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rb/Documents/AAASea_Science/Publications/Coral_Physiology_Depth/Coral_Physiology_Depth_CoralReefs/Data_Codes/"/>
    </mc:Choice>
  </mc:AlternateContent>
  <xr:revisionPtr revIDLastSave="0" documentId="8_{BB14B940-7666-C441-A6CF-5403EC2CD141}" xr6:coauthVersionLast="47" xr6:coauthVersionMax="47" xr10:uidLastSave="{00000000-0000-0000-0000-000000000000}"/>
  <bookViews>
    <workbookView xWindow="460" yWindow="760" windowWidth="16780" windowHeight="14560" activeTab="4" xr2:uid="{38C001A7-8479-1F47-B6D3-B5473521C2F4}"/>
  </bookViews>
  <sheets>
    <sheet name="Id information" sheetId="11" r:id="rId1"/>
    <sheet name="Volume_Weights" sheetId="1" r:id="rId2"/>
    <sheet name="Filtration isotopes" sheetId="2" r:id="rId3"/>
    <sheet name="Zoox Counting" sheetId="3" r:id="rId4"/>
    <sheet name="Chlorophyll" sheetId="6" r:id="rId5"/>
    <sheet name="Surfaces" sheetId="5" r:id="rId6"/>
    <sheet name="Calculations" sheetId="7" r:id="rId7"/>
    <sheet name="Sheet9" sheetId="9" state="hidden" r:id="rId8"/>
    <sheet name="Final_Database" sheetId="10" r:id="rId9"/>
  </sheets>
  <definedNames>
    <definedName name="_xlnm._FilterDatabase" localSheetId="8" hidden="1">Final_Database!$1:$199</definedName>
    <definedName name="_xlnm._FilterDatabase" localSheetId="0" hidden="1">'Id information'!$1:$1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0" l="1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A46" i="10"/>
  <c r="B15" i="10"/>
  <c r="B16" i="10"/>
  <c r="D3" i="10"/>
  <c r="D4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B3" i="10"/>
  <c r="B4" i="10"/>
  <c r="B5" i="10"/>
  <c r="B6" i="10"/>
  <c r="B7" i="10"/>
  <c r="B8" i="10"/>
  <c r="B9" i="10"/>
  <c r="B10" i="10"/>
  <c r="B11" i="10"/>
  <c r="B12" i="10"/>
  <c r="B13" i="10"/>
  <c r="B14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H33" i="7" l="1"/>
  <c r="K33" i="7"/>
  <c r="G140" i="7"/>
  <c r="I224" i="7"/>
  <c r="H232" i="7"/>
  <c r="A248" i="7"/>
  <c r="D238" i="5"/>
  <c r="D200" i="5"/>
  <c r="A248" i="5"/>
  <c r="A248" i="6"/>
  <c r="A248" i="3"/>
  <c r="A230" i="1" l="1"/>
  <c r="A230" i="10" s="1"/>
  <c r="A212" i="1"/>
  <c r="A212" i="10" s="1"/>
  <c r="A248" i="2" l="1"/>
  <c r="A211" i="1"/>
  <c r="A211" i="10" s="1"/>
  <c r="A213" i="1"/>
  <c r="A213" i="10" s="1"/>
  <c r="A214" i="1"/>
  <c r="A214" i="10" s="1"/>
  <c r="A215" i="1"/>
  <c r="A215" i="10" s="1"/>
  <c r="A216" i="1"/>
  <c r="A216" i="10" s="1"/>
  <c r="A217" i="1"/>
  <c r="A217" i="10" s="1"/>
  <c r="A218" i="1"/>
  <c r="A218" i="10" s="1"/>
  <c r="A219" i="1"/>
  <c r="A219" i="10" s="1"/>
  <c r="A220" i="1"/>
  <c r="A220" i="10" s="1"/>
  <c r="A221" i="1"/>
  <c r="A221" i="10" s="1"/>
  <c r="A222" i="1"/>
  <c r="A222" i="10" s="1"/>
  <c r="A223" i="1"/>
  <c r="A223" i="10" s="1"/>
  <c r="A224" i="1"/>
  <c r="A224" i="10" s="1"/>
  <c r="A225" i="1"/>
  <c r="A225" i="10" s="1"/>
  <c r="A226" i="1"/>
  <c r="A226" i="10" s="1"/>
  <c r="A227" i="1"/>
  <c r="A227" i="10" s="1"/>
  <c r="A228" i="1"/>
  <c r="A228" i="10" s="1"/>
  <c r="A229" i="1"/>
  <c r="A229" i="10" s="1"/>
  <c r="A231" i="1"/>
  <c r="A231" i="10" s="1"/>
  <c r="A232" i="1"/>
  <c r="A232" i="10" s="1"/>
  <c r="A233" i="1"/>
  <c r="A233" i="10" s="1"/>
  <c r="A234" i="1"/>
  <c r="A234" i="10" s="1"/>
  <c r="A235" i="1"/>
  <c r="A235" i="10" s="1"/>
  <c r="A236" i="1"/>
  <c r="A236" i="10" s="1"/>
  <c r="A237" i="1"/>
  <c r="A237" i="10" s="1"/>
  <c r="A238" i="1"/>
  <c r="A238" i="10" s="1"/>
  <c r="A239" i="1"/>
  <c r="A239" i="10" s="1"/>
  <c r="A240" i="1"/>
  <c r="A240" i="10" s="1"/>
  <c r="A241" i="1"/>
  <c r="A241" i="10" s="1"/>
  <c r="A242" i="1"/>
  <c r="A242" i="10" s="1"/>
  <c r="A243" i="1"/>
  <c r="A243" i="10" s="1"/>
  <c r="A244" i="1"/>
  <c r="A244" i="10" s="1"/>
  <c r="A245" i="1"/>
  <c r="A245" i="10" s="1"/>
  <c r="A246" i="1"/>
  <c r="A246" i="10" s="1"/>
  <c r="A247" i="1"/>
  <c r="A247" i="10" s="1"/>
  <c r="A209" i="1"/>
  <c r="A209" i="10" s="1"/>
  <c r="A210" i="1"/>
  <c r="A210" i="10" s="1"/>
  <c r="D188" i="5" l="1"/>
  <c r="D189" i="5"/>
  <c r="D130" i="5" l="1"/>
  <c r="A56" i="1" l="1"/>
  <c r="A57" i="1"/>
  <c r="A58" i="1"/>
  <c r="A59" i="1"/>
  <c r="A59" i="10" s="1"/>
  <c r="A60" i="1"/>
  <c r="A61" i="1"/>
  <c r="A62" i="1"/>
  <c r="A62" i="10" s="1"/>
  <c r="A63" i="1"/>
  <c r="A63" i="10" s="1"/>
  <c r="A64" i="1"/>
  <c r="A65" i="1"/>
  <c r="A66" i="1"/>
  <c r="A66" i="10" s="1"/>
  <c r="A67" i="1"/>
  <c r="A67" i="10" s="1"/>
  <c r="A68" i="1"/>
  <c r="A69" i="1"/>
  <c r="A70" i="1"/>
  <c r="A71" i="1"/>
  <c r="A71" i="10" s="1"/>
  <c r="A72" i="1"/>
  <c r="A73" i="1"/>
  <c r="A74" i="1"/>
  <c r="A75" i="1"/>
  <c r="A76" i="1"/>
  <c r="A77" i="1"/>
  <c r="A78" i="1"/>
  <c r="A79" i="1"/>
  <c r="A80" i="1"/>
  <c r="A81" i="1"/>
  <c r="A82" i="1"/>
  <c r="A83" i="1"/>
  <c r="A83" i="10" s="1"/>
  <c r="A84" i="1"/>
  <c r="A85" i="1"/>
  <c r="A86" i="1"/>
  <c r="A87" i="1"/>
  <c r="A87" i="10" s="1"/>
  <c r="A88" i="1"/>
  <c r="A89" i="1"/>
  <c r="A90" i="1"/>
  <c r="A91" i="1"/>
  <c r="A92" i="1"/>
  <c r="A93" i="1"/>
  <c r="A94" i="1"/>
  <c r="A95" i="1"/>
  <c r="A95" i="10" s="1"/>
  <c r="A96" i="1"/>
  <c r="A97" i="1"/>
  <c r="A98" i="1"/>
  <c r="A98" i="10" s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1" i="10" s="1"/>
  <c r="A112" i="1"/>
  <c r="A113" i="1"/>
  <c r="A114" i="1"/>
  <c r="A115" i="1"/>
  <c r="A115" i="10" s="1"/>
  <c r="A116" i="1"/>
  <c r="A117" i="1"/>
  <c r="A118" i="1"/>
  <c r="A119" i="1"/>
  <c r="A119" i="10" s="1"/>
  <c r="A120" i="1"/>
  <c r="A121" i="1"/>
  <c r="A122" i="1"/>
  <c r="A123" i="1"/>
  <c r="A124" i="1"/>
  <c r="A125" i="1"/>
  <c r="A126" i="1"/>
  <c r="A127" i="1"/>
  <c r="A127" i="10" s="1"/>
  <c r="A128" i="1"/>
  <c r="A129" i="1"/>
  <c r="A130" i="1"/>
  <c r="A130" i="10" s="1"/>
  <c r="A131" i="1"/>
  <c r="A131" i="10" s="1"/>
  <c r="A132" i="1"/>
  <c r="A133" i="1"/>
  <c r="A134" i="1"/>
  <c r="A135" i="1"/>
  <c r="A135" i="10" s="1"/>
  <c r="A136" i="1"/>
  <c r="A137" i="1"/>
  <c r="A138" i="1"/>
  <c r="A139" i="1"/>
  <c r="A139" i="10" s="1"/>
  <c r="A140" i="1"/>
  <c r="A141" i="1"/>
  <c r="A142" i="1"/>
  <c r="A143" i="1"/>
  <c r="A143" i="10" s="1"/>
  <c r="A144" i="1"/>
  <c r="A145" i="1"/>
  <c r="A146" i="1"/>
  <c r="A147" i="1"/>
  <c r="A147" i="10" s="1"/>
  <c r="A148" i="1"/>
  <c r="A149" i="1"/>
  <c r="A150" i="1"/>
  <c r="A151" i="1"/>
  <c r="A151" i="10" s="1"/>
  <c r="A152" i="1"/>
  <c r="A153" i="1"/>
  <c r="A154" i="1"/>
  <c r="A155" i="1"/>
  <c r="A155" i="10" s="1"/>
  <c r="A156" i="1"/>
  <c r="A157" i="1"/>
  <c r="A158" i="1"/>
  <c r="A158" i="10" s="1"/>
  <c r="A159" i="1"/>
  <c r="A159" i="10" s="1"/>
  <c r="A160" i="1"/>
  <c r="A161" i="1"/>
  <c r="A162" i="1"/>
  <c r="A163" i="1"/>
  <c r="A163" i="10" s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52" i="1"/>
  <c r="A52" i="10" s="1"/>
  <c r="A50" i="1"/>
  <c r="A50" i="10" s="1"/>
  <c r="A51" i="1"/>
  <c r="A51" i="10" s="1"/>
  <c r="A53" i="1"/>
  <c r="A53" i="10" s="1"/>
  <c r="A54" i="1"/>
  <c r="A54" i="10" s="1"/>
  <c r="A55" i="1"/>
  <c r="A61" i="7"/>
  <c r="A129" i="7"/>
  <c r="A209" i="7"/>
  <c r="A210" i="7"/>
  <c r="A212" i="7"/>
  <c r="A213" i="7"/>
  <c r="A214" i="7"/>
  <c r="A216" i="7"/>
  <c r="A217" i="7"/>
  <c r="A218" i="7"/>
  <c r="A220" i="7"/>
  <c r="A221" i="7"/>
  <c r="A222" i="7"/>
  <c r="A224" i="7"/>
  <c r="A228" i="7"/>
  <c r="A229" i="7"/>
  <c r="A230" i="7"/>
  <c r="A232" i="7"/>
  <c r="A233" i="7"/>
  <c r="A234" i="7"/>
  <c r="A236" i="7"/>
  <c r="A237" i="7"/>
  <c r="A238" i="7"/>
  <c r="A240" i="7"/>
  <c r="A241" i="7"/>
  <c r="A242" i="7"/>
  <c r="A244" i="7"/>
  <c r="A245" i="7"/>
  <c r="A246" i="7"/>
  <c r="A46" i="7"/>
  <c r="A46" i="5"/>
  <c r="A69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6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4" i="5"/>
  <c r="A245" i="5"/>
  <c r="A246" i="5"/>
  <c r="A46" i="6"/>
  <c r="A61" i="6"/>
  <c r="A117" i="6"/>
  <c r="A209" i="6"/>
  <c r="A210" i="6"/>
  <c r="A212" i="6"/>
  <c r="A213" i="6"/>
  <c r="A214" i="6"/>
  <c r="A216" i="6"/>
  <c r="A217" i="6"/>
  <c r="A218" i="6"/>
  <c r="A220" i="6"/>
  <c r="A221" i="6"/>
  <c r="A222" i="6"/>
  <c r="A224" i="6"/>
  <c r="A225" i="6"/>
  <c r="A228" i="6"/>
  <c r="A229" i="6"/>
  <c r="A230" i="6"/>
  <c r="A232" i="6"/>
  <c r="A233" i="6"/>
  <c r="A234" i="6"/>
  <c r="A236" i="6"/>
  <c r="A237" i="6"/>
  <c r="A238" i="6"/>
  <c r="A240" i="6"/>
  <c r="A241" i="6"/>
  <c r="A242" i="6"/>
  <c r="A244" i="6"/>
  <c r="A245" i="6"/>
  <c r="A246" i="6"/>
  <c r="A97" i="3"/>
  <c r="A209" i="3"/>
  <c r="A210" i="3"/>
  <c r="A212" i="3"/>
  <c r="A213" i="3"/>
  <c r="A214" i="3"/>
  <c r="A216" i="3"/>
  <c r="A217" i="3"/>
  <c r="A218" i="3"/>
  <c r="A220" i="3"/>
  <c r="A221" i="3"/>
  <c r="A222" i="3"/>
  <c r="A224" i="3"/>
  <c r="A225" i="3"/>
  <c r="A228" i="3"/>
  <c r="A229" i="3"/>
  <c r="A230" i="3"/>
  <c r="A232" i="3"/>
  <c r="A233" i="3"/>
  <c r="A234" i="3"/>
  <c r="A236" i="3"/>
  <c r="A237" i="3"/>
  <c r="A238" i="3"/>
  <c r="A240" i="3"/>
  <c r="A241" i="3"/>
  <c r="A242" i="3"/>
  <c r="A244" i="3"/>
  <c r="A245" i="3"/>
  <c r="A246" i="3"/>
  <c r="A46" i="3"/>
  <c r="A105" i="7" l="1"/>
  <c r="A105" i="10"/>
  <c r="A85" i="7"/>
  <c r="A85" i="10"/>
  <c r="A75" i="2"/>
  <c r="A75" i="10"/>
  <c r="A65" i="2"/>
  <c r="A65" i="10"/>
  <c r="A64" i="2"/>
  <c r="A64" i="10"/>
  <c r="A55" i="7"/>
  <c r="A55" i="10"/>
  <c r="A203" i="2"/>
  <c r="A203" i="10"/>
  <c r="A193" i="7"/>
  <c r="A193" i="10"/>
  <c r="A183" i="5"/>
  <c r="A183" i="10"/>
  <c r="A173" i="6"/>
  <c r="A173" i="10"/>
  <c r="A153" i="7"/>
  <c r="A153" i="10"/>
  <c r="A133" i="3"/>
  <c r="A133" i="10"/>
  <c r="A123" i="7"/>
  <c r="A123" i="10"/>
  <c r="A113" i="6"/>
  <c r="A113" i="10"/>
  <c r="A103" i="6"/>
  <c r="A103" i="10"/>
  <c r="A93" i="7"/>
  <c r="A93" i="10"/>
  <c r="A73" i="7"/>
  <c r="A73" i="10"/>
  <c r="A205" i="2"/>
  <c r="A205" i="10"/>
  <c r="A195" i="5"/>
  <c r="A195" i="10"/>
  <c r="A185" i="7"/>
  <c r="A185" i="10"/>
  <c r="A175" i="5"/>
  <c r="A175" i="10"/>
  <c r="A165" i="7"/>
  <c r="A165" i="10"/>
  <c r="A74" i="7"/>
  <c r="A74" i="10"/>
  <c r="A202" i="2"/>
  <c r="A202" i="10"/>
  <c r="A192" i="7"/>
  <c r="A192" i="10"/>
  <c r="A182" i="5"/>
  <c r="A182" i="10"/>
  <c r="A172" i="7"/>
  <c r="A172" i="10"/>
  <c r="A162" i="7"/>
  <c r="A162" i="10"/>
  <c r="A152" i="3"/>
  <c r="A152" i="10"/>
  <c r="A142" i="7"/>
  <c r="A142" i="10"/>
  <c r="A132" i="3"/>
  <c r="A132" i="10"/>
  <c r="A122" i="3"/>
  <c r="A122" i="10"/>
  <c r="A112" i="5"/>
  <c r="A112" i="10"/>
  <c r="A102" i="5"/>
  <c r="A102" i="10"/>
  <c r="A92" i="7"/>
  <c r="A92" i="10"/>
  <c r="A82" i="5"/>
  <c r="A82" i="10"/>
  <c r="A72" i="7"/>
  <c r="A72" i="10"/>
  <c r="A204" i="2"/>
  <c r="A204" i="10"/>
  <c r="A194" i="5"/>
  <c r="A194" i="10"/>
  <c r="A184" i="7"/>
  <c r="A184" i="10"/>
  <c r="A174" i="5"/>
  <c r="A174" i="10"/>
  <c r="A164" i="7"/>
  <c r="A164" i="10"/>
  <c r="A154" i="7"/>
  <c r="A154" i="10"/>
  <c r="A134" i="5"/>
  <c r="A134" i="10"/>
  <c r="A124" i="7"/>
  <c r="A124" i="10"/>
  <c r="A114" i="6"/>
  <c r="A114" i="10"/>
  <c r="A104" i="7"/>
  <c r="A104" i="10"/>
  <c r="A84" i="3"/>
  <c r="A84" i="10"/>
  <c r="A201" i="2"/>
  <c r="A201" i="10"/>
  <c r="A191" i="5"/>
  <c r="A191" i="10"/>
  <c r="A181" i="5"/>
  <c r="A181" i="10"/>
  <c r="A171" i="5"/>
  <c r="A171" i="10"/>
  <c r="A161" i="7"/>
  <c r="A161" i="10"/>
  <c r="A141" i="7"/>
  <c r="A141" i="10"/>
  <c r="A121" i="5"/>
  <c r="A121" i="10"/>
  <c r="A101" i="6"/>
  <c r="A101" i="10"/>
  <c r="A91" i="3"/>
  <c r="A91" i="10"/>
  <c r="A81" i="5"/>
  <c r="A81" i="10"/>
  <c r="A61" i="2"/>
  <c r="A61" i="10"/>
  <c r="A145" i="7"/>
  <c r="A145" i="10"/>
  <c r="A125" i="7"/>
  <c r="A125" i="10"/>
  <c r="A94" i="5"/>
  <c r="A94" i="10"/>
  <c r="A200" i="2"/>
  <c r="A200" i="10"/>
  <c r="A190" i="5"/>
  <c r="A190" i="10"/>
  <c r="A180" i="7"/>
  <c r="A180" i="10"/>
  <c r="A170" i="5"/>
  <c r="A170" i="10"/>
  <c r="A160" i="7"/>
  <c r="A160" i="10"/>
  <c r="A150" i="7"/>
  <c r="A150" i="10"/>
  <c r="A140" i="7"/>
  <c r="A140" i="10"/>
  <c r="A120" i="3"/>
  <c r="A120" i="10"/>
  <c r="A110" i="7"/>
  <c r="A110" i="10"/>
  <c r="A100" i="7"/>
  <c r="A100" i="10"/>
  <c r="A90" i="5"/>
  <c r="A90" i="10"/>
  <c r="A80" i="7"/>
  <c r="A80" i="10"/>
  <c r="A70" i="5"/>
  <c r="A70" i="10"/>
  <c r="A60" i="2"/>
  <c r="A60" i="10"/>
  <c r="A169" i="7"/>
  <c r="A169" i="10"/>
  <c r="A149" i="3"/>
  <c r="A149" i="10"/>
  <c r="A129" i="6"/>
  <c r="A129" i="10"/>
  <c r="A109" i="5"/>
  <c r="A109" i="10"/>
  <c r="A99" i="6"/>
  <c r="A99" i="10"/>
  <c r="A89" i="5"/>
  <c r="A89" i="10"/>
  <c r="A69" i="7"/>
  <c r="A69" i="10"/>
  <c r="A208" i="2"/>
  <c r="A208" i="10"/>
  <c r="A198" i="5"/>
  <c r="A198" i="10"/>
  <c r="A188" i="7"/>
  <c r="A188" i="10"/>
  <c r="A178" i="7"/>
  <c r="A178" i="10"/>
  <c r="A168" i="7"/>
  <c r="A168" i="10"/>
  <c r="A148" i="7"/>
  <c r="A148" i="10"/>
  <c r="A138" i="6"/>
  <c r="A138" i="10"/>
  <c r="A128" i="7"/>
  <c r="A128" i="10"/>
  <c r="A118" i="5"/>
  <c r="A118" i="10"/>
  <c r="A108" i="3"/>
  <c r="A108" i="10"/>
  <c r="A88" i="5"/>
  <c r="A88" i="10"/>
  <c r="A78" i="7"/>
  <c r="A78" i="10"/>
  <c r="A68" i="7"/>
  <c r="A68" i="10"/>
  <c r="A58" i="2"/>
  <c r="A58" i="10"/>
  <c r="A199" i="5"/>
  <c r="A199" i="10"/>
  <c r="A189" i="6"/>
  <c r="A189" i="10"/>
  <c r="A179" i="5"/>
  <c r="A179" i="10"/>
  <c r="A79" i="2"/>
  <c r="A79" i="10"/>
  <c r="A207" i="2"/>
  <c r="A207" i="10"/>
  <c r="A197" i="5"/>
  <c r="A197" i="10"/>
  <c r="A187" i="5"/>
  <c r="A187" i="10"/>
  <c r="A177" i="3"/>
  <c r="A177" i="10"/>
  <c r="A167" i="5"/>
  <c r="A167" i="10"/>
  <c r="A157" i="5"/>
  <c r="A157" i="10"/>
  <c r="A137" i="5"/>
  <c r="A137" i="10"/>
  <c r="A57" i="2"/>
  <c r="A57" i="10"/>
  <c r="A117" i="7"/>
  <c r="A117" i="10"/>
  <c r="A107" i="6"/>
  <c r="A107" i="10"/>
  <c r="A97" i="7"/>
  <c r="A97" i="10"/>
  <c r="A77" i="5"/>
  <c r="A77" i="10"/>
  <c r="A113" i="5"/>
  <c r="A206" i="2"/>
  <c r="A206" i="10"/>
  <c r="A196" i="7"/>
  <c r="A196" i="10"/>
  <c r="A186" i="5"/>
  <c r="A186" i="10"/>
  <c r="A176" i="7"/>
  <c r="A176" i="10"/>
  <c r="A166" i="7"/>
  <c r="A166" i="10"/>
  <c r="A156" i="3"/>
  <c r="A156" i="10"/>
  <c r="A146" i="7"/>
  <c r="A146" i="10"/>
  <c r="A136" i="6"/>
  <c r="A136" i="10"/>
  <c r="A126" i="6"/>
  <c r="A126" i="10"/>
  <c r="A116" i="7"/>
  <c r="A116" i="10"/>
  <c r="A106" i="5"/>
  <c r="A106" i="10"/>
  <c r="A96" i="7"/>
  <c r="A96" i="10"/>
  <c r="A86" i="7"/>
  <c r="A86" i="10"/>
  <c r="A76" i="5"/>
  <c r="A76" i="10"/>
  <c r="A56" i="6"/>
  <c r="A56" i="10"/>
  <c r="A144" i="7"/>
  <c r="A144" i="10"/>
  <c r="A92" i="5"/>
  <c r="A58" i="6"/>
  <c r="A153" i="3"/>
  <c r="A161" i="6"/>
  <c r="A89" i="6"/>
  <c r="A185" i="5"/>
  <c r="A89" i="7"/>
  <c r="A109" i="3"/>
  <c r="A149" i="6"/>
  <c r="A77" i="6"/>
  <c r="A141" i="5"/>
  <c r="A85" i="5"/>
  <c r="A77" i="7"/>
  <c r="A193" i="3"/>
  <c r="A77" i="3"/>
  <c r="A105" i="6"/>
  <c r="A201" i="5"/>
  <c r="A97" i="5"/>
  <c r="A109" i="7"/>
  <c r="A125" i="5"/>
  <c r="A129" i="3"/>
  <c r="A193" i="6"/>
  <c r="A133" i="6"/>
  <c r="A169" i="5"/>
  <c r="A189" i="7"/>
  <c r="A177" i="6"/>
  <c r="A153" i="5"/>
  <c r="A173" i="7"/>
  <c r="A149" i="7"/>
  <c r="A202" i="7"/>
  <c r="A55" i="3"/>
  <c r="A160" i="6"/>
  <c r="A112" i="6"/>
  <c r="A116" i="5"/>
  <c r="A88" i="7"/>
  <c r="A152" i="5"/>
  <c r="A118" i="3"/>
  <c r="A86" i="3"/>
  <c r="A178" i="3"/>
  <c r="A166" i="3"/>
  <c r="A86" i="6"/>
  <c r="A174" i="7"/>
  <c r="A201" i="3"/>
  <c r="A185" i="3"/>
  <c r="A173" i="3"/>
  <c r="A161" i="3"/>
  <c r="A145" i="3"/>
  <c r="A121" i="3"/>
  <c r="A105" i="3"/>
  <c r="A85" i="3"/>
  <c r="A61" i="3"/>
  <c r="A201" i="6"/>
  <c r="A185" i="6"/>
  <c r="A169" i="6"/>
  <c r="A157" i="6"/>
  <c r="A141" i="6"/>
  <c r="A125" i="6"/>
  <c r="A97" i="6"/>
  <c r="A85" i="6"/>
  <c r="A69" i="6"/>
  <c r="A57" i="6"/>
  <c r="A193" i="5"/>
  <c r="A177" i="5"/>
  <c r="A161" i="5"/>
  <c r="A149" i="5"/>
  <c r="A133" i="5"/>
  <c r="A117" i="5"/>
  <c r="A105" i="5"/>
  <c r="A61" i="5"/>
  <c r="A197" i="7"/>
  <c r="A181" i="7"/>
  <c r="A157" i="7"/>
  <c r="A121" i="7"/>
  <c r="A101" i="7"/>
  <c r="A197" i="3"/>
  <c r="A181" i="3"/>
  <c r="A169" i="3"/>
  <c r="A157" i="3"/>
  <c r="A101" i="3"/>
  <c r="A81" i="3"/>
  <c r="A57" i="3"/>
  <c r="A197" i="6"/>
  <c r="A181" i="6"/>
  <c r="A165" i="6"/>
  <c r="A153" i="6"/>
  <c r="A137" i="6"/>
  <c r="A121" i="6"/>
  <c r="A109" i="6"/>
  <c r="A93" i="6"/>
  <c r="A81" i="6"/>
  <c r="A65" i="6"/>
  <c r="A55" i="6"/>
  <c r="A205" i="5"/>
  <c r="A189" i="5"/>
  <c r="A173" i="5"/>
  <c r="A145" i="5"/>
  <c r="A129" i="5"/>
  <c r="A101" i="5"/>
  <c r="A73" i="5"/>
  <c r="A57" i="5"/>
  <c r="A205" i="7"/>
  <c r="A137" i="7"/>
  <c r="A113" i="7"/>
  <c r="A81" i="7"/>
  <c r="A65" i="7"/>
  <c r="A205" i="3"/>
  <c r="A189" i="3"/>
  <c r="A165" i="3"/>
  <c r="A125" i="3"/>
  <c r="A73" i="3"/>
  <c r="A205" i="6"/>
  <c r="A145" i="6"/>
  <c r="A73" i="6"/>
  <c r="A165" i="5"/>
  <c r="A93" i="5"/>
  <c r="A65" i="5"/>
  <c r="A201" i="7"/>
  <c r="A57" i="7"/>
  <c r="A88" i="3"/>
  <c r="A120" i="6"/>
  <c r="A96" i="6"/>
  <c r="A124" i="5"/>
  <c r="A100" i="5"/>
  <c r="A180" i="3"/>
  <c r="A208" i="6"/>
  <c r="A128" i="6"/>
  <c r="A112" i="7"/>
  <c r="A100" i="3"/>
  <c r="A192" i="6"/>
  <c r="A152" i="6"/>
  <c r="A144" i="5"/>
  <c r="A198" i="3"/>
  <c r="A150" i="3"/>
  <c r="A134" i="6"/>
  <c r="A102" i="6"/>
  <c r="A162" i="5"/>
  <c r="A206" i="3"/>
  <c r="A174" i="6"/>
  <c r="A162" i="6"/>
  <c r="A154" i="6"/>
  <c r="A202" i="5"/>
  <c r="A138" i="5"/>
  <c r="A194" i="3"/>
  <c r="A182" i="3"/>
  <c r="A154" i="3"/>
  <c r="A190" i="6"/>
  <c r="A178" i="6"/>
  <c r="A142" i="6"/>
  <c r="A90" i="6"/>
  <c r="A206" i="5"/>
  <c r="A166" i="5"/>
  <c r="A94" i="7"/>
  <c r="A162" i="3"/>
  <c r="A194" i="6"/>
  <c r="A150" i="6"/>
  <c r="A110" i="5"/>
  <c r="A194" i="7"/>
  <c r="A182" i="7"/>
  <c r="A118" i="7"/>
  <c r="A90" i="7"/>
  <c r="A192" i="3"/>
  <c r="A184" i="3"/>
  <c r="A172" i="3"/>
  <c r="A160" i="3"/>
  <c r="A148" i="3"/>
  <c r="A124" i="3"/>
  <c r="A116" i="3"/>
  <c r="A80" i="3"/>
  <c r="A72" i="3"/>
  <c r="A60" i="3"/>
  <c r="A196" i="6"/>
  <c r="A184" i="6"/>
  <c r="A172" i="6"/>
  <c r="A164" i="6"/>
  <c r="A144" i="6"/>
  <c r="A88" i="6"/>
  <c r="A80" i="6"/>
  <c r="A72" i="6"/>
  <c r="A64" i="6"/>
  <c r="A204" i="5"/>
  <c r="A196" i="5"/>
  <c r="A188" i="5"/>
  <c r="A180" i="5"/>
  <c r="A172" i="5"/>
  <c r="A160" i="5"/>
  <c r="A80" i="5"/>
  <c r="A72" i="5"/>
  <c r="A64" i="5"/>
  <c r="A152" i="7"/>
  <c r="A64" i="7"/>
  <c r="A204" i="3"/>
  <c r="A196" i="3"/>
  <c r="A164" i="3"/>
  <c r="A112" i="3"/>
  <c r="A104" i="3"/>
  <c r="A96" i="3"/>
  <c r="A68" i="3"/>
  <c r="A204" i="6"/>
  <c r="A176" i="6"/>
  <c r="A124" i="6"/>
  <c r="A116" i="6"/>
  <c r="A100" i="6"/>
  <c r="A92" i="6"/>
  <c r="A208" i="5"/>
  <c r="A164" i="5"/>
  <c r="A148" i="5"/>
  <c r="A128" i="5"/>
  <c r="A120" i="5"/>
  <c r="A104" i="5"/>
  <c r="A96" i="5"/>
  <c r="A208" i="3"/>
  <c r="A188" i="3"/>
  <c r="A176" i="3"/>
  <c r="A168" i="3"/>
  <c r="A144" i="3"/>
  <c r="A128" i="3"/>
  <c r="A92" i="3"/>
  <c r="A76" i="3"/>
  <c r="A64" i="3"/>
  <c r="A188" i="6"/>
  <c r="A180" i="6"/>
  <c r="A168" i="6"/>
  <c r="A148" i="6"/>
  <c r="A104" i="6"/>
  <c r="A76" i="6"/>
  <c r="A68" i="6"/>
  <c r="A192" i="5"/>
  <c r="A184" i="5"/>
  <c r="A176" i="5"/>
  <c r="A168" i="5"/>
  <c r="A68" i="5"/>
  <c r="A186" i="3"/>
  <c r="A170" i="3"/>
  <c r="A142" i="3"/>
  <c r="A90" i="3"/>
  <c r="A58" i="3"/>
  <c r="A206" i="6"/>
  <c r="A198" i="6"/>
  <c r="A182" i="6"/>
  <c r="A166" i="6"/>
  <c r="A106" i="6"/>
  <c r="A94" i="6"/>
  <c r="A150" i="5"/>
  <c r="A114" i="5"/>
  <c r="A78" i="5"/>
  <c r="A206" i="7"/>
  <c r="A198" i="7"/>
  <c r="A190" i="7"/>
  <c r="A170" i="7"/>
  <c r="A126" i="7"/>
  <c r="A82" i="7"/>
  <c r="A55" i="5"/>
  <c r="A190" i="3"/>
  <c r="A174" i="3"/>
  <c r="A146" i="3"/>
  <c r="A126" i="3"/>
  <c r="A114" i="3"/>
  <c r="A82" i="3"/>
  <c r="A186" i="6"/>
  <c r="A170" i="6"/>
  <c r="A178" i="5"/>
  <c r="A142" i="5"/>
  <c r="A58" i="7"/>
  <c r="A204" i="7"/>
  <c r="A208" i="7"/>
  <c r="A207" i="5"/>
  <c r="A203" i="5"/>
  <c r="A247" i="5"/>
  <c r="A243" i="5"/>
  <c r="A227" i="5"/>
  <c r="A226" i="3"/>
  <c r="A226" i="6"/>
  <c r="A226" i="7"/>
  <c r="A225" i="7"/>
  <c r="A225" i="5"/>
  <c r="A83" i="2"/>
  <c r="A71" i="2"/>
  <c r="A67" i="2"/>
  <c r="A63" i="2"/>
  <c r="A59" i="3"/>
  <c r="A59" i="2"/>
  <c r="A82" i="2"/>
  <c r="A78" i="2"/>
  <c r="A74" i="2"/>
  <c r="A70" i="2"/>
  <c r="A66" i="5"/>
  <c r="A66" i="2"/>
  <c r="A62" i="2"/>
  <c r="A85" i="2"/>
  <c r="A81" i="2"/>
  <c r="A77" i="2"/>
  <c r="A73" i="2"/>
  <c r="A69" i="2"/>
  <c r="A84" i="2"/>
  <c r="A80" i="2"/>
  <c r="A76" i="2"/>
  <c r="A72" i="2"/>
  <c r="A68" i="2"/>
  <c r="A56" i="2"/>
  <c r="A202" i="3"/>
  <c r="A202" i="6"/>
  <c r="A200" i="3"/>
  <c r="A200" i="5"/>
  <c r="A200" i="7"/>
  <c r="A200" i="6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6" i="7"/>
  <c r="A185" i="2"/>
  <c r="A184" i="2"/>
  <c r="A183" i="2"/>
  <c r="A182" i="2"/>
  <c r="A181" i="2"/>
  <c r="A180" i="2"/>
  <c r="A179" i="2"/>
  <c r="A178" i="2"/>
  <c r="A177" i="2"/>
  <c r="A177" i="7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8" i="3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6"/>
  <c r="A140" i="5"/>
  <c r="A140" i="3"/>
  <c r="A140" i="2"/>
  <c r="A139" i="2"/>
  <c r="A138" i="7"/>
  <c r="A138" i="2"/>
  <c r="A137" i="2"/>
  <c r="A136" i="7"/>
  <c r="A136" i="3"/>
  <c r="A136" i="2"/>
  <c r="A136" i="5"/>
  <c r="A135" i="5"/>
  <c r="A135" i="2"/>
  <c r="A134" i="2"/>
  <c r="A133" i="2"/>
  <c r="A133" i="7"/>
  <c r="A132" i="2"/>
  <c r="A131" i="7"/>
  <c r="A131" i="2"/>
  <c r="A130" i="5"/>
  <c r="A130" i="2"/>
  <c r="A129" i="2"/>
  <c r="A128" i="2"/>
  <c r="A127" i="2"/>
  <c r="A126" i="2"/>
  <c r="A125" i="2"/>
  <c r="A124" i="2"/>
  <c r="A123" i="2"/>
  <c r="A122" i="2"/>
  <c r="A122" i="7"/>
  <c r="A121" i="2"/>
  <c r="A119" i="2"/>
  <c r="A120" i="7"/>
  <c r="A120" i="2"/>
  <c r="A118" i="2"/>
  <c r="A118" i="6"/>
  <c r="A117" i="2"/>
  <c r="A116" i="2"/>
  <c r="A115" i="5"/>
  <c r="A115" i="2"/>
  <c r="A114" i="2"/>
  <c r="A114" i="7"/>
  <c r="A113" i="2"/>
  <c r="A112" i="2"/>
  <c r="A111" i="2"/>
  <c r="A110" i="2"/>
  <c r="A107" i="5"/>
  <c r="A107" i="2"/>
  <c r="A106" i="7"/>
  <c r="A106" i="2"/>
  <c r="A109" i="2"/>
  <c r="A108" i="2"/>
  <c r="A105" i="2"/>
  <c r="A104" i="2"/>
  <c r="A103" i="3"/>
  <c r="A103" i="2"/>
  <c r="A102" i="2"/>
  <c r="A101" i="2"/>
  <c r="A100" i="2"/>
  <c r="A99" i="3"/>
  <c r="A99" i="2"/>
  <c r="A98" i="7"/>
  <c r="A98" i="2"/>
  <c r="A95" i="2"/>
  <c r="A94" i="2"/>
  <c r="A97" i="2"/>
  <c r="A96" i="2"/>
  <c r="A93" i="2"/>
  <c r="A92" i="2"/>
  <c r="A91" i="2"/>
  <c r="A90" i="2"/>
  <c r="A89" i="2"/>
  <c r="A88" i="2"/>
  <c r="A87" i="7"/>
  <c r="A87" i="2"/>
  <c r="A86" i="2"/>
  <c r="A82" i="6"/>
  <c r="A79" i="3"/>
  <c r="A76" i="7"/>
  <c r="A75" i="5"/>
  <c r="A63" i="3"/>
  <c r="A62" i="3"/>
  <c r="A59" i="7"/>
  <c r="A56" i="5"/>
  <c r="A56" i="3"/>
  <c r="A56" i="7"/>
  <c r="A247" i="3"/>
  <c r="A247" i="7"/>
  <c r="A247" i="6"/>
  <c r="A243" i="3"/>
  <c r="A243" i="6"/>
  <c r="A243" i="7"/>
  <c r="A239" i="3"/>
  <c r="A239" i="6"/>
  <c r="A239" i="7"/>
  <c r="A235" i="3"/>
  <c r="A235" i="7"/>
  <c r="A235" i="6"/>
  <c r="A231" i="3"/>
  <c r="A231" i="6"/>
  <c r="A231" i="7"/>
  <c r="A227" i="3"/>
  <c r="A227" i="7"/>
  <c r="A227" i="6"/>
  <c r="A223" i="3"/>
  <c r="A223" i="6"/>
  <c r="A223" i="7"/>
  <c r="A219" i="3"/>
  <c r="A219" i="7"/>
  <c r="A219" i="6"/>
  <c r="A215" i="3"/>
  <c r="A215" i="6"/>
  <c r="A215" i="7"/>
  <c r="A211" i="3"/>
  <c r="A211" i="6"/>
  <c r="A211" i="7"/>
  <c r="A207" i="3"/>
  <c r="A207" i="7"/>
  <c r="A207" i="6"/>
  <c r="A203" i="3"/>
  <c r="A203" i="6"/>
  <c r="A203" i="7"/>
  <c r="A199" i="3"/>
  <c r="A199" i="7"/>
  <c r="A199" i="6"/>
  <c r="A195" i="3"/>
  <c r="A195" i="6"/>
  <c r="A195" i="7"/>
  <c r="A191" i="3"/>
  <c r="A191" i="6"/>
  <c r="A191" i="7"/>
  <c r="A187" i="3"/>
  <c r="A187" i="6"/>
  <c r="A187" i="7"/>
  <c r="A183" i="3"/>
  <c r="A183" i="6"/>
  <c r="A183" i="7"/>
  <c r="A179" i="3"/>
  <c r="A179" i="6"/>
  <c r="A179" i="7"/>
  <c r="A175" i="3"/>
  <c r="A175" i="6"/>
  <c r="A175" i="7"/>
  <c r="A171" i="3"/>
  <c r="A171" i="7"/>
  <c r="A171" i="6"/>
  <c r="A167" i="3"/>
  <c r="A167" i="6"/>
  <c r="A167" i="7"/>
  <c r="A163" i="5"/>
  <c r="A163" i="3"/>
  <c r="A163" i="7"/>
  <c r="A163" i="6"/>
  <c r="A159" i="6"/>
  <c r="A159" i="3"/>
  <c r="A155" i="7"/>
  <c r="A155" i="3"/>
  <c r="A155" i="6"/>
  <c r="A151" i="3"/>
  <c r="A151" i="6"/>
  <c r="A147" i="7"/>
  <c r="A147" i="6"/>
  <c r="A147" i="5"/>
  <c r="A143" i="5"/>
  <c r="A127" i="3"/>
  <c r="A123" i="6"/>
  <c r="A123" i="3"/>
  <c r="A119" i="7"/>
  <c r="A119" i="3"/>
  <c r="A119" i="5"/>
  <c r="A111" i="7"/>
  <c r="A111" i="5"/>
  <c r="A95" i="6"/>
  <c r="A95" i="7"/>
  <c r="A91" i="7"/>
  <c r="A83" i="7"/>
  <c r="A83" i="5"/>
  <c r="A71" i="5"/>
  <c r="A59" i="6"/>
  <c r="A87" i="6"/>
  <c r="A131" i="3"/>
  <c r="A95" i="3"/>
  <c r="A115" i="6"/>
  <c r="A71" i="6"/>
  <c r="A63" i="6"/>
  <c r="A123" i="5"/>
  <c r="A91" i="5"/>
  <c r="A59" i="5"/>
  <c r="A159" i="7"/>
  <c r="A99" i="7"/>
  <c r="A71" i="7"/>
  <c r="A63" i="7"/>
  <c r="A139" i="3"/>
  <c r="A134" i="3"/>
  <c r="A130" i="3"/>
  <c r="A111" i="3"/>
  <c r="A107" i="3"/>
  <c r="A102" i="3"/>
  <c r="A98" i="3"/>
  <c r="A94" i="3"/>
  <c r="A75" i="3"/>
  <c r="A71" i="3"/>
  <c r="A66" i="3"/>
  <c r="A158" i="6"/>
  <c r="A131" i="6"/>
  <c r="A127" i="6"/>
  <c r="A110" i="6"/>
  <c r="A83" i="6"/>
  <c r="A79" i="6"/>
  <c r="A75" i="6"/>
  <c r="A70" i="6"/>
  <c r="A66" i="6"/>
  <c r="A62" i="6"/>
  <c r="A159" i="5"/>
  <c r="A154" i="5"/>
  <c r="A131" i="5"/>
  <c r="A126" i="5"/>
  <c r="A99" i="5"/>
  <c r="A86" i="5"/>
  <c r="A67" i="5"/>
  <c r="A63" i="5"/>
  <c r="A58" i="5"/>
  <c r="A158" i="7"/>
  <c r="A143" i="7"/>
  <c r="A139" i="7"/>
  <c r="A135" i="7"/>
  <c r="A130" i="7"/>
  <c r="A107" i="7"/>
  <c r="A102" i="7"/>
  <c r="A75" i="7"/>
  <c r="A70" i="7"/>
  <c r="A66" i="7"/>
  <c r="A62" i="7"/>
  <c r="A135" i="3"/>
  <c r="A67" i="3"/>
  <c r="A119" i="6"/>
  <c r="A111" i="6"/>
  <c r="A67" i="6"/>
  <c r="A155" i="5"/>
  <c r="A95" i="5"/>
  <c r="A87" i="5"/>
  <c r="A67" i="7"/>
  <c r="A147" i="3"/>
  <c r="A143" i="3"/>
  <c r="A138" i="3"/>
  <c r="A115" i="3"/>
  <c r="A110" i="3"/>
  <c r="A106" i="3"/>
  <c r="A87" i="3"/>
  <c r="A83" i="3"/>
  <c r="A78" i="3"/>
  <c r="A74" i="3"/>
  <c r="A70" i="3"/>
  <c r="A143" i="6"/>
  <c r="A139" i="6"/>
  <c r="A135" i="6"/>
  <c r="A130" i="6"/>
  <c r="A91" i="6"/>
  <c r="A78" i="6"/>
  <c r="A158" i="5"/>
  <c r="A139" i="5"/>
  <c r="A62" i="5"/>
  <c r="A134" i="7"/>
  <c r="A115" i="7"/>
  <c r="A141" i="3"/>
  <c r="A137" i="3"/>
  <c r="A117" i="3"/>
  <c r="A113" i="3"/>
  <c r="A93" i="3"/>
  <c r="A89" i="3"/>
  <c r="A69" i="3"/>
  <c r="A65" i="3"/>
  <c r="A146" i="6"/>
  <c r="A122" i="6"/>
  <c r="A98" i="6"/>
  <c r="A74" i="6"/>
  <c r="A156" i="5"/>
  <c r="A132" i="5"/>
  <c r="A108" i="5"/>
  <c r="A84" i="5"/>
  <c r="A60" i="5"/>
  <c r="A156" i="7"/>
  <c r="A132" i="7"/>
  <c r="A108" i="7"/>
  <c r="A84" i="7"/>
  <c r="A60" i="7"/>
  <c r="A151" i="7"/>
  <c r="A127" i="7"/>
  <c r="A103" i="7"/>
  <c r="A79" i="7"/>
  <c r="A151" i="5"/>
  <c r="A127" i="5"/>
  <c r="A103" i="5"/>
  <c r="A79" i="5"/>
  <c r="A156" i="6"/>
  <c r="A132" i="6"/>
  <c r="A108" i="6"/>
  <c r="A84" i="6"/>
  <c r="A60" i="6"/>
  <c r="A146" i="5"/>
  <c r="A122" i="5"/>
  <c r="A98" i="5"/>
  <c r="A74" i="5"/>
  <c r="A46" i="2"/>
  <c r="A55" i="2"/>
  <c r="D1" i="10" l="1"/>
  <c r="D2" i="10"/>
  <c r="C1" i="10"/>
  <c r="C2" i="10"/>
  <c r="B1" i="10"/>
  <c r="B2" i="10"/>
  <c r="A1" i="1"/>
  <c r="A2" i="1"/>
  <c r="A2" i="7" s="1"/>
  <c r="A3" i="1"/>
  <c r="A3" i="10" s="1"/>
  <c r="A4" i="1"/>
  <c r="A5" i="1"/>
  <c r="A5" i="10" s="1"/>
  <c r="A6" i="1"/>
  <c r="A6" i="10" s="1"/>
  <c r="A7" i="1"/>
  <c r="A7" i="10" s="1"/>
  <c r="A8" i="1"/>
  <c r="A9" i="1"/>
  <c r="A9" i="10" s="1"/>
  <c r="A10" i="1"/>
  <c r="A11" i="1"/>
  <c r="A11" i="10" s="1"/>
  <c r="A12" i="1"/>
  <c r="A13" i="1"/>
  <c r="A13" i="10" s="1"/>
  <c r="A14" i="1"/>
  <c r="A15" i="1"/>
  <c r="A15" i="10" s="1"/>
  <c r="A16" i="1"/>
  <c r="A17" i="1"/>
  <c r="A17" i="10" s="1"/>
  <c r="A18" i="1"/>
  <c r="A18" i="10" s="1"/>
  <c r="A19" i="1"/>
  <c r="A19" i="10" s="1"/>
  <c r="A20" i="1"/>
  <c r="A21" i="1"/>
  <c r="A21" i="10" s="1"/>
  <c r="A22" i="1"/>
  <c r="A22" i="10" s="1"/>
  <c r="A23" i="1"/>
  <c r="A23" i="10" s="1"/>
  <c r="A24" i="1"/>
  <c r="A25" i="1"/>
  <c r="A25" i="10" s="1"/>
  <c r="A26" i="1"/>
  <c r="A26" i="10" s="1"/>
  <c r="A27" i="1"/>
  <c r="A27" i="10" s="1"/>
  <c r="A28" i="1"/>
  <c r="A29" i="1"/>
  <c r="A29" i="10" s="1"/>
  <c r="A30" i="1"/>
  <c r="A31" i="1"/>
  <c r="A31" i="10" s="1"/>
  <c r="A32" i="1"/>
  <c r="A33" i="1"/>
  <c r="A34" i="1"/>
  <c r="A35" i="1"/>
  <c r="A36" i="1"/>
  <c r="A37" i="1"/>
  <c r="A38" i="1"/>
  <c r="A39" i="1"/>
  <c r="A40" i="1"/>
  <c r="A41" i="1"/>
  <c r="A42" i="1"/>
  <c r="A43" i="1"/>
  <c r="A43" i="10" s="1"/>
  <c r="A44" i="1"/>
  <c r="A44" i="10" s="1"/>
  <c r="A45" i="1"/>
  <c r="A45" i="10" s="1"/>
  <c r="A47" i="1"/>
  <c r="A47" i="10" s="1"/>
  <c r="A48" i="1"/>
  <c r="A48" i="10" s="1"/>
  <c r="A49" i="1"/>
  <c r="A49" i="10" s="1"/>
  <c r="G1" i="10"/>
  <c r="F1" i="10"/>
  <c r="E1" i="10"/>
  <c r="B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" i="7"/>
  <c r="AB1" i="7"/>
  <c r="D3" i="5"/>
  <c r="AB3" i="7" s="1"/>
  <c r="D4" i="5"/>
  <c r="AB4" i="7" s="1"/>
  <c r="D5" i="5"/>
  <c r="AB5" i="7" s="1"/>
  <c r="D6" i="5"/>
  <c r="AB6" i="7" s="1"/>
  <c r="D7" i="5"/>
  <c r="AB7" i="7" s="1"/>
  <c r="D8" i="5"/>
  <c r="AB8" i="7" s="1"/>
  <c r="D9" i="5"/>
  <c r="AB9" i="7" s="1"/>
  <c r="D10" i="5"/>
  <c r="AB10" i="7" s="1"/>
  <c r="D11" i="5"/>
  <c r="AB11" i="7" s="1"/>
  <c r="D12" i="5"/>
  <c r="AB12" i="7" s="1"/>
  <c r="D13" i="5"/>
  <c r="AB13" i="7" s="1"/>
  <c r="D14" i="5"/>
  <c r="AB14" i="7" s="1"/>
  <c r="D15" i="5"/>
  <c r="AB15" i="7" s="1"/>
  <c r="D16" i="5"/>
  <c r="AB16" i="7" s="1"/>
  <c r="D17" i="5"/>
  <c r="AB17" i="7" s="1"/>
  <c r="D18" i="5"/>
  <c r="AB18" i="7" s="1"/>
  <c r="D19" i="5"/>
  <c r="AB19" i="7" s="1"/>
  <c r="D20" i="5"/>
  <c r="AB20" i="7" s="1"/>
  <c r="D21" i="5"/>
  <c r="AB21" i="7" s="1"/>
  <c r="D22" i="5"/>
  <c r="AB22" i="7" s="1"/>
  <c r="D23" i="5"/>
  <c r="AB23" i="7" s="1"/>
  <c r="D24" i="5"/>
  <c r="AB24" i="7" s="1"/>
  <c r="D25" i="5"/>
  <c r="AB25" i="7" s="1"/>
  <c r="D26" i="5"/>
  <c r="AB26" i="7" s="1"/>
  <c r="D27" i="5"/>
  <c r="AB27" i="7" s="1"/>
  <c r="D28" i="5"/>
  <c r="AB28" i="7" s="1"/>
  <c r="D29" i="5"/>
  <c r="AB29" i="7" s="1"/>
  <c r="D30" i="5"/>
  <c r="AB30" i="7" s="1"/>
  <c r="D31" i="5"/>
  <c r="AB31" i="7" s="1"/>
  <c r="D32" i="5"/>
  <c r="AB32" i="7" s="1"/>
  <c r="D33" i="5"/>
  <c r="AB33" i="7" s="1"/>
  <c r="D34" i="5"/>
  <c r="AB34" i="7" s="1"/>
  <c r="D35" i="5"/>
  <c r="AB35" i="7" s="1"/>
  <c r="D36" i="5"/>
  <c r="AB36" i="7" s="1"/>
  <c r="D37" i="5"/>
  <c r="AB37" i="7" s="1"/>
  <c r="D38" i="5"/>
  <c r="AB38" i="7" s="1"/>
  <c r="D39" i="5"/>
  <c r="AB39" i="7" s="1"/>
  <c r="D40" i="5"/>
  <c r="AB40" i="7" s="1"/>
  <c r="D41" i="5"/>
  <c r="AB41" i="7" s="1"/>
  <c r="D42" i="5"/>
  <c r="AB42" i="7" s="1"/>
  <c r="D43" i="5"/>
  <c r="AB43" i="7" s="1"/>
  <c r="D44" i="5"/>
  <c r="AB44" i="7" s="1"/>
  <c r="D45" i="5"/>
  <c r="AB45" i="7" s="1"/>
  <c r="D46" i="5"/>
  <c r="AB46" i="7" s="1"/>
  <c r="D47" i="5"/>
  <c r="AB47" i="7" s="1"/>
  <c r="D48" i="5"/>
  <c r="AB48" i="7" s="1"/>
  <c r="D49" i="5"/>
  <c r="AB49" i="7" s="1"/>
  <c r="D50" i="5"/>
  <c r="AB50" i="7" s="1"/>
  <c r="D51" i="5"/>
  <c r="AB51" i="7" s="1"/>
  <c r="D52" i="5"/>
  <c r="AB52" i="7" s="1"/>
  <c r="D53" i="5"/>
  <c r="AB53" i="7" s="1"/>
  <c r="D54" i="5"/>
  <c r="AB54" i="7" s="1"/>
  <c r="D55" i="5"/>
  <c r="AB55" i="7" s="1"/>
  <c r="D56" i="5"/>
  <c r="AB56" i="7" s="1"/>
  <c r="D57" i="5"/>
  <c r="AB57" i="7" s="1"/>
  <c r="D58" i="5"/>
  <c r="AB58" i="7" s="1"/>
  <c r="D59" i="5"/>
  <c r="AB59" i="7" s="1"/>
  <c r="D60" i="5"/>
  <c r="AB60" i="7" s="1"/>
  <c r="D61" i="5"/>
  <c r="AB61" i="7" s="1"/>
  <c r="D62" i="5"/>
  <c r="AB62" i="7" s="1"/>
  <c r="D63" i="5"/>
  <c r="AB63" i="7" s="1"/>
  <c r="D64" i="5"/>
  <c r="AB64" i="7" s="1"/>
  <c r="D65" i="5"/>
  <c r="AB65" i="7" s="1"/>
  <c r="D66" i="5"/>
  <c r="AB66" i="7" s="1"/>
  <c r="D67" i="5"/>
  <c r="AB67" i="7" s="1"/>
  <c r="D68" i="5"/>
  <c r="AB68" i="7" s="1"/>
  <c r="D69" i="5"/>
  <c r="AB69" i="7" s="1"/>
  <c r="D70" i="5"/>
  <c r="AB70" i="7" s="1"/>
  <c r="D71" i="5"/>
  <c r="AB71" i="7" s="1"/>
  <c r="D72" i="5"/>
  <c r="AB72" i="7" s="1"/>
  <c r="D73" i="5"/>
  <c r="AB73" i="7" s="1"/>
  <c r="D74" i="5"/>
  <c r="AB74" i="7" s="1"/>
  <c r="D75" i="5"/>
  <c r="AB75" i="7" s="1"/>
  <c r="D76" i="5"/>
  <c r="AB76" i="7" s="1"/>
  <c r="D77" i="5"/>
  <c r="AB77" i="7" s="1"/>
  <c r="D78" i="5"/>
  <c r="AB78" i="7" s="1"/>
  <c r="D79" i="5"/>
  <c r="AB79" i="7" s="1"/>
  <c r="D80" i="5"/>
  <c r="AB80" i="7" s="1"/>
  <c r="D81" i="5"/>
  <c r="AB81" i="7" s="1"/>
  <c r="D82" i="5"/>
  <c r="AB82" i="7" s="1"/>
  <c r="D83" i="5"/>
  <c r="AB83" i="7" s="1"/>
  <c r="D84" i="5"/>
  <c r="AB84" i="7" s="1"/>
  <c r="D85" i="5"/>
  <c r="AB85" i="7" s="1"/>
  <c r="D86" i="5"/>
  <c r="AB86" i="7" s="1"/>
  <c r="D87" i="5"/>
  <c r="AB87" i="7" s="1"/>
  <c r="D88" i="5"/>
  <c r="AB88" i="7" s="1"/>
  <c r="D89" i="5"/>
  <c r="AB89" i="7" s="1"/>
  <c r="D90" i="5"/>
  <c r="AB90" i="7" s="1"/>
  <c r="D91" i="5"/>
  <c r="AB91" i="7" s="1"/>
  <c r="D92" i="5"/>
  <c r="AB92" i="7" s="1"/>
  <c r="D93" i="5"/>
  <c r="AB93" i="7" s="1"/>
  <c r="D94" i="5"/>
  <c r="AB94" i="7" s="1"/>
  <c r="D95" i="5"/>
  <c r="AB95" i="7" s="1"/>
  <c r="D96" i="5"/>
  <c r="AB96" i="7" s="1"/>
  <c r="D97" i="5"/>
  <c r="AB97" i="7" s="1"/>
  <c r="D98" i="5"/>
  <c r="AB98" i="7" s="1"/>
  <c r="D99" i="5"/>
  <c r="AB99" i="7" s="1"/>
  <c r="D100" i="5"/>
  <c r="AB100" i="7" s="1"/>
  <c r="D101" i="5"/>
  <c r="AB101" i="7" s="1"/>
  <c r="D102" i="5"/>
  <c r="AB102" i="7" s="1"/>
  <c r="D103" i="5"/>
  <c r="AB103" i="7" s="1"/>
  <c r="D104" i="5"/>
  <c r="AB104" i="7" s="1"/>
  <c r="D105" i="5"/>
  <c r="AB105" i="7" s="1"/>
  <c r="D106" i="5"/>
  <c r="AB106" i="7" s="1"/>
  <c r="D107" i="5"/>
  <c r="AB107" i="7" s="1"/>
  <c r="D108" i="5"/>
  <c r="AB108" i="7" s="1"/>
  <c r="D109" i="5"/>
  <c r="AB109" i="7" s="1"/>
  <c r="D110" i="5"/>
  <c r="AB110" i="7" s="1"/>
  <c r="D111" i="5"/>
  <c r="AB111" i="7" s="1"/>
  <c r="D112" i="5"/>
  <c r="AB112" i="7" s="1"/>
  <c r="D113" i="5"/>
  <c r="AB113" i="7" s="1"/>
  <c r="D114" i="5"/>
  <c r="AB114" i="7" s="1"/>
  <c r="D115" i="5"/>
  <c r="AB115" i="7" s="1"/>
  <c r="D116" i="5"/>
  <c r="AB116" i="7" s="1"/>
  <c r="D117" i="5"/>
  <c r="AB117" i="7" s="1"/>
  <c r="D118" i="5"/>
  <c r="AB118" i="7" s="1"/>
  <c r="D119" i="5"/>
  <c r="AB119" i="7" s="1"/>
  <c r="D120" i="5"/>
  <c r="AB120" i="7" s="1"/>
  <c r="D121" i="5"/>
  <c r="AB121" i="7" s="1"/>
  <c r="D122" i="5"/>
  <c r="AB122" i="7" s="1"/>
  <c r="D123" i="5"/>
  <c r="AB123" i="7" s="1"/>
  <c r="D124" i="5"/>
  <c r="AB124" i="7" s="1"/>
  <c r="D125" i="5"/>
  <c r="AB125" i="7" s="1"/>
  <c r="D126" i="5"/>
  <c r="AB126" i="7" s="1"/>
  <c r="D127" i="5"/>
  <c r="AB127" i="7" s="1"/>
  <c r="D128" i="5"/>
  <c r="AB128" i="7" s="1"/>
  <c r="D129" i="5"/>
  <c r="AB129" i="7" s="1"/>
  <c r="D134" i="5"/>
  <c r="D131" i="5"/>
  <c r="AB131" i="7" s="1"/>
  <c r="D132" i="5"/>
  <c r="AB132" i="7" s="1"/>
  <c r="D133" i="5"/>
  <c r="AB133" i="7" s="1"/>
  <c r="D135" i="5"/>
  <c r="AB135" i="7" s="1"/>
  <c r="D136" i="5"/>
  <c r="AB136" i="7" s="1"/>
  <c r="D137" i="5"/>
  <c r="AB137" i="7" s="1"/>
  <c r="D138" i="5"/>
  <c r="AB138" i="7" s="1"/>
  <c r="D139" i="5"/>
  <c r="AB139" i="7" s="1"/>
  <c r="D140" i="5"/>
  <c r="AB140" i="7" s="1"/>
  <c r="D141" i="5"/>
  <c r="AB141" i="7" s="1"/>
  <c r="D142" i="5"/>
  <c r="AB142" i="7" s="1"/>
  <c r="D143" i="5"/>
  <c r="AB143" i="7" s="1"/>
  <c r="D144" i="5"/>
  <c r="AB144" i="7" s="1"/>
  <c r="D145" i="5"/>
  <c r="AB145" i="7" s="1"/>
  <c r="D146" i="5"/>
  <c r="AB146" i="7" s="1"/>
  <c r="D147" i="5"/>
  <c r="AB147" i="7" s="1"/>
  <c r="D148" i="5"/>
  <c r="AB148" i="7" s="1"/>
  <c r="D149" i="5"/>
  <c r="AB149" i="7" s="1"/>
  <c r="D150" i="5"/>
  <c r="AB150" i="7" s="1"/>
  <c r="D151" i="5"/>
  <c r="AB151" i="7" s="1"/>
  <c r="D152" i="5"/>
  <c r="AB152" i="7" s="1"/>
  <c r="D153" i="5"/>
  <c r="AB153" i="7" s="1"/>
  <c r="D154" i="5"/>
  <c r="AB154" i="7" s="1"/>
  <c r="D155" i="5"/>
  <c r="AB155" i="7" s="1"/>
  <c r="D156" i="5"/>
  <c r="AB156" i="7" s="1"/>
  <c r="D157" i="5"/>
  <c r="AB157" i="7" s="1"/>
  <c r="D158" i="5"/>
  <c r="AB158" i="7" s="1"/>
  <c r="D159" i="5"/>
  <c r="AB159" i="7" s="1"/>
  <c r="D160" i="5"/>
  <c r="AB160" i="7" s="1"/>
  <c r="D161" i="5"/>
  <c r="AB161" i="7" s="1"/>
  <c r="D162" i="5"/>
  <c r="AB162" i="7" s="1"/>
  <c r="D163" i="5"/>
  <c r="AB163" i="7" s="1"/>
  <c r="D164" i="5"/>
  <c r="AB164" i="7" s="1"/>
  <c r="D165" i="5"/>
  <c r="AB165" i="7" s="1"/>
  <c r="D166" i="5"/>
  <c r="AB166" i="7" s="1"/>
  <c r="D167" i="5"/>
  <c r="AB167" i="7" s="1"/>
  <c r="D168" i="5"/>
  <c r="AB168" i="7" s="1"/>
  <c r="D169" i="5"/>
  <c r="AB169" i="7" s="1"/>
  <c r="D170" i="5"/>
  <c r="AB170" i="7" s="1"/>
  <c r="D171" i="5"/>
  <c r="AB171" i="7" s="1"/>
  <c r="D172" i="5"/>
  <c r="AB172" i="7" s="1"/>
  <c r="D173" i="5"/>
  <c r="AB173" i="7" s="1"/>
  <c r="D174" i="5"/>
  <c r="AB174" i="7" s="1"/>
  <c r="D175" i="5"/>
  <c r="AB175" i="7" s="1"/>
  <c r="D176" i="5"/>
  <c r="AB176" i="7" s="1"/>
  <c r="D177" i="5"/>
  <c r="AB177" i="7" s="1"/>
  <c r="D178" i="5"/>
  <c r="AB178" i="7" s="1"/>
  <c r="D179" i="5"/>
  <c r="AB179" i="7" s="1"/>
  <c r="D180" i="5"/>
  <c r="AB180" i="7" s="1"/>
  <c r="D181" i="5"/>
  <c r="AB181" i="7" s="1"/>
  <c r="D182" i="5"/>
  <c r="AB182" i="7" s="1"/>
  <c r="D183" i="5"/>
  <c r="AB183" i="7" s="1"/>
  <c r="D184" i="5"/>
  <c r="AB184" i="7" s="1"/>
  <c r="D185" i="5"/>
  <c r="AB185" i="7" s="1"/>
  <c r="D186" i="5"/>
  <c r="AB186" i="7" s="1"/>
  <c r="D187" i="5"/>
  <c r="AB187" i="7" s="1"/>
  <c r="D194" i="5"/>
  <c r="D195" i="5"/>
  <c r="D190" i="5"/>
  <c r="AB190" i="7" s="1"/>
  <c r="D191" i="5"/>
  <c r="AB191" i="7" s="1"/>
  <c r="D192" i="5"/>
  <c r="AB192" i="7" s="1"/>
  <c r="D193" i="5"/>
  <c r="AB193" i="7" s="1"/>
  <c r="D196" i="5"/>
  <c r="AB196" i="7" s="1"/>
  <c r="D197" i="5"/>
  <c r="AB197" i="7" s="1"/>
  <c r="D198" i="5"/>
  <c r="AB198" i="7" s="1"/>
  <c r="D199" i="5"/>
  <c r="AB199" i="7" s="1"/>
  <c r="AB200" i="7"/>
  <c r="D201" i="5"/>
  <c r="AB201" i="7" s="1"/>
  <c r="D202" i="5"/>
  <c r="AB202" i="7" s="1"/>
  <c r="D203" i="5"/>
  <c r="AB203" i="7" s="1"/>
  <c r="D204" i="5"/>
  <c r="AB204" i="7" s="1"/>
  <c r="D205" i="5"/>
  <c r="AB205" i="7" s="1"/>
  <c r="D206" i="5"/>
  <c r="AB206" i="7" s="1"/>
  <c r="D207" i="5"/>
  <c r="AB207" i="7" s="1"/>
  <c r="D208" i="5"/>
  <c r="AB208" i="7" s="1"/>
  <c r="D209" i="5"/>
  <c r="AB209" i="7" s="1"/>
  <c r="D210" i="5"/>
  <c r="AB210" i="7" s="1"/>
  <c r="D211" i="5"/>
  <c r="AB211" i="7" s="1"/>
  <c r="D212" i="5"/>
  <c r="AB212" i="7" s="1"/>
  <c r="D213" i="5"/>
  <c r="AB213" i="7" s="1"/>
  <c r="D214" i="5"/>
  <c r="AB214" i="7" s="1"/>
  <c r="D215" i="5"/>
  <c r="AB215" i="7" s="1"/>
  <c r="D216" i="5"/>
  <c r="AB216" i="7" s="1"/>
  <c r="D217" i="5"/>
  <c r="AB217" i="7" s="1"/>
  <c r="D218" i="5"/>
  <c r="AB218" i="7" s="1"/>
  <c r="D219" i="5"/>
  <c r="AB219" i="7" s="1"/>
  <c r="D220" i="5"/>
  <c r="AB220" i="7" s="1"/>
  <c r="D221" i="5"/>
  <c r="AB221" i="7" s="1"/>
  <c r="D222" i="5"/>
  <c r="AB222" i="7" s="1"/>
  <c r="D223" i="5"/>
  <c r="AB223" i="7" s="1"/>
  <c r="D224" i="5"/>
  <c r="AB224" i="7" s="1"/>
  <c r="D225" i="5"/>
  <c r="AB225" i="7" s="1"/>
  <c r="D226" i="5"/>
  <c r="AB226" i="7" s="1"/>
  <c r="D227" i="5"/>
  <c r="AB227" i="7" s="1"/>
  <c r="D228" i="5"/>
  <c r="AB228" i="7" s="1"/>
  <c r="D229" i="5"/>
  <c r="AB229" i="7" s="1"/>
  <c r="D230" i="5"/>
  <c r="AB230" i="7" s="1"/>
  <c r="D231" i="5"/>
  <c r="AB231" i="7" s="1"/>
  <c r="D232" i="5"/>
  <c r="AB232" i="7" s="1"/>
  <c r="D233" i="5"/>
  <c r="AB233" i="7" s="1"/>
  <c r="D234" i="5"/>
  <c r="AB234" i="7" s="1"/>
  <c r="D235" i="5"/>
  <c r="AB235" i="7" s="1"/>
  <c r="D236" i="5"/>
  <c r="AB236" i="7" s="1"/>
  <c r="D237" i="5"/>
  <c r="AB237" i="7" s="1"/>
  <c r="AB238" i="7"/>
  <c r="D239" i="5"/>
  <c r="AB239" i="7" s="1"/>
  <c r="D240" i="5"/>
  <c r="AB240" i="7" s="1"/>
  <c r="D241" i="5"/>
  <c r="AB241" i="7" s="1"/>
  <c r="D242" i="5"/>
  <c r="AB242" i="7" s="1"/>
  <c r="D243" i="5"/>
  <c r="AB243" i="7" s="1"/>
  <c r="D244" i="5"/>
  <c r="AB244" i="7" s="1"/>
  <c r="D245" i="5"/>
  <c r="AB245" i="7" s="1"/>
  <c r="D246" i="5"/>
  <c r="AB246" i="7" s="1"/>
  <c r="D247" i="5"/>
  <c r="AB247" i="7" s="1"/>
  <c r="D2" i="5"/>
  <c r="AB2" i="7" s="1"/>
  <c r="X1" i="7"/>
  <c r="Q3" i="3"/>
  <c r="X3" i="7" s="1"/>
  <c r="Y3" i="7" s="1"/>
  <c r="Z3" i="7" s="1"/>
  <c r="Q4" i="3"/>
  <c r="X4" i="7" s="1"/>
  <c r="Y4" i="7" s="1"/>
  <c r="Z4" i="7" s="1"/>
  <c r="Q5" i="3"/>
  <c r="X5" i="7" s="1"/>
  <c r="Y5" i="7" s="1"/>
  <c r="Q6" i="3"/>
  <c r="X6" i="7" s="1"/>
  <c r="Y6" i="7" s="1"/>
  <c r="Z6" i="7" s="1"/>
  <c r="Q7" i="3"/>
  <c r="X7" i="7" s="1"/>
  <c r="Y7" i="7" s="1"/>
  <c r="Z7" i="7" s="1"/>
  <c r="Q8" i="3"/>
  <c r="X8" i="7" s="1"/>
  <c r="Y8" i="7" s="1"/>
  <c r="Z8" i="7" s="1"/>
  <c r="Q9" i="3"/>
  <c r="X9" i="7" s="1"/>
  <c r="Y9" i="7" s="1"/>
  <c r="Q10" i="3"/>
  <c r="X10" i="7" s="1"/>
  <c r="Y10" i="7" s="1"/>
  <c r="Z10" i="7" s="1"/>
  <c r="Q11" i="3"/>
  <c r="X11" i="7" s="1"/>
  <c r="Y11" i="7" s="1"/>
  <c r="Z11" i="7" s="1"/>
  <c r="Q12" i="3"/>
  <c r="X12" i="7" s="1"/>
  <c r="Y12" i="7" s="1"/>
  <c r="Z12" i="7" s="1"/>
  <c r="Q13" i="3"/>
  <c r="X13" i="7" s="1"/>
  <c r="Y13" i="7" s="1"/>
  <c r="Q14" i="3"/>
  <c r="X14" i="7" s="1"/>
  <c r="Y14" i="7" s="1"/>
  <c r="Z14" i="7" s="1"/>
  <c r="Q15" i="3"/>
  <c r="X15" i="7" s="1"/>
  <c r="Y15" i="7" s="1"/>
  <c r="Z15" i="7" s="1"/>
  <c r="Q16" i="3"/>
  <c r="X16" i="7" s="1"/>
  <c r="Y16" i="7" s="1"/>
  <c r="Z16" i="7" s="1"/>
  <c r="Q17" i="3"/>
  <c r="X17" i="7" s="1"/>
  <c r="Y17" i="7" s="1"/>
  <c r="Q18" i="3"/>
  <c r="X18" i="7" s="1"/>
  <c r="Y18" i="7" s="1"/>
  <c r="Z18" i="7" s="1"/>
  <c r="Q19" i="3"/>
  <c r="X19" i="7" s="1"/>
  <c r="Y19" i="7" s="1"/>
  <c r="Z19" i="7" s="1"/>
  <c r="Q20" i="3"/>
  <c r="X20" i="7" s="1"/>
  <c r="Y20" i="7" s="1"/>
  <c r="Z20" i="7" s="1"/>
  <c r="Q21" i="3"/>
  <c r="X21" i="7" s="1"/>
  <c r="Y21" i="7" s="1"/>
  <c r="Q22" i="3"/>
  <c r="X22" i="7" s="1"/>
  <c r="Y22" i="7" s="1"/>
  <c r="Z22" i="7" s="1"/>
  <c r="Q23" i="3"/>
  <c r="X23" i="7" s="1"/>
  <c r="Y23" i="7" s="1"/>
  <c r="Z23" i="7" s="1"/>
  <c r="Q24" i="3"/>
  <c r="X24" i="7" s="1"/>
  <c r="Y24" i="7" s="1"/>
  <c r="Z24" i="7" s="1"/>
  <c r="Q25" i="3"/>
  <c r="X25" i="7" s="1"/>
  <c r="Y25" i="7" s="1"/>
  <c r="Q26" i="3"/>
  <c r="X26" i="7" s="1"/>
  <c r="Y26" i="7" s="1"/>
  <c r="Z26" i="7" s="1"/>
  <c r="Q27" i="3"/>
  <c r="X27" i="7" s="1"/>
  <c r="Y27" i="7" s="1"/>
  <c r="Z27" i="7" s="1"/>
  <c r="Q28" i="3"/>
  <c r="X28" i="7" s="1"/>
  <c r="Y28" i="7" s="1"/>
  <c r="Z28" i="7" s="1"/>
  <c r="Q29" i="3"/>
  <c r="X29" i="7" s="1"/>
  <c r="Y29" i="7" s="1"/>
  <c r="Q30" i="3"/>
  <c r="X30" i="7" s="1"/>
  <c r="Y30" i="7" s="1"/>
  <c r="Z30" i="7" s="1"/>
  <c r="Q31" i="3"/>
  <c r="X31" i="7" s="1"/>
  <c r="Y31" i="7" s="1"/>
  <c r="Z31" i="7" s="1"/>
  <c r="Q32" i="3"/>
  <c r="X32" i="7" s="1"/>
  <c r="Y32" i="7" s="1"/>
  <c r="Z32" i="7" s="1"/>
  <c r="Q33" i="3"/>
  <c r="X33" i="7" s="1"/>
  <c r="Y33" i="7" s="1"/>
  <c r="Q34" i="3"/>
  <c r="X34" i="7" s="1"/>
  <c r="Y34" i="7" s="1"/>
  <c r="Z34" i="7" s="1"/>
  <c r="Q35" i="3"/>
  <c r="X35" i="7" s="1"/>
  <c r="Y35" i="7" s="1"/>
  <c r="Z35" i="7" s="1"/>
  <c r="Q36" i="3"/>
  <c r="X36" i="7" s="1"/>
  <c r="Y36" i="7" s="1"/>
  <c r="Z36" i="7" s="1"/>
  <c r="Q37" i="3"/>
  <c r="X37" i="7" s="1"/>
  <c r="Y37" i="7" s="1"/>
  <c r="Q38" i="3"/>
  <c r="X38" i="7" s="1"/>
  <c r="Y38" i="7" s="1"/>
  <c r="Z38" i="7" s="1"/>
  <c r="Q39" i="3"/>
  <c r="X39" i="7" s="1"/>
  <c r="Y39" i="7" s="1"/>
  <c r="Z39" i="7" s="1"/>
  <c r="AA39" i="7" s="1"/>
  <c r="E39" i="10" s="1"/>
  <c r="Q40" i="3"/>
  <c r="X40" i="7" s="1"/>
  <c r="Y40" i="7" s="1"/>
  <c r="Z40" i="7" s="1"/>
  <c r="Q41" i="3"/>
  <c r="X41" i="7" s="1"/>
  <c r="Y41" i="7" s="1"/>
  <c r="Q42" i="3"/>
  <c r="X42" i="7" s="1"/>
  <c r="Y42" i="7" s="1"/>
  <c r="Z42" i="7" s="1"/>
  <c r="Q43" i="3"/>
  <c r="X43" i="7" s="1"/>
  <c r="Y43" i="7" s="1"/>
  <c r="Z43" i="7" s="1"/>
  <c r="Q44" i="3"/>
  <c r="X44" i="7" s="1"/>
  <c r="Y44" i="7" s="1"/>
  <c r="Z44" i="7" s="1"/>
  <c r="Q45" i="3"/>
  <c r="X45" i="7" s="1"/>
  <c r="Y45" i="7" s="1"/>
  <c r="Q46" i="3"/>
  <c r="X46" i="7" s="1"/>
  <c r="Y46" i="7" s="1"/>
  <c r="Z46" i="7" s="1"/>
  <c r="Q47" i="3"/>
  <c r="X47" i="7" s="1"/>
  <c r="Y47" i="7" s="1"/>
  <c r="Z47" i="7" s="1"/>
  <c r="Q48" i="3"/>
  <c r="X48" i="7" s="1"/>
  <c r="Y48" i="7" s="1"/>
  <c r="Z48" i="7" s="1"/>
  <c r="Q49" i="3"/>
  <c r="X49" i="7" s="1"/>
  <c r="Y49" i="7" s="1"/>
  <c r="Q50" i="3"/>
  <c r="X50" i="7" s="1"/>
  <c r="Y50" i="7" s="1"/>
  <c r="Z50" i="7" s="1"/>
  <c r="Q51" i="3"/>
  <c r="X51" i="7" s="1"/>
  <c r="Y51" i="7" s="1"/>
  <c r="Z51" i="7" s="1"/>
  <c r="Q52" i="3"/>
  <c r="X52" i="7" s="1"/>
  <c r="Y52" i="7" s="1"/>
  <c r="Z52" i="7" s="1"/>
  <c r="Q53" i="3"/>
  <c r="X53" i="7" s="1"/>
  <c r="Y53" i="7" s="1"/>
  <c r="Q54" i="3"/>
  <c r="X54" i="7" s="1"/>
  <c r="Y54" i="7" s="1"/>
  <c r="Z54" i="7" s="1"/>
  <c r="Q55" i="3"/>
  <c r="X55" i="7" s="1"/>
  <c r="Y55" i="7" s="1"/>
  <c r="Z55" i="7" s="1"/>
  <c r="Q56" i="3"/>
  <c r="X56" i="7" s="1"/>
  <c r="Y56" i="7" s="1"/>
  <c r="Z56" i="7" s="1"/>
  <c r="Q57" i="3"/>
  <c r="X57" i="7" s="1"/>
  <c r="Y57" i="7" s="1"/>
  <c r="Q58" i="3"/>
  <c r="X58" i="7" s="1"/>
  <c r="Y58" i="7" s="1"/>
  <c r="Z58" i="7" s="1"/>
  <c r="Q59" i="3"/>
  <c r="X59" i="7" s="1"/>
  <c r="Y59" i="7" s="1"/>
  <c r="Z59" i="7" s="1"/>
  <c r="Q60" i="3"/>
  <c r="X60" i="7" s="1"/>
  <c r="Y60" i="7" s="1"/>
  <c r="Z60" i="7" s="1"/>
  <c r="Q61" i="3"/>
  <c r="X61" i="7" s="1"/>
  <c r="Y61" i="7" s="1"/>
  <c r="Q62" i="3"/>
  <c r="X62" i="7" s="1"/>
  <c r="Y62" i="7" s="1"/>
  <c r="Z62" i="7" s="1"/>
  <c r="Q63" i="3"/>
  <c r="X63" i="7" s="1"/>
  <c r="Y63" i="7" s="1"/>
  <c r="Z63" i="7" s="1"/>
  <c r="Q64" i="3"/>
  <c r="X64" i="7" s="1"/>
  <c r="Y64" i="7" s="1"/>
  <c r="Z64" i="7" s="1"/>
  <c r="Q65" i="3"/>
  <c r="X65" i="7" s="1"/>
  <c r="Y65" i="7" s="1"/>
  <c r="Q66" i="3"/>
  <c r="X66" i="7" s="1"/>
  <c r="Y66" i="7" s="1"/>
  <c r="Z66" i="7" s="1"/>
  <c r="AA66" i="7" s="1"/>
  <c r="E66" i="10" s="1"/>
  <c r="Q67" i="3"/>
  <c r="X67" i="7" s="1"/>
  <c r="Y67" i="7" s="1"/>
  <c r="Z67" i="7" s="1"/>
  <c r="Q68" i="3"/>
  <c r="X68" i="7" s="1"/>
  <c r="Y68" i="7" s="1"/>
  <c r="Z68" i="7" s="1"/>
  <c r="Q69" i="3"/>
  <c r="X69" i="7" s="1"/>
  <c r="Y69" i="7" s="1"/>
  <c r="Q70" i="3"/>
  <c r="X70" i="7" s="1"/>
  <c r="Y70" i="7" s="1"/>
  <c r="Z70" i="7" s="1"/>
  <c r="Q71" i="3"/>
  <c r="X71" i="7" s="1"/>
  <c r="Y71" i="7" s="1"/>
  <c r="Z71" i="7" s="1"/>
  <c r="Q72" i="3"/>
  <c r="X72" i="7" s="1"/>
  <c r="Y72" i="7" s="1"/>
  <c r="Z72" i="7" s="1"/>
  <c r="Q73" i="3"/>
  <c r="X73" i="7" s="1"/>
  <c r="Y73" i="7" s="1"/>
  <c r="Q74" i="3"/>
  <c r="X74" i="7" s="1"/>
  <c r="Y74" i="7" s="1"/>
  <c r="Z74" i="7" s="1"/>
  <c r="Q75" i="3"/>
  <c r="X75" i="7" s="1"/>
  <c r="Y75" i="7" s="1"/>
  <c r="Z75" i="7" s="1"/>
  <c r="Q76" i="3"/>
  <c r="X76" i="7" s="1"/>
  <c r="Y76" i="7" s="1"/>
  <c r="Z76" i="7" s="1"/>
  <c r="Q77" i="3"/>
  <c r="X77" i="7" s="1"/>
  <c r="Y77" i="7" s="1"/>
  <c r="Q78" i="3"/>
  <c r="X78" i="7" s="1"/>
  <c r="Y78" i="7" s="1"/>
  <c r="Z78" i="7" s="1"/>
  <c r="Q79" i="3"/>
  <c r="X79" i="7" s="1"/>
  <c r="Y79" i="7" s="1"/>
  <c r="Z79" i="7" s="1"/>
  <c r="Q80" i="3"/>
  <c r="X80" i="7" s="1"/>
  <c r="Y80" i="7" s="1"/>
  <c r="Z80" i="7" s="1"/>
  <c r="Q81" i="3"/>
  <c r="X81" i="7" s="1"/>
  <c r="Y81" i="7" s="1"/>
  <c r="Q82" i="3"/>
  <c r="X82" i="7" s="1"/>
  <c r="Y82" i="7" s="1"/>
  <c r="Z82" i="7" s="1"/>
  <c r="Q83" i="3"/>
  <c r="X83" i="7" s="1"/>
  <c r="Y83" i="7" s="1"/>
  <c r="Z83" i="7" s="1"/>
  <c r="Q84" i="3"/>
  <c r="X84" i="7" s="1"/>
  <c r="Y84" i="7" s="1"/>
  <c r="Z84" i="7" s="1"/>
  <c r="Q85" i="3"/>
  <c r="X85" i="7" s="1"/>
  <c r="Y85" i="7" s="1"/>
  <c r="Q86" i="3"/>
  <c r="X86" i="7" s="1"/>
  <c r="Y86" i="7" s="1"/>
  <c r="Z86" i="7" s="1"/>
  <c r="Q87" i="3"/>
  <c r="X87" i="7" s="1"/>
  <c r="Y87" i="7" s="1"/>
  <c r="Z87" i="7" s="1"/>
  <c r="Q88" i="3"/>
  <c r="X88" i="7" s="1"/>
  <c r="Y88" i="7" s="1"/>
  <c r="Z88" i="7" s="1"/>
  <c r="Q89" i="3"/>
  <c r="X89" i="7" s="1"/>
  <c r="Y89" i="7" s="1"/>
  <c r="Q90" i="3"/>
  <c r="X90" i="7" s="1"/>
  <c r="Y90" i="7" s="1"/>
  <c r="Z90" i="7" s="1"/>
  <c r="Q91" i="3"/>
  <c r="X91" i="7" s="1"/>
  <c r="Y91" i="7" s="1"/>
  <c r="Z91" i="7" s="1"/>
  <c r="Q92" i="3"/>
  <c r="X92" i="7" s="1"/>
  <c r="Y92" i="7" s="1"/>
  <c r="Z92" i="7" s="1"/>
  <c r="Q93" i="3"/>
  <c r="X93" i="7" s="1"/>
  <c r="Y93" i="7" s="1"/>
  <c r="Q94" i="3"/>
  <c r="X94" i="7" s="1"/>
  <c r="Y94" i="7" s="1"/>
  <c r="Z94" i="7" s="1"/>
  <c r="Q95" i="3"/>
  <c r="X95" i="7" s="1"/>
  <c r="Y95" i="7" s="1"/>
  <c r="Z95" i="7" s="1"/>
  <c r="Q96" i="3"/>
  <c r="X96" i="7" s="1"/>
  <c r="Y96" i="7" s="1"/>
  <c r="Z96" i="7" s="1"/>
  <c r="Q97" i="3"/>
  <c r="X97" i="7" s="1"/>
  <c r="Y97" i="7" s="1"/>
  <c r="Q98" i="3"/>
  <c r="X98" i="7" s="1"/>
  <c r="Y98" i="7" s="1"/>
  <c r="Z98" i="7" s="1"/>
  <c r="Q99" i="3"/>
  <c r="X99" i="7" s="1"/>
  <c r="Y99" i="7" s="1"/>
  <c r="Z99" i="7" s="1"/>
  <c r="Q100" i="3"/>
  <c r="X100" i="7" s="1"/>
  <c r="Y100" i="7" s="1"/>
  <c r="Z100" i="7" s="1"/>
  <c r="Q101" i="3"/>
  <c r="X101" i="7" s="1"/>
  <c r="Y101" i="7" s="1"/>
  <c r="Q102" i="3"/>
  <c r="X102" i="7" s="1"/>
  <c r="Y102" i="7" s="1"/>
  <c r="Z102" i="7" s="1"/>
  <c r="Q103" i="3"/>
  <c r="X103" i="7" s="1"/>
  <c r="Y103" i="7" s="1"/>
  <c r="Z103" i="7" s="1"/>
  <c r="Q104" i="3"/>
  <c r="X104" i="7" s="1"/>
  <c r="Y104" i="7" s="1"/>
  <c r="Z104" i="7" s="1"/>
  <c r="Q105" i="3"/>
  <c r="X105" i="7" s="1"/>
  <c r="Y105" i="7" s="1"/>
  <c r="Q106" i="3"/>
  <c r="X106" i="7" s="1"/>
  <c r="Y106" i="7" s="1"/>
  <c r="Z106" i="7" s="1"/>
  <c r="Q107" i="3"/>
  <c r="X107" i="7" s="1"/>
  <c r="Y107" i="7" s="1"/>
  <c r="Z107" i="7" s="1"/>
  <c r="Q108" i="3"/>
  <c r="X108" i="7" s="1"/>
  <c r="Y108" i="7" s="1"/>
  <c r="Z108" i="7" s="1"/>
  <c r="Q109" i="3"/>
  <c r="X109" i="7" s="1"/>
  <c r="Y109" i="7" s="1"/>
  <c r="Q110" i="3"/>
  <c r="X110" i="7" s="1"/>
  <c r="Y110" i="7" s="1"/>
  <c r="Z110" i="7" s="1"/>
  <c r="Q111" i="3"/>
  <c r="X111" i="7" s="1"/>
  <c r="Y111" i="7" s="1"/>
  <c r="Z111" i="7" s="1"/>
  <c r="Q112" i="3"/>
  <c r="X112" i="7" s="1"/>
  <c r="Y112" i="7" s="1"/>
  <c r="Z112" i="7" s="1"/>
  <c r="Q113" i="3"/>
  <c r="X113" i="7" s="1"/>
  <c r="Y113" i="7" s="1"/>
  <c r="Q114" i="3"/>
  <c r="X114" i="7" s="1"/>
  <c r="Y114" i="7" s="1"/>
  <c r="Z114" i="7" s="1"/>
  <c r="Q115" i="3"/>
  <c r="X115" i="7" s="1"/>
  <c r="Y115" i="7" s="1"/>
  <c r="Z115" i="7" s="1"/>
  <c r="Q116" i="3"/>
  <c r="X116" i="7" s="1"/>
  <c r="Y116" i="7" s="1"/>
  <c r="Z116" i="7" s="1"/>
  <c r="Q117" i="3"/>
  <c r="X117" i="7" s="1"/>
  <c r="Y117" i="7" s="1"/>
  <c r="Q118" i="3"/>
  <c r="X118" i="7" s="1"/>
  <c r="Y118" i="7" s="1"/>
  <c r="Z118" i="7" s="1"/>
  <c r="Q119" i="3"/>
  <c r="X119" i="7" s="1"/>
  <c r="Y119" i="7" s="1"/>
  <c r="Z119" i="7" s="1"/>
  <c r="Q120" i="3"/>
  <c r="X120" i="7" s="1"/>
  <c r="Y120" i="7" s="1"/>
  <c r="Z120" i="7" s="1"/>
  <c r="Q121" i="3"/>
  <c r="X121" i="7" s="1"/>
  <c r="Y121" i="7" s="1"/>
  <c r="Q122" i="3"/>
  <c r="X122" i="7" s="1"/>
  <c r="Y122" i="7" s="1"/>
  <c r="Z122" i="7" s="1"/>
  <c r="Q123" i="3"/>
  <c r="X123" i="7" s="1"/>
  <c r="Y123" i="7" s="1"/>
  <c r="Z123" i="7" s="1"/>
  <c r="Q124" i="3"/>
  <c r="X124" i="7" s="1"/>
  <c r="Y124" i="7" s="1"/>
  <c r="Z124" i="7" s="1"/>
  <c r="Q125" i="3"/>
  <c r="X125" i="7" s="1"/>
  <c r="Y125" i="7" s="1"/>
  <c r="Q126" i="3"/>
  <c r="X126" i="7" s="1"/>
  <c r="Y126" i="7" s="1"/>
  <c r="Z126" i="7" s="1"/>
  <c r="Q127" i="3"/>
  <c r="X127" i="7" s="1"/>
  <c r="Y127" i="7" s="1"/>
  <c r="Z127" i="7" s="1"/>
  <c r="Q128" i="3"/>
  <c r="X128" i="7" s="1"/>
  <c r="Y128" i="7" s="1"/>
  <c r="Z128" i="7" s="1"/>
  <c r="Q129" i="3"/>
  <c r="X129" i="7" s="1"/>
  <c r="Y129" i="7" s="1"/>
  <c r="Q130" i="3"/>
  <c r="X130" i="7" s="1"/>
  <c r="Y130" i="7" s="1"/>
  <c r="Z130" i="7" s="1"/>
  <c r="Q131" i="3"/>
  <c r="X131" i="7" s="1"/>
  <c r="Y131" i="7" s="1"/>
  <c r="Z131" i="7" s="1"/>
  <c r="Q132" i="3"/>
  <c r="X132" i="7" s="1"/>
  <c r="Y132" i="7" s="1"/>
  <c r="Z132" i="7" s="1"/>
  <c r="Q133" i="3"/>
  <c r="X133" i="7" s="1"/>
  <c r="Y133" i="7" s="1"/>
  <c r="Q134" i="3"/>
  <c r="X134" i="7" s="1"/>
  <c r="Y134" i="7" s="1"/>
  <c r="Z134" i="7" s="1"/>
  <c r="Q135" i="3"/>
  <c r="X135" i="7" s="1"/>
  <c r="Y135" i="7" s="1"/>
  <c r="Z135" i="7" s="1"/>
  <c r="Q136" i="3"/>
  <c r="X136" i="7" s="1"/>
  <c r="Y136" i="7" s="1"/>
  <c r="Z136" i="7" s="1"/>
  <c r="Q137" i="3"/>
  <c r="X137" i="7" s="1"/>
  <c r="Y137" i="7" s="1"/>
  <c r="Q138" i="3"/>
  <c r="X138" i="7" s="1"/>
  <c r="Y138" i="7" s="1"/>
  <c r="Z138" i="7" s="1"/>
  <c r="Q139" i="3"/>
  <c r="X139" i="7" s="1"/>
  <c r="Y139" i="7" s="1"/>
  <c r="Z139" i="7" s="1"/>
  <c r="Q140" i="3"/>
  <c r="X140" i="7" s="1"/>
  <c r="Y140" i="7" s="1"/>
  <c r="Z140" i="7" s="1"/>
  <c r="Q141" i="3"/>
  <c r="X141" i="7" s="1"/>
  <c r="Y141" i="7" s="1"/>
  <c r="Q142" i="3"/>
  <c r="X142" i="7" s="1"/>
  <c r="Y142" i="7" s="1"/>
  <c r="Z142" i="7" s="1"/>
  <c r="Q143" i="3"/>
  <c r="X143" i="7" s="1"/>
  <c r="Y143" i="7" s="1"/>
  <c r="Z143" i="7" s="1"/>
  <c r="Q144" i="3"/>
  <c r="X144" i="7" s="1"/>
  <c r="Y144" i="7" s="1"/>
  <c r="Z144" i="7" s="1"/>
  <c r="Q145" i="3"/>
  <c r="X145" i="7" s="1"/>
  <c r="Y145" i="7" s="1"/>
  <c r="Q146" i="3"/>
  <c r="X146" i="7" s="1"/>
  <c r="Y146" i="7" s="1"/>
  <c r="Z146" i="7" s="1"/>
  <c r="Q147" i="3"/>
  <c r="X147" i="7" s="1"/>
  <c r="Y147" i="7" s="1"/>
  <c r="Z147" i="7" s="1"/>
  <c r="Q148" i="3"/>
  <c r="X148" i="7" s="1"/>
  <c r="Y148" i="7" s="1"/>
  <c r="Z148" i="7" s="1"/>
  <c r="Q149" i="3"/>
  <c r="X149" i="7" s="1"/>
  <c r="Y149" i="7" s="1"/>
  <c r="Q150" i="3"/>
  <c r="X150" i="7" s="1"/>
  <c r="Y150" i="7" s="1"/>
  <c r="Z150" i="7" s="1"/>
  <c r="Q151" i="3"/>
  <c r="X151" i="7" s="1"/>
  <c r="Y151" i="7" s="1"/>
  <c r="Z151" i="7" s="1"/>
  <c r="Q152" i="3"/>
  <c r="X152" i="7" s="1"/>
  <c r="Y152" i="7" s="1"/>
  <c r="Z152" i="7" s="1"/>
  <c r="Q153" i="3"/>
  <c r="X153" i="7" s="1"/>
  <c r="Y153" i="7" s="1"/>
  <c r="Q154" i="3"/>
  <c r="X154" i="7" s="1"/>
  <c r="Y154" i="7" s="1"/>
  <c r="Z154" i="7" s="1"/>
  <c r="Q155" i="3"/>
  <c r="X155" i="7" s="1"/>
  <c r="Y155" i="7" s="1"/>
  <c r="Z155" i="7" s="1"/>
  <c r="Q156" i="3"/>
  <c r="X156" i="7" s="1"/>
  <c r="Y156" i="7" s="1"/>
  <c r="Z156" i="7" s="1"/>
  <c r="Q157" i="3"/>
  <c r="X157" i="7" s="1"/>
  <c r="Y157" i="7" s="1"/>
  <c r="Q158" i="3"/>
  <c r="X158" i="7" s="1"/>
  <c r="Y158" i="7" s="1"/>
  <c r="Z158" i="7" s="1"/>
  <c r="Q159" i="3"/>
  <c r="X159" i="7" s="1"/>
  <c r="Y159" i="7" s="1"/>
  <c r="Z159" i="7" s="1"/>
  <c r="Q160" i="3"/>
  <c r="X160" i="7" s="1"/>
  <c r="Y160" i="7" s="1"/>
  <c r="Z160" i="7" s="1"/>
  <c r="Q161" i="3"/>
  <c r="X161" i="7" s="1"/>
  <c r="Y161" i="7" s="1"/>
  <c r="Q162" i="3"/>
  <c r="X162" i="7" s="1"/>
  <c r="Y162" i="7" s="1"/>
  <c r="Z162" i="7" s="1"/>
  <c r="Q163" i="3"/>
  <c r="X163" i="7" s="1"/>
  <c r="Y163" i="7" s="1"/>
  <c r="Z163" i="7" s="1"/>
  <c r="Q164" i="3"/>
  <c r="X164" i="7" s="1"/>
  <c r="Y164" i="7" s="1"/>
  <c r="Z164" i="7" s="1"/>
  <c r="Q165" i="3"/>
  <c r="X165" i="7" s="1"/>
  <c r="Y165" i="7" s="1"/>
  <c r="Q166" i="3"/>
  <c r="X166" i="7" s="1"/>
  <c r="Y166" i="7" s="1"/>
  <c r="Z166" i="7" s="1"/>
  <c r="Q167" i="3"/>
  <c r="X167" i="7" s="1"/>
  <c r="Y167" i="7" s="1"/>
  <c r="Z167" i="7" s="1"/>
  <c r="Q168" i="3"/>
  <c r="X168" i="7" s="1"/>
  <c r="Y168" i="7" s="1"/>
  <c r="Z168" i="7" s="1"/>
  <c r="Q169" i="3"/>
  <c r="X169" i="7" s="1"/>
  <c r="Y169" i="7" s="1"/>
  <c r="Q170" i="3"/>
  <c r="X170" i="7" s="1"/>
  <c r="Y170" i="7" s="1"/>
  <c r="Z170" i="7" s="1"/>
  <c r="Q171" i="3"/>
  <c r="X171" i="7" s="1"/>
  <c r="Y171" i="7" s="1"/>
  <c r="Z171" i="7" s="1"/>
  <c r="Q172" i="3"/>
  <c r="X172" i="7" s="1"/>
  <c r="Y172" i="7" s="1"/>
  <c r="Z172" i="7" s="1"/>
  <c r="Q173" i="3"/>
  <c r="X173" i="7" s="1"/>
  <c r="Y173" i="7" s="1"/>
  <c r="Q174" i="3"/>
  <c r="X174" i="7" s="1"/>
  <c r="Y174" i="7" s="1"/>
  <c r="Z174" i="7" s="1"/>
  <c r="Q175" i="3"/>
  <c r="X175" i="7" s="1"/>
  <c r="Y175" i="7" s="1"/>
  <c r="Z175" i="7" s="1"/>
  <c r="Q176" i="3"/>
  <c r="X176" i="7" s="1"/>
  <c r="Y176" i="7" s="1"/>
  <c r="Z176" i="7" s="1"/>
  <c r="Q177" i="3"/>
  <c r="X177" i="7" s="1"/>
  <c r="Y177" i="7" s="1"/>
  <c r="Q178" i="3"/>
  <c r="X178" i="7" s="1"/>
  <c r="Y178" i="7" s="1"/>
  <c r="Z178" i="7" s="1"/>
  <c r="Q179" i="3"/>
  <c r="X179" i="7" s="1"/>
  <c r="Y179" i="7" s="1"/>
  <c r="Z179" i="7" s="1"/>
  <c r="Q180" i="3"/>
  <c r="X180" i="7" s="1"/>
  <c r="Y180" i="7" s="1"/>
  <c r="Z180" i="7" s="1"/>
  <c r="Q181" i="3"/>
  <c r="X181" i="7" s="1"/>
  <c r="Y181" i="7" s="1"/>
  <c r="Q182" i="3"/>
  <c r="X182" i="7" s="1"/>
  <c r="Y182" i="7" s="1"/>
  <c r="Z182" i="7" s="1"/>
  <c r="Q183" i="3"/>
  <c r="X183" i="7" s="1"/>
  <c r="Y183" i="7" s="1"/>
  <c r="Z183" i="7" s="1"/>
  <c r="Q184" i="3"/>
  <c r="X184" i="7" s="1"/>
  <c r="Y184" i="7" s="1"/>
  <c r="Z184" i="7" s="1"/>
  <c r="Q185" i="3"/>
  <c r="X185" i="7" s="1"/>
  <c r="Y185" i="7" s="1"/>
  <c r="Q186" i="3"/>
  <c r="X186" i="7" s="1"/>
  <c r="Y186" i="7" s="1"/>
  <c r="Z186" i="7" s="1"/>
  <c r="Q187" i="3"/>
  <c r="X187" i="7" s="1"/>
  <c r="Y187" i="7" s="1"/>
  <c r="Z187" i="7" s="1"/>
  <c r="Q188" i="3"/>
  <c r="X188" i="7" s="1"/>
  <c r="Y188" i="7" s="1"/>
  <c r="Z188" i="7" s="1"/>
  <c r="Q189" i="3"/>
  <c r="X189" i="7" s="1"/>
  <c r="Y189" i="7" s="1"/>
  <c r="Q190" i="3"/>
  <c r="X190" i="7" s="1"/>
  <c r="Y190" i="7" s="1"/>
  <c r="Z190" i="7" s="1"/>
  <c r="Q191" i="3"/>
  <c r="X191" i="7" s="1"/>
  <c r="Y191" i="7" s="1"/>
  <c r="Z191" i="7" s="1"/>
  <c r="Q192" i="3"/>
  <c r="X192" i="7" s="1"/>
  <c r="Y192" i="7" s="1"/>
  <c r="Z192" i="7" s="1"/>
  <c r="Q193" i="3"/>
  <c r="X193" i="7" s="1"/>
  <c r="Y193" i="7" s="1"/>
  <c r="Q194" i="3"/>
  <c r="X194" i="7" s="1"/>
  <c r="Y194" i="7" s="1"/>
  <c r="Z194" i="7" s="1"/>
  <c r="Q195" i="3"/>
  <c r="X195" i="7" s="1"/>
  <c r="Y195" i="7" s="1"/>
  <c r="Z195" i="7" s="1"/>
  <c r="Q196" i="3"/>
  <c r="X196" i="7" s="1"/>
  <c r="Y196" i="7" s="1"/>
  <c r="Z196" i="7" s="1"/>
  <c r="Q197" i="3"/>
  <c r="X197" i="7" s="1"/>
  <c r="Y197" i="7" s="1"/>
  <c r="Q198" i="3"/>
  <c r="X198" i="7" s="1"/>
  <c r="Y198" i="7" s="1"/>
  <c r="Z198" i="7" s="1"/>
  <c r="Q199" i="3"/>
  <c r="X199" i="7" s="1"/>
  <c r="Y199" i="7" s="1"/>
  <c r="Z199" i="7" s="1"/>
  <c r="Q200" i="3"/>
  <c r="X200" i="7" s="1"/>
  <c r="Y200" i="7" s="1"/>
  <c r="Z200" i="7" s="1"/>
  <c r="Q201" i="3"/>
  <c r="X201" i="7" s="1"/>
  <c r="Y201" i="7" s="1"/>
  <c r="Q202" i="3"/>
  <c r="X202" i="7" s="1"/>
  <c r="Y202" i="7" s="1"/>
  <c r="Z202" i="7" s="1"/>
  <c r="Q203" i="3"/>
  <c r="X203" i="7" s="1"/>
  <c r="Y203" i="7" s="1"/>
  <c r="Z203" i="7" s="1"/>
  <c r="Q204" i="3"/>
  <c r="X204" i="7" s="1"/>
  <c r="Y204" i="7" s="1"/>
  <c r="Z204" i="7" s="1"/>
  <c r="Q205" i="3"/>
  <c r="X205" i="7" s="1"/>
  <c r="Y205" i="7" s="1"/>
  <c r="Q206" i="3"/>
  <c r="X206" i="7" s="1"/>
  <c r="Y206" i="7" s="1"/>
  <c r="Z206" i="7" s="1"/>
  <c r="Q207" i="3"/>
  <c r="X207" i="7" s="1"/>
  <c r="Y207" i="7" s="1"/>
  <c r="Z207" i="7" s="1"/>
  <c r="Q208" i="3"/>
  <c r="X208" i="7" s="1"/>
  <c r="Y208" i="7" s="1"/>
  <c r="Z208" i="7" s="1"/>
  <c r="Q209" i="3"/>
  <c r="X209" i="7" s="1"/>
  <c r="Y209" i="7" s="1"/>
  <c r="Q210" i="3"/>
  <c r="X210" i="7" s="1"/>
  <c r="Y210" i="7" s="1"/>
  <c r="Z210" i="7" s="1"/>
  <c r="Q211" i="3"/>
  <c r="X211" i="7" s="1"/>
  <c r="Y211" i="7" s="1"/>
  <c r="Z211" i="7" s="1"/>
  <c r="Q212" i="3"/>
  <c r="X212" i="7" s="1"/>
  <c r="Y212" i="7" s="1"/>
  <c r="Z212" i="7" s="1"/>
  <c r="Q213" i="3"/>
  <c r="X213" i="7" s="1"/>
  <c r="Y213" i="7" s="1"/>
  <c r="Q214" i="3"/>
  <c r="X214" i="7" s="1"/>
  <c r="Y214" i="7" s="1"/>
  <c r="Z214" i="7" s="1"/>
  <c r="Q215" i="3"/>
  <c r="X215" i="7" s="1"/>
  <c r="Y215" i="7" s="1"/>
  <c r="Z215" i="7" s="1"/>
  <c r="Q216" i="3"/>
  <c r="X216" i="7" s="1"/>
  <c r="Y216" i="7" s="1"/>
  <c r="Z216" i="7" s="1"/>
  <c r="Q217" i="3"/>
  <c r="X217" i="7" s="1"/>
  <c r="Y217" i="7" s="1"/>
  <c r="Q218" i="3"/>
  <c r="X218" i="7" s="1"/>
  <c r="Y218" i="7" s="1"/>
  <c r="Z218" i="7" s="1"/>
  <c r="Q219" i="3"/>
  <c r="X219" i="7" s="1"/>
  <c r="Y219" i="7" s="1"/>
  <c r="Z219" i="7" s="1"/>
  <c r="Q220" i="3"/>
  <c r="X220" i="7" s="1"/>
  <c r="Y220" i="7" s="1"/>
  <c r="Z220" i="7" s="1"/>
  <c r="Q221" i="3"/>
  <c r="X221" i="7" s="1"/>
  <c r="Y221" i="7" s="1"/>
  <c r="Q222" i="3"/>
  <c r="X222" i="7" s="1"/>
  <c r="Y222" i="7" s="1"/>
  <c r="Z222" i="7" s="1"/>
  <c r="Q223" i="3"/>
  <c r="X223" i="7" s="1"/>
  <c r="Y223" i="7" s="1"/>
  <c r="Z223" i="7" s="1"/>
  <c r="Q224" i="3"/>
  <c r="X224" i="7" s="1"/>
  <c r="Y224" i="7" s="1"/>
  <c r="Z224" i="7" s="1"/>
  <c r="Q225" i="3"/>
  <c r="X225" i="7" s="1"/>
  <c r="Y225" i="7" s="1"/>
  <c r="Q226" i="3"/>
  <c r="X226" i="7" s="1"/>
  <c r="Y226" i="7" s="1"/>
  <c r="Z226" i="7" s="1"/>
  <c r="Q227" i="3"/>
  <c r="X227" i="7" s="1"/>
  <c r="Y227" i="7" s="1"/>
  <c r="Z227" i="7" s="1"/>
  <c r="Q228" i="3"/>
  <c r="X228" i="7" s="1"/>
  <c r="Y228" i="7" s="1"/>
  <c r="Z228" i="7" s="1"/>
  <c r="Q229" i="3"/>
  <c r="X229" i="7" s="1"/>
  <c r="Y229" i="7" s="1"/>
  <c r="Q230" i="3"/>
  <c r="X230" i="7" s="1"/>
  <c r="Y230" i="7" s="1"/>
  <c r="Z230" i="7" s="1"/>
  <c r="Q231" i="3"/>
  <c r="X231" i="7" s="1"/>
  <c r="Y231" i="7" s="1"/>
  <c r="Z231" i="7" s="1"/>
  <c r="Q232" i="3"/>
  <c r="X232" i="7" s="1"/>
  <c r="Y232" i="7" s="1"/>
  <c r="Z232" i="7" s="1"/>
  <c r="Q233" i="3"/>
  <c r="X233" i="7" s="1"/>
  <c r="Y233" i="7" s="1"/>
  <c r="Q234" i="3"/>
  <c r="X234" i="7" s="1"/>
  <c r="Y234" i="7" s="1"/>
  <c r="Z234" i="7" s="1"/>
  <c r="Q235" i="3"/>
  <c r="X235" i="7" s="1"/>
  <c r="Y235" i="7" s="1"/>
  <c r="Z235" i="7" s="1"/>
  <c r="Q236" i="3"/>
  <c r="X236" i="7" s="1"/>
  <c r="Y236" i="7" s="1"/>
  <c r="Z236" i="7" s="1"/>
  <c r="Q237" i="3"/>
  <c r="X237" i="7" s="1"/>
  <c r="Y237" i="7" s="1"/>
  <c r="Q238" i="3"/>
  <c r="X238" i="7" s="1"/>
  <c r="Y238" i="7" s="1"/>
  <c r="Z238" i="7" s="1"/>
  <c r="Q239" i="3"/>
  <c r="X239" i="7" s="1"/>
  <c r="Y239" i="7" s="1"/>
  <c r="Z239" i="7" s="1"/>
  <c r="Q240" i="3"/>
  <c r="X240" i="7" s="1"/>
  <c r="Y240" i="7" s="1"/>
  <c r="Z240" i="7" s="1"/>
  <c r="Q241" i="3"/>
  <c r="X241" i="7" s="1"/>
  <c r="Y241" i="7" s="1"/>
  <c r="Q242" i="3"/>
  <c r="X242" i="7" s="1"/>
  <c r="Y242" i="7" s="1"/>
  <c r="Z242" i="7" s="1"/>
  <c r="Q243" i="3"/>
  <c r="X243" i="7" s="1"/>
  <c r="Y243" i="7" s="1"/>
  <c r="Z243" i="7" s="1"/>
  <c r="Q244" i="3"/>
  <c r="X244" i="7" s="1"/>
  <c r="Y244" i="7" s="1"/>
  <c r="Z244" i="7" s="1"/>
  <c r="Q245" i="3"/>
  <c r="X245" i="7" s="1"/>
  <c r="Y245" i="7" s="1"/>
  <c r="Q246" i="3"/>
  <c r="X246" i="7" s="1"/>
  <c r="Y246" i="7" s="1"/>
  <c r="Z246" i="7" s="1"/>
  <c r="Q247" i="3"/>
  <c r="X247" i="7" s="1"/>
  <c r="Y247" i="7" s="1"/>
  <c r="Z247" i="7" s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" i="3"/>
  <c r="Q2" i="3"/>
  <c r="X2" i="7" s="1"/>
  <c r="Y2" i="7" s="1"/>
  <c r="L1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K1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J1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O224" i="7" s="1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I1" i="7"/>
  <c r="I2" i="7"/>
  <c r="I3" i="7"/>
  <c r="I4" i="7"/>
  <c r="I5" i="7"/>
  <c r="I6" i="7"/>
  <c r="I7" i="7"/>
  <c r="O7" i="7" s="1"/>
  <c r="I8" i="7"/>
  <c r="I9" i="7"/>
  <c r="O9" i="7" s="1"/>
  <c r="I10" i="7"/>
  <c r="O10" i="7" s="1"/>
  <c r="I11" i="7"/>
  <c r="I12" i="7"/>
  <c r="O12" i="7" s="1"/>
  <c r="I13" i="7"/>
  <c r="I14" i="7"/>
  <c r="I15" i="7"/>
  <c r="I16" i="7"/>
  <c r="I17" i="7"/>
  <c r="O17" i="7" s="1"/>
  <c r="I18" i="7"/>
  <c r="I19" i="7"/>
  <c r="O19" i="7" s="1"/>
  <c r="I20" i="7"/>
  <c r="O20" i="7" s="1"/>
  <c r="I21" i="7"/>
  <c r="O21" i="7" s="1"/>
  <c r="I22" i="7"/>
  <c r="O22" i="7" s="1"/>
  <c r="I23" i="7"/>
  <c r="I24" i="7"/>
  <c r="I25" i="7"/>
  <c r="I26" i="7"/>
  <c r="I27" i="7"/>
  <c r="O27" i="7" s="1"/>
  <c r="I28" i="7"/>
  <c r="I29" i="7"/>
  <c r="O29" i="7" s="1"/>
  <c r="I30" i="7"/>
  <c r="O30" i="7" s="1"/>
  <c r="I31" i="7"/>
  <c r="O31" i="7" s="1"/>
  <c r="I32" i="7"/>
  <c r="O32" i="7" s="1"/>
  <c r="I33" i="7"/>
  <c r="I34" i="7"/>
  <c r="I35" i="7"/>
  <c r="I36" i="7"/>
  <c r="I37" i="7"/>
  <c r="O37" i="7" s="1"/>
  <c r="I38" i="7"/>
  <c r="I39" i="7"/>
  <c r="O39" i="7" s="1"/>
  <c r="I40" i="7"/>
  <c r="O40" i="7" s="1"/>
  <c r="I41" i="7"/>
  <c r="O41" i="7" s="1"/>
  <c r="I42" i="7"/>
  <c r="O42" i="7" s="1"/>
  <c r="I43" i="7"/>
  <c r="I44" i="7"/>
  <c r="I45" i="7"/>
  <c r="I46" i="7"/>
  <c r="I47" i="7"/>
  <c r="O47" i="7" s="1"/>
  <c r="I48" i="7"/>
  <c r="I49" i="7"/>
  <c r="O49" i="7" s="1"/>
  <c r="I50" i="7"/>
  <c r="O50" i="7" s="1"/>
  <c r="I51" i="7"/>
  <c r="O51" i="7" s="1"/>
  <c r="I52" i="7"/>
  <c r="O52" i="7" s="1"/>
  <c r="I53" i="7"/>
  <c r="I54" i="7"/>
  <c r="I55" i="7"/>
  <c r="I56" i="7"/>
  <c r="I57" i="7"/>
  <c r="O57" i="7" s="1"/>
  <c r="I58" i="7"/>
  <c r="I59" i="7"/>
  <c r="O59" i="7" s="1"/>
  <c r="I60" i="7"/>
  <c r="O60" i="7" s="1"/>
  <c r="I61" i="7"/>
  <c r="O61" i="7" s="1"/>
  <c r="I62" i="7"/>
  <c r="O62" i="7" s="1"/>
  <c r="I63" i="7"/>
  <c r="I64" i="7"/>
  <c r="I65" i="7"/>
  <c r="I66" i="7"/>
  <c r="I67" i="7"/>
  <c r="O67" i="7" s="1"/>
  <c r="I68" i="7"/>
  <c r="I69" i="7"/>
  <c r="O69" i="7" s="1"/>
  <c r="I70" i="7"/>
  <c r="O70" i="7" s="1"/>
  <c r="I71" i="7"/>
  <c r="O71" i="7" s="1"/>
  <c r="I72" i="7"/>
  <c r="O72" i="7" s="1"/>
  <c r="I73" i="7"/>
  <c r="I74" i="7"/>
  <c r="I75" i="7"/>
  <c r="I76" i="7"/>
  <c r="I77" i="7"/>
  <c r="O77" i="7" s="1"/>
  <c r="I78" i="7"/>
  <c r="I79" i="7"/>
  <c r="O79" i="7" s="1"/>
  <c r="I80" i="7"/>
  <c r="O80" i="7" s="1"/>
  <c r="I81" i="7"/>
  <c r="O81" i="7" s="1"/>
  <c r="I82" i="7"/>
  <c r="O82" i="7" s="1"/>
  <c r="I83" i="7"/>
  <c r="I84" i="7"/>
  <c r="I85" i="7"/>
  <c r="I86" i="7"/>
  <c r="I87" i="7"/>
  <c r="O87" i="7" s="1"/>
  <c r="I88" i="7"/>
  <c r="I89" i="7"/>
  <c r="O89" i="7" s="1"/>
  <c r="I90" i="7"/>
  <c r="O90" i="7" s="1"/>
  <c r="I91" i="7"/>
  <c r="O91" i="7" s="1"/>
  <c r="I92" i="7"/>
  <c r="O92" i="7" s="1"/>
  <c r="I93" i="7"/>
  <c r="I94" i="7"/>
  <c r="I95" i="7"/>
  <c r="I96" i="7"/>
  <c r="I97" i="7"/>
  <c r="O97" i="7" s="1"/>
  <c r="I98" i="7"/>
  <c r="I99" i="7"/>
  <c r="I100" i="7"/>
  <c r="O100" i="7" s="1"/>
  <c r="I101" i="7"/>
  <c r="O101" i="7" s="1"/>
  <c r="I102" i="7"/>
  <c r="O102" i="7" s="1"/>
  <c r="I103" i="7"/>
  <c r="I104" i="7"/>
  <c r="I105" i="7"/>
  <c r="I106" i="7"/>
  <c r="I107" i="7"/>
  <c r="O107" i="7" s="1"/>
  <c r="I108" i="7"/>
  <c r="I109" i="7"/>
  <c r="O109" i="7" s="1"/>
  <c r="I110" i="7"/>
  <c r="O110" i="7" s="1"/>
  <c r="I111" i="7"/>
  <c r="O111" i="7" s="1"/>
  <c r="I112" i="7"/>
  <c r="O112" i="7" s="1"/>
  <c r="I113" i="7"/>
  <c r="I114" i="7"/>
  <c r="I115" i="7"/>
  <c r="I116" i="7"/>
  <c r="I117" i="7"/>
  <c r="O117" i="7" s="1"/>
  <c r="I118" i="7"/>
  <c r="I119" i="7"/>
  <c r="O119" i="7" s="1"/>
  <c r="I120" i="7"/>
  <c r="O120" i="7" s="1"/>
  <c r="I121" i="7"/>
  <c r="O121" i="7" s="1"/>
  <c r="I122" i="7"/>
  <c r="O122" i="7" s="1"/>
  <c r="I123" i="7"/>
  <c r="I124" i="7"/>
  <c r="I125" i="7"/>
  <c r="I126" i="7"/>
  <c r="I127" i="7"/>
  <c r="O127" i="7" s="1"/>
  <c r="I128" i="7"/>
  <c r="I129" i="7"/>
  <c r="O129" i="7" s="1"/>
  <c r="I130" i="7"/>
  <c r="O130" i="7" s="1"/>
  <c r="I131" i="7"/>
  <c r="O131" i="7" s="1"/>
  <c r="I132" i="7"/>
  <c r="O132" i="7" s="1"/>
  <c r="I133" i="7"/>
  <c r="I134" i="7"/>
  <c r="I135" i="7"/>
  <c r="I136" i="7"/>
  <c r="I137" i="7"/>
  <c r="O137" i="7" s="1"/>
  <c r="I138" i="7"/>
  <c r="I139" i="7"/>
  <c r="O139" i="7" s="1"/>
  <c r="I140" i="7"/>
  <c r="O140" i="7" s="1"/>
  <c r="I141" i="7"/>
  <c r="O141" i="7" s="1"/>
  <c r="I142" i="7"/>
  <c r="O142" i="7" s="1"/>
  <c r="I143" i="7"/>
  <c r="I144" i="7"/>
  <c r="I145" i="7"/>
  <c r="I146" i="7"/>
  <c r="I147" i="7"/>
  <c r="O147" i="7" s="1"/>
  <c r="I148" i="7"/>
  <c r="I149" i="7"/>
  <c r="O149" i="7" s="1"/>
  <c r="I150" i="7"/>
  <c r="O150" i="7" s="1"/>
  <c r="I151" i="7"/>
  <c r="O151" i="7" s="1"/>
  <c r="I152" i="7"/>
  <c r="O152" i="7" s="1"/>
  <c r="I153" i="7"/>
  <c r="I154" i="7"/>
  <c r="I155" i="7"/>
  <c r="I156" i="7"/>
  <c r="I157" i="7"/>
  <c r="O157" i="7" s="1"/>
  <c r="I158" i="7"/>
  <c r="I159" i="7"/>
  <c r="O159" i="7" s="1"/>
  <c r="I160" i="7"/>
  <c r="O160" i="7" s="1"/>
  <c r="I161" i="7"/>
  <c r="O161" i="7" s="1"/>
  <c r="I162" i="7"/>
  <c r="O162" i="7" s="1"/>
  <c r="I163" i="7"/>
  <c r="I164" i="7"/>
  <c r="I165" i="7"/>
  <c r="I166" i="7"/>
  <c r="I167" i="7"/>
  <c r="O167" i="7" s="1"/>
  <c r="I168" i="7"/>
  <c r="I169" i="7"/>
  <c r="O169" i="7" s="1"/>
  <c r="I170" i="7"/>
  <c r="O170" i="7" s="1"/>
  <c r="I171" i="7"/>
  <c r="O171" i="7" s="1"/>
  <c r="I172" i="7"/>
  <c r="O172" i="7" s="1"/>
  <c r="I173" i="7"/>
  <c r="I174" i="7"/>
  <c r="I175" i="7"/>
  <c r="I176" i="7"/>
  <c r="I177" i="7"/>
  <c r="O177" i="7" s="1"/>
  <c r="I178" i="7"/>
  <c r="I179" i="7"/>
  <c r="O179" i="7" s="1"/>
  <c r="I180" i="7"/>
  <c r="O180" i="7" s="1"/>
  <c r="I181" i="7"/>
  <c r="O181" i="7" s="1"/>
  <c r="I182" i="7"/>
  <c r="O182" i="7" s="1"/>
  <c r="I183" i="7"/>
  <c r="I184" i="7"/>
  <c r="I185" i="7"/>
  <c r="I186" i="7"/>
  <c r="I187" i="7"/>
  <c r="O187" i="7" s="1"/>
  <c r="I188" i="7"/>
  <c r="I189" i="7"/>
  <c r="O189" i="7" s="1"/>
  <c r="I190" i="7"/>
  <c r="O190" i="7" s="1"/>
  <c r="I191" i="7"/>
  <c r="O191" i="7" s="1"/>
  <c r="I192" i="7"/>
  <c r="O192" i="7" s="1"/>
  <c r="I193" i="7"/>
  <c r="I194" i="7"/>
  <c r="I195" i="7"/>
  <c r="I196" i="7"/>
  <c r="I197" i="7"/>
  <c r="O197" i="7" s="1"/>
  <c r="I198" i="7"/>
  <c r="I199" i="7"/>
  <c r="O199" i="7" s="1"/>
  <c r="I200" i="7"/>
  <c r="O200" i="7" s="1"/>
  <c r="I201" i="7"/>
  <c r="O201" i="7" s="1"/>
  <c r="I202" i="7"/>
  <c r="O202" i="7" s="1"/>
  <c r="I203" i="7"/>
  <c r="I204" i="7"/>
  <c r="I205" i="7"/>
  <c r="I206" i="7"/>
  <c r="I207" i="7"/>
  <c r="O207" i="7" s="1"/>
  <c r="I208" i="7"/>
  <c r="I209" i="7"/>
  <c r="O209" i="7" s="1"/>
  <c r="I210" i="7"/>
  <c r="O210" i="7" s="1"/>
  <c r="I211" i="7"/>
  <c r="O211" i="7" s="1"/>
  <c r="I212" i="7"/>
  <c r="O212" i="7" s="1"/>
  <c r="I213" i="7"/>
  <c r="I214" i="7"/>
  <c r="I215" i="7"/>
  <c r="I216" i="7"/>
  <c r="I217" i="7"/>
  <c r="O217" i="7" s="1"/>
  <c r="I218" i="7"/>
  <c r="I219" i="7"/>
  <c r="O219" i="7" s="1"/>
  <c r="I220" i="7"/>
  <c r="O220" i="7" s="1"/>
  <c r="I221" i="7"/>
  <c r="I222" i="7"/>
  <c r="O222" i="7" s="1"/>
  <c r="I223" i="7"/>
  <c r="I225" i="7"/>
  <c r="I226" i="7"/>
  <c r="I227" i="7"/>
  <c r="O227" i="7" s="1"/>
  <c r="I228" i="7"/>
  <c r="I229" i="7"/>
  <c r="O229" i="7" s="1"/>
  <c r="I230" i="7"/>
  <c r="O230" i="7" s="1"/>
  <c r="I231" i="7"/>
  <c r="O231" i="7" s="1"/>
  <c r="I232" i="7"/>
  <c r="O232" i="7" s="1"/>
  <c r="I233" i="7"/>
  <c r="I234" i="7"/>
  <c r="I235" i="7"/>
  <c r="I236" i="7"/>
  <c r="I237" i="7"/>
  <c r="O237" i="7" s="1"/>
  <c r="I238" i="7"/>
  <c r="I239" i="7"/>
  <c r="O239" i="7" s="1"/>
  <c r="I240" i="7"/>
  <c r="O240" i="7" s="1"/>
  <c r="I241" i="7"/>
  <c r="I242" i="7"/>
  <c r="O242" i="7" s="1"/>
  <c r="I243" i="7"/>
  <c r="I244" i="7"/>
  <c r="I245" i="7"/>
  <c r="I246" i="7"/>
  <c r="I247" i="7"/>
  <c r="O247" i="7" s="1"/>
  <c r="H1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G1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F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N16" i="7" s="1"/>
  <c r="F17" i="7"/>
  <c r="N17" i="7" s="1"/>
  <c r="F18" i="7"/>
  <c r="N18" i="7" s="1"/>
  <c r="F19" i="7"/>
  <c r="N19" i="7" s="1"/>
  <c r="F20" i="7"/>
  <c r="N20" i="7" s="1"/>
  <c r="F21" i="7"/>
  <c r="F22" i="7"/>
  <c r="F23" i="7"/>
  <c r="N23" i="7" s="1"/>
  <c r="F24" i="7"/>
  <c r="F25" i="7"/>
  <c r="F26" i="7"/>
  <c r="N26" i="7" s="1"/>
  <c r="F27" i="7"/>
  <c r="N27" i="7" s="1"/>
  <c r="F28" i="7"/>
  <c r="N28" i="7" s="1"/>
  <c r="F29" i="7"/>
  <c r="N29" i="7" s="1"/>
  <c r="F30" i="7"/>
  <c r="N30" i="7" s="1"/>
  <c r="F31" i="7"/>
  <c r="F32" i="7"/>
  <c r="F33" i="7"/>
  <c r="N33" i="7" s="1"/>
  <c r="F34" i="7"/>
  <c r="N34" i="7" s="1"/>
  <c r="F35" i="7"/>
  <c r="F36" i="7"/>
  <c r="F37" i="7"/>
  <c r="N37" i="7" s="1"/>
  <c r="F38" i="7"/>
  <c r="N38" i="7" s="1"/>
  <c r="F39" i="7"/>
  <c r="N39" i="7" s="1"/>
  <c r="F40" i="7"/>
  <c r="N40" i="7" s="1"/>
  <c r="F41" i="7"/>
  <c r="N41" i="7" s="1"/>
  <c r="F42" i="7"/>
  <c r="F43" i="7"/>
  <c r="N43" i="7" s="1"/>
  <c r="F44" i="7"/>
  <c r="N44" i="7" s="1"/>
  <c r="F45" i="7"/>
  <c r="F46" i="7"/>
  <c r="F47" i="7"/>
  <c r="N47" i="7" s="1"/>
  <c r="F48" i="7"/>
  <c r="N48" i="7" s="1"/>
  <c r="F49" i="7"/>
  <c r="N49" i="7" s="1"/>
  <c r="F50" i="7"/>
  <c r="N50" i="7" s="1"/>
  <c r="F51" i="7"/>
  <c r="N51" i="7" s="1"/>
  <c r="F52" i="7"/>
  <c r="F53" i="7"/>
  <c r="N53" i="7" s="1"/>
  <c r="F54" i="7"/>
  <c r="N54" i="7" s="1"/>
  <c r="F55" i="7"/>
  <c r="F56" i="7"/>
  <c r="F57" i="7"/>
  <c r="N57" i="7" s="1"/>
  <c r="F58" i="7"/>
  <c r="N58" i="7" s="1"/>
  <c r="F59" i="7"/>
  <c r="N59" i="7" s="1"/>
  <c r="F60" i="7"/>
  <c r="N60" i="7" s="1"/>
  <c r="F61" i="7"/>
  <c r="N61" i="7" s="1"/>
  <c r="F62" i="7"/>
  <c r="F63" i="7"/>
  <c r="N63" i="7" s="1"/>
  <c r="F64" i="7"/>
  <c r="N64" i="7" s="1"/>
  <c r="F65" i="7"/>
  <c r="F66" i="7"/>
  <c r="F67" i="7"/>
  <c r="N67" i="7" s="1"/>
  <c r="F68" i="7"/>
  <c r="N68" i="7" s="1"/>
  <c r="F69" i="7"/>
  <c r="N69" i="7" s="1"/>
  <c r="F70" i="7"/>
  <c r="N70" i="7" s="1"/>
  <c r="F71" i="7"/>
  <c r="N71" i="7" s="1"/>
  <c r="F72" i="7"/>
  <c r="F73" i="7"/>
  <c r="N73" i="7" s="1"/>
  <c r="F74" i="7"/>
  <c r="N74" i="7" s="1"/>
  <c r="F75" i="7"/>
  <c r="F76" i="7"/>
  <c r="F77" i="7"/>
  <c r="N77" i="7" s="1"/>
  <c r="F78" i="7"/>
  <c r="N78" i="7" s="1"/>
  <c r="F79" i="7"/>
  <c r="N79" i="7" s="1"/>
  <c r="F80" i="7"/>
  <c r="N80" i="7" s="1"/>
  <c r="F81" i="7"/>
  <c r="N81" i="7" s="1"/>
  <c r="F82" i="7"/>
  <c r="F83" i="7"/>
  <c r="N83" i="7" s="1"/>
  <c r="F84" i="7"/>
  <c r="N84" i="7" s="1"/>
  <c r="F85" i="7"/>
  <c r="F86" i="7"/>
  <c r="F87" i="7"/>
  <c r="N87" i="7" s="1"/>
  <c r="F88" i="7"/>
  <c r="N88" i="7" s="1"/>
  <c r="F89" i="7"/>
  <c r="N89" i="7" s="1"/>
  <c r="F90" i="7"/>
  <c r="N90" i="7" s="1"/>
  <c r="F91" i="7"/>
  <c r="N91" i="7" s="1"/>
  <c r="F92" i="7"/>
  <c r="F93" i="7"/>
  <c r="N93" i="7" s="1"/>
  <c r="F94" i="7"/>
  <c r="N94" i="7" s="1"/>
  <c r="F95" i="7"/>
  <c r="F96" i="7"/>
  <c r="F97" i="7"/>
  <c r="N97" i="7" s="1"/>
  <c r="F98" i="7"/>
  <c r="N98" i="7" s="1"/>
  <c r="F99" i="7"/>
  <c r="N99" i="7" s="1"/>
  <c r="F100" i="7"/>
  <c r="N100" i="7" s="1"/>
  <c r="F101" i="7"/>
  <c r="N101" i="7" s="1"/>
  <c r="F102" i="7"/>
  <c r="F103" i="7"/>
  <c r="N103" i="7" s="1"/>
  <c r="F104" i="7"/>
  <c r="N104" i="7" s="1"/>
  <c r="F105" i="7"/>
  <c r="F106" i="7"/>
  <c r="F107" i="7"/>
  <c r="N107" i="7" s="1"/>
  <c r="F108" i="7"/>
  <c r="N108" i="7" s="1"/>
  <c r="F109" i="7"/>
  <c r="N109" i="7" s="1"/>
  <c r="F110" i="7"/>
  <c r="N110" i="7" s="1"/>
  <c r="F111" i="7"/>
  <c r="N111" i="7" s="1"/>
  <c r="F112" i="7"/>
  <c r="F113" i="7"/>
  <c r="N113" i="7" s="1"/>
  <c r="F114" i="7"/>
  <c r="N114" i="7" s="1"/>
  <c r="F115" i="7"/>
  <c r="F116" i="7"/>
  <c r="F117" i="7"/>
  <c r="N117" i="7" s="1"/>
  <c r="F118" i="7"/>
  <c r="N118" i="7" s="1"/>
  <c r="F119" i="7"/>
  <c r="N119" i="7" s="1"/>
  <c r="F120" i="7"/>
  <c r="N120" i="7" s="1"/>
  <c r="F121" i="7"/>
  <c r="N121" i="7" s="1"/>
  <c r="F122" i="7"/>
  <c r="F123" i="7"/>
  <c r="N123" i="7" s="1"/>
  <c r="F124" i="7"/>
  <c r="N124" i="7" s="1"/>
  <c r="F125" i="7"/>
  <c r="F126" i="7"/>
  <c r="F127" i="7"/>
  <c r="N127" i="7" s="1"/>
  <c r="F128" i="7"/>
  <c r="N128" i="7" s="1"/>
  <c r="F129" i="7"/>
  <c r="N129" i="7" s="1"/>
  <c r="F130" i="7"/>
  <c r="N130" i="7" s="1"/>
  <c r="F131" i="7"/>
  <c r="N131" i="7" s="1"/>
  <c r="F132" i="7"/>
  <c r="F133" i="7"/>
  <c r="N133" i="7" s="1"/>
  <c r="F134" i="7"/>
  <c r="N134" i="7" s="1"/>
  <c r="F135" i="7"/>
  <c r="F136" i="7"/>
  <c r="F137" i="7"/>
  <c r="N137" i="7" s="1"/>
  <c r="F138" i="7"/>
  <c r="N138" i="7" s="1"/>
  <c r="F139" i="7"/>
  <c r="N139" i="7" s="1"/>
  <c r="F140" i="7"/>
  <c r="N140" i="7" s="1"/>
  <c r="F141" i="7"/>
  <c r="N141" i="7" s="1"/>
  <c r="F142" i="7"/>
  <c r="F143" i="7"/>
  <c r="N143" i="7" s="1"/>
  <c r="F144" i="7"/>
  <c r="N144" i="7" s="1"/>
  <c r="F145" i="7"/>
  <c r="F146" i="7"/>
  <c r="F147" i="7"/>
  <c r="N147" i="7" s="1"/>
  <c r="F148" i="7"/>
  <c r="N148" i="7" s="1"/>
  <c r="F149" i="7"/>
  <c r="N149" i="7" s="1"/>
  <c r="F150" i="7"/>
  <c r="N150" i="7" s="1"/>
  <c r="F151" i="7"/>
  <c r="N151" i="7" s="1"/>
  <c r="F152" i="7"/>
  <c r="F153" i="7"/>
  <c r="N153" i="7" s="1"/>
  <c r="F154" i="7"/>
  <c r="N154" i="7" s="1"/>
  <c r="F155" i="7"/>
  <c r="F156" i="7"/>
  <c r="F157" i="7"/>
  <c r="N157" i="7" s="1"/>
  <c r="F158" i="7"/>
  <c r="N158" i="7" s="1"/>
  <c r="F159" i="7"/>
  <c r="N159" i="7" s="1"/>
  <c r="F160" i="7"/>
  <c r="N160" i="7" s="1"/>
  <c r="F161" i="7"/>
  <c r="N161" i="7" s="1"/>
  <c r="F162" i="7"/>
  <c r="F163" i="7"/>
  <c r="N163" i="7" s="1"/>
  <c r="F164" i="7"/>
  <c r="N164" i="7" s="1"/>
  <c r="F165" i="7"/>
  <c r="F166" i="7"/>
  <c r="F167" i="7"/>
  <c r="N167" i="7" s="1"/>
  <c r="F168" i="7"/>
  <c r="N168" i="7" s="1"/>
  <c r="F169" i="7"/>
  <c r="N169" i="7" s="1"/>
  <c r="F170" i="7"/>
  <c r="N170" i="7" s="1"/>
  <c r="F171" i="7"/>
  <c r="N171" i="7" s="1"/>
  <c r="F172" i="7"/>
  <c r="F173" i="7"/>
  <c r="N173" i="7" s="1"/>
  <c r="F174" i="7"/>
  <c r="N174" i="7" s="1"/>
  <c r="F175" i="7"/>
  <c r="F176" i="7"/>
  <c r="F177" i="7"/>
  <c r="N177" i="7" s="1"/>
  <c r="F178" i="7"/>
  <c r="N178" i="7" s="1"/>
  <c r="F179" i="7"/>
  <c r="N179" i="7" s="1"/>
  <c r="F180" i="7"/>
  <c r="N180" i="7" s="1"/>
  <c r="F181" i="7"/>
  <c r="N181" i="7" s="1"/>
  <c r="F182" i="7"/>
  <c r="F183" i="7"/>
  <c r="N183" i="7" s="1"/>
  <c r="F184" i="7"/>
  <c r="N184" i="7" s="1"/>
  <c r="F185" i="7"/>
  <c r="F186" i="7"/>
  <c r="F187" i="7"/>
  <c r="N187" i="7" s="1"/>
  <c r="F188" i="7"/>
  <c r="N188" i="7" s="1"/>
  <c r="F189" i="7"/>
  <c r="N189" i="7" s="1"/>
  <c r="F190" i="7"/>
  <c r="N190" i="7" s="1"/>
  <c r="F191" i="7"/>
  <c r="N191" i="7" s="1"/>
  <c r="F192" i="7"/>
  <c r="F193" i="7"/>
  <c r="N193" i="7" s="1"/>
  <c r="F194" i="7"/>
  <c r="N194" i="7" s="1"/>
  <c r="F195" i="7"/>
  <c r="F196" i="7"/>
  <c r="F197" i="7"/>
  <c r="N197" i="7" s="1"/>
  <c r="F198" i="7"/>
  <c r="N198" i="7" s="1"/>
  <c r="F199" i="7"/>
  <c r="N199" i="7" s="1"/>
  <c r="F200" i="7"/>
  <c r="N200" i="7" s="1"/>
  <c r="F201" i="7"/>
  <c r="N201" i="7" s="1"/>
  <c r="F202" i="7"/>
  <c r="F203" i="7"/>
  <c r="N203" i="7" s="1"/>
  <c r="F204" i="7"/>
  <c r="N204" i="7" s="1"/>
  <c r="F205" i="7"/>
  <c r="F206" i="7"/>
  <c r="F207" i="7"/>
  <c r="N207" i="7" s="1"/>
  <c r="F208" i="7"/>
  <c r="N208" i="7" s="1"/>
  <c r="F209" i="7"/>
  <c r="N209" i="7" s="1"/>
  <c r="F210" i="7"/>
  <c r="N210" i="7" s="1"/>
  <c r="F211" i="7"/>
  <c r="N211" i="7" s="1"/>
  <c r="F212" i="7"/>
  <c r="F213" i="7"/>
  <c r="N213" i="7" s="1"/>
  <c r="F214" i="7"/>
  <c r="N214" i="7" s="1"/>
  <c r="F215" i="7"/>
  <c r="F216" i="7"/>
  <c r="F217" i="7"/>
  <c r="N217" i="7" s="1"/>
  <c r="F218" i="7"/>
  <c r="N218" i="7" s="1"/>
  <c r="F219" i="7"/>
  <c r="N219" i="7" s="1"/>
  <c r="F220" i="7"/>
  <c r="N220" i="7" s="1"/>
  <c r="F221" i="7"/>
  <c r="N221" i="7" s="1"/>
  <c r="F222" i="7"/>
  <c r="F223" i="7"/>
  <c r="N223" i="7" s="1"/>
  <c r="F224" i="7"/>
  <c r="N224" i="7" s="1"/>
  <c r="F225" i="7"/>
  <c r="F226" i="7"/>
  <c r="F227" i="7"/>
  <c r="N227" i="7" s="1"/>
  <c r="F228" i="7"/>
  <c r="N228" i="7" s="1"/>
  <c r="F229" i="7"/>
  <c r="N229" i="7" s="1"/>
  <c r="F230" i="7"/>
  <c r="N230" i="7" s="1"/>
  <c r="F231" i="7"/>
  <c r="N231" i="7" s="1"/>
  <c r="F232" i="7"/>
  <c r="N232" i="7" s="1"/>
  <c r="F233" i="7"/>
  <c r="N233" i="7" s="1"/>
  <c r="F234" i="7"/>
  <c r="N234" i="7" s="1"/>
  <c r="F235" i="7"/>
  <c r="F236" i="7"/>
  <c r="F237" i="7"/>
  <c r="F238" i="7"/>
  <c r="N238" i="7" s="1"/>
  <c r="F239" i="7"/>
  <c r="N239" i="7" s="1"/>
  <c r="F240" i="7"/>
  <c r="N240" i="7" s="1"/>
  <c r="F241" i="7"/>
  <c r="N241" i="7" s="1"/>
  <c r="F242" i="7"/>
  <c r="F243" i="7"/>
  <c r="N243" i="7" s="1"/>
  <c r="F244" i="7"/>
  <c r="N244" i="7" s="1"/>
  <c r="F245" i="7"/>
  <c r="F246" i="7"/>
  <c r="F247" i="7"/>
  <c r="E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M16" i="7" s="1"/>
  <c r="E17" i="7"/>
  <c r="M17" i="7" s="1"/>
  <c r="E18" i="7"/>
  <c r="E19" i="7"/>
  <c r="E20" i="7"/>
  <c r="E21" i="7"/>
  <c r="E22" i="7"/>
  <c r="M22" i="7" s="1"/>
  <c r="E23" i="7"/>
  <c r="E24" i="7"/>
  <c r="E25" i="7"/>
  <c r="E26" i="7"/>
  <c r="M26" i="7" s="1"/>
  <c r="E27" i="7"/>
  <c r="M27" i="7" s="1"/>
  <c r="E28" i="7"/>
  <c r="E29" i="7"/>
  <c r="E30" i="7"/>
  <c r="E31" i="7"/>
  <c r="E32" i="7"/>
  <c r="M32" i="7" s="1"/>
  <c r="E33" i="7"/>
  <c r="E34" i="7"/>
  <c r="M34" i="7" s="1"/>
  <c r="E35" i="7"/>
  <c r="E36" i="7"/>
  <c r="M36" i="7" s="1"/>
  <c r="E37" i="7"/>
  <c r="M37" i="7" s="1"/>
  <c r="E38" i="7"/>
  <c r="E39" i="7"/>
  <c r="E40" i="7"/>
  <c r="E41" i="7"/>
  <c r="E42" i="7"/>
  <c r="E43" i="7"/>
  <c r="E44" i="7"/>
  <c r="M44" i="7" s="1"/>
  <c r="E45" i="7"/>
  <c r="E46" i="7"/>
  <c r="M46" i="7" s="1"/>
  <c r="E47" i="7"/>
  <c r="M47" i="7" s="1"/>
  <c r="E48" i="7"/>
  <c r="E49" i="7"/>
  <c r="E50" i="7"/>
  <c r="E51" i="7"/>
  <c r="E52" i="7"/>
  <c r="E53" i="7"/>
  <c r="E54" i="7"/>
  <c r="M54" i="7" s="1"/>
  <c r="E55" i="7"/>
  <c r="E56" i="7"/>
  <c r="M56" i="7" s="1"/>
  <c r="E57" i="7"/>
  <c r="M57" i="7" s="1"/>
  <c r="E58" i="7"/>
  <c r="E59" i="7"/>
  <c r="E60" i="7"/>
  <c r="E61" i="7"/>
  <c r="E62" i="7"/>
  <c r="E63" i="7"/>
  <c r="E64" i="7"/>
  <c r="M64" i="7" s="1"/>
  <c r="E65" i="7"/>
  <c r="E66" i="7"/>
  <c r="M66" i="7" s="1"/>
  <c r="E67" i="7"/>
  <c r="M67" i="7" s="1"/>
  <c r="E68" i="7"/>
  <c r="E69" i="7"/>
  <c r="E70" i="7"/>
  <c r="E71" i="7"/>
  <c r="E72" i="7"/>
  <c r="E73" i="7"/>
  <c r="E74" i="7"/>
  <c r="M74" i="7" s="1"/>
  <c r="E75" i="7"/>
  <c r="E76" i="7"/>
  <c r="M76" i="7" s="1"/>
  <c r="E77" i="7"/>
  <c r="M77" i="7" s="1"/>
  <c r="E78" i="7"/>
  <c r="E79" i="7"/>
  <c r="E80" i="7"/>
  <c r="E81" i="7"/>
  <c r="E82" i="7"/>
  <c r="E83" i="7"/>
  <c r="E84" i="7"/>
  <c r="M84" i="7" s="1"/>
  <c r="E85" i="7"/>
  <c r="E86" i="7"/>
  <c r="M86" i="7" s="1"/>
  <c r="E87" i="7"/>
  <c r="M87" i="7" s="1"/>
  <c r="E88" i="7"/>
  <c r="E89" i="7"/>
  <c r="E90" i="7"/>
  <c r="E91" i="7"/>
  <c r="E92" i="7"/>
  <c r="E93" i="7"/>
  <c r="E94" i="7"/>
  <c r="M94" i="7" s="1"/>
  <c r="E95" i="7"/>
  <c r="E96" i="7"/>
  <c r="M96" i="7" s="1"/>
  <c r="E97" i="7"/>
  <c r="M97" i="7" s="1"/>
  <c r="E98" i="7"/>
  <c r="E99" i="7"/>
  <c r="E100" i="7"/>
  <c r="E101" i="7"/>
  <c r="E102" i="7"/>
  <c r="E103" i="7"/>
  <c r="E104" i="7"/>
  <c r="M104" i="7" s="1"/>
  <c r="E105" i="7"/>
  <c r="E106" i="7"/>
  <c r="M106" i="7" s="1"/>
  <c r="E107" i="7"/>
  <c r="M107" i="7" s="1"/>
  <c r="E108" i="7"/>
  <c r="E109" i="7"/>
  <c r="E110" i="7"/>
  <c r="E111" i="7"/>
  <c r="E112" i="7"/>
  <c r="E113" i="7"/>
  <c r="E114" i="7"/>
  <c r="M114" i="7" s="1"/>
  <c r="E115" i="7"/>
  <c r="E116" i="7"/>
  <c r="M116" i="7" s="1"/>
  <c r="E117" i="7"/>
  <c r="M117" i="7" s="1"/>
  <c r="E118" i="7"/>
  <c r="E119" i="7"/>
  <c r="E120" i="7"/>
  <c r="E121" i="7"/>
  <c r="E122" i="7"/>
  <c r="E123" i="7"/>
  <c r="E124" i="7"/>
  <c r="M124" i="7" s="1"/>
  <c r="E125" i="7"/>
  <c r="E126" i="7"/>
  <c r="M126" i="7" s="1"/>
  <c r="E127" i="7"/>
  <c r="M127" i="7" s="1"/>
  <c r="E128" i="7"/>
  <c r="E129" i="7"/>
  <c r="E130" i="7"/>
  <c r="E131" i="7"/>
  <c r="E132" i="7"/>
  <c r="E133" i="7"/>
  <c r="E134" i="7"/>
  <c r="M134" i="7" s="1"/>
  <c r="E135" i="7"/>
  <c r="E136" i="7"/>
  <c r="M136" i="7" s="1"/>
  <c r="E137" i="7"/>
  <c r="M137" i="7" s="1"/>
  <c r="E138" i="7"/>
  <c r="E139" i="7"/>
  <c r="E140" i="7"/>
  <c r="E141" i="7"/>
  <c r="E142" i="7"/>
  <c r="E143" i="7"/>
  <c r="E144" i="7"/>
  <c r="M144" i="7" s="1"/>
  <c r="E145" i="7"/>
  <c r="E146" i="7"/>
  <c r="M146" i="7" s="1"/>
  <c r="E147" i="7"/>
  <c r="M147" i="7" s="1"/>
  <c r="E148" i="7"/>
  <c r="E149" i="7"/>
  <c r="E150" i="7"/>
  <c r="E151" i="7"/>
  <c r="E152" i="7"/>
  <c r="E153" i="7"/>
  <c r="E154" i="7"/>
  <c r="M154" i="7" s="1"/>
  <c r="E155" i="7"/>
  <c r="E156" i="7"/>
  <c r="M156" i="7" s="1"/>
  <c r="E157" i="7"/>
  <c r="M157" i="7" s="1"/>
  <c r="E158" i="7"/>
  <c r="E159" i="7"/>
  <c r="E160" i="7"/>
  <c r="E161" i="7"/>
  <c r="E162" i="7"/>
  <c r="E163" i="7"/>
  <c r="E164" i="7"/>
  <c r="M164" i="7" s="1"/>
  <c r="E165" i="7"/>
  <c r="E166" i="7"/>
  <c r="M166" i="7" s="1"/>
  <c r="E167" i="7"/>
  <c r="E168" i="7"/>
  <c r="E169" i="7"/>
  <c r="E170" i="7"/>
  <c r="E171" i="7"/>
  <c r="E172" i="7"/>
  <c r="E173" i="7"/>
  <c r="E174" i="7"/>
  <c r="M174" i="7" s="1"/>
  <c r="E175" i="7"/>
  <c r="E176" i="7"/>
  <c r="M176" i="7" s="1"/>
  <c r="E177" i="7"/>
  <c r="M177" i="7" s="1"/>
  <c r="E178" i="7"/>
  <c r="E179" i="7"/>
  <c r="E180" i="7"/>
  <c r="E181" i="7"/>
  <c r="E182" i="7"/>
  <c r="E183" i="7"/>
  <c r="E184" i="7"/>
  <c r="M184" i="7" s="1"/>
  <c r="E185" i="7"/>
  <c r="E186" i="7"/>
  <c r="M186" i="7" s="1"/>
  <c r="E187" i="7"/>
  <c r="M187" i="7" s="1"/>
  <c r="E188" i="7"/>
  <c r="E189" i="7"/>
  <c r="E190" i="7"/>
  <c r="E191" i="7"/>
  <c r="E192" i="7"/>
  <c r="E193" i="7"/>
  <c r="E194" i="7"/>
  <c r="M194" i="7" s="1"/>
  <c r="E195" i="7"/>
  <c r="E196" i="7"/>
  <c r="M196" i="7" s="1"/>
  <c r="E197" i="7"/>
  <c r="M197" i="7" s="1"/>
  <c r="E198" i="7"/>
  <c r="E199" i="7"/>
  <c r="E200" i="7"/>
  <c r="E201" i="7"/>
  <c r="E202" i="7"/>
  <c r="E203" i="7"/>
  <c r="E204" i="7"/>
  <c r="M204" i="7" s="1"/>
  <c r="E205" i="7"/>
  <c r="E206" i="7"/>
  <c r="M206" i="7" s="1"/>
  <c r="E207" i="7"/>
  <c r="M207" i="7" s="1"/>
  <c r="E208" i="7"/>
  <c r="E209" i="7"/>
  <c r="E210" i="7"/>
  <c r="E211" i="7"/>
  <c r="E212" i="7"/>
  <c r="E213" i="7"/>
  <c r="E214" i="7"/>
  <c r="M214" i="7" s="1"/>
  <c r="E215" i="7"/>
  <c r="E216" i="7"/>
  <c r="M216" i="7" s="1"/>
  <c r="E217" i="7"/>
  <c r="M217" i="7" s="1"/>
  <c r="E218" i="7"/>
  <c r="E219" i="7"/>
  <c r="E220" i="7"/>
  <c r="E221" i="7"/>
  <c r="E222" i="7"/>
  <c r="E223" i="7"/>
  <c r="E224" i="7"/>
  <c r="M224" i="7" s="1"/>
  <c r="E225" i="7"/>
  <c r="E226" i="7"/>
  <c r="M226" i="7" s="1"/>
  <c r="E227" i="7"/>
  <c r="M227" i="7" s="1"/>
  <c r="E228" i="7"/>
  <c r="E229" i="7"/>
  <c r="E230" i="7"/>
  <c r="E231" i="7"/>
  <c r="E232" i="7"/>
  <c r="M232" i="7" s="1"/>
  <c r="E233" i="7"/>
  <c r="E234" i="7"/>
  <c r="M234" i="7" s="1"/>
  <c r="E235" i="7"/>
  <c r="M235" i="7" s="1"/>
  <c r="E236" i="7"/>
  <c r="M236" i="7" s="1"/>
  <c r="E237" i="7"/>
  <c r="M237" i="7" s="1"/>
  <c r="E238" i="7"/>
  <c r="E239" i="7"/>
  <c r="E240" i="7"/>
  <c r="E241" i="7"/>
  <c r="E242" i="7"/>
  <c r="M242" i="7" s="1"/>
  <c r="E243" i="7"/>
  <c r="E244" i="7"/>
  <c r="M244" i="7" s="1"/>
  <c r="E245" i="7"/>
  <c r="M245" i="7" s="1"/>
  <c r="E246" i="7"/>
  <c r="M246" i="7" s="1"/>
  <c r="E247" i="7"/>
  <c r="M247" i="7" s="1"/>
  <c r="A1" i="10"/>
  <c r="A1" i="7"/>
  <c r="A5" i="7"/>
  <c r="A6" i="7"/>
  <c r="A9" i="7"/>
  <c r="A13" i="7"/>
  <c r="A17" i="7"/>
  <c r="A18" i="7"/>
  <c r="A21" i="7"/>
  <c r="A25" i="7"/>
  <c r="A29" i="7"/>
  <c r="A33" i="7"/>
  <c r="A37" i="7"/>
  <c r="A41" i="7"/>
  <c r="A1" i="6"/>
  <c r="A5" i="6"/>
  <c r="A9" i="6"/>
  <c r="A13" i="6"/>
  <c r="A17" i="6"/>
  <c r="A21" i="6"/>
  <c r="A25" i="6"/>
  <c r="A29" i="6"/>
  <c r="A33" i="6"/>
  <c r="A37" i="6"/>
  <c r="A41" i="6"/>
  <c r="A1" i="5"/>
  <c r="A5" i="5"/>
  <c r="A9" i="5"/>
  <c r="A13" i="5"/>
  <c r="A17" i="5"/>
  <c r="A18" i="5"/>
  <c r="A21" i="5"/>
  <c r="A25" i="5"/>
  <c r="A29" i="5"/>
  <c r="A1" i="3"/>
  <c r="A5" i="3"/>
  <c r="A9" i="3"/>
  <c r="A13" i="3"/>
  <c r="A17" i="3"/>
  <c r="A21" i="3"/>
  <c r="A25" i="3"/>
  <c r="A29" i="3"/>
  <c r="A33" i="3"/>
  <c r="A37" i="3"/>
  <c r="A38" i="3"/>
  <c r="A41" i="3"/>
  <c r="A1" i="2"/>
  <c r="A5" i="2"/>
  <c r="A9" i="2"/>
  <c r="A13" i="2"/>
  <c r="A17" i="2"/>
  <c r="A21" i="2"/>
  <c r="A25" i="2"/>
  <c r="A29" i="2"/>
  <c r="A33" i="2"/>
  <c r="A37" i="2"/>
  <c r="A38" i="2"/>
  <c r="A41" i="2"/>
  <c r="A34" i="5" l="1"/>
  <c r="A34" i="10"/>
  <c r="A24" i="5"/>
  <c r="A24" i="10"/>
  <c r="A14" i="7"/>
  <c r="A14" i="10"/>
  <c r="A4" i="5"/>
  <c r="A4" i="10"/>
  <c r="M225" i="7"/>
  <c r="M215" i="7"/>
  <c r="M205" i="7"/>
  <c r="M195" i="7"/>
  <c r="M185" i="7"/>
  <c r="M175" i="7"/>
  <c r="M165" i="7"/>
  <c r="M155" i="7"/>
  <c r="M145" i="7"/>
  <c r="M135" i="7"/>
  <c r="M125" i="7"/>
  <c r="M115" i="7"/>
  <c r="M105" i="7"/>
  <c r="M95" i="7"/>
  <c r="M85" i="7"/>
  <c r="M75" i="7"/>
  <c r="M65" i="7"/>
  <c r="M55" i="7"/>
  <c r="M45" i="7"/>
  <c r="M35" i="7"/>
  <c r="M25" i="7"/>
  <c r="N242" i="7"/>
  <c r="N222" i="7"/>
  <c r="N212" i="7"/>
  <c r="N202" i="7"/>
  <c r="N192" i="7"/>
  <c r="N182" i="7"/>
  <c r="N172" i="7"/>
  <c r="N162" i="7"/>
  <c r="N152" i="7"/>
  <c r="N142" i="7"/>
  <c r="N132" i="7"/>
  <c r="N122" i="7"/>
  <c r="N112" i="7"/>
  <c r="N102" i="7"/>
  <c r="N92" i="7"/>
  <c r="N82" i="7"/>
  <c r="N72" i="7"/>
  <c r="N62" i="7"/>
  <c r="N52" i="7"/>
  <c r="N42" i="7"/>
  <c r="N32" i="7"/>
  <c r="N22" i="7"/>
  <c r="A33" i="5"/>
  <c r="A33" i="10"/>
  <c r="M24" i="7"/>
  <c r="N31" i="7"/>
  <c r="N21" i="7"/>
  <c r="AB189" i="7"/>
  <c r="AB195" i="7"/>
  <c r="A42" i="3"/>
  <c r="A42" i="10"/>
  <c r="A32" i="5"/>
  <c r="A32" i="10"/>
  <c r="A12" i="5"/>
  <c r="A12" i="10"/>
  <c r="M203" i="7"/>
  <c r="M153" i="7"/>
  <c r="M73" i="7"/>
  <c r="O238" i="7"/>
  <c r="O198" i="7"/>
  <c r="O148" i="7"/>
  <c r="O108" i="7"/>
  <c r="O58" i="7"/>
  <c r="O18" i="7"/>
  <c r="AB188" i="7"/>
  <c r="AB194" i="7"/>
  <c r="A41" i="5"/>
  <c r="A41" i="10"/>
  <c r="O221" i="7"/>
  <c r="M193" i="7"/>
  <c r="M113" i="7"/>
  <c r="M63" i="7"/>
  <c r="O228" i="7"/>
  <c r="O188" i="7"/>
  <c r="O158" i="7"/>
  <c r="O118" i="7"/>
  <c r="O88" i="7"/>
  <c r="O28" i="7"/>
  <c r="A40" i="5"/>
  <c r="A40" i="10"/>
  <c r="A30" i="7"/>
  <c r="A30" i="10"/>
  <c r="A20" i="5"/>
  <c r="A20" i="10"/>
  <c r="A10" i="7"/>
  <c r="A10" i="10"/>
  <c r="O11" i="7"/>
  <c r="M233" i="7"/>
  <c r="M163" i="7"/>
  <c r="M93" i="7"/>
  <c r="M23" i="7"/>
  <c r="O208" i="7"/>
  <c r="O168" i="7"/>
  <c r="O128" i="7"/>
  <c r="O78" i="7"/>
  <c r="O38" i="7"/>
  <c r="M212" i="7"/>
  <c r="M202" i="7"/>
  <c r="M192" i="7"/>
  <c r="M182" i="7"/>
  <c r="M152" i="7"/>
  <c r="M142" i="7"/>
  <c r="M132" i="7"/>
  <c r="M122" i="7"/>
  <c r="M102" i="7"/>
  <c r="M92" i="7"/>
  <c r="M82" i="7"/>
  <c r="M72" i="7"/>
  <c r="M62" i="7"/>
  <c r="M52" i="7"/>
  <c r="M42" i="7"/>
  <c r="M221" i="7"/>
  <c r="M201" i="7"/>
  <c r="M181" i="7"/>
  <c r="M151" i="7"/>
  <c r="M131" i="7"/>
  <c r="M111" i="7"/>
  <c r="M101" i="7"/>
  <c r="M91" i="7"/>
  <c r="M81" i="7"/>
  <c r="M61" i="7"/>
  <c r="M51" i="7"/>
  <c r="M41" i="7"/>
  <c r="M31" i="7"/>
  <c r="M21" i="7"/>
  <c r="O246" i="7"/>
  <c r="O236" i="7"/>
  <c r="O226" i="7"/>
  <c r="O216" i="7"/>
  <c r="O206" i="7"/>
  <c r="O196" i="7"/>
  <c r="O186" i="7"/>
  <c r="O176" i="7"/>
  <c r="O166" i="7"/>
  <c r="O156" i="7"/>
  <c r="O146" i="7"/>
  <c r="O136" i="7"/>
  <c r="O126" i="7"/>
  <c r="O116" i="7"/>
  <c r="O106" i="7"/>
  <c r="O96" i="7"/>
  <c r="O86" i="7"/>
  <c r="O76" i="7"/>
  <c r="O66" i="7"/>
  <c r="O56" i="7"/>
  <c r="O46" i="7"/>
  <c r="O36" i="7"/>
  <c r="O26" i="7"/>
  <c r="O16" i="7"/>
  <c r="O6" i="7"/>
  <c r="A39" i="5"/>
  <c r="A39" i="10"/>
  <c r="O241" i="7"/>
  <c r="M33" i="7"/>
  <c r="M222" i="7"/>
  <c r="M162" i="7"/>
  <c r="M241" i="7"/>
  <c r="M211" i="7"/>
  <c r="M191" i="7"/>
  <c r="M171" i="7"/>
  <c r="M141" i="7"/>
  <c r="M121" i="7"/>
  <c r="M71" i="7"/>
  <c r="M210" i="7"/>
  <c r="M180" i="7"/>
  <c r="M140" i="7"/>
  <c r="M110" i="7"/>
  <c r="M90" i="7"/>
  <c r="M80" i="7"/>
  <c r="M60" i="7"/>
  <c r="M50" i="7"/>
  <c r="M30" i="7"/>
  <c r="M20" i="7"/>
  <c r="N247" i="7"/>
  <c r="N237" i="7"/>
  <c r="O245" i="7"/>
  <c r="O235" i="7"/>
  <c r="O225" i="7"/>
  <c r="O215" i="7"/>
  <c r="O205" i="7"/>
  <c r="O195" i="7"/>
  <c r="O185" i="7"/>
  <c r="O175" i="7"/>
  <c r="O165" i="7"/>
  <c r="O155" i="7"/>
  <c r="O145" i="7"/>
  <c r="O135" i="7"/>
  <c r="O125" i="7"/>
  <c r="O115" i="7"/>
  <c r="O105" i="7"/>
  <c r="O95" i="7"/>
  <c r="O85" i="7"/>
  <c r="O75" i="7"/>
  <c r="O65" i="7"/>
  <c r="O55" i="7"/>
  <c r="O45" i="7"/>
  <c r="O35" i="7"/>
  <c r="O25" i="7"/>
  <c r="O15" i="7"/>
  <c r="O5" i="7"/>
  <c r="A38" i="6"/>
  <c r="A38" i="10"/>
  <c r="A28" i="5"/>
  <c r="A28" i="10"/>
  <c r="A8" i="5"/>
  <c r="A8" i="10"/>
  <c r="M213" i="7"/>
  <c r="M173" i="7"/>
  <c r="M133" i="7"/>
  <c r="M83" i="7"/>
  <c r="M53" i="7"/>
  <c r="M172" i="7"/>
  <c r="M231" i="7"/>
  <c r="M161" i="7"/>
  <c r="M230" i="7"/>
  <c r="M200" i="7"/>
  <c r="M170" i="7"/>
  <c r="M120" i="7"/>
  <c r="M70" i="7"/>
  <c r="M209" i="7"/>
  <c r="M159" i="7"/>
  <c r="M99" i="7"/>
  <c r="M59" i="7"/>
  <c r="N236" i="7"/>
  <c r="N166" i="7"/>
  <c r="N66" i="7"/>
  <c r="O194" i="7"/>
  <c r="Q194" i="7" s="1"/>
  <c r="F194" i="10" s="1"/>
  <c r="O174" i="7"/>
  <c r="O154" i="7"/>
  <c r="O134" i="7"/>
  <c r="O114" i="7"/>
  <c r="O104" i="7"/>
  <c r="O84" i="7"/>
  <c r="O74" i="7"/>
  <c r="O64" i="7"/>
  <c r="O54" i="7"/>
  <c r="O44" i="7"/>
  <c r="O34" i="7"/>
  <c r="O24" i="7"/>
  <c r="O14" i="7"/>
  <c r="O4" i="7"/>
  <c r="A37" i="5"/>
  <c r="A37" i="10"/>
  <c r="M223" i="7"/>
  <c r="M183" i="7"/>
  <c r="M143" i="7"/>
  <c r="M103" i="7"/>
  <c r="M43" i="7"/>
  <c r="O218" i="7"/>
  <c r="O178" i="7"/>
  <c r="O138" i="7"/>
  <c r="O98" i="7"/>
  <c r="O68" i="7"/>
  <c r="O48" i="7"/>
  <c r="O8" i="7"/>
  <c r="M112" i="7"/>
  <c r="M240" i="7"/>
  <c r="M220" i="7"/>
  <c r="M190" i="7"/>
  <c r="M160" i="7"/>
  <c r="M130" i="7"/>
  <c r="M100" i="7"/>
  <c r="M40" i="7"/>
  <c r="M239" i="7"/>
  <c r="M229" i="7"/>
  <c r="M219" i="7"/>
  <c r="M199" i="7"/>
  <c r="M189" i="7"/>
  <c r="M179" i="7"/>
  <c r="M169" i="7"/>
  <c r="M149" i="7"/>
  <c r="M139" i="7"/>
  <c r="M129" i="7"/>
  <c r="M119" i="7"/>
  <c r="M109" i="7"/>
  <c r="M89" i="7"/>
  <c r="M79" i="7"/>
  <c r="M69" i="7"/>
  <c r="M49" i="7"/>
  <c r="M39" i="7"/>
  <c r="M29" i="7"/>
  <c r="M19" i="7"/>
  <c r="N246" i="7"/>
  <c r="N226" i="7"/>
  <c r="N216" i="7"/>
  <c r="N206" i="7"/>
  <c r="N196" i="7"/>
  <c r="N186" i="7"/>
  <c r="N176" i="7"/>
  <c r="N156" i="7"/>
  <c r="N146" i="7"/>
  <c r="N136" i="7"/>
  <c r="N126" i="7"/>
  <c r="N116" i="7"/>
  <c r="N106" i="7"/>
  <c r="N96" i="7"/>
  <c r="N86" i="7"/>
  <c r="N76" i="7"/>
  <c r="N56" i="7"/>
  <c r="N46" i="7"/>
  <c r="N36" i="7"/>
  <c r="O244" i="7"/>
  <c r="O234" i="7"/>
  <c r="O214" i="7"/>
  <c r="O204" i="7"/>
  <c r="O184" i="7"/>
  <c r="O164" i="7"/>
  <c r="O144" i="7"/>
  <c r="O124" i="7"/>
  <c r="O94" i="7"/>
  <c r="M238" i="7"/>
  <c r="M228" i="7"/>
  <c r="M218" i="7"/>
  <c r="M208" i="7"/>
  <c r="M198" i="7"/>
  <c r="M188" i="7"/>
  <c r="M178" i="7"/>
  <c r="M168" i="7"/>
  <c r="M158" i="7"/>
  <c r="M148" i="7"/>
  <c r="M138" i="7"/>
  <c r="M128" i="7"/>
  <c r="M118" i="7"/>
  <c r="M108" i="7"/>
  <c r="M98" i="7"/>
  <c r="M88" i="7"/>
  <c r="M78" i="7"/>
  <c r="M68" i="7"/>
  <c r="M58" i="7"/>
  <c r="M48" i="7"/>
  <c r="M38" i="7"/>
  <c r="M28" i="7"/>
  <c r="M18" i="7"/>
  <c r="N245" i="7"/>
  <c r="N235" i="7"/>
  <c r="N225" i="7"/>
  <c r="N215" i="7"/>
  <c r="N205" i="7"/>
  <c r="N195" i="7"/>
  <c r="N185" i="7"/>
  <c r="N175" i="7"/>
  <c r="N165" i="7"/>
  <c r="N155" i="7"/>
  <c r="N145" i="7"/>
  <c r="N135" i="7"/>
  <c r="N125" i="7"/>
  <c r="N115" i="7"/>
  <c r="N105" i="7"/>
  <c r="N95" i="7"/>
  <c r="N85" i="7"/>
  <c r="N75" i="7"/>
  <c r="N65" i="7"/>
  <c r="N55" i="7"/>
  <c r="N45" i="7"/>
  <c r="N35" i="7"/>
  <c r="N25" i="7"/>
  <c r="O243" i="7"/>
  <c r="O233" i="7"/>
  <c r="O223" i="7"/>
  <c r="O213" i="7"/>
  <c r="O203" i="7"/>
  <c r="O193" i="7"/>
  <c r="O183" i="7"/>
  <c r="O173" i="7"/>
  <c r="O163" i="7"/>
  <c r="O153" i="7"/>
  <c r="O143" i="7"/>
  <c r="O133" i="7"/>
  <c r="O123" i="7"/>
  <c r="O113" i="7"/>
  <c r="O103" i="7"/>
  <c r="O93" i="7"/>
  <c r="O83" i="7"/>
  <c r="O73" i="7"/>
  <c r="O63" i="7"/>
  <c r="O53" i="7"/>
  <c r="O43" i="7"/>
  <c r="O33" i="7"/>
  <c r="O23" i="7"/>
  <c r="O13" i="7"/>
  <c r="O3" i="7"/>
  <c r="A36" i="5"/>
  <c r="A36" i="10"/>
  <c r="A16" i="5"/>
  <c r="A16" i="10"/>
  <c r="M243" i="7"/>
  <c r="M123" i="7"/>
  <c r="N24" i="7"/>
  <c r="A35" i="5"/>
  <c r="A35" i="10"/>
  <c r="AA60" i="7"/>
  <c r="E60" i="10" s="1"/>
  <c r="AA56" i="7"/>
  <c r="E56" i="10" s="1"/>
  <c r="AA52" i="7"/>
  <c r="E52" i="10" s="1"/>
  <c r="AA48" i="7"/>
  <c r="E48" i="10" s="1"/>
  <c r="AA44" i="7"/>
  <c r="E44" i="10" s="1"/>
  <c r="AA40" i="7"/>
  <c r="E40" i="10" s="1"/>
  <c r="AA36" i="7"/>
  <c r="E36" i="10" s="1"/>
  <c r="AA32" i="7"/>
  <c r="E32" i="10" s="1"/>
  <c r="AA28" i="7"/>
  <c r="E28" i="10" s="1"/>
  <c r="AA24" i="7"/>
  <c r="E24" i="10" s="1"/>
  <c r="AA20" i="7"/>
  <c r="E20" i="10" s="1"/>
  <c r="AA16" i="7"/>
  <c r="E16" i="10" s="1"/>
  <c r="AA12" i="7"/>
  <c r="E12" i="10" s="1"/>
  <c r="AA8" i="7"/>
  <c r="E8" i="10" s="1"/>
  <c r="AA4" i="7"/>
  <c r="E4" i="10" s="1"/>
  <c r="A30" i="3"/>
  <c r="A10" i="5"/>
  <c r="A14" i="6"/>
  <c r="A38" i="7"/>
  <c r="A26" i="7"/>
  <c r="A30" i="2"/>
  <c r="A6" i="3"/>
  <c r="A22" i="6"/>
  <c r="A2" i="10"/>
  <c r="A22" i="2"/>
  <c r="A10" i="2"/>
  <c r="A22" i="3"/>
  <c r="A2" i="5"/>
  <c r="A6" i="6"/>
  <c r="A2" i="2"/>
  <c r="A14" i="3"/>
  <c r="A26" i="5"/>
  <c r="A30" i="6"/>
  <c r="A16" i="2"/>
  <c r="A16" i="3"/>
  <c r="A42" i="2"/>
  <c r="A34" i="2"/>
  <c r="A26" i="2"/>
  <c r="A18" i="2"/>
  <c r="A10" i="3"/>
  <c r="A2" i="3"/>
  <c r="A42" i="6"/>
  <c r="A34" i="6"/>
  <c r="A26" i="6"/>
  <c r="A18" i="6"/>
  <c r="A10" i="6"/>
  <c r="A2" i="6"/>
  <c r="A22" i="7"/>
  <c r="A14" i="2"/>
  <c r="A6" i="2"/>
  <c r="A34" i="3"/>
  <c r="A26" i="3"/>
  <c r="A18" i="3"/>
  <c r="A30" i="5"/>
  <c r="A22" i="5"/>
  <c r="A14" i="5"/>
  <c r="A6" i="5"/>
  <c r="A34" i="7"/>
  <c r="A32" i="2"/>
  <c r="A32" i="3"/>
  <c r="A36" i="2"/>
  <c r="A20" i="2"/>
  <c r="A4" i="2"/>
  <c r="A36" i="3"/>
  <c r="A20" i="3"/>
  <c r="A4" i="3"/>
  <c r="A40" i="2"/>
  <c r="A24" i="2"/>
  <c r="A8" i="2"/>
  <c r="A40" i="3"/>
  <c r="A24" i="3"/>
  <c r="A8" i="3"/>
  <c r="A28" i="2"/>
  <c r="A12" i="2"/>
  <c r="A28" i="3"/>
  <c r="A12" i="3"/>
  <c r="A49" i="6"/>
  <c r="A49" i="7"/>
  <c r="A49" i="5"/>
  <c r="A49" i="3"/>
  <c r="A49" i="2"/>
  <c r="A44" i="5"/>
  <c r="A44" i="3"/>
  <c r="A44" i="6"/>
  <c r="A44" i="2"/>
  <c r="A48" i="7"/>
  <c r="A48" i="5"/>
  <c r="A48" i="3"/>
  <c r="A48" i="6"/>
  <c r="A48" i="2"/>
  <c r="A43" i="5"/>
  <c r="A43" i="2"/>
  <c r="A47" i="7"/>
  <c r="A47" i="5"/>
  <c r="A47" i="3"/>
  <c r="A47" i="6"/>
  <c r="A47" i="2"/>
  <c r="A42" i="7"/>
  <c r="A42" i="5"/>
  <c r="A38" i="5"/>
  <c r="A45" i="6"/>
  <c r="A45" i="7"/>
  <c r="A45" i="5"/>
  <c r="A45" i="3"/>
  <c r="A45" i="2"/>
  <c r="AB130" i="7"/>
  <c r="AA130" i="7" s="1"/>
  <c r="E130" i="10" s="1"/>
  <c r="AB134" i="7"/>
  <c r="Q134" i="7" s="1"/>
  <c r="F134" i="10" s="1"/>
  <c r="AA246" i="7"/>
  <c r="E246" i="10" s="1"/>
  <c r="AA242" i="7"/>
  <c r="E242" i="10" s="1"/>
  <c r="AA238" i="7"/>
  <c r="E238" i="10" s="1"/>
  <c r="AA234" i="7"/>
  <c r="E234" i="10" s="1"/>
  <c r="AA230" i="7"/>
  <c r="E230" i="10" s="1"/>
  <c r="AA226" i="7"/>
  <c r="E226" i="10" s="1"/>
  <c r="AA222" i="7"/>
  <c r="E222" i="10" s="1"/>
  <c r="AA218" i="7"/>
  <c r="E218" i="10" s="1"/>
  <c r="AA214" i="7"/>
  <c r="E214" i="10" s="1"/>
  <c r="AA210" i="7"/>
  <c r="E210" i="10" s="1"/>
  <c r="AA206" i="7"/>
  <c r="E206" i="10" s="1"/>
  <c r="AA202" i="7"/>
  <c r="E202" i="10" s="1"/>
  <c r="AA198" i="7"/>
  <c r="E198" i="10" s="1"/>
  <c r="M167" i="7"/>
  <c r="Q167" i="7" s="1"/>
  <c r="F167" i="10" s="1"/>
  <c r="M150" i="7"/>
  <c r="AA194" i="7"/>
  <c r="E194" i="10" s="1"/>
  <c r="AA190" i="7"/>
  <c r="E190" i="10" s="1"/>
  <c r="AA186" i="7"/>
  <c r="E186" i="10" s="1"/>
  <c r="AA182" i="7"/>
  <c r="E182" i="10" s="1"/>
  <c r="AA178" i="7"/>
  <c r="E178" i="10" s="1"/>
  <c r="AA174" i="7"/>
  <c r="E174" i="10" s="1"/>
  <c r="AA170" i="7"/>
  <c r="E170" i="10" s="1"/>
  <c r="AA166" i="7"/>
  <c r="E166" i="10" s="1"/>
  <c r="AA162" i="7"/>
  <c r="E162" i="10" s="1"/>
  <c r="AA158" i="7"/>
  <c r="E158" i="10" s="1"/>
  <c r="AA154" i="7"/>
  <c r="E154" i="10" s="1"/>
  <c r="AA150" i="7"/>
  <c r="E150" i="10" s="1"/>
  <c r="AA146" i="7"/>
  <c r="E146" i="10" s="1"/>
  <c r="AA142" i="7"/>
  <c r="E142" i="10" s="1"/>
  <c r="AA138" i="7"/>
  <c r="E138" i="10" s="1"/>
  <c r="AA126" i="7"/>
  <c r="E126" i="10" s="1"/>
  <c r="AA122" i="7"/>
  <c r="E122" i="10" s="1"/>
  <c r="AA167" i="7"/>
  <c r="E167" i="10" s="1"/>
  <c r="AA135" i="7"/>
  <c r="E135" i="10" s="1"/>
  <c r="AA110" i="7"/>
  <c r="E110" i="10" s="1"/>
  <c r="AA118" i="7"/>
  <c r="E118" i="10" s="1"/>
  <c r="AA114" i="7"/>
  <c r="E114" i="10" s="1"/>
  <c r="AA103" i="7"/>
  <c r="E103" i="10" s="1"/>
  <c r="AA102" i="7"/>
  <c r="E102" i="10" s="1"/>
  <c r="AA98" i="7"/>
  <c r="E98" i="10" s="1"/>
  <c r="AA94" i="7"/>
  <c r="E94" i="10" s="1"/>
  <c r="AA90" i="7"/>
  <c r="E90" i="10" s="1"/>
  <c r="AA86" i="7"/>
  <c r="E86" i="10" s="1"/>
  <c r="AA106" i="7"/>
  <c r="E106" i="10" s="1"/>
  <c r="AA82" i="7"/>
  <c r="E82" i="10" s="1"/>
  <c r="AA78" i="7"/>
  <c r="E78" i="10" s="1"/>
  <c r="AA74" i="7"/>
  <c r="E74" i="10" s="1"/>
  <c r="AA71" i="7"/>
  <c r="E71" i="10" s="1"/>
  <c r="AA70" i="7"/>
  <c r="E70" i="10" s="1"/>
  <c r="AA58" i="7"/>
  <c r="E58" i="10" s="1"/>
  <c r="AA54" i="7"/>
  <c r="E54" i="10" s="1"/>
  <c r="AA50" i="7"/>
  <c r="E50" i="10" s="1"/>
  <c r="AA46" i="7"/>
  <c r="E46" i="10" s="1"/>
  <c r="AA42" i="7"/>
  <c r="E42" i="10" s="1"/>
  <c r="AA38" i="7"/>
  <c r="E38" i="10" s="1"/>
  <c r="AA34" i="7"/>
  <c r="E34" i="10" s="1"/>
  <c r="AA30" i="7"/>
  <c r="E30" i="10" s="1"/>
  <c r="AA26" i="7"/>
  <c r="E26" i="10" s="1"/>
  <c r="AA22" i="7"/>
  <c r="E22" i="10" s="1"/>
  <c r="AA18" i="7"/>
  <c r="E18" i="10" s="1"/>
  <c r="AA14" i="7"/>
  <c r="E14" i="10" s="1"/>
  <c r="AA10" i="7"/>
  <c r="E10" i="10" s="1"/>
  <c r="AA6" i="7"/>
  <c r="E6" i="10" s="1"/>
  <c r="AA244" i="7"/>
  <c r="E244" i="10" s="1"/>
  <c r="AA240" i="7"/>
  <c r="E240" i="10" s="1"/>
  <c r="AA236" i="7"/>
  <c r="E236" i="10" s="1"/>
  <c r="AA232" i="7"/>
  <c r="E232" i="10" s="1"/>
  <c r="AA228" i="7"/>
  <c r="E228" i="10" s="1"/>
  <c r="AA224" i="7"/>
  <c r="E224" i="10" s="1"/>
  <c r="AA220" i="7"/>
  <c r="E220" i="10" s="1"/>
  <c r="AA216" i="7"/>
  <c r="E216" i="10" s="1"/>
  <c r="AA212" i="7"/>
  <c r="E212" i="10" s="1"/>
  <c r="AA208" i="7"/>
  <c r="E208" i="10" s="1"/>
  <c r="AA204" i="7"/>
  <c r="E204" i="10" s="1"/>
  <c r="AA200" i="7"/>
  <c r="E200" i="10" s="1"/>
  <c r="AA196" i="7"/>
  <c r="E196" i="10" s="1"/>
  <c r="AA192" i="7"/>
  <c r="E192" i="10" s="1"/>
  <c r="AA188" i="7"/>
  <c r="E188" i="10" s="1"/>
  <c r="AA184" i="7"/>
  <c r="E184" i="10" s="1"/>
  <c r="AA180" i="7"/>
  <c r="E180" i="10" s="1"/>
  <c r="AA176" i="7"/>
  <c r="E176" i="10" s="1"/>
  <c r="AA172" i="7"/>
  <c r="E172" i="10" s="1"/>
  <c r="AA168" i="7"/>
  <c r="E168" i="10" s="1"/>
  <c r="AA164" i="7"/>
  <c r="E164" i="10" s="1"/>
  <c r="AA160" i="7"/>
  <c r="E160" i="10" s="1"/>
  <c r="AA156" i="7"/>
  <c r="E156" i="10" s="1"/>
  <c r="AA152" i="7"/>
  <c r="E152" i="10" s="1"/>
  <c r="AA148" i="7"/>
  <c r="E148" i="10" s="1"/>
  <c r="AA144" i="7"/>
  <c r="E144" i="10" s="1"/>
  <c r="AA140" i="7"/>
  <c r="E140" i="10" s="1"/>
  <c r="AA136" i="7"/>
  <c r="E136" i="10" s="1"/>
  <c r="AA132" i="7"/>
  <c r="E132" i="10" s="1"/>
  <c r="AA128" i="7"/>
  <c r="E128" i="10" s="1"/>
  <c r="AA124" i="7"/>
  <c r="E124" i="10" s="1"/>
  <c r="AA120" i="7"/>
  <c r="E120" i="10" s="1"/>
  <c r="AA116" i="7"/>
  <c r="E116" i="10" s="1"/>
  <c r="AA112" i="7"/>
  <c r="E112" i="10" s="1"/>
  <c r="AA108" i="7"/>
  <c r="E108" i="10" s="1"/>
  <c r="AA104" i="7"/>
  <c r="E104" i="10" s="1"/>
  <c r="AA100" i="7"/>
  <c r="E100" i="10" s="1"/>
  <c r="AA96" i="7"/>
  <c r="E96" i="10" s="1"/>
  <c r="AA92" i="7"/>
  <c r="E92" i="10" s="1"/>
  <c r="AA88" i="7"/>
  <c r="E88" i="10" s="1"/>
  <c r="AA84" i="7"/>
  <c r="E84" i="10" s="1"/>
  <c r="AA80" i="7"/>
  <c r="E80" i="10" s="1"/>
  <c r="AA76" i="7"/>
  <c r="E76" i="10" s="1"/>
  <c r="AA72" i="7"/>
  <c r="E72" i="10" s="1"/>
  <c r="AA68" i="7"/>
  <c r="E68" i="10" s="1"/>
  <c r="AA64" i="7"/>
  <c r="E64" i="10" s="1"/>
  <c r="AA62" i="7"/>
  <c r="E62" i="10" s="1"/>
  <c r="A54" i="3"/>
  <c r="A54" i="5"/>
  <c r="A54" i="7"/>
  <c r="A54" i="6"/>
  <c r="A54" i="2"/>
  <c r="A53" i="2"/>
  <c r="A53" i="3"/>
  <c r="A53" i="7"/>
  <c r="A53" i="5"/>
  <c r="A53" i="6"/>
  <c r="A52" i="2"/>
  <c r="A52" i="7"/>
  <c r="A52" i="6"/>
  <c r="A52" i="5"/>
  <c r="A52" i="3"/>
  <c r="A51" i="2"/>
  <c r="A51" i="3"/>
  <c r="A51" i="7"/>
  <c r="A51" i="5"/>
  <c r="A51" i="6"/>
  <c r="A50" i="3"/>
  <c r="A50" i="7"/>
  <c r="A50" i="6"/>
  <c r="A50" i="5"/>
  <c r="A50" i="2"/>
  <c r="A43" i="6"/>
  <c r="A43" i="3"/>
  <c r="A39" i="6"/>
  <c r="A39" i="7"/>
  <c r="A39" i="2"/>
  <c r="A39" i="3"/>
  <c r="A35" i="3"/>
  <c r="A35" i="2"/>
  <c r="A31" i="5"/>
  <c r="A31" i="2"/>
  <c r="A31" i="3"/>
  <c r="A27" i="7"/>
  <c r="A27" i="5"/>
  <c r="A27" i="6"/>
  <c r="A27" i="3"/>
  <c r="A27" i="2"/>
  <c r="A23" i="7"/>
  <c r="A23" i="5"/>
  <c r="A23" i="2"/>
  <c r="A23" i="3"/>
  <c r="A23" i="6"/>
  <c r="A19" i="5"/>
  <c r="A19" i="2"/>
  <c r="A19" i="3"/>
  <c r="A15" i="7"/>
  <c r="A15" i="5"/>
  <c r="A15" i="3"/>
  <c r="A15" i="2"/>
  <c r="A11" i="6"/>
  <c r="A11" i="5"/>
  <c r="A11" i="2"/>
  <c r="A11" i="3"/>
  <c r="A7" i="6"/>
  <c r="A7" i="5"/>
  <c r="A7" i="7"/>
  <c r="A7" i="2"/>
  <c r="A7" i="3"/>
  <c r="A3" i="5"/>
  <c r="A3" i="2"/>
  <c r="A3" i="3"/>
  <c r="A43" i="7"/>
  <c r="A35" i="7"/>
  <c r="A35" i="6"/>
  <c r="A31" i="7"/>
  <c r="A31" i="6"/>
  <c r="A19" i="7"/>
  <c r="A19" i="6"/>
  <c r="A15" i="6"/>
  <c r="A11" i="7"/>
  <c r="A3" i="7"/>
  <c r="A3" i="6"/>
  <c r="A40" i="7"/>
  <c r="A40" i="6"/>
  <c r="A32" i="7"/>
  <c r="A32" i="6"/>
  <c r="A24" i="7"/>
  <c r="A24" i="6"/>
  <c r="A16" i="7"/>
  <c r="A16" i="6"/>
  <c r="A8" i="7"/>
  <c r="A8" i="6"/>
  <c r="A44" i="7"/>
  <c r="A36" i="7"/>
  <c r="A36" i="6"/>
  <c r="A28" i="7"/>
  <c r="A28" i="6"/>
  <c r="A20" i="7"/>
  <c r="A20" i="6"/>
  <c r="A4" i="7"/>
  <c r="A4" i="6"/>
  <c r="A12" i="7"/>
  <c r="A12" i="6"/>
  <c r="Z245" i="7"/>
  <c r="AA245" i="7" s="1"/>
  <c r="E245" i="10" s="1"/>
  <c r="Z241" i="7"/>
  <c r="AA241" i="7" s="1"/>
  <c r="E241" i="10" s="1"/>
  <c r="Z237" i="7"/>
  <c r="AA237" i="7" s="1"/>
  <c r="E237" i="10" s="1"/>
  <c r="Z233" i="7"/>
  <c r="AA233" i="7" s="1"/>
  <c r="E233" i="10" s="1"/>
  <c r="Z229" i="7"/>
  <c r="AA229" i="7" s="1"/>
  <c r="E229" i="10" s="1"/>
  <c r="Z225" i="7"/>
  <c r="AA225" i="7" s="1"/>
  <c r="E225" i="10" s="1"/>
  <c r="Z221" i="7"/>
  <c r="AA221" i="7" s="1"/>
  <c r="E221" i="10" s="1"/>
  <c r="Z217" i="7"/>
  <c r="AA217" i="7" s="1"/>
  <c r="E217" i="10" s="1"/>
  <c r="Z213" i="7"/>
  <c r="AA213" i="7" s="1"/>
  <c r="E213" i="10" s="1"/>
  <c r="Z209" i="7"/>
  <c r="AA209" i="7" s="1"/>
  <c r="E209" i="10" s="1"/>
  <c r="Z205" i="7"/>
  <c r="AA205" i="7" s="1"/>
  <c r="E205" i="10" s="1"/>
  <c r="Z201" i="7"/>
  <c r="AA201" i="7" s="1"/>
  <c r="E201" i="10" s="1"/>
  <c r="Z197" i="7"/>
  <c r="AA197" i="7" s="1"/>
  <c r="E197" i="10" s="1"/>
  <c r="Z193" i="7"/>
  <c r="AA193" i="7" s="1"/>
  <c r="E193" i="10" s="1"/>
  <c r="Z189" i="7"/>
  <c r="AA189" i="7" s="1"/>
  <c r="E189" i="10" s="1"/>
  <c r="Z185" i="7"/>
  <c r="AA185" i="7" s="1"/>
  <c r="E185" i="10" s="1"/>
  <c r="Z181" i="7"/>
  <c r="AA181" i="7" s="1"/>
  <c r="E181" i="10" s="1"/>
  <c r="Z177" i="7"/>
  <c r="AA177" i="7" s="1"/>
  <c r="E177" i="10" s="1"/>
  <c r="Z173" i="7"/>
  <c r="AA173" i="7" s="1"/>
  <c r="E173" i="10" s="1"/>
  <c r="Z169" i="7"/>
  <c r="AA169" i="7" s="1"/>
  <c r="E169" i="10" s="1"/>
  <c r="Z165" i="7"/>
  <c r="AA165" i="7" s="1"/>
  <c r="E165" i="10" s="1"/>
  <c r="Z161" i="7"/>
  <c r="AA161" i="7" s="1"/>
  <c r="E161" i="10" s="1"/>
  <c r="Z157" i="7"/>
  <c r="AA157" i="7" s="1"/>
  <c r="E157" i="10" s="1"/>
  <c r="Z153" i="7"/>
  <c r="AA153" i="7" s="1"/>
  <c r="E153" i="10" s="1"/>
  <c r="Z149" i="7"/>
  <c r="AA149" i="7" s="1"/>
  <c r="E149" i="10" s="1"/>
  <c r="Z145" i="7"/>
  <c r="AA145" i="7" s="1"/>
  <c r="E145" i="10" s="1"/>
  <c r="Z141" i="7"/>
  <c r="AA141" i="7" s="1"/>
  <c r="E141" i="10" s="1"/>
  <c r="Z137" i="7"/>
  <c r="AA137" i="7" s="1"/>
  <c r="E137" i="10" s="1"/>
  <c r="Z133" i="7"/>
  <c r="AA133" i="7" s="1"/>
  <c r="E133" i="10" s="1"/>
  <c r="Z129" i="7"/>
  <c r="AA129" i="7" s="1"/>
  <c r="E129" i="10" s="1"/>
  <c r="Z125" i="7"/>
  <c r="AA125" i="7" s="1"/>
  <c r="E125" i="10" s="1"/>
  <c r="Z121" i="7"/>
  <c r="AA121" i="7" s="1"/>
  <c r="E121" i="10" s="1"/>
  <c r="Z117" i="7"/>
  <c r="AA117" i="7" s="1"/>
  <c r="E117" i="10" s="1"/>
  <c r="Z113" i="7"/>
  <c r="AA113" i="7" s="1"/>
  <c r="E113" i="10" s="1"/>
  <c r="Z109" i="7"/>
  <c r="AA109" i="7" s="1"/>
  <c r="E109" i="10" s="1"/>
  <c r="Z105" i="7"/>
  <c r="AA105" i="7" s="1"/>
  <c r="E105" i="10" s="1"/>
  <c r="Z101" i="7"/>
  <c r="AA101" i="7" s="1"/>
  <c r="E101" i="10" s="1"/>
  <c r="Z97" i="7"/>
  <c r="AA97" i="7" s="1"/>
  <c r="E97" i="10" s="1"/>
  <c r="Z93" i="7"/>
  <c r="Z89" i="7"/>
  <c r="AA89" i="7" s="1"/>
  <c r="E89" i="10" s="1"/>
  <c r="Z85" i="7"/>
  <c r="AA85" i="7" s="1"/>
  <c r="E85" i="10" s="1"/>
  <c r="Z81" i="7"/>
  <c r="AA81" i="7" s="1"/>
  <c r="E81" i="10" s="1"/>
  <c r="Z77" i="7"/>
  <c r="AA77" i="7" s="1"/>
  <c r="E77" i="10" s="1"/>
  <c r="Z73" i="7"/>
  <c r="AA73" i="7" s="1"/>
  <c r="E73" i="10" s="1"/>
  <c r="Z69" i="7"/>
  <c r="AA69" i="7" s="1"/>
  <c r="E69" i="10" s="1"/>
  <c r="Z65" i="7"/>
  <c r="AA65" i="7" s="1"/>
  <c r="E65" i="10" s="1"/>
  <c r="Z61" i="7"/>
  <c r="AA61" i="7" s="1"/>
  <c r="E61" i="10" s="1"/>
  <c r="Z57" i="7"/>
  <c r="AA57" i="7" s="1"/>
  <c r="E57" i="10" s="1"/>
  <c r="Z53" i="7"/>
  <c r="AA53" i="7" s="1"/>
  <c r="E53" i="10" s="1"/>
  <c r="Z49" i="7"/>
  <c r="AA49" i="7" s="1"/>
  <c r="E49" i="10" s="1"/>
  <c r="Z45" i="7"/>
  <c r="Z41" i="7"/>
  <c r="AA41" i="7" s="1"/>
  <c r="E41" i="10" s="1"/>
  <c r="Z37" i="7"/>
  <c r="AA37" i="7" s="1"/>
  <c r="E37" i="10" s="1"/>
  <c r="Z33" i="7"/>
  <c r="AA33" i="7" s="1"/>
  <c r="E33" i="10" s="1"/>
  <c r="Z29" i="7"/>
  <c r="Z25" i="7"/>
  <c r="AA25" i="7" s="1"/>
  <c r="E25" i="10" s="1"/>
  <c r="Z21" i="7"/>
  <c r="AA21" i="7" s="1"/>
  <c r="E21" i="10" s="1"/>
  <c r="Z17" i="7"/>
  <c r="AA17" i="7" s="1"/>
  <c r="E17" i="10" s="1"/>
  <c r="Z13" i="7"/>
  <c r="AA13" i="7" s="1"/>
  <c r="E13" i="10" s="1"/>
  <c r="Z9" i="7"/>
  <c r="AA9" i="7" s="1"/>
  <c r="E9" i="10" s="1"/>
  <c r="Z5" i="7"/>
  <c r="AA5" i="7" s="1"/>
  <c r="E5" i="10" s="1"/>
  <c r="AA187" i="7"/>
  <c r="E187" i="10" s="1"/>
  <c r="AA183" i="7"/>
  <c r="E183" i="10" s="1"/>
  <c r="AA171" i="7"/>
  <c r="E171" i="10" s="1"/>
  <c r="AA155" i="7"/>
  <c r="E155" i="10" s="1"/>
  <c r="AA151" i="7"/>
  <c r="E151" i="10" s="1"/>
  <c r="AA139" i="7"/>
  <c r="E139" i="10" s="1"/>
  <c r="AA123" i="7"/>
  <c r="E123" i="10" s="1"/>
  <c r="AA119" i="7"/>
  <c r="E119" i="10" s="1"/>
  <c r="AA107" i="7"/>
  <c r="E107" i="10" s="1"/>
  <c r="AA91" i="7"/>
  <c r="E91" i="10" s="1"/>
  <c r="AA87" i="7"/>
  <c r="E87" i="10" s="1"/>
  <c r="AA75" i="7"/>
  <c r="E75" i="10" s="1"/>
  <c r="AA59" i="7"/>
  <c r="E59" i="10" s="1"/>
  <c r="AA55" i="7"/>
  <c r="E55" i="10" s="1"/>
  <c r="AA43" i="7"/>
  <c r="E43" i="10" s="1"/>
  <c r="AA27" i="7"/>
  <c r="E27" i="10" s="1"/>
  <c r="AA23" i="7"/>
  <c r="E23" i="10" s="1"/>
  <c r="AA11" i="7"/>
  <c r="E11" i="10" s="1"/>
  <c r="AA7" i="7"/>
  <c r="E7" i="10" s="1"/>
  <c r="AA93" i="7"/>
  <c r="E93" i="10" s="1"/>
  <c r="AA45" i="7"/>
  <c r="E45" i="10" s="1"/>
  <c r="AA29" i="7"/>
  <c r="E29" i="10" s="1"/>
  <c r="Q243" i="7"/>
  <c r="F243" i="10" s="1"/>
  <c r="Q239" i="7"/>
  <c r="F239" i="10" s="1"/>
  <c r="Q231" i="7"/>
  <c r="F231" i="10" s="1"/>
  <c r="Q223" i="7"/>
  <c r="F223" i="10" s="1"/>
  <c r="Q219" i="7"/>
  <c r="F219" i="10" s="1"/>
  <c r="Q211" i="7"/>
  <c r="F211" i="10" s="1"/>
  <c r="Q203" i="7"/>
  <c r="F203" i="10" s="1"/>
  <c r="Q199" i="7"/>
  <c r="F199" i="10" s="1"/>
  <c r="Q191" i="7"/>
  <c r="F191" i="10" s="1"/>
  <c r="Q183" i="7"/>
  <c r="F183" i="10" s="1"/>
  <c r="Q175" i="7"/>
  <c r="F175" i="10" s="1"/>
  <c r="Q163" i="7"/>
  <c r="F163" i="10" s="1"/>
  <c r="Q155" i="7"/>
  <c r="F155" i="10" s="1"/>
  <c r="Q147" i="7"/>
  <c r="F147" i="10" s="1"/>
  <c r="Q143" i="7"/>
  <c r="F143" i="10" s="1"/>
  <c r="Q135" i="7"/>
  <c r="F135" i="10" s="1"/>
  <c r="Q127" i="7"/>
  <c r="F127" i="10" s="1"/>
  <c r="Q123" i="7"/>
  <c r="F123" i="10" s="1"/>
  <c r="Q115" i="7"/>
  <c r="F115" i="10" s="1"/>
  <c r="Q107" i="7"/>
  <c r="F107" i="10" s="1"/>
  <c r="Q95" i="7"/>
  <c r="F95" i="10" s="1"/>
  <c r="Q87" i="7"/>
  <c r="F87" i="10" s="1"/>
  <c r="Q83" i="7"/>
  <c r="F83" i="10" s="1"/>
  <c r="Q75" i="7"/>
  <c r="F75" i="10" s="1"/>
  <c r="Q67" i="7"/>
  <c r="F67" i="10" s="1"/>
  <c r="Q63" i="7"/>
  <c r="F63" i="10" s="1"/>
  <c r="Q55" i="7"/>
  <c r="F55" i="10" s="1"/>
  <c r="Q51" i="7"/>
  <c r="F51" i="10" s="1"/>
  <c r="Q43" i="7"/>
  <c r="F43" i="10" s="1"/>
  <c r="Q35" i="7"/>
  <c r="F35" i="10" s="1"/>
  <c r="Q27" i="7"/>
  <c r="F27" i="10" s="1"/>
  <c r="Q19" i="7"/>
  <c r="F19" i="10" s="1"/>
  <c r="Q246" i="7"/>
  <c r="F246" i="10" s="1"/>
  <c r="Q242" i="7"/>
  <c r="F242" i="10" s="1"/>
  <c r="Q238" i="7"/>
  <c r="F238" i="10" s="1"/>
  <c r="Q234" i="7"/>
  <c r="F234" i="10" s="1"/>
  <c r="Q230" i="7"/>
  <c r="F230" i="10" s="1"/>
  <c r="Q226" i="7"/>
  <c r="F226" i="10" s="1"/>
  <c r="Q222" i="7"/>
  <c r="F222" i="10" s="1"/>
  <c r="Q218" i="7"/>
  <c r="F218" i="10" s="1"/>
  <c r="Q214" i="7"/>
  <c r="F214" i="10" s="1"/>
  <c r="Q210" i="7"/>
  <c r="F210" i="10" s="1"/>
  <c r="Q206" i="7"/>
  <c r="F206" i="10" s="1"/>
  <c r="Q202" i="7"/>
  <c r="F202" i="10" s="1"/>
  <c r="Q198" i="7"/>
  <c r="F198" i="10" s="1"/>
  <c r="Q190" i="7"/>
  <c r="F190" i="10" s="1"/>
  <c r="Q186" i="7"/>
  <c r="F186" i="10" s="1"/>
  <c r="Q182" i="7"/>
  <c r="F182" i="10" s="1"/>
  <c r="Q178" i="7"/>
  <c r="F178" i="10" s="1"/>
  <c r="Q174" i="7"/>
  <c r="F174" i="10" s="1"/>
  <c r="Q170" i="7"/>
  <c r="F170" i="10" s="1"/>
  <c r="Q166" i="7"/>
  <c r="F166" i="10" s="1"/>
  <c r="Q162" i="7"/>
  <c r="F162" i="10" s="1"/>
  <c r="Q158" i="7"/>
  <c r="F158" i="10" s="1"/>
  <c r="Q154" i="7"/>
  <c r="F154" i="10" s="1"/>
  <c r="Q150" i="7"/>
  <c r="F150" i="10" s="1"/>
  <c r="Q146" i="7"/>
  <c r="F146" i="10" s="1"/>
  <c r="Q142" i="7"/>
  <c r="F142" i="10" s="1"/>
  <c r="Q138" i="7"/>
  <c r="F138" i="10" s="1"/>
  <c r="Q130" i="7"/>
  <c r="F130" i="10" s="1"/>
  <c r="Q126" i="7"/>
  <c r="F126" i="10" s="1"/>
  <c r="Q122" i="7"/>
  <c r="F122" i="10" s="1"/>
  <c r="Q118" i="7"/>
  <c r="F118" i="10" s="1"/>
  <c r="Q114" i="7"/>
  <c r="F114" i="10" s="1"/>
  <c r="Q110" i="7"/>
  <c r="F110" i="10" s="1"/>
  <c r="Q106" i="7"/>
  <c r="F106" i="10" s="1"/>
  <c r="Q102" i="7"/>
  <c r="F102" i="10" s="1"/>
  <c r="Q98" i="7"/>
  <c r="F98" i="10" s="1"/>
  <c r="Q94" i="7"/>
  <c r="F94" i="10" s="1"/>
  <c r="Q90" i="7"/>
  <c r="F90" i="10" s="1"/>
  <c r="Q86" i="7"/>
  <c r="F86" i="10" s="1"/>
  <c r="Q82" i="7"/>
  <c r="F82" i="10" s="1"/>
  <c r="Q78" i="7"/>
  <c r="F78" i="10" s="1"/>
  <c r="Q74" i="7"/>
  <c r="F74" i="10" s="1"/>
  <c r="Q70" i="7"/>
  <c r="F70" i="10" s="1"/>
  <c r="Q66" i="7"/>
  <c r="F66" i="10" s="1"/>
  <c r="Q62" i="7"/>
  <c r="F62" i="10" s="1"/>
  <c r="Q58" i="7"/>
  <c r="F58" i="10" s="1"/>
  <c r="Q54" i="7"/>
  <c r="F54" i="10" s="1"/>
  <c r="Q50" i="7"/>
  <c r="F50" i="10" s="1"/>
  <c r="Q46" i="7"/>
  <c r="F46" i="10" s="1"/>
  <c r="Q26" i="7"/>
  <c r="F26" i="10" s="1"/>
  <c r="Q247" i="7"/>
  <c r="F247" i="10" s="1"/>
  <c r="Q235" i="7"/>
  <c r="F235" i="10" s="1"/>
  <c r="Q227" i="7"/>
  <c r="F227" i="10" s="1"/>
  <c r="Q215" i="7"/>
  <c r="F215" i="10" s="1"/>
  <c r="Q207" i="7"/>
  <c r="F207" i="10" s="1"/>
  <c r="Q187" i="7"/>
  <c r="F187" i="10" s="1"/>
  <c r="Q179" i="7"/>
  <c r="F179" i="10" s="1"/>
  <c r="Q171" i="7"/>
  <c r="F171" i="10" s="1"/>
  <c r="Q159" i="7"/>
  <c r="F159" i="10" s="1"/>
  <c r="Q151" i="7"/>
  <c r="F151" i="10" s="1"/>
  <c r="Q139" i="7"/>
  <c r="F139" i="10" s="1"/>
  <c r="Q131" i="7"/>
  <c r="F131" i="10" s="1"/>
  <c r="Q119" i="7"/>
  <c r="F119" i="10" s="1"/>
  <c r="Q111" i="7"/>
  <c r="F111" i="10" s="1"/>
  <c r="Q103" i="7"/>
  <c r="F103" i="10" s="1"/>
  <c r="Q91" i="7"/>
  <c r="F91" i="10" s="1"/>
  <c r="Q79" i="7"/>
  <c r="F79" i="10" s="1"/>
  <c r="Q71" i="7"/>
  <c r="F71" i="10" s="1"/>
  <c r="Q59" i="7"/>
  <c r="F59" i="10" s="1"/>
  <c r="Q47" i="7"/>
  <c r="F47" i="10" s="1"/>
  <c r="Q39" i="7"/>
  <c r="F39" i="10" s="1"/>
  <c r="Q31" i="7"/>
  <c r="F31" i="10" s="1"/>
  <c r="Q23" i="7"/>
  <c r="F23" i="10" s="1"/>
  <c r="AA247" i="7"/>
  <c r="E247" i="10" s="1"/>
  <c r="AA243" i="7"/>
  <c r="E243" i="10" s="1"/>
  <c r="AA239" i="7"/>
  <c r="E239" i="10" s="1"/>
  <c r="AA235" i="7"/>
  <c r="E235" i="10" s="1"/>
  <c r="AA231" i="7"/>
  <c r="E231" i="10" s="1"/>
  <c r="AA227" i="7"/>
  <c r="E227" i="10" s="1"/>
  <c r="AA223" i="7"/>
  <c r="E223" i="10" s="1"/>
  <c r="AA219" i="7"/>
  <c r="E219" i="10" s="1"/>
  <c r="AA215" i="7"/>
  <c r="E215" i="10" s="1"/>
  <c r="AA211" i="7"/>
  <c r="E211" i="10" s="1"/>
  <c r="AA207" i="7"/>
  <c r="E207" i="10" s="1"/>
  <c r="AA203" i="7"/>
  <c r="E203" i="10" s="1"/>
  <c r="AA199" i="7"/>
  <c r="E199" i="10" s="1"/>
  <c r="AA195" i="7"/>
  <c r="E195" i="10" s="1"/>
  <c r="AA191" i="7"/>
  <c r="E191" i="10" s="1"/>
  <c r="AA179" i="7"/>
  <c r="E179" i="10" s="1"/>
  <c r="AA175" i="7"/>
  <c r="E175" i="10" s="1"/>
  <c r="AA163" i="7"/>
  <c r="E163" i="10" s="1"/>
  <c r="AA159" i="7"/>
  <c r="E159" i="10" s="1"/>
  <c r="AA147" i="7"/>
  <c r="E147" i="10" s="1"/>
  <c r="AA143" i="7"/>
  <c r="E143" i="10" s="1"/>
  <c r="AA131" i="7"/>
  <c r="E131" i="10" s="1"/>
  <c r="AA127" i="7"/>
  <c r="E127" i="10" s="1"/>
  <c r="AA115" i="7"/>
  <c r="E115" i="10" s="1"/>
  <c r="AA111" i="7"/>
  <c r="E111" i="10" s="1"/>
  <c r="AA99" i="7"/>
  <c r="E99" i="10" s="1"/>
  <c r="AA95" i="7"/>
  <c r="E95" i="10" s="1"/>
  <c r="AA83" i="7"/>
  <c r="E83" i="10" s="1"/>
  <c r="AA79" i="7"/>
  <c r="E79" i="10" s="1"/>
  <c r="AA67" i="7"/>
  <c r="E67" i="10" s="1"/>
  <c r="AA63" i="7"/>
  <c r="E63" i="10" s="1"/>
  <c r="AA51" i="7"/>
  <c r="E51" i="10" s="1"/>
  <c r="AA47" i="7"/>
  <c r="E47" i="10" s="1"/>
  <c r="AA35" i="7"/>
  <c r="E35" i="10" s="1"/>
  <c r="AA31" i="7"/>
  <c r="E31" i="10" s="1"/>
  <c r="AA19" i="7"/>
  <c r="E19" i="10" s="1"/>
  <c r="AA15" i="7"/>
  <c r="E15" i="10" s="1"/>
  <c r="AA3" i="7"/>
  <c r="E3" i="10" s="1"/>
  <c r="O99" i="7"/>
  <c r="Q99" i="7" s="1"/>
  <c r="F99" i="10" s="1"/>
  <c r="Q38" i="7"/>
  <c r="F38" i="10" s="1"/>
  <c r="Q30" i="7"/>
  <c r="F30" i="10" s="1"/>
  <c r="Q18" i="7"/>
  <c r="F18" i="10" s="1"/>
  <c r="Q241" i="7"/>
  <c r="F241" i="10" s="1"/>
  <c r="Q233" i="7"/>
  <c r="F233" i="10" s="1"/>
  <c r="Q225" i="7"/>
  <c r="F225" i="10" s="1"/>
  <c r="Q213" i="7"/>
  <c r="F213" i="10" s="1"/>
  <c r="Q201" i="7"/>
  <c r="F201" i="10" s="1"/>
  <c r="Q189" i="7"/>
  <c r="F189" i="10" s="1"/>
  <c r="Q181" i="7"/>
  <c r="F181" i="10" s="1"/>
  <c r="Q173" i="7"/>
  <c r="F173" i="10" s="1"/>
  <c r="Q169" i="7"/>
  <c r="F169" i="10" s="1"/>
  <c r="Q161" i="7"/>
  <c r="F161" i="10" s="1"/>
  <c r="Q153" i="7"/>
  <c r="F153" i="10" s="1"/>
  <c r="Q145" i="7"/>
  <c r="F145" i="10" s="1"/>
  <c r="Q137" i="7"/>
  <c r="F137" i="10" s="1"/>
  <c r="Q129" i="7"/>
  <c r="F129" i="10" s="1"/>
  <c r="Q121" i="7"/>
  <c r="F121" i="10" s="1"/>
  <c r="Q113" i="7"/>
  <c r="F113" i="10" s="1"/>
  <c r="Q105" i="7"/>
  <c r="F105" i="10" s="1"/>
  <c r="Q89" i="7"/>
  <c r="F89" i="10" s="1"/>
  <c r="Q25" i="7"/>
  <c r="F25" i="10" s="1"/>
  <c r="Q42" i="7"/>
  <c r="F42" i="10" s="1"/>
  <c r="Q34" i="7"/>
  <c r="F34" i="10" s="1"/>
  <c r="Q22" i="7"/>
  <c r="F22" i="10" s="1"/>
  <c r="Q245" i="7"/>
  <c r="F245" i="10" s="1"/>
  <c r="Q237" i="7"/>
  <c r="F237" i="10" s="1"/>
  <c r="Q229" i="7"/>
  <c r="F229" i="10" s="1"/>
  <c r="Q221" i="7"/>
  <c r="F221" i="10" s="1"/>
  <c r="Q217" i="7"/>
  <c r="F217" i="10" s="1"/>
  <c r="Q209" i="7"/>
  <c r="F209" i="10" s="1"/>
  <c r="Q205" i="7"/>
  <c r="F205" i="10" s="1"/>
  <c r="Q197" i="7"/>
  <c r="F197" i="10" s="1"/>
  <c r="Q193" i="7"/>
  <c r="F193" i="10" s="1"/>
  <c r="Q185" i="7"/>
  <c r="F185" i="10" s="1"/>
  <c r="Q177" i="7"/>
  <c r="F177" i="10" s="1"/>
  <c r="Q165" i="7"/>
  <c r="F165" i="10" s="1"/>
  <c r="Q157" i="7"/>
  <c r="F157" i="10" s="1"/>
  <c r="Q149" i="7"/>
  <c r="F149" i="10" s="1"/>
  <c r="Q141" i="7"/>
  <c r="F141" i="10" s="1"/>
  <c r="Q133" i="7"/>
  <c r="F133" i="10" s="1"/>
  <c r="Q125" i="7"/>
  <c r="F125" i="10" s="1"/>
  <c r="Q117" i="7"/>
  <c r="F117" i="10" s="1"/>
  <c r="Q109" i="7"/>
  <c r="F109" i="10" s="1"/>
  <c r="Q101" i="7"/>
  <c r="F101" i="10" s="1"/>
  <c r="Q97" i="7"/>
  <c r="F97" i="10" s="1"/>
  <c r="Q93" i="7"/>
  <c r="F93" i="10" s="1"/>
  <c r="Q85" i="7"/>
  <c r="F85" i="10" s="1"/>
  <c r="Q81" i="7"/>
  <c r="F81" i="10" s="1"/>
  <c r="Q77" i="7"/>
  <c r="F77" i="10" s="1"/>
  <c r="Q73" i="7"/>
  <c r="F73" i="10" s="1"/>
  <c r="Q69" i="7"/>
  <c r="F69" i="10" s="1"/>
  <c r="Q65" i="7"/>
  <c r="F65" i="10" s="1"/>
  <c r="Q61" i="7"/>
  <c r="F61" i="10" s="1"/>
  <c r="Q57" i="7"/>
  <c r="F57" i="10" s="1"/>
  <c r="Q53" i="7"/>
  <c r="F53" i="10" s="1"/>
  <c r="Q49" i="7"/>
  <c r="F49" i="10" s="1"/>
  <c r="Q45" i="7"/>
  <c r="F45" i="10" s="1"/>
  <c r="Q41" i="7"/>
  <c r="F41" i="10" s="1"/>
  <c r="Q37" i="7"/>
  <c r="F37" i="10" s="1"/>
  <c r="Q33" i="7"/>
  <c r="F33" i="10" s="1"/>
  <c r="Q29" i="7"/>
  <c r="F29" i="10" s="1"/>
  <c r="Q21" i="7"/>
  <c r="F21" i="10" s="1"/>
  <c r="Q17" i="7"/>
  <c r="F17" i="10" s="1"/>
  <c r="Q188" i="7"/>
  <c r="F188" i="10" s="1"/>
  <c r="Q244" i="7"/>
  <c r="F244" i="10" s="1"/>
  <c r="Q240" i="7"/>
  <c r="F240" i="10" s="1"/>
  <c r="Q236" i="7"/>
  <c r="F236" i="10" s="1"/>
  <c r="Q232" i="7"/>
  <c r="F232" i="10" s="1"/>
  <c r="Q228" i="7"/>
  <c r="F228" i="10" s="1"/>
  <c r="Q224" i="7"/>
  <c r="F224" i="10" s="1"/>
  <c r="Q220" i="7"/>
  <c r="F220" i="10" s="1"/>
  <c r="Q216" i="7"/>
  <c r="F216" i="10" s="1"/>
  <c r="Q212" i="7"/>
  <c r="F212" i="10" s="1"/>
  <c r="Q208" i="7"/>
  <c r="F208" i="10" s="1"/>
  <c r="Q204" i="7"/>
  <c r="F204" i="10" s="1"/>
  <c r="Q200" i="7"/>
  <c r="F200" i="10" s="1"/>
  <c r="Q196" i="7"/>
  <c r="F196" i="10" s="1"/>
  <c r="Q192" i="7"/>
  <c r="F192" i="10" s="1"/>
  <c r="Q184" i="7"/>
  <c r="F184" i="10" s="1"/>
  <c r="Q180" i="7"/>
  <c r="F180" i="10" s="1"/>
  <c r="Q176" i="7"/>
  <c r="F176" i="10" s="1"/>
  <c r="Q168" i="7"/>
  <c r="F168" i="10" s="1"/>
  <c r="Q160" i="7"/>
  <c r="F160" i="10" s="1"/>
  <c r="Q156" i="7"/>
  <c r="F156" i="10" s="1"/>
  <c r="Q152" i="7"/>
  <c r="F152" i="10" s="1"/>
  <c r="Q148" i="7"/>
  <c r="F148" i="10" s="1"/>
  <c r="Q144" i="7"/>
  <c r="F144" i="10" s="1"/>
  <c r="Q136" i="7"/>
  <c r="F136" i="10" s="1"/>
  <c r="Q128" i="7"/>
  <c r="F128" i="10" s="1"/>
  <c r="Q124" i="7"/>
  <c r="F124" i="10" s="1"/>
  <c r="Q120" i="7"/>
  <c r="F120" i="10" s="1"/>
  <c r="Q116" i="7"/>
  <c r="F116" i="10" s="1"/>
  <c r="Q112" i="7"/>
  <c r="F112" i="10" s="1"/>
  <c r="Q104" i="7"/>
  <c r="F104" i="10" s="1"/>
  <c r="Q96" i="7"/>
  <c r="F96" i="10" s="1"/>
  <c r="Q92" i="7"/>
  <c r="F92" i="10" s="1"/>
  <c r="Q88" i="7"/>
  <c r="F88" i="10" s="1"/>
  <c r="Q84" i="7"/>
  <c r="F84" i="10" s="1"/>
  <c r="Q80" i="7"/>
  <c r="F80" i="10" s="1"/>
  <c r="Q76" i="7"/>
  <c r="F76" i="10" s="1"/>
  <c r="Q72" i="7"/>
  <c r="F72" i="10" s="1"/>
  <c r="Q68" i="7"/>
  <c r="F68" i="10" s="1"/>
  <c r="Q64" i="7"/>
  <c r="F64" i="10" s="1"/>
  <c r="Q60" i="7"/>
  <c r="F60" i="10" s="1"/>
  <c r="Q56" i="7"/>
  <c r="F56" i="10" s="1"/>
  <c r="Q52" i="7"/>
  <c r="F52" i="10" s="1"/>
  <c r="Q48" i="7"/>
  <c r="F48" i="10" s="1"/>
  <c r="Q44" i="7"/>
  <c r="F44" i="10" s="1"/>
  <c r="Q40" i="7"/>
  <c r="F40" i="10" s="1"/>
  <c r="Q36" i="7"/>
  <c r="F36" i="10" s="1"/>
  <c r="Q32" i="7"/>
  <c r="F32" i="10" s="1"/>
  <c r="Q28" i="7"/>
  <c r="F28" i="10" s="1"/>
  <c r="Q24" i="7"/>
  <c r="F24" i="10" s="1"/>
  <c r="Q20" i="7"/>
  <c r="F20" i="10" s="1"/>
  <c r="Q16" i="7"/>
  <c r="F16" i="10" s="1"/>
  <c r="Q172" i="7"/>
  <c r="F172" i="10" s="1"/>
  <c r="Q164" i="7"/>
  <c r="F164" i="10" s="1"/>
  <c r="Q140" i="7"/>
  <c r="F140" i="10" s="1"/>
  <c r="Q132" i="7"/>
  <c r="F132" i="10" s="1"/>
  <c r="Q108" i="7"/>
  <c r="F108" i="10" s="1"/>
  <c r="Q100" i="7"/>
  <c r="F100" i="10" s="1"/>
  <c r="P244" i="7"/>
  <c r="R244" i="7" s="1"/>
  <c r="G244" i="10" s="1"/>
  <c r="P240" i="7"/>
  <c r="R240" i="7" s="1"/>
  <c r="G240" i="10" s="1"/>
  <c r="P236" i="7"/>
  <c r="R236" i="7" s="1"/>
  <c r="G236" i="10" s="1"/>
  <c r="P232" i="7"/>
  <c r="R232" i="7" s="1"/>
  <c r="G232" i="10" s="1"/>
  <c r="P228" i="7"/>
  <c r="R228" i="7" s="1"/>
  <c r="G228" i="10" s="1"/>
  <c r="P224" i="7"/>
  <c r="R224" i="7" s="1"/>
  <c r="G224" i="10" s="1"/>
  <c r="P220" i="7"/>
  <c r="R220" i="7" s="1"/>
  <c r="G220" i="10" s="1"/>
  <c r="P216" i="7"/>
  <c r="R216" i="7" s="1"/>
  <c r="G216" i="10" s="1"/>
  <c r="P212" i="7"/>
  <c r="R212" i="7" s="1"/>
  <c r="G212" i="10" s="1"/>
  <c r="P208" i="7"/>
  <c r="R208" i="7" s="1"/>
  <c r="G208" i="10" s="1"/>
  <c r="P204" i="7"/>
  <c r="R204" i="7" s="1"/>
  <c r="G204" i="10" s="1"/>
  <c r="P200" i="7"/>
  <c r="R200" i="7" s="1"/>
  <c r="G200" i="10" s="1"/>
  <c r="P196" i="7"/>
  <c r="R196" i="7" s="1"/>
  <c r="G196" i="10" s="1"/>
  <c r="P192" i="7"/>
  <c r="R192" i="7" s="1"/>
  <c r="G192" i="10" s="1"/>
  <c r="P188" i="7"/>
  <c r="R188" i="7" s="1"/>
  <c r="G188" i="10" s="1"/>
  <c r="P184" i="7"/>
  <c r="R184" i="7" s="1"/>
  <c r="G184" i="10" s="1"/>
  <c r="P180" i="7"/>
  <c r="R180" i="7" s="1"/>
  <c r="G180" i="10" s="1"/>
  <c r="P176" i="7"/>
  <c r="R176" i="7" s="1"/>
  <c r="G176" i="10" s="1"/>
  <c r="P172" i="7"/>
  <c r="R172" i="7" s="1"/>
  <c r="G172" i="10" s="1"/>
  <c r="P247" i="7"/>
  <c r="R247" i="7" s="1"/>
  <c r="G247" i="10" s="1"/>
  <c r="P243" i="7"/>
  <c r="R243" i="7" s="1"/>
  <c r="G243" i="10" s="1"/>
  <c r="P239" i="7"/>
  <c r="R239" i="7" s="1"/>
  <c r="G239" i="10" s="1"/>
  <c r="P235" i="7"/>
  <c r="R235" i="7" s="1"/>
  <c r="G235" i="10" s="1"/>
  <c r="P231" i="7"/>
  <c r="R231" i="7" s="1"/>
  <c r="G231" i="10" s="1"/>
  <c r="P227" i="7"/>
  <c r="R227" i="7" s="1"/>
  <c r="G227" i="10" s="1"/>
  <c r="P223" i="7"/>
  <c r="R223" i="7" s="1"/>
  <c r="G223" i="10" s="1"/>
  <c r="P219" i="7"/>
  <c r="R219" i="7" s="1"/>
  <c r="G219" i="10" s="1"/>
  <c r="P215" i="7"/>
  <c r="R215" i="7" s="1"/>
  <c r="G215" i="10" s="1"/>
  <c r="P211" i="7"/>
  <c r="R211" i="7" s="1"/>
  <c r="G211" i="10" s="1"/>
  <c r="P207" i="7"/>
  <c r="R207" i="7" s="1"/>
  <c r="G207" i="10" s="1"/>
  <c r="P203" i="7"/>
  <c r="R203" i="7" s="1"/>
  <c r="G203" i="10" s="1"/>
  <c r="P199" i="7"/>
  <c r="R199" i="7" s="1"/>
  <c r="G199" i="10" s="1"/>
  <c r="P195" i="7"/>
  <c r="R195" i="7" s="1"/>
  <c r="G195" i="10" s="1"/>
  <c r="P191" i="7"/>
  <c r="R191" i="7" s="1"/>
  <c r="G191" i="10" s="1"/>
  <c r="P187" i="7"/>
  <c r="R187" i="7" s="1"/>
  <c r="G187" i="10" s="1"/>
  <c r="P183" i="7"/>
  <c r="R183" i="7" s="1"/>
  <c r="G183" i="10" s="1"/>
  <c r="P179" i="7"/>
  <c r="R179" i="7" s="1"/>
  <c r="G179" i="10" s="1"/>
  <c r="P175" i="7"/>
  <c r="R175" i="7" s="1"/>
  <c r="G175" i="10" s="1"/>
  <c r="P246" i="7"/>
  <c r="R246" i="7" s="1"/>
  <c r="G246" i="10" s="1"/>
  <c r="P242" i="7"/>
  <c r="R242" i="7" s="1"/>
  <c r="G242" i="10" s="1"/>
  <c r="P238" i="7"/>
  <c r="R238" i="7" s="1"/>
  <c r="G238" i="10" s="1"/>
  <c r="P234" i="7"/>
  <c r="R234" i="7" s="1"/>
  <c r="G234" i="10" s="1"/>
  <c r="P230" i="7"/>
  <c r="R230" i="7" s="1"/>
  <c r="G230" i="10" s="1"/>
  <c r="P226" i="7"/>
  <c r="R226" i="7" s="1"/>
  <c r="G226" i="10" s="1"/>
  <c r="P222" i="7"/>
  <c r="R222" i="7" s="1"/>
  <c r="G222" i="10" s="1"/>
  <c r="P218" i="7"/>
  <c r="R218" i="7" s="1"/>
  <c r="G218" i="10" s="1"/>
  <c r="P214" i="7"/>
  <c r="R214" i="7" s="1"/>
  <c r="G214" i="10" s="1"/>
  <c r="P210" i="7"/>
  <c r="R210" i="7" s="1"/>
  <c r="G210" i="10" s="1"/>
  <c r="P206" i="7"/>
  <c r="R206" i="7" s="1"/>
  <c r="G206" i="10" s="1"/>
  <c r="P202" i="7"/>
  <c r="R202" i="7" s="1"/>
  <c r="G202" i="10" s="1"/>
  <c r="P198" i="7"/>
  <c r="R198" i="7" s="1"/>
  <c r="G198" i="10" s="1"/>
  <c r="P194" i="7"/>
  <c r="R194" i="7" s="1"/>
  <c r="G194" i="10" s="1"/>
  <c r="P190" i="7"/>
  <c r="R190" i="7" s="1"/>
  <c r="G190" i="10" s="1"/>
  <c r="P186" i="7"/>
  <c r="R186" i="7" s="1"/>
  <c r="G186" i="10" s="1"/>
  <c r="P245" i="7"/>
  <c r="R245" i="7" s="1"/>
  <c r="G245" i="10" s="1"/>
  <c r="P241" i="7"/>
  <c r="R241" i="7" s="1"/>
  <c r="G241" i="10" s="1"/>
  <c r="P237" i="7"/>
  <c r="R237" i="7" s="1"/>
  <c r="G237" i="10" s="1"/>
  <c r="P233" i="7"/>
  <c r="R233" i="7" s="1"/>
  <c r="G233" i="10" s="1"/>
  <c r="P229" i="7"/>
  <c r="R229" i="7" s="1"/>
  <c r="G229" i="10" s="1"/>
  <c r="P225" i="7"/>
  <c r="R225" i="7" s="1"/>
  <c r="G225" i="10" s="1"/>
  <c r="P221" i="7"/>
  <c r="R221" i="7" s="1"/>
  <c r="G221" i="10" s="1"/>
  <c r="P217" i="7"/>
  <c r="R217" i="7" s="1"/>
  <c r="G217" i="10" s="1"/>
  <c r="P213" i="7"/>
  <c r="R213" i="7" s="1"/>
  <c r="G213" i="10" s="1"/>
  <c r="P209" i="7"/>
  <c r="R209" i="7" s="1"/>
  <c r="G209" i="10" s="1"/>
  <c r="P205" i="7"/>
  <c r="R205" i="7" s="1"/>
  <c r="G205" i="10" s="1"/>
  <c r="P201" i="7"/>
  <c r="R201" i="7" s="1"/>
  <c r="G201" i="10" s="1"/>
  <c r="P197" i="7"/>
  <c r="R197" i="7" s="1"/>
  <c r="G197" i="10" s="1"/>
  <c r="P193" i="7"/>
  <c r="R193" i="7" s="1"/>
  <c r="G193" i="10" s="1"/>
  <c r="P189" i="7"/>
  <c r="R189" i="7" s="1"/>
  <c r="G189" i="10" s="1"/>
  <c r="P185" i="7"/>
  <c r="R185" i="7" s="1"/>
  <c r="G185" i="10" s="1"/>
  <c r="P181" i="7"/>
  <c r="R181" i="7" s="1"/>
  <c r="G181" i="10" s="1"/>
  <c r="P177" i="7"/>
  <c r="R177" i="7" s="1"/>
  <c r="G177" i="10" s="1"/>
  <c r="P173" i="7"/>
  <c r="R173" i="7" s="1"/>
  <c r="G173" i="10" s="1"/>
  <c r="P168" i="7"/>
  <c r="R168" i="7" s="1"/>
  <c r="G168" i="10" s="1"/>
  <c r="P164" i="7"/>
  <c r="R164" i="7" s="1"/>
  <c r="G164" i="10" s="1"/>
  <c r="P160" i="7"/>
  <c r="R160" i="7" s="1"/>
  <c r="G160" i="10" s="1"/>
  <c r="P156" i="7"/>
  <c r="R156" i="7" s="1"/>
  <c r="G156" i="10" s="1"/>
  <c r="P152" i="7"/>
  <c r="R152" i="7" s="1"/>
  <c r="G152" i="10" s="1"/>
  <c r="P148" i="7"/>
  <c r="R148" i="7" s="1"/>
  <c r="G148" i="10" s="1"/>
  <c r="P144" i="7"/>
  <c r="R144" i="7" s="1"/>
  <c r="G144" i="10" s="1"/>
  <c r="P140" i="7"/>
  <c r="R140" i="7" s="1"/>
  <c r="G140" i="10" s="1"/>
  <c r="P136" i="7"/>
  <c r="R136" i="7" s="1"/>
  <c r="G136" i="10" s="1"/>
  <c r="P132" i="7"/>
  <c r="R132" i="7" s="1"/>
  <c r="G132" i="10" s="1"/>
  <c r="P128" i="7"/>
  <c r="R128" i="7" s="1"/>
  <c r="G128" i="10" s="1"/>
  <c r="P124" i="7"/>
  <c r="R124" i="7" s="1"/>
  <c r="G124" i="10" s="1"/>
  <c r="P120" i="7"/>
  <c r="R120" i="7" s="1"/>
  <c r="G120" i="10" s="1"/>
  <c r="P116" i="7"/>
  <c r="R116" i="7" s="1"/>
  <c r="G116" i="10" s="1"/>
  <c r="P112" i="7"/>
  <c r="R112" i="7" s="1"/>
  <c r="G112" i="10" s="1"/>
  <c r="P108" i="7"/>
  <c r="R108" i="7" s="1"/>
  <c r="G108" i="10" s="1"/>
  <c r="P104" i="7"/>
  <c r="R104" i="7" s="1"/>
  <c r="G104" i="10" s="1"/>
  <c r="P100" i="7"/>
  <c r="R100" i="7" s="1"/>
  <c r="G100" i="10" s="1"/>
  <c r="P96" i="7"/>
  <c r="R96" i="7" s="1"/>
  <c r="G96" i="10" s="1"/>
  <c r="P92" i="7"/>
  <c r="R92" i="7" s="1"/>
  <c r="G92" i="10" s="1"/>
  <c r="P88" i="7"/>
  <c r="R88" i="7" s="1"/>
  <c r="G88" i="10" s="1"/>
  <c r="P84" i="7"/>
  <c r="R84" i="7" s="1"/>
  <c r="G84" i="10" s="1"/>
  <c r="P80" i="7"/>
  <c r="R80" i="7" s="1"/>
  <c r="G80" i="10" s="1"/>
  <c r="P76" i="7"/>
  <c r="R76" i="7" s="1"/>
  <c r="G76" i="10" s="1"/>
  <c r="P72" i="7"/>
  <c r="R72" i="7" s="1"/>
  <c r="G72" i="10" s="1"/>
  <c r="P68" i="7"/>
  <c r="R68" i="7" s="1"/>
  <c r="G68" i="10" s="1"/>
  <c r="P64" i="7"/>
  <c r="R64" i="7" s="1"/>
  <c r="G64" i="10" s="1"/>
  <c r="P60" i="7"/>
  <c r="R60" i="7" s="1"/>
  <c r="G60" i="10" s="1"/>
  <c r="P56" i="7"/>
  <c r="R56" i="7" s="1"/>
  <c r="G56" i="10" s="1"/>
  <c r="P52" i="7"/>
  <c r="R52" i="7" s="1"/>
  <c r="G52" i="10" s="1"/>
  <c r="P48" i="7"/>
  <c r="R48" i="7" s="1"/>
  <c r="G48" i="10" s="1"/>
  <c r="P44" i="7"/>
  <c r="R44" i="7" s="1"/>
  <c r="G44" i="10" s="1"/>
  <c r="P40" i="7"/>
  <c r="R40" i="7" s="1"/>
  <c r="G40" i="10" s="1"/>
  <c r="P36" i="7"/>
  <c r="R36" i="7" s="1"/>
  <c r="G36" i="10" s="1"/>
  <c r="P32" i="7"/>
  <c r="R32" i="7" s="1"/>
  <c r="G32" i="10" s="1"/>
  <c r="P28" i="7"/>
  <c r="R28" i="7" s="1"/>
  <c r="G28" i="10" s="1"/>
  <c r="P24" i="7"/>
  <c r="R24" i="7" s="1"/>
  <c r="G24" i="10" s="1"/>
  <c r="P20" i="7"/>
  <c r="R20" i="7" s="1"/>
  <c r="G20" i="10" s="1"/>
  <c r="P16" i="7"/>
  <c r="R16" i="7" s="1"/>
  <c r="G16" i="10" s="1"/>
  <c r="P12" i="7"/>
  <c r="P8" i="7"/>
  <c r="P4" i="7"/>
  <c r="P171" i="7"/>
  <c r="R171" i="7" s="1"/>
  <c r="G171" i="10" s="1"/>
  <c r="P167" i="7"/>
  <c r="R167" i="7" s="1"/>
  <c r="G167" i="10" s="1"/>
  <c r="P163" i="7"/>
  <c r="R163" i="7" s="1"/>
  <c r="G163" i="10" s="1"/>
  <c r="P159" i="7"/>
  <c r="R159" i="7" s="1"/>
  <c r="G159" i="10" s="1"/>
  <c r="P155" i="7"/>
  <c r="R155" i="7" s="1"/>
  <c r="G155" i="10" s="1"/>
  <c r="P151" i="7"/>
  <c r="R151" i="7" s="1"/>
  <c r="G151" i="10" s="1"/>
  <c r="P147" i="7"/>
  <c r="R147" i="7" s="1"/>
  <c r="G147" i="10" s="1"/>
  <c r="P143" i="7"/>
  <c r="R143" i="7" s="1"/>
  <c r="G143" i="10" s="1"/>
  <c r="P139" i="7"/>
  <c r="R139" i="7" s="1"/>
  <c r="G139" i="10" s="1"/>
  <c r="P135" i="7"/>
  <c r="R135" i="7" s="1"/>
  <c r="G135" i="10" s="1"/>
  <c r="P131" i="7"/>
  <c r="R131" i="7" s="1"/>
  <c r="G131" i="10" s="1"/>
  <c r="P127" i="7"/>
  <c r="R127" i="7" s="1"/>
  <c r="G127" i="10" s="1"/>
  <c r="P123" i="7"/>
  <c r="R123" i="7" s="1"/>
  <c r="G123" i="10" s="1"/>
  <c r="P119" i="7"/>
  <c r="R119" i="7" s="1"/>
  <c r="G119" i="10" s="1"/>
  <c r="P115" i="7"/>
  <c r="R115" i="7" s="1"/>
  <c r="G115" i="10" s="1"/>
  <c r="P111" i="7"/>
  <c r="R111" i="7" s="1"/>
  <c r="G111" i="10" s="1"/>
  <c r="P107" i="7"/>
  <c r="R107" i="7" s="1"/>
  <c r="G107" i="10" s="1"/>
  <c r="P103" i="7"/>
  <c r="R103" i="7" s="1"/>
  <c r="G103" i="10" s="1"/>
  <c r="P99" i="7"/>
  <c r="R99" i="7" s="1"/>
  <c r="G99" i="10" s="1"/>
  <c r="P95" i="7"/>
  <c r="R95" i="7" s="1"/>
  <c r="G95" i="10" s="1"/>
  <c r="P91" i="7"/>
  <c r="R91" i="7" s="1"/>
  <c r="G91" i="10" s="1"/>
  <c r="P87" i="7"/>
  <c r="R87" i="7" s="1"/>
  <c r="G87" i="10" s="1"/>
  <c r="P83" i="7"/>
  <c r="R83" i="7" s="1"/>
  <c r="G83" i="10" s="1"/>
  <c r="P79" i="7"/>
  <c r="R79" i="7" s="1"/>
  <c r="G79" i="10" s="1"/>
  <c r="P75" i="7"/>
  <c r="R75" i="7" s="1"/>
  <c r="G75" i="10" s="1"/>
  <c r="P71" i="7"/>
  <c r="R71" i="7" s="1"/>
  <c r="G71" i="10" s="1"/>
  <c r="P67" i="7"/>
  <c r="R67" i="7" s="1"/>
  <c r="G67" i="10" s="1"/>
  <c r="P63" i="7"/>
  <c r="R63" i="7" s="1"/>
  <c r="G63" i="10" s="1"/>
  <c r="P59" i="7"/>
  <c r="R59" i="7" s="1"/>
  <c r="G59" i="10" s="1"/>
  <c r="P55" i="7"/>
  <c r="R55" i="7" s="1"/>
  <c r="G55" i="10" s="1"/>
  <c r="P51" i="7"/>
  <c r="R51" i="7" s="1"/>
  <c r="G51" i="10" s="1"/>
  <c r="P47" i="7"/>
  <c r="R47" i="7" s="1"/>
  <c r="G47" i="10" s="1"/>
  <c r="P43" i="7"/>
  <c r="R43" i="7" s="1"/>
  <c r="G43" i="10" s="1"/>
  <c r="P39" i="7"/>
  <c r="R39" i="7" s="1"/>
  <c r="G39" i="10" s="1"/>
  <c r="P35" i="7"/>
  <c r="R35" i="7" s="1"/>
  <c r="G35" i="10" s="1"/>
  <c r="P31" i="7"/>
  <c r="R31" i="7" s="1"/>
  <c r="G31" i="10" s="1"/>
  <c r="P27" i="7"/>
  <c r="R27" i="7" s="1"/>
  <c r="G27" i="10" s="1"/>
  <c r="P23" i="7"/>
  <c r="R23" i="7" s="1"/>
  <c r="G23" i="10" s="1"/>
  <c r="P19" i="7"/>
  <c r="R19" i="7" s="1"/>
  <c r="G19" i="10" s="1"/>
  <c r="P15" i="7"/>
  <c r="P11" i="7"/>
  <c r="P7" i="7"/>
  <c r="P3" i="7"/>
  <c r="P182" i="7"/>
  <c r="R182" i="7" s="1"/>
  <c r="G182" i="10" s="1"/>
  <c r="P178" i="7"/>
  <c r="R178" i="7" s="1"/>
  <c r="G178" i="10" s="1"/>
  <c r="P174" i="7"/>
  <c r="R174" i="7" s="1"/>
  <c r="G174" i="10" s="1"/>
  <c r="P170" i="7"/>
  <c r="R170" i="7" s="1"/>
  <c r="G170" i="10" s="1"/>
  <c r="P166" i="7"/>
  <c r="R166" i="7" s="1"/>
  <c r="G166" i="10" s="1"/>
  <c r="P162" i="7"/>
  <c r="R162" i="7" s="1"/>
  <c r="G162" i="10" s="1"/>
  <c r="P158" i="7"/>
  <c r="R158" i="7" s="1"/>
  <c r="G158" i="10" s="1"/>
  <c r="P154" i="7"/>
  <c r="R154" i="7" s="1"/>
  <c r="G154" i="10" s="1"/>
  <c r="P150" i="7"/>
  <c r="R150" i="7" s="1"/>
  <c r="G150" i="10" s="1"/>
  <c r="P146" i="7"/>
  <c r="R146" i="7" s="1"/>
  <c r="G146" i="10" s="1"/>
  <c r="P142" i="7"/>
  <c r="R142" i="7" s="1"/>
  <c r="G142" i="10" s="1"/>
  <c r="P138" i="7"/>
  <c r="R138" i="7" s="1"/>
  <c r="G138" i="10" s="1"/>
  <c r="P134" i="7"/>
  <c r="R134" i="7" s="1"/>
  <c r="G134" i="10" s="1"/>
  <c r="P130" i="7"/>
  <c r="R130" i="7" s="1"/>
  <c r="G130" i="10" s="1"/>
  <c r="P126" i="7"/>
  <c r="R126" i="7" s="1"/>
  <c r="G126" i="10" s="1"/>
  <c r="P122" i="7"/>
  <c r="R122" i="7" s="1"/>
  <c r="G122" i="10" s="1"/>
  <c r="P118" i="7"/>
  <c r="R118" i="7" s="1"/>
  <c r="G118" i="10" s="1"/>
  <c r="P114" i="7"/>
  <c r="R114" i="7" s="1"/>
  <c r="G114" i="10" s="1"/>
  <c r="P110" i="7"/>
  <c r="R110" i="7" s="1"/>
  <c r="G110" i="10" s="1"/>
  <c r="P106" i="7"/>
  <c r="R106" i="7" s="1"/>
  <c r="G106" i="10" s="1"/>
  <c r="P102" i="7"/>
  <c r="R102" i="7" s="1"/>
  <c r="G102" i="10" s="1"/>
  <c r="P98" i="7"/>
  <c r="R98" i="7" s="1"/>
  <c r="G98" i="10" s="1"/>
  <c r="P94" i="7"/>
  <c r="R94" i="7" s="1"/>
  <c r="G94" i="10" s="1"/>
  <c r="P90" i="7"/>
  <c r="R90" i="7" s="1"/>
  <c r="G90" i="10" s="1"/>
  <c r="P86" i="7"/>
  <c r="R86" i="7" s="1"/>
  <c r="G86" i="10" s="1"/>
  <c r="P82" i="7"/>
  <c r="R82" i="7" s="1"/>
  <c r="G82" i="10" s="1"/>
  <c r="P78" i="7"/>
  <c r="R78" i="7" s="1"/>
  <c r="G78" i="10" s="1"/>
  <c r="P74" i="7"/>
  <c r="R74" i="7" s="1"/>
  <c r="G74" i="10" s="1"/>
  <c r="P70" i="7"/>
  <c r="R70" i="7" s="1"/>
  <c r="G70" i="10" s="1"/>
  <c r="P66" i="7"/>
  <c r="R66" i="7" s="1"/>
  <c r="G66" i="10" s="1"/>
  <c r="P62" i="7"/>
  <c r="R62" i="7" s="1"/>
  <c r="G62" i="10" s="1"/>
  <c r="P58" i="7"/>
  <c r="R58" i="7" s="1"/>
  <c r="G58" i="10" s="1"/>
  <c r="P54" i="7"/>
  <c r="R54" i="7" s="1"/>
  <c r="G54" i="10" s="1"/>
  <c r="P50" i="7"/>
  <c r="R50" i="7" s="1"/>
  <c r="G50" i="10" s="1"/>
  <c r="P46" i="7"/>
  <c r="R46" i="7" s="1"/>
  <c r="G46" i="10" s="1"/>
  <c r="P42" i="7"/>
  <c r="R42" i="7" s="1"/>
  <c r="G42" i="10" s="1"/>
  <c r="P38" i="7"/>
  <c r="R38" i="7" s="1"/>
  <c r="G38" i="10" s="1"/>
  <c r="P34" i="7"/>
  <c r="R34" i="7" s="1"/>
  <c r="G34" i="10" s="1"/>
  <c r="P30" i="7"/>
  <c r="R30" i="7" s="1"/>
  <c r="G30" i="10" s="1"/>
  <c r="P26" i="7"/>
  <c r="R26" i="7" s="1"/>
  <c r="G26" i="10" s="1"/>
  <c r="P22" i="7"/>
  <c r="R22" i="7" s="1"/>
  <c r="G22" i="10" s="1"/>
  <c r="P18" i="7"/>
  <c r="R18" i="7" s="1"/>
  <c r="G18" i="10" s="1"/>
  <c r="P14" i="7"/>
  <c r="P10" i="7"/>
  <c r="P6" i="7"/>
  <c r="P169" i="7"/>
  <c r="R169" i="7" s="1"/>
  <c r="G169" i="10" s="1"/>
  <c r="P165" i="7"/>
  <c r="R165" i="7" s="1"/>
  <c r="G165" i="10" s="1"/>
  <c r="P161" i="7"/>
  <c r="R161" i="7" s="1"/>
  <c r="G161" i="10" s="1"/>
  <c r="P157" i="7"/>
  <c r="R157" i="7" s="1"/>
  <c r="G157" i="10" s="1"/>
  <c r="P153" i="7"/>
  <c r="R153" i="7" s="1"/>
  <c r="G153" i="10" s="1"/>
  <c r="P149" i="7"/>
  <c r="R149" i="7" s="1"/>
  <c r="G149" i="10" s="1"/>
  <c r="P145" i="7"/>
  <c r="R145" i="7" s="1"/>
  <c r="G145" i="10" s="1"/>
  <c r="P141" i="7"/>
  <c r="R141" i="7" s="1"/>
  <c r="G141" i="10" s="1"/>
  <c r="P137" i="7"/>
  <c r="R137" i="7" s="1"/>
  <c r="G137" i="10" s="1"/>
  <c r="P133" i="7"/>
  <c r="R133" i="7" s="1"/>
  <c r="G133" i="10" s="1"/>
  <c r="P129" i="7"/>
  <c r="R129" i="7" s="1"/>
  <c r="G129" i="10" s="1"/>
  <c r="P125" i="7"/>
  <c r="R125" i="7" s="1"/>
  <c r="G125" i="10" s="1"/>
  <c r="P121" i="7"/>
  <c r="R121" i="7" s="1"/>
  <c r="G121" i="10" s="1"/>
  <c r="P117" i="7"/>
  <c r="R117" i="7" s="1"/>
  <c r="G117" i="10" s="1"/>
  <c r="P113" i="7"/>
  <c r="R113" i="7" s="1"/>
  <c r="G113" i="10" s="1"/>
  <c r="P109" i="7"/>
  <c r="R109" i="7" s="1"/>
  <c r="G109" i="10" s="1"/>
  <c r="P105" i="7"/>
  <c r="R105" i="7" s="1"/>
  <c r="G105" i="10" s="1"/>
  <c r="P101" i="7"/>
  <c r="R101" i="7" s="1"/>
  <c r="G101" i="10" s="1"/>
  <c r="P97" i="7"/>
  <c r="R97" i="7" s="1"/>
  <c r="G97" i="10" s="1"/>
  <c r="P93" i="7"/>
  <c r="R93" i="7" s="1"/>
  <c r="G93" i="10" s="1"/>
  <c r="P89" i="7"/>
  <c r="R89" i="7" s="1"/>
  <c r="G89" i="10" s="1"/>
  <c r="P85" i="7"/>
  <c r="R85" i="7" s="1"/>
  <c r="G85" i="10" s="1"/>
  <c r="P81" i="7"/>
  <c r="R81" i="7" s="1"/>
  <c r="G81" i="10" s="1"/>
  <c r="P77" i="7"/>
  <c r="R77" i="7" s="1"/>
  <c r="G77" i="10" s="1"/>
  <c r="P73" i="7"/>
  <c r="R73" i="7" s="1"/>
  <c r="G73" i="10" s="1"/>
  <c r="P69" i="7"/>
  <c r="R69" i="7" s="1"/>
  <c r="G69" i="10" s="1"/>
  <c r="P65" i="7"/>
  <c r="R65" i="7" s="1"/>
  <c r="G65" i="10" s="1"/>
  <c r="P61" i="7"/>
  <c r="R61" i="7" s="1"/>
  <c r="G61" i="10" s="1"/>
  <c r="P57" i="7"/>
  <c r="R57" i="7" s="1"/>
  <c r="G57" i="10" s="1"/>
  <c r="P53" i="7"/>
  <c r="R53" i="7" s="1"/>
  <c r="G53" i="10" s="1"/>
  <c r="P49" i="7"/>
  <c r="R49" i="7" s="1"/>
  <c r="G49" i="10" s="1"/>
  <c r="P45" i="7"/>
  <c r="R45" i="7" s="1"/>
  <c r="G45" i="10" s="1"/>
  <c r="P41" i="7"/>
  <c r="R41" i="7" s="1"/>
  <c r="G41" i="10" s="1"/>
  <c r="P37" i="7"/>
  <c r="R37" i="7" s="1"/>
  <c r="G37" i="10" s="1"/>
  <c r="P33" i="7"/>
  <c r="R33" i="7" s="1"/>
  <c r="G33" i="10" s="1"/>
  <c r="P29" i="7"/>
  <c r="R29" i="7" s="1"/>
  <c r="G29" i="10" s="1"/>
  <c r="P25" i="7"/>
  <c r="R25" i="7" s="1"/>
  <c r="G25" i="10" s="1"/>
  <c r="P21" i="7"/>
  <c r="R21" i="7" s="1"/>
  <c r="G21" i="10" s="1"/>
  <c r="P17" i="7"/>
  <c r="R17" i="7" s="1"/>
  <c r="G17" i="10" s="1"/>
  <c r="P13" i="7"/>
  <c r="P9" i="7"/>
  <c r="P5" i="7"/>
  <c r="N15" i="7"/>
  <c r="R15" i="7" s="1"/>
  <c r="G15" i="10" s="1"/>
  <c r="M15" i="7"/>
  <c r="Q15" i="7" s="1"/>
  <c r="F15" i="10" s="1"/>
  <c r="N14" i="7"/>
  <c r="M14" i="7"/>
  <c r="Q14" i="7" s="1"/>
  <c r="F14" i="10" s="1"/>
  <c r="N13" i="7"/>
  <c r="R13" i="7" s="1"/>
  <c r="G13" i="10" s="1"/>
  <c r="M13" i="7"/>
  <c r="Q13" i="7" s="1"/>
  <c r="F13" i="10" s="1"/>
  <c r="N12" i="7"/>
  <c r="M12" i="7"/>
  <c r="Q12" i="7" s="1"/>
  <c r="F12" i="10" s="1"/>
  <c r="N11" i="7"/>
  <c r="M11" i="7"/>
  <c r="Q11" i="7" s="1"/>
  <c r="F11" i="10" s="1"/>
  <c r="N10" i="7"/>
  <c r="M10" i="7"/>
  <c r="Q10" i="7" s="1"/>
  <c r="F10" i="10" s="1"/>
  <c r="N9" i="7"/>
  <c r="M9" i="7"/>
  <c r="Q9" i="7" s="1"/>
  <c r="F9" i="10" s="1"/>
  <c r="N8" i="7"/>
  <c r="M8" i="7"/>
  <c r="Q8" i="7" s="1"/>
  <c r="F8" i="10" s="1"/>
  <c r="N7" i="7"/>
  <c r="M7" i="7"/>
  <c r="Q7" i="7" s="1"/>
  <c r="F7" i="10" s="1"/>
  <c r="N6" i="7"/>
  <c r="M6" i="7"/>
  <c r="Q6" i="7" s="1"/>
  <c r="F6" i="10" s="1"/>
  <c r="N5" i="7"/>
  <c r="M5" i="7"/>
  <c r="Q5" i="7" s="1"/>
  <c r="F5" i="10" s="1"/>
  <c r="N4" i="7"/>
  <c r="M4" i="7"/>
  <c r="Q4" i="7" s="1"/>
  <c r="F4" i="10" s="1"/>
  <c r="N3" i="7"/>
  <c r="M3" i="7"/>
  <c r="Q3" i="7" s="1"/>
  <c r="F3" i="10" s="1"/>
  <c r="Z2" i="7"/>
  <c r="AA2" i="7" s="1"/>
  <c r="E2" i="10" s="1"/>
  <c r="P2" i="7"/>
  <c r="O2" i="7"/>
  <c r="N2" i="7"/>
  <c r="M2" i="7"/>
  <c r="R14" i="7" l="1"/>
  <c r="G14" i="10" s="1"/>
  <c r="Q195" i="7"/>
  <c r="F195" i="10" s="1"/>
  <c r="AA134" i="7"/>
  <c r="E134" i="10" s="1"/>
  <c r="R2" i="7"/>
  <c r="G2" i="10" s="1"/>
  <c r="R5" i="7"/>
  <c r="G5" i="10" s="1"/>
  <c r="R9" i="7"/>
  <c r="G9" i="10" s="1"/>
  <c r="R4" i="7"/>
  <c r="G4" i="10" s="1"/>
  <c r="R6" i="7"/>
  <c r="G6" i="10" s="1"/>
  <c r="R10" i="7"/>
  <c r="G10" i="10" s="1"/>
  <c r="R11" i="7"/>
  <c r="G11" i="10" s="1"/>
  <c r="R8" i="7"/>
  <c r="G8" i="10" s="1"/>
  <c r="R12" i="7"/>
  <c r="G12" i="10" s="1"/>
  <c r="R3" i="7"/>
  <c r="G3" i="10" s="1"/>
  <c r="R7" i="7"/>
  <c r="G7" i="10" s="1"/>
  <c r="Q2" i="7"/>
  <c r="F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A48" authorId="0" shapeId="0" xr:uid="{9E3FB200-06D3-EA43-B250-EF6A4B18754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Has boring algae on feet</t>
        </r>
      </text>
    </comment>
    <comment ref="A54" authorId="0" shapeId="0" xr:uid="{715251D7-C7D1-3C43-B7AB-71B5BDDC839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of part without tissue from sampling during expedition</t>
        </r>
      </text>
    </comment>
    <comment ref="A58" authorId="0" shapeId="0" xr:uid="{587C36F4-9080-CE49-9FFB-7F845CA33ED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marked from sampling
</t>
        </r>
      </text>
    </comment>
    <comment ref="A144" authorId="0" shapeId="0" xr:uid="{A5ECA01E-4F4E-144A-8B33-E794A64F41A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was 146 but I changed to 136 to avoid having two 146!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I9" authorId="0" shapeId="0" xr:uid="{12E85F4F-BBAA-3546-B701-F5AF7826593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enough dissolution
</t>
        </r>
      </text>
    </comment>
    <comment ref="C15" authorId="0" shapeId="0" xr:uid="{937D32AE-B6E1-B148-A7AF-011888F16D9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Too much water
</t>
        </r>
      </text>
    </comment>
    <comment ref="C19" authorId="0" shapeId="0" xr:uid="{C6EF2B82-48FF-B646-9EE5-92E877C7BBB4}">
      <text>
        <r>
          <rPr>
            <b/>
            <sz val="10"/>
            <color rgb="FF000000"/>
            <rFont val="Tahoma"/>
            <family val="2"/>
          </rPr>
          <t xml:space="preserve">Gonzalo Pérez-Rosales: </t>
        </r>
        <r>
          <rPr>
            <sz val="10"/>
            <color rgb="FF000000"/>
            <rFont val="Tahoma"/>
            <family val="2"/>
          </rPr>
          <t xml:space="preserve">I had to level the too much water
</t>
        </r>
      </text>
    </comment>
    <comment ref="A27" authorId="0" shapeId="0" xr:uid="{6C05312F-1B41-904B-A188-347E9FEDBC6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Doing surfaces I saw a bit of remaining tissue...
</t>
        </r>
      </text>
    </comment>
    <comment ref="A32" authorId="0" shapeId="0" xr:uid="{8958111C-4C17-C147-B88C-A0B0EA69E99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corals from this section a little bit bleached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Little part of Zoox
</t>
        </r>
      </text>
    </comment>
    <comment ref="A33" authorId="0" shapeId="0" xr:uid="{6D5792CA-811E-3F46-BD0D-BCB2A58C2E4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Lost like 2mL transvasing last clean. Last clean of what ??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35" authorId="0" shapeId="0" xr:uid="{EAC953E8-5825-5646-B59F-F3A11360976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Coral still a bi with tissue when I did surfaces
</t>
        </r>
      </text>
    </comment>
    <comment ref="A38" authorId="0" shapeId="0" xr:uid="{6CD3F766-E37D-6345-96C4-73009280847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Pachyseris difficult to remove tissue. Turrax gives the impression of not doing anything. Perhaps too much mucus ???</t>
        </r>
      </text>
    </comment>
    <comment ref="A42" authorId="0" shapeId="0" xr:uid="{5EC1BB6C-1759-AF47-A109-3D2FEB7633B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Still tissue and/or mucus
</t>
        </r>
      </text>
    </comment>
    <comment ref="A47" authorId="0" shapeId="0" xr:uid="{96B4D735-DA7B-2945-9FCB-69D767B1B92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back-up in freezer. I had to use all the coral because dissolution fell of bag plastic bag as it broke up. Re-made it with the remaining coral sammple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48" authorId="0" shapeId="0" xr:uid="{CB9E588A-3247-534D-95D0-8BD146F91EA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Had boring green algae on tissue
</t>
        </r>
      </text>
    </comment>
    <comment ref="E62" authorId="0" shapeId="0" xr:uid="{B82B5AF9-5C90-3241-9C1A-8C9D090154D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should give less weih than falcon dissolution (C). I think there was a problem calculating the first weight </t>
        </r>
      </text>
    </comment>
    <comment ref="A68" authorId="0" shapeId="0" xr:uid="{B0747FC6-DFAA-D247-AB35-81E94E717A8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shallow Pachy, Turrax does not give impression of mixing</t>
        </r>
      </text>
    </comment>
    <comment ref="A69" authorId="0" shapeId="0" xr:uid="{49AC8C44-A414-1F44-8B76-2E383F77A5B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of tiny culot after 4th centrif...
</t>
        </r>
      </text>
    </comment>
    <comment ref="A72" authorId="0" shapeId="0" xr:uid="{E17121E2-00B3-AB42-B1AA-6B364B74D30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 bit of tiny culot after 4th centrif...
</t>
        </r>
        <r>
          <rPr>
            <sz val="10"/>
            <color rgb="FF000000"/>
            <rFont val="Calibri"/>
            <family val="2"/>
            <scheme val="minor"/>
          </rPr>
          <t>A bit of tissue doing surfaces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J72" authorId="0" shapeId="0" xr:uid="{455D1E18-ADE1-A246-A8B0-7BC433F00A1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Lost a bit of dissolution with Vortex
</t>
        </r>
      </text>
    </comment>
    <comment ref="A73" authorId="0" shapeId="0" xr:uid="{E2EC0DC9-23FA-0345-9CFF-BF5103D320E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remaining tissue doing surfaces</t>
        </r>
      </text>
    </comment>
    <comment ref="A77" authorId="0" shapeId="0" xr:uid="{4F9D5449-9C95-2D45-9183-37108FD12CF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thick skeleton to be from 90m. It broke a bit</t>
        </r>
      </text>
    </comment>
    <comment ref="A79" authorId="0" shapeId="0" xr:uid="{9D3AB3C5-6893-794D-88E1-EA77E5B4876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Skeleton a bit black and a bit of remaining tissue</t>
        </r>
      </text>
    </comment>
    <comment ref="A80" authorId="0" shapeId="0" xr:uid="{4255D982-868F-2F49-AF46-6271D724DC1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culot after 4th centrif. For 1865 and 1866 same</t>
        </r>
      </text>
    </comment>
    <comment ref="A86" authorId="0" shapeId="0" xr:uid="{BD629062-29C4-0543-9B23-46723E04BCC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Cleaned tubes with HCl , Acetone and H2O distilled, but not prior autoclave. Someone moved them from the site...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88" authorId="0" shapeId="0" xr:uid="{CF5C5FFC-8CDE-B848-982E-7E5D29F1A37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Boring algae on skeleton
</t>
        </r>
      </text>
    </comment>
    <comment ref="A89" authorId="0" shapeId="0" xr:uid="{C1E3246C-7867-7C4D-8FCC-39F4F28151E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1848 and 1849 a bit of culot after 4th centrif.</t>
        </r>
      </text>
    </comment>
    <comment ref="A93" authorId="0" shapeId="0" xr:uid="{51849345-1391-D349-A60B-E7E5DBEAA9F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thick for 60m</t>
        </r>
      </text>
    </comment>
    <comment ref="A102" authorId="0" shapeId="0" xr:uid="{071887C2-5B3D-8143-8B61-14CA67FD032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Boring algae
</t>
        </r>
      </text>
    </comment>
    <comment ref="A117" authorId="0" shapeId="0" xr:uid="{16DAE3AE-687A-D246-B435-A179D940360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Boring algae</t>
        </r>
      </text>
    </comment>
    <comment ref="A119" authorId="0" shapeId="0" xr:uid="{781429E7-B90C-9F4E-9A70-F0C85916411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broke in two
</t>
        </r>
      </text>
    </comment>
    <comment ref="L119" authorId="0" shapeId="0" xr:uid="{217828AB-3849-F746-92EB-5F90AA8BDCB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was like a block of algae impossible to dissolve</t>
        </r>
      </text>
    </comment>
    <comment ref="A120" authorId="0" shapeId="0" xr:uid="{85D395ED-E805-024C-866A-7E450EFCF76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Broke in two
</t>
        </r>
      </text>
    </comment>
    <comment ref="L121" authorId="0" shapeId="0" xr:uid="{619B1E8A-33BB-6D44-8DA3-4638EE94D34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was like a block of algae impossible to dissolve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122" authorId="0" shapeId="0" xr:uid="{BDDF8520-C4B8-6648-BC5F-77F01267E89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diluted. Ziplock was very bigh. Coral tissue dissolution did not get much colour....
</t>
        </r>
      </text>
    </comment>
    <comment ref="A123" authorId="0" shapeId="0" xr:uid="{D19BD303-14B2-C546-9F4D-562497A30F8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Doing surfaces I still saw a bit of tissue
</t>
        </r>
      </text>
    </comment>
    <comment ref="A129" authorId="0" shapeId="0" xr:uid="{4AB3155E-FDCC-854D-AAE7-498FFE3B9D5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small coral. It broke
</t>
        </r>
      </text>
    </comment>
    <comment ref="A130" authorId="0" shapeId="0" xr:uid="{26F52611-10DE-BA4D-85C6-E4699252C20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tissue in foot</t>
        </r>
      </text>
    </comment>
    <comment ref="A131" authorId="0" shapeId="0" xr:uid="{53A5F3C5-3AD6-554E-B166-E957B63BE65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112, 113 a bit of boring algae. I reckon not verrucosa maybe...</t>
        </r>
      </text>
    </comment>
    <comment ref="A132" authorId="0" shapeId="0" xr:uid="{8FEB6DF9-87FA-5047-8639-4A4372EE32A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tissue remaining in the foot</t>
        </r>
      </text>
    </comment>
    <comment ref="A135" authorId="0" shapeId="0" xr:uid="{393B5310-EC79-F345-889E-8A0A5CEEF95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lot of tissue in the foot...</t>
        </r>
      </text>
    </comment>
    <comment ref="A136" authorId="0" shapeId="0" xr:uid="{70CAC893-5BBD-F142-B592-7922DF3D55D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damaged/dañado from sampling
</t>
        </r>
      </text>
    </comment>
    <comment ref="A143" authorId="0" shapeId="0" xr:uid="{E78092B1-8AFB-C349-8817-4751D31B4E5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Lot's of boring algae
</t>
        </r>
      </text>
    </comment>
    <comment ref="P145" authorId="0" shapeId="0" xr:uid="{FFDBE9B7-162B-7748-BC55-90713657C66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Break of time because I got dengue...
</t>
        </r>
      </text>
    </comment>
    <comment ref="A148" authorId="0" shapeId="0" xr:uid="{54A2A84D-7200-C441-A69D-BCD90AB1023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Boring algae
</t>
        </r>
      </text>
    </comment>
    <comment ref="A151" authorId="0" shapeId="0" xr:uid="{7EC1D0EC-D016-5540-B7DD-393D393668C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Boring algae
</t>
        </r>
      </text>
    </comment>
    <comment ref="A154" authorId="0" shapeId="0" xr:uid="{1BE4A7DB-DA18-BD48-8666-8CF31EC55C1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small. Couldn't take more sample...</t>
        </r>
      </text>
    </comment>
    <comment ref="A155" authorId="0" shapeId="0" xr:uid="{B2797C49-A557-EE43-AD66-513B4C2AFDC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Boring algae
</t>
        </r>
      </text>
    </comment>
    <comment ref="A158" authorId="0" shapeId="0" xr:uid="{143EF143-A86C-EE4C-B3CE-F9955901B9E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small bag... Maybe lost a bit of coral tissue</t>
        </r>
      </text>
    </comment>
    <comment ref="A167" authorId="0" shapeId="0" xr:uid="{84892CA0-FDC0-F74A-9E64-64158C92C2B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Broken a bit
</t>
        </r>
      </text>
    </comment>
    <comment ref="A169" authorId="0" shapeId="0" xr:uid="{FC88A822-B079-544B-9FFB-42AD5E393D9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broken a bit
</t>
        </r>
      </text>
    </comment>
    <comment ref="N170" authorId="0" shapeId="0" xr:uid="{5F13B274-F780-4141-BC35-0558E026D31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Chl so I had to remake. Retake 1.5 mL</t>
        </r>
      </text>
    </comment>
    <comment ref="A176" authorId="0" shapeId="0" xr:uid="{36A55F4E-EB7A-BE42-94E9-4F6960F37F0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There's not extra sample</t>
        </r>
      </text>
    </comment>
    <comment ref="A177" authorId="0" shapeId="0" xr:uid="{CD5B336C-59DD-9343-B8B5-274880FC8F7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Broken in three pieces. Was too small. Expect error in surface</t>
        </r>
      </text>
    </comment>
    <comment ref="A178" authorId="0" shapeId="0" xr:uid="{A814E44C-6EA1-6B48-8173-1BA7ACA8E15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Broken in two
</t>
        </r>
      </text>
    </comment>
    <comment ref="A179" authorId="0" shapeId="0" xr:uid="{935A99FF-F7D2-F043-9910-9E517C4C406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remaining tissue</t>
        </r>
      </text>
    </comment>
    <comment ref="A181" authorId="0" shapeId="0" xr:uid="{589DE0CF-30BB-8E4E-BA82-936C49A5E22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culot of Polyps still a lot of colour. A bit of tissue while doing surfaces. It looked bleached</t>
        </r>
      </text>
    </comment>
    <comment ref="A185" authorId="0" shapeId="0" xr:uid="{0EC88E55-96A8-224E-A4BC-6FF705DDD89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difficult to remove tissue. 
</t>
        </r>
        <r>
          <rPr>
            <sz val="10"/>
            <color rgb="FF000000"/>
            <rFont val="Tahoma"/>
            <family val="2"/>
          </rPr>
          <t>Spend over 45'</t>
        </r>
      </text>
    </comment>
    <comment ref="A188" authorId="0" shapeId="0" xr:uid="{41C7364F-25C5-204B-BCDB-7ECFAEE92DB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Broken in two
</t>
        </r>
      </text>
    </comment>
    <comment ref="A189" authorId="0" shapeId="0" xr:uid="{6AA17AFC-E850-7E4B-BD12-D6C6E29BB4C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Expect explosions in zoox</t>
        </r>
      </text>
    </comment>
    <comment ref="A192" authorId="0" shapeId="0" xr:uid="{B497AF4F-B659-6D42-B3C5-EEA08A5AFF8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nice construction</t>
        </r>
      </text>
    </comment>
    <comment ref="A203" authorId="0" shapeId="0" xr:uid="{7FA58939-A9EB-8C46-B9D8-789A92CD8A2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Boring algae on skeleton
</t>
        </r>
      </text>
    </comment>
    <comment ref="A205" authorId="0" shapeId="0" xr:uid="{8B276A7E-87FD-304A-9C3E-8056F1F3C33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lot a lot of tissue
</t>
        </r>
      </text>
    </comment>
    <comment ref="A210" authorId="0" shapeId="0" xr:uid="{D98C9BFD-DFF1-1D41-9E64-B3530ADE7AE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might have lost a bit of Chl fixing it with acetone
</t>
        </r>
      </text>
    </comment>
    <comment ref="A215" authorId="0" shapeId="0" xr:uid="{5EFFA5C9-8FEB-6840-BAF8-BD2218F96DD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broken
</t>
        </r>
      </text>
    </comment>
    <comment ref="A217" authorId="0" shapeId="0" xr:uid="{413F1B6C-89A3-C045-9268-58F93E11706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broken
</t>
        </r>
      </text>
    </comment>
    <comment ref="A220" authorId="0" shapeId="0" xr:uid="{3AA56087-CE96-4D48-A23E-420A345949E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Perhaps meandrina ?
</t>
        </r>
      </text>
    </comment>
    <comment ref="A221" authorId="0" shapeId="0" xr:uid="{889699CB-1591-7F4B-824B-3E45F79A957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strong skeleton. Had to use other pinces. Maybe contaminated
</t>
        </r>
      </text>
    </comment>
    <comment ref="A224" authorId="0" shapeId="0" xr:uid="{05EDD9CA-7599-4942-84D6-7E6876D64FA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Verrus very big. PErhaps P. bulldogue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Expect explosions
</t>
        </r>
      </text>
    </comment>
    <comment ref="A228" authorId="0" shapeId="0" xr:uid="{46B7FAA4-7EE5-9948-ADA5-9FECFE67878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Piece of coral very big</t>
        </r>
      </text>
    </comment>
    <comment ref="A229" authorId="0" shapeId="0" xr:uid="{4383B25A-8F50-1341-8050-E5F9B3554D2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Fixing zoox I lost a bit of Chl </t>
        </r>
      </text>
    </comment>
    <comment ref="A230" authorId="0" shapeId="0" xr:uid="{4B07F038-BDB4-0D44-A0D0-040FF93896B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Way more coloured than Ran 3 for the same depth...</t>
        </r>
      </text>
    </comment>
    <comment ref="A231" authorId="0" shapeId="0" xr:uid="{4FE40C2D-9380-1F41-9F7F-3668185D9C6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Way more coloured than Ran 3 for the same depth...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37" authorId="0" shapeId="0" xr:uid="{A4A24136-EFAE-B84C-8504-8115F88D8B1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thick for 90m....</t>
        </r>
      </text>
    </comment>
    <comment ref="A244" authorId="0" shapeId="0" xr:uid="{56A6B2F1-BF61-CA4E-A737-42E6E48DFE9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Lost a bit of surface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G2" authorId="0" shapeId="0" xr:uid="{3CF48E2D-D3CA-AC42-A6A4-F4CA2D7DA66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broken. Problem with the [] of the acid HCl...
</t>
        </r>
      </text>
    </comment>
    <comment ref="E8" authorId="0" shapeId="0" xr:uid="{FF0BFC7F-2A2A-0640-A258-355303BB711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Perhaps I added a bit less than 0.5 HCl when filter was saturated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14" authorId="0" shapeId="0" xr:uid="{1FDF778E-0F93-4843-85DC-B028481E2E9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Less than 2mL because first took over 25'. Same below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Perhaps I added a bit less than 0.5 HCl when filter was saturated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20" authorId="0" shapeId="0" xr:uid="{40575856-FDAA-A14D-92EE-7749F72A839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Perhaps I added a bit less than 0.5 HCl when filter was saturated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21" authorId="0" shapeId="0" xr:uid="{9B3EA71B-2928-9849-B6ED-97CAD517BAB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Dissolution partially lost. Human mistake with confussion putting twice on same filter...
</t>
        </r>
        <r>
          <rPr>
            <sz val="10"/>
            <color rgb="FF000000"/>
            <rFont val="Tahoma"/>
            <family val="2"/>
          </rPr>
          <t xml:space="preserve">I made it again and therefore only 0.9 mL
</t>
        </r>
      </text>
    </comment>
    <comment ref="D26" authorId="0" shapeId="0" xr:uid="{0798A5D1-3137-3F4E-8691-F13CC22F239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Forgot to remove Crystal water... Not added MiliQ water</t>
        </r>
      </text>
    </comment>
    <comment ref="E26" authorId="0" shapeId="0" xr:uid="{A061C827-BCD7-D84C-80EF-FA1A2823130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Perhaps I added a bit less than 0.5 HCl when filter was saturated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26" authorId="0" shapeId="0" xr:uid="{39A304E7-17CC-AA4D-8E5E-B5294A1F9E4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2" authorId="0" shapeId="0" xr:uid="{7470FE11-DFED-3B42-999C-A8F935AFABA4}">
      <text>
        <r>
          <rPr>
            <b/>
            <sz val="10"/>
            <color rgb="FF000000"/>
            <rFont val="Tahoma"/>
            <family val="2"/>
          </rPr>
          <t xml:space="preserve">Gonzalo Pérez-Rosales:
</t>
        </r>
        <r>
          <rPr>
            <sz val="10"/>
            <color rgb="FF000000"/>
            <rFont val="Tahoma"/>
            <family val="2"/>
          </rPr>
          <t xml:space="preserve">From here I added always 0.5 mL of HCl independtly of how saturated the filter was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38" authorId="0" shapeId="0" xr:uid="{4A6027B3-D0A7-2C4E-99EF-0F9A4606075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Polyps extremely slow. More than half an hour to filter 2mL</t>
        </r>
      </text>
    </comment>
    <comment ref="E38" authorId="0" shapeId="0" xr:uid="{A52C0B2A-3F20-A445-B583-FA6A2E4B1E5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Zoox went faster. Surprisingly...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Forgot aluminium filters outside Thermo for 5 hours...They were on the table of the lab. Put them in the thermo once I found out</t>
        </r>
      </text>
    </comment>
    <comment ref="E40" authorId="0" shapeId="0" xr:uid="{37FD496A-6A75-4946-894A-6BD3134E494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Deborded...
</t>
        </r>
      </text>
    </comment>
    <comment ref="D42" authorId="0" shapeId="0" xr:uid="{1023F299-D312-CC4F-9DE5-785F0C973C7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Deborded to the sides a bit</t>
        </r>
      </text>
    </comment>
    <comment ref="D45" authorId="0" shapeId="0" xr:uid="{7903806A-51C4-F247-B7E0-413EFB5C9D2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
</t>
        </r>
      </text>
    </comment>
    <comment ref="E45" authorId="0" shapeId="0" xr:uid="{81F591D6-8FE2-C44A-BCFE-2CA30DF9161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Deborded...
</t>
        </r>
      </text>
    </comment>
    <comment ref="E52" authorId="0" shapeId="0" xr:uid="{26EC2512-A6FC-0145-8050-FDE48D09609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deborded...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3" authorId="0" shapeId="0" xr:uid="{CFFB8623-B814-7140-9FA6-737CDDD5887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deborded...
</t>
        </r>
      </text>
    </comment>
    <comment ref="E55" authorId="0" shapeId="0" xr:uid="{EDA18D11-7A66-AE43-9FE8-9D80694320D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Got distracted helping Mathilde. I forgot to place the filter on and I filtered 2.5. I realised because the 2.5 went very quickly... That's why I even put the extra 0.5
</t>
        </r>
      </text>
    </comment>
    <comment ref="E56" authorId="0" shapeId="0" xr:uid="{F3204EC3-7F0E-764F-A785-9CAA6708E92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dborded...</t>
        </r>
      </text>
    </comment>
    <comment ref="E60" authorId="0" shapeId="0" xr:uid="{0FB196BC-C7AD-0844-9F2E-EAA57B67827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A bit deborded...</t>
        </r>
      </text>
    </comment>
    <comment ref="G62" authorId="0" shapeId="0" xr:uid="{45A564D6-3D0F-EF47-82A2-7A8AFFC8369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a bit strange...</t>
        </r>
      </text>
    </comment>
    <comment ref="E67" authorId="0" shapeId="0" xr:uid="{A84FD9BB-DA40-AE42-BE14-A699F7101F2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unlickely but there's a little possibility I forgot to ad 0.5HCl and miliQ
</t>
        </r>
      </text>
    </comment>
    <comment ref="D68" authorId="0" shapeId="0" xr:uid="{130EB8A9-D627-C048-9489-19E3AFBA719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Definitely Polyps of Shallow Pachy very very slow
</t>
        </r>
      </text>
    </comment>
    <comment ref="H68" authorId="0" shapeId="0" xr:uid="{90271499-EF93-2446-87E2-E2965297F2A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More than 4:30 of filtering...</t>
        </r>
      </text>
    </comment>
    <comment ref="D69" authorId="0" shapeId="0" xr:uid="{C393F292-A781-DF44-93C0-381568E46B3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deborded
</t>
        </r>
      </text>
    </comment>
    <comment ref="D70" authorId="0" shapeId="0" xr:uid="{8BB2765A-F067-274F-8C4C-3F5BCE38A86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deborded
</t>
        </r>
      </text>
    </comment>
    <comment ref="E71" authorId="0" shapeId="0" xr:uid="{75009BB3-97DE-3D47-AA20-D9C72F02680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bit deborded
</t>
        </r>
      </text>
    </comment>
    <comment ref="E74" authorId="0" shapeId="0" xr:uid="{D40A21FC-0DF0-B749-A007-7355D04F767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Surprisingly quickly</t>
        </r>
      </text>
    </comment>
    <comment ref="H80" authorId="0" shapeId="0" xr:uid="{568E9E83-402D-7846-844D-7E84291A634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Three hours of filtering
</t>
        </r>
      </text>
    </comment>
    <comment ref="D81" authorId="0" shapeId="0" xr:uid="{10BB849A-C717-5548-99FC-5BDB917325E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 a bit
</t>
        </r>
      </text>
    </comment>
    <comment ref="H86" authorId="0" shapeId="0" xr:uid="{5CDC9392-7838-024D-9366-0F1AB1284C6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 18:00
</t>
        </r>
      </text>
    </comment>
    <comment ref="D92" authorId="0" shapeId="0" xr:uid="{172AC8D9-200D-4942-89C2-231E51AD6C3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deborded..
</t>
        </r>
      </text>
    </comment>
    <comment ref="H92" authorId="0" shapeId="0" xr:uid="{F199F38B-9DC8-D04B-A78E-82FFE4DE3FF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 18:30
</t>
        </r>
      </text>
    </comment>
    <comment ref="D93" authorId="0" shapeId="0" xr:uid="{D49703DC-8DA6-8042-8BE6-6BC6F88C7D3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deborded...
</t>
        </r>
      </text>
    </comment>
    <comment ref="D98" authorId="0" shapeId="0" xr:uid="{39A1DBD0-896A-2D48-8BA2-43BEE647774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deborded...
</t>
        </r>
      </text>
    </comment>
    <comment ref="H98" authorId="0" shapeId="0" xr:uid="{82F81A44-8289-E947-BBC2-DE785D152C5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Yto 17:40
</t>
        </r>
      </text>
    </comment>
    <comment ref="D99" authorId="0" shapeId="0" xr:uid="{B51E0257-15CF-1E4E-AC03-34DDD2863BF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Changed filter... it was completely saturated... Chaged to a priori the slower one
</t>
        </r>
        <r>
          <rPr>
            <sz val="10"/>
            <color rgb="FF000000"/>
            <rFont val="Tahoma"/>
            <family val="2"/>
          </rPr>
          <t>I put the other the night on acid</t>
        </r>
      </text>
    </comment>
    <comment ref="D106" authorId="0" shapeId="0" xr:uid="{EF271819-662F-B944-996E-CD564032D3C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Deborded a bit...
</t>
        </r>
      </text>
    </comment>
    <comment ref="E109" authorId="0" shapeId="0" xr:uid="{223B8A1A-5F5A-E24C-8EC5-923379E198D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Deborded a bit...</t>
        </r>
      </text>
    </comment>
    <comment ref="D110" authorId="0" shapeId="0" xr:uid="{826ACC00-C4AD-934E-B686-4FBD33317DB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Definitely polyps of Pocillopora very quickly</t>
        </r>
      </text>
    </comment>
    <comment ref="E110" authorId="0" shapeId="0" xr:uid="{0F66A7C1-065C-5949-B6B1-B5D1B351C7D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Zoox of Pocill still very slow...</t>
        </r>
      </text>
    </comment>
    <comment ref="E112" authorId="0" shapeId="0" xr:uid="{1CC610D3-4C30-DE48-B3F5-280826A7C39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Deborded a bit on the sides</t>
        </r>
      </text>
    </comment>
    <comment ref="D115" authorId="0" shapeId="0" xr:uid="{137F28AF-3A46-1F42-938D-AE6CCCCA9EA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Just in case two was not enough... Polyps of Pocill go very quickly</t>
        </r>
      </text>
    </comment>
    <comment ref="D116" authorId="0" shapeId="0" xr:uid="{D34CB006-3D8F-A049-B59D-543925DA89A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don't know if making two or three because Polyps quickly but zoox very slow....</t>
        </r>
      </text>
    </comment>
    <comment ref="E117" authorId="0" shapeId="0" xr:uid="{7AFA767F-2883-AC4D-AE23-9382C7770AE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Deborded...</t>
        </r>
      </text>
    </comment>
    <comment ref="E126" authorId="0" shapeId="0" xr:uid="{7E4C5A6B-0924-BD4E-A0CD-118DCEA7E53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Deborded a bit...</t>
        </r>
      </text>
    </comment>
    <comment ref="E137" authorId="0" shapeId="0" xr:uid="{E31A6E69-A5A0-534A-B11E-D599ADD2FDB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  <comment ref="E138" authorId="0" shapeId="0" xr:uid="{A15566A0-0595-7442-B93D-BC870274013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  <comment ref="E139" authorId="0" shapeId="0" xr:uid="{FE0A22DD-60EA-3645-8CA2-31FB76F984E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  <comment ref="D146" authorId="0" shapeId="0" xr:uid="{C9BDC5BD-E020-944F-A7F3-188C71B9722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Maybe just 2 but I believe I added 2.5. Distraction...</t>
        </r>
      </text>
    </comment>
    <comment ref="E155" authorId="0" shapeId="0" xr:uid="{353CCAE4-1812-DE4F-98C4-AF410FB713B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slow
</t>
        </r>
      </text>
    </comment>
    <comment ref="E158" authorId="0" shapeId="0" xr:uid="{AEF1BBF6-9B12-7848-80B8-7C6C7CDE48D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  <comment ref="E162" authorId="0" shapeId="0" xr:uid="{4A0D95EB-7312-4049-BBCA-CE52555A619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super slow
</t>
        </r>
      </text>
    </comment>
    <comment ref="A163" authorId="0" shapeId="0" xr:uid="{73205F5E-3D28-3F46-9C34-7D1C6355C5D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put 1mL de HCl 1N instead of 0.5 by mistake...</t>
        </r>
      </text>
    </comment>
    <comment ref="E163" authorId="0" shapeId="0" xr:uid="{FF99957D-1A61-B140-99A5-88F3496AA87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super slow
</t>
        </r>
      </text>
    </comment>
    <comment ref="D168" authorId="0" shapeId="0" xr:uid="{50196CE9-DC37-B946-A273-A2BEEF72412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Slower than the others</t>
        </r>
      </text>
    </comment>
    <comment ref="E170" authorId="0" shapeId="0" xr:uid="{15075D55-D447-AE4E-9538-B81D900C7D6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BEcause I lost Chl so onyl 1.5mL remaining</t>
        </r>
      </text>
    </comment>
    <comment ref="D181" authorId="0" shapeId="0" xr:uid="{0B2B1DB7-5FC5-D34D-973D-4075EBA648A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 much colour for being Polyps</t>
        </r>
      </text>
    </comment>
    <comment ref="H182" authorId="0" shapeId="0" xr:uid="{E7689E38-CCE8-274A-97F2-7255F683DE9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14:20 to 19:00 ...</t>
        </r>
      </text>
    </comment>
    <comment ref="B189" authorId="0" shapeId="0" xr:uid="{7FCE040A-E725-CB4D-B911-AFE9FE09667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Filter might be contaminated. It fell off after filtering...</t>
        </r>
      </text>
    </comment>
    <comment ref="E207" authorId="0" shapeId="0" xr:uid="{83DCFE54-FA40-6141-8B6C-6F43D9EC433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slow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the ones below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212" authorId="0" shapeId="0" xr:uid="{A424ED75-CC4D-A447-A0EC-3296527F1770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weights a lot because of Nelly's cire from the histology licked down...</t>
        </r>
      </text>
    </comment>
    <comment ref="D213" authorId="0" shapeId="0" xr:uid="{632C6F69-E918-6847-B63B-A479AB9611C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slow
</t>
        </r>
      </text>
    </comment>
    <comment ref="D214" authorId="0" shapeId="0" xr:uid="{B05DD01C-7703-A940-8EE0-24D57D73439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slow
</t>
        </r>
      </text>
    </comment>
    <comment ref="F218" authorId="0" shapeId="0" xr:uid="{48FF65F8-AB57-B540-A90D-2F601694781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It weights a lot because of Nelly's cire from the histology licked down...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224" authorId="0" shapeId="0" xr:uid="{69A5D96B-6211-EC41-A65F-F29F8BFFF98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very very slow. Dirty explosions...</t>
        </r>
      </text>
    </comment>
    <comment ref="E228" authorId="0" shapeId="0" xr:uid="{FF0B41A5-3BB7-7844-96ED-DAB0FF3EAE6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  <comment ref="A230" authorId="0" shapeId="0" xr:uid="{60B6AD2F-0AE8-7547-BF72-50929ACEC0D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Here and below to 1778, expecte interspecific contamination. Combining Pachy and Pocillo
</t>
        </r>
      </text>
    </comment>
    <comment ref="E231" authorId="0" shapeId="0" xr:uid="{7B01BEEA-7C9A-F44B-AFC4-D03C41923BE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Over 60'...</t>
        </r>
      </text>
    </comment>
    <comment ref="E232" authorId="0" shapeId="0" xr:uid="{38F5D8EE-A893-CC48-BF2F-A814E8F6E1D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super super slow
</t>
        </r>
      </text>
    </comment>
    <comment ref="E233" authorId="0" shapeId="0" xr:uid="{2703B416-FC76-C04E-84AB-2043B6867A2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super super slow
</t>
        </r>
      </text>
    </comment>
    <comment ref="E234" authorId="0" shapeId="0" xr:uid="{F5255FE8-20EE-3447-B5DC-260AAD03403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super super slow
</t>
        </r>
      </text>
    </comment>
    <comment ref="E235" authorId="0" shapeId="0" xr:uid="{2815F6A5-39CB-B94A-8B29-39E1AD088B5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Super super super super slow. 
</t>
        </r>
        <r>
          <rPr>
            <sz val="10"/>
            <color rgb="FF000000"/>
            <rFont val="Tahoma"/>
            <family val="2"/>
          </rPr>
          <t>Filter megasaturated so I might have lost a bit...</t>
        </r>
      </text>
    </comment>
    <comment ref="E240" authorId="0" shapeId="0" xr:uid="{54E5B5E0-5649-1446-9C71-4519172284D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  <comment ref="E241" authorId="0" shapeId="0" xr:uid="{360F3D8F-8113-0B4F-99B6-858795B4AAF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slow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A14" authorId="0" shapeId="0" xr:uid="{60A78F87-4776-E640-9DAD-EBA10CF3AC4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this 6 sample series, the first six reading with old lamelle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New readings done on the 11/10/19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Red numbers are the old ones with the old broken lam</t>
        </r>
      </text>
    </comment>
    <comment ref="I19" authorId="0" shapeId="0" xr:uid="{70AFBDD4-0317-D948-8B2E-B1C69755187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Filled new tube to check
</t>
        </r>
      </text>
    </comment>
    <comment ref="A20" authorId="0" shapeId="0" xr:uid="{D42327EA-FEF2-7B49-A4A1-EDAD73BB967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For this 6 sample series, the first six reading with old lamelle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New readings done on the 11/10/19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Red numbers are the old ones with the old broken lam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6" authorId="0" shapeId="0" xr:uid="{D0608173-38C2-2B42-913B-6232093EA38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For this 6 sample series, the first six reading with old lamelle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New readings done on the 11/10/19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Red numbers are the old ones with the old broken lam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28" authorId="0" shapeId="0" xr:uid="{9BEBE8DE-30FD-C146-B523-A3338E9B14D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Had to make a break of 20'. Store zoox on frigo Optique I</t>
        </r>
      </text>
    </comment>
    <comment ref="A30" authorId="0" shapeId="0" xr:uid="{7B2F062E-1904-6445-9FC5-294DB4BEDED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exploded</t>
        </r>
      </text>
    </comment>
    <comment ref="B32" authorId="0" shapeId="0" xr:uid="{24487B82-3F24-5745-A57B-F1A77D2559C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For this 6 sample series, the first six reading with old lamelle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New readings done on the 11/10/19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Red numbers are the old ones with the old broken lam</t>
        </r>
        <r>
          <rPr>
            <sz val="4"/>
            <color rgb="FF000000"/>
            <rFont val="Calibri"/>
            <family val="2"/>
          </rPr>
          <t xml:space="preserve">
</t>
        </r>
      </text>
    </comment>
    <comment ref="A38" authorId="0" shapeId="0" xr:uid="{AB1889AC-D7E5-364D-9526-CECAC0A23A1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Changed Lam from Hermacytometer. From now on the good one only 
</t>
        </r>
      </text>
    </comment>
    <comment ref="A56" authorId="0" shapeId="0" xr:uid="{55AAF699-11C5-7D4F-A454-0CEF1D52DAD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dirty like if cells exploded</t>
        </r>
      </text>
    </comment>
    <comment ref="K68" authorId="0" shapeId="0" xr:uid="{127E6976-071B-524D-963B-598DFF5D8CE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Counting re-made the 4th Nov 2019. Same results
</t>
        </r>
      </text>
    </comment>
    <comment ref="E69" authorId="0" shapeId="0" xr:uid="{BDED752F-0F20-9F41-8BAF-E5175DAB92D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bright orange-red are diluted 100uL of Zoox for 100uL of FSW
</t>
        </r>
      </text>
    </comment>
    <comment ref="M69" authorId="0" shapeId="0" xr:uid="{0EC975F2-E522-A048-A176-D7AD86CBE8E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Counting re-made the 4th Nov 2019. Same results
</t>
        </r>
      </text>
    </comment>
    <comment ref="K72" authorId="0" shapeId="0" xr:uid="{316CF393-57C2-6E43-ADE1-59BB6B96056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Counting re-made 4th Nov. Same results</t>
        </r>
      </text>
    </comment>
    <comment ref="E110" authorId="0" shapeId="0" xr:uid="{7DA10E3A-940B-B145-B1C1-1FE6588F3D8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Some zoox very big
</t>
        </r>
      </text>
    </comment>
    <comment ref="C119" authorId="0" shapeId="0" xr:uid="{BF7341D7-F0E7-E94B-9B62-FD94F5160C8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grey boxes had explossions/blocks of cells</t>
        </r>
      </text>
    </comment>
    <comment ref="A122" authorId="0" shapeId="0" xr:uid="{2E872512-B0E5-2645-B716-241ACF7EDAB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There's something wrong... check pages before. Too few zoox</t>
        </r>
      </text>
    </comment>
    <comment ref="C126" authorId="0" shapeId="0" xr:uid="{AC361425-36C5-9A4B-AD3F-DE6BA94A93B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Explosions
</t>
        </r>
      </text>
    </comment>
    <comment ref="G127" authorId="0" shapeId="0" xr:uid="{A6B741D4-03C2-6C4D-9D31-9CD59966730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Explosions but outside counting area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H127" authorId="0" shapeId="0" xr:uid="{0BD81513-2793-FE4B-8877-7E402D82E2A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Explosions but outside counting area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30" authorId="0" shapeId="0" xr:uid="{F7F8F388-EE0F-0A47-B291-D38FEE28B3C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strange...</t>
        </r>
      </text>
    </comment>
    <comment ref="E131" authorId="0" shapeId="0" xr:uid="{E3C14987-A030-3845-A299-4A18E871E22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very big cells
</t>
        </r>
        <r>
          <rPr>
            <sz val="10"/>
            <color rgb="FF000000"/>
            <rFont val="Tahoma"/>
            <family val="2"/>
          </rPr>
          <t>....</t>
        </r>
      </text>
    </comment>
    <comment ref="A134" authorId="0" shapeId="0" xr:uid="{184D22DD-B0B9-D64A-ADD3-99C28853243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Big cells
</t>
        </r>
      </text>
    </comment>
    <comment ref="C134" authorId="0" shapeId="0" xr:uid="{63BEF86B-7BD6-BC4A-A281-06CAD2E2BC2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big zoox
</t>
        </r>
      </text>
    </comment>
    <comment ref="A135" authorId="0" shapeId="0" xr:uid="{FA6AEACD-FBB1-934B-B143-11200DD88AD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Big cells
</t>
        </r>
      </text>
    </comment>
    <comment ref="A136" authorId="0" shapeId="0" xr:uid="{6AAA399E-AEC5-E141-9CB4-3B35674D85A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Big cells
</t>
        </r>
      </text>
    </comment>
    <comment ref="A137" authorId="0" shapeId="0" xr:uid="{F7A3306B-86F6-F840-B1A0-4D1A0037340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very clean...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Small cells
</t>
        </r>
      </text>
    </comment>
    <comment ref="A138" authorId="0" shapeId="0" xr:uid="{459F3095-62D1-FD4A-BB68-D8D3A9D8762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Small cells
</t>
        </r>
      </text>
    </comment>
    <comment ref="A139" authorId="0" shapeId="0" xr:uid="{D9BD7832-39C7-CE4C-B101-706F8CA631A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Big cells
</t>
        </r>
      </text>
    </comment>
    <comment ref="A140" authorId="0" shapeId="0" xr:uid="{901F5C5D-4D18-2347-9191-0F7B4127B4D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Small zoox
</t>
        </r>
      </text>
    </comment>
    <comment ref="A141" authorId="0" shapeId="0" xr:uid="{B345B246-AEAB-5343-8754-5CCACA177F4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Bigger zoox
</t>
        </r>
      </text>
    </comment>
    <comment ref="A158" authorId="0" shapeId="0" xr:uid="{46040480-BF76-D444-B3D2-2425E47C5DB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dirty... explosions
</t>
        </r>
      </text>
    </comment>
    <comment ref="A167" authorId="0" shapeId="0" xr:uid="{E7A1E5AF-FC8D-F347-92E4-5AA864C56F7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big and clean cells</t>
        </r>
      </text>
    </comment>
    <comment ref="A169" authorId="0" shapeId="0" xr:uid="{DED29730-5F28-304F-A5A9-F258D1A9530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Big cells
</t>
        </r>
      </text>
    </comment>
    <comment ref="A170" authorId="0" shapeId="0" xr:uid="{6F41B452-7BFC-9F45-8BB2-879C4D70502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Small cells</t>
        </r>
      </text>
    </comment>
    <comment ref="G173" authorId="0" shapeId="0" xr:uid="{73C68CB9-A11F-BC4F-A44E-668996D4825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very clean. Explosions</t>
        </r>
      </text>
    </comment>
    <comment ref="F176" authorId="0" shapeId="0" xr:uid="{7DBCD8A0-0D09-7A4D-8E55-FF8B648C8AB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don't understand... counted twice</t>
        </r>
      </text>
    </comment>
    <comment ref="A178" authorId="0" shapeId="0" xr:uid="{D46E58BE-89C1-C54E-90DE-80DBE02D8D9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clean</t>
        </r>
      </text>
    </comment>
    <comment ref="A180" authorId="0" shapeId="0" xr:uid="{D1F4EB2B-D695-264E-A806-DDD9A0C20F8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big cells</t>
        </r>
      </text>
    </comment>
    <comment ref="A189" authorId="0" shapeId="0" xr:uid="{2FE492DA-049D-CF48-8A39-F8F7E54F761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Some explosions
</t>
        </r>
      </text>
    </comment>
    <comment ref="A190" authorId="0" shapeId="0" xr:uid="{D39426CB-D4A7-4C4F-AA97-BA05B30D22A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Some explosions</t>
        </r>
      </text>
    </comment>
    <comment ref="A214" authorId="0" shapeId="0" xr:uid="{DA3308A4-6ECF-6F4D-A97A-C98AF430DA0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very clean
</t>
        </r>
      </text>
    </comment>
    <comment ref="A224" authorId="0" shapeId="0" xr:uid="{5741E666-6D84-F642-89AF-0A4B2F2E55B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Some explosions outside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A29" authorId="0" shapeId="0" xr:uid="{C233B9C0-0A4F-9B49-ABD7-483AB21C46C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second lecture, had to read twice remaking a white</t>
        </r>
      </text>
    </comment>
    <comment ref="F29" authorId="0" shapeId="0" xr:uid="{6F11F54D-BD93-474E-8582-3C9B35EE3DA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Had to remake read. Confused and pressed white instead of sample. So I did white and then measured the sample. Here and below for 1146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44" authorId="0" shapeId="0" xr:uid="{2B350C2B-BCE8-A642-99A8-FDE4ABDD567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culot got into eppendorf tips while doing Acetone extraction for second reading</t>
        </r>
      </text>
    </comment>
    <comment ref="A65" authorId="0" shapeId="0" xr:uid="{536CC6D4-798C-0F44-8717-FD85B88ADD6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During Acet first extraction, a bit of culot got into pipet and I couldn't take it out...</t>
        </r>
      </text>
    </comment>
    <comment ref="A73" authorId="0" shapeId="0" xr:uid="{513155E7-E890-5447-A687-D7C502BA8D2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Chl extraction went out</t>
        </r>
      </text>
    </comment>
    <comment ref="I77" authorId="0" shapeId="0" xr:uid="{E7D33890-F0A5-2F4C-9035-F05D55AF6AF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lot of negative here...</t>
        </r>
      </text>
    </comment>
    <comment ref="A79" authorId="0" shapeId="0" xr:uid="{933E7EAD-BFF3-674D-8280-DFBA13A5147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Adding acetone for the 2nd extraction, I lost some of the culot emptying the rest of culot from first reading while I emptied the pot.
</t>
        </r>
      </text>
    </comment>
    <comment ref="A93" authorId="0" shapeId="0" xr:uid="{59B88B44-6BC0-F849-82FE-A71B662BBD1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Lost a bit of culot doing the second acetone extraction
</t>
        </r>
      </text>
    </comment>
    <comment ref="F116" authorId="0" shapeId="0" xr:uid="{ADB710B8-5C53-F14F-A28F-EFC03421471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 careful! I Forgot to do the 2nd measurement the right day... Should have been the 8th but I got distracted. I made it the 15th at 11:00....
</t>
        </r>
      </text>
    </comment>
    <comment ref="K116" authorId="0" shapeId="0" xr:uid="{D5C63F10-B237-B64D-B230-C44C1D37D30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 careful. Measurement not done after 48 hours...</t>
        </r>
      </text>
    </comment>
    <comment ref="J140" authorId="0" shapeId="0" xr:uid="{0A9E11A5-ED72-0049-99CE-EFF76689B34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Laetitia made it. I had the dengue...</t>
        </r>
      </text>
    </comment>
    <comment ref="K152" authorId="0" shapeId="0" xr:uid="{5F4FEE18-A019-7E40-8B33-FBB92F2BFDA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 careful, more than 24 h later...</t>
        </r>
      </text>
    </comment>
    <comment ref="A168" authorId="0" shapeId="0" xr:uid="{B50FDCB6-12D8-4846-804C-B4DCB587E83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Very strange
</t>
        </r>
      </text>
    </comment>
    <comment ref="A186" authorId="0" shapeId="0" xr:uid="{BF6EBF40-F2EC-A349-9584-2760C138783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HAd to remake the second read</t>
        </r>
      </text>
    </comment>
    <comment ref="A187" authorId="0" shapeId="0" xr:uid="{11EF0B6E-B86B-6341-84DD-B11BAA8F6B8F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Had to remake the second read</t>
        </r>
      </text>
    </comment>
    <comment ref="A194" authorId="0" shapeId="0" xr:uid="{92433803-0797-944F-920F-079A3809461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re-make second reading</t>
        </r>
      </text>
    </comment>
    <comment ref="A201" authorId="0" shapeId="0" xr:uid="{883DB3B0-8091-7C47-8D42-9DC46A284993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Had to re-make 2nd reading to avoid negative numbers</t>
        </r>
      </text>
    </comment>
    <comment ref="A202" authorId="0" shapeId="0" xr:uid="{1C041C35-9534-F441-B850-13FBE5EC004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Had to re-make 2nd reading to avoid negative numbers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03" authorId="0" shapeId="0" xr:uid="{75F60224-E2AA-EA42-B900-37C7A8EA45C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Had to re-make 2nd reading to avoid negative numbers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10" authorId="0" shapeId="0" xr:uid="{F4148A11-8261-A244-809A-EA13E4C2B20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lost a bit of Chl fixing with acetone</t>
        </r>
      </text>
    </comment>
    <comment ref="K212" authorId="0" shapeId="0" xr:uid="{4679D9FC-6425-8543-83AC-4472CD6BAFC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Impossible before...</t>
        </r>
      </text>
    </comment>
    <comment ref="A229" authorId="0" shapeId="0" xr:uid="{8CAA6539-E597-F240-9571-9976304E350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Fixing zoox I lost a bit of Chl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42" authorId="0" shapeId="0" xr:uid="{ED87881B-F2A9-D841-B6D6-5C0A388C7AF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measure wasn't done 24 hours after first reading because the access to the CRIOBE was closed because of the weather...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C3" authorId="0" shapeId="0" xr:uid="{4F3262BF-04D5-A64B-A504-F4BA548437C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Mesh is not waterlight. No information on Volume...</t>
        </r>
      </text>
    </comment>
    <comment ref="C7" authorId="0" shapeId="0" xr:uid="{10221E66-55D6-DA43-BC39-277D33A9F795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Mesh is not waterlight. No information on Volume...</t>
        </r>
      </text>
    </comment>
    <comment ref="A32" authorId="0" shapeId="0" xr:uid="{F5CC2CC7-BEF4-D64E-8760-7C2781BDA30E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Little part of Zoox doing surfaces...</t>
        </r>
      </text>
    </comment>
    <comment ref="A33" authorId="0" shapeId="0" xr:uid="{F81D93CB-5EC0-C04C-9DA9-55DA5C604E0D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Perhaps 3D construction not well done...</t>
        </r>
      </text>
    </comment>
    <comment ref="A34" authorId="0" shapeId="0" xr:uid="{03DD5D72-CEA1-3F4A-B1EF-5F781218D49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Little part of zoox doing surfaces
</t>
        </r>
      </text>
    </comment>
    <comment ref="A44" authorId="0" shapeId="0" xr:uid="{1D93EE8C-F5B6-5441-AB5D-FECA69D30CE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Broken in two pieces</t>
        </r>
      </text>
    </comment>
    <comment ref="A50" authorId="0" shapeId="0" xr:uid="{03779844-8E4A-F24A-878E-FC2F2B7C084B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Skeleton broke a little bit</t>
        </r>
      </text>
    </comment>
    <comment ref="A68" authorId="0" shapeId="0" xr:uid="{FD628829-40A3-AA47-B4A7-CD5442315BCA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tissue while doing surfaces</t>
        </r>
      </text>
    </comment>
    <comment ref="A72" authorId="0" shapeId="0" xr:uid="{91AB4DF9-526B-334D-9187-79E37968C138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 bit of tissue doing surfaces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73" authorId="0" shapeId="0" xr:uid="{6D316E82-3079-544A-BD5D-34F0F1D10FCC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bit of tissue doing surfaces</t>
        </r>
      </text>
    </comment>
    <comment ref="A77" authorId="0" shapeId="0" xr:uid="{1D5D0008-1CF8-E244-858E-F949AA459C5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very happy with 3D construction
</t>
        </r>
      </text>
    </comment>
    <comment ref="A85" authorId="0" shapeId="0" xr:uid="{B4FD7131-CFBC-C444-BE60-E7B16CB5597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broken a bit...
</t>
        </r>
        <r>
          <rPr>
            <sz val="10"/>
            <color rgb="FF000000"/>
            <rFont val="Tahoma"/>
            <family val="2"/>
          </rPr>
          <t xml:space="preserve">MAybe a bit of tissue
</t>
        </r>
      </text>
    </comment>
    <comment ref="C130" authorId="0" shapeId="0" xr:uid="{F0FBE66B-3B11-9448-805E-5CF0A5D6CFC9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waterlight remake
</t>
        </r>
      </text>
    </comment>
    <comment ref="A192" authorId="0" shapeId="0" xr:uid="{34FD500D-D461-AF48-820F-77C6B6B87F72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nice construction</t>
        </r>
      </text>
    </comment>
    <comment ref="C198" authorId="0" shapeId="0" xr:uid="{F45FA976-59BF-F745-96F7-7139199B7C21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waterlight, necessary to remake.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Re-made. Now is ok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A27" authorId="0" shapeId="0" xr:uid="{5397D40A-93E1-FF4C-8BA0-A9C587DED896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Doing surfaces I saw a bit of remaining tissue...
</t>
        </r>
      </text>
    </comment>
  </commentList>
</comments>
</file>

<file path=xl/sharedStrings.xml><?xml version="1.0" encoding="utf-8"?>
<sst xmlns="http://schemas.openxmlformats.org/spreadsheetml/2006/main" count="1863" uniqueCount="256">
  <si>
    <t>ID_LAB</t>
  </si>
  <si>
    <t>W. Empty Falcon</t>
  </si>
  <si>
    <t>W. Falcon Dissolution</t>
  </si>
  <si>
    <t>V. Falcon Dissolution</t>
  </si>
  <si>
    <t>W. "ID P"</t>
  </si>
  <si>
    <t>V. "ID P"</t>
  </si>
  <si>
    <t xml:space="preserve">W protein empty </t>
  </si>
  <si>
    <t>W. Prot</t>
  </si>
  <si>
    <t>V. Prot</t>
  </si>
  <si>
    <t>Final W. P isot</t>
  </si>
  <si>
    <t>Final V. P isot</t>
  </si>
  <si>
    <t>V. Dissolve Culot</t>
  </si>
  <si>
    <t>Final W. "ID Z"</t>
  </si>
  <si>
    <t>Final V. "ID Z"</t>
  </si>
  <si>
    <t>Date</t>
  </si>
  <si>
    <t>Chl extracted</t>
  </si>
  <si>
    <t xml:space="preserve">Stop </t>
  </si>
  <si>
    <t>Stop</t>
  </si>
  <si>
    <t>W. Filter "ID P"</t>
  </si>
  <si>
    <t>W. Filter "ID Z"</t>
  </si>
  <si>
    <t>Volume "ID P"</t>
  </si>
  <si>
    <t>Volume "ID Z"</t>
  </si>
  <si>
    <t>W. Filter After "ID P"</t>
  </si>
  <si>
    <t>W. Filter After "ID Z"</t>
  </si>
  <si>
    <t>Date &amp; Time Volume added</t>
  </si>
  <si>
    <t>Date &amp; time W after</t>
  </si>
  <si>
    <t>27/09/2019 &amp; 17:00</t>
  </si>
  <si>
    <t>01/10/2019 &amp; 15:00</t>
  </si>
  <si>
    <t>30/09/2019 &amp; 22:35</t>
  </si>
  <si>
    <t>03/10/2019 &amp; 15:00</t>
  </si>
  <si>
    <t>01/10/2019 &amp; 17:10</t>
  </si>
  <si>
    <t>07/10/2019 &amp; 15:00</t>
  </si>
  <si>
    <t>02/10/2019 &amp; 18:25</t>
  </si>
  <si>
    <t>Date &amp; Time Counted</t>
  </si>
  <si>
    <t>#1</t>
  </si>
  <si>
    <t>#2</t>
  </si>
  <si>
    <t>#3</t>
  </si>
  <si>
    <t>#4</t>
  </si>
  <si>
    <t>#5</t>
  </si>
  <si>
    <t>#6</t>
  </si>
  <si>
    <t>#extra1</t>
  </si>
  <si>
    <t>#extra2</t>
  </si>
  <si>
    <t>28/09/2019 &amp; 18:00</t>
  </si>
  <si>
    <t>01/10/2019 &amp; 19:00</t>
  </si>
  <si>
    <t>02/10/2019 &amp; 18:35</t>
  </si>
  <si>
    <t>03/10/2019 &amp; 18:00</t>
  </si>
  <si>
    <t>04/10/2019 &amp; 19:30</t>
  </si>
  <si>
    <t xml:space="preserve">1st Chl #663 </t>
  </si>
  <si>
    <t>1st Chl #630</t>
  </si>
  <si>
    <t>1st Chl #660</t>
  </si>
  <si>
    <t>1st Chl #750</t>
  </si>
  <si>
    <t xml:space="preserve">2nd Chl #663 </t>
  </si>
  <si>
    <t>2nd Chl #630</t>
  </si>
  <si>
    <t>2nd Chl #660</t>
  </si>
  <si>
    <t>2nd Chl #750</t>
  </si>
  <si>
    <t>Date &amp; Time #1</t>
  </si>
  <si>
    <t>Date &amp; Time #2</t>
  </si>
  <si>
    <t>28/09/2019  &amp; 16:25:00</t>
  </si>
  <si>
    <t>29/09/2019  &amp; 16:20:00</t>
  </si>
  <si>
    <t>Surface mm^2</t>
  </si>
  <si>
    <t>Volume mm^3</t>
  </si>
  <si>
    <t>Culot resuspension (mL)</t>
  </si>
  <si>
    <t>Vol. Chlorophyill</t>
  </si>
  <si>
    <r>
      <t xml:space="preserve">1st Extract </t>
    </r>
    <r>
      <rPr>
        <b/>
        <sz val="12"/>
        <color theme="1"/>
        <rFont val="Calibri"/>
        <family val="2"/>
        <scheme val="minor"/>
      </rPr>
      <t>Chl a / mL</t>
    </r>
  </si>
  <si>
    <r>
      <t xml:space="preserve">1st Extract </t>
    </r>
    <r>
      <rPr>
        <b/>
        <sz val="12"/>
        <color theme="1"/>
        <rFont val="Calibri"/>
        <family val="2"/>
        <scheme val="minor"/>
      </rPr>
      <t>Chl C2 / mL</t>
    </r>
  </si>
  <si>
    <r>
      <t xml:space="preserve">2nd Extract </t>
    </r>
    <r>
      <rPr>
        <b/>
        <sz val="12"/>
        <color theme="1"/>
        <rFont val="Calibri"/>
        <family val="2"/>
        <scheme val="minor"/>
      </rPr>
      <t>Chl a / mL</t>
    </r>
  </si>
  <si>
    <r>
      <t xml:space="preserve">2nd Extract </t>
    </r>
    <r>
      <rPr>
        <b/>
        <sz val="12"/>
        <color theme="1"/>
        <rFont val="Calibri"/>
        <family val="2"/>
        <scheme val="minor"/>
      </rPr>
      <t>Chl C2 / mL</t>
    </r>
  </si>
  <si>
    <t>Dilution</t>
  </si>
  <si>
    <t>Nb Zoox / mL</t>
  </si>
  <si>
    <t>Total Zoox</t>
  </si>
  <si>
    <t>Species</t>
  </si>
  <si>
    <t>Island_Site</t>
  </si>
  <si>
    <t>Depth</t>
  </si>
  <si>
    <t>Pocillopora verrucosa</t>
  </si>
  <si>
    <t>Moorea_1</t>
  </si>
  <si>
    <t>Moorea_2</t>
  </si>
  <si>
    <t>02/10/2019 &amp; 15:30</t>
  </si>
  <si>
    <t>03/10/2019 &amp; 14:40</t>
  </si>
  <si>
    <t>04/10/2019 &amp; 14:10</t>
  </si>
  <si>
    <t>04/09/2019 &amp; 14:15</t>
  </si>
  <si>
    <t>05/10/2019 &amp; 14:30</t>
  </si>
  <si>
    <t>Mean Zoox</t>
  </si>
  <si>
    <t>#extra3</t>
  </si>
  <si>
    <t>#extra4</t>
  </si>
  <si>
    <t>#extra5</t>
  </si>
  <si>
    <t>#extra6</t>
  </si>
  <si>
    <t>#extra7</t>
  </si>
  <si>
    <t>#extra8</t>
  </si>
  <si>
    <t>SD Zoox</t>
  </si>
  <si>
    <t>Surfaces (cm^2)</t>
  </si>
  <si>
    <t>Vol Zoox (uL)</t>
  </si>
  <si>
    <t>Vol FSW (if dilution)</t>
  </si>
  <si>
    <t>Nb Zoox / cm2</t>
  </si>
  <si>
    <r>
      <t xml:space="preserve">Sum Extract </t>
    </r>
    <r>
      <rPr>
        <b/>
        <sz val="12"/>
        <color theme="1"/>
        <rFont val="Calibri"/>
        <family val="2"/>
        <scheme val="minor"/>
      </rPr>
      <t>CHl A / cm2</t>
    </r>
  </si>
  <si>
    <r>
      <t xml:space="preserve">Sum Extract </t>
    </r>
    <r>
      <rPr>
        <b/>
        <sz val="12"/>
        <color theme="1"/>
        <rFont val="Calibri"/>
        <family val="2"/>
        <scheme val="minor"/>
      </rPr>
      <t>CHl C2 / cm2</t>
    </r>
  </si>
  <si>
    <t>Bora_2</t>
  </si>
  <si>
    <t>Pachyseris speciosa</t>
  </si>
  <si>
    <t>Rangiroa_3</t>
  </si>
  <si>
    <t>07/10/2019 &amp; 15:45</t>
  </si>
  <si>
    <t>14/10/2019 &amp; 15:00</t>
  </si>
  <si>
    <t>03/10/2019 &amp; 17:30</t>
  </si>
  <si>
    <t>10/10/2019 &amp; 15:15</t>
  </si>
  <si>
    <t>09/10/2019 &amp; 17:00</t>
  </si>
  <si>
    <t>08/10/2019 &amp; 15:00</t>
  </si>
  <si>
    <t>09/10/2019 &amp; 14:30</t>
  </si>
  <si>
    <t>08/10/2019 &amp; 19:00</t>
  </si>
  <si>
    <t>10/10/2019 &amp; 14:30</t>
  </si>
  <si>
    <t>10/10/2019 &amp; 19:00</t>
  </si>
  <si>
    <t>11/10/2019 &amp; 15:00</t>
  </si>
  <si>
    <t>11/10/2019 &amp; 15:10</t>
  </si>
  <si>
    <t>12/10/2019 &amp; 14:30</t>
  </si>
  <si>
    <t>Tikehau_2</t>
  </si>
  <si>
    <t>11/10/2019 &amp; 20:00</t>
  </si>
  <si>
    <t>15/10/2019 &amp; 18:00</t>
  </si>
  <si>
    <t>15/10/2019 &amp; 14:30</t>
  </si>
  <si>
    <t>16/10/2019 &amp; 14:00</t>
  </si>
  <si>
    <t>16/09/2019 &amp; 18:00</t>
  </si>
  <si>
    <t>16/10/2019 &amp; 14:30</t>
  </si>
  <si>
    <t>17/10/2019 &amp; 14:30</t>
  </si>
  <si>
    <t>17/10/2019 &amp; 20:00</t>
  </si>
  <si>
    <t>17/10/2019 &amp; 15:00</t>
  </si>
  <si>
    <t>18/10/2019 &amp; 14:00</t>
  </si>
  <si>
    <t>21/10/2019 &amp; 15:00</t>
  </si>
  <si>
    <t>14/10/2019 &amp; 15:40</t>
  </si>
  <si>
    <t>15/10/2019 &amp; 15:40</t>
  </si>
  <si>
    <t>16/10/2019 &amp; 14:50</t>
  </si>
  <si>
    <t>21/20/2019 &amp; 15:30</t>
  </si>
  <si>
    <t>22/10/2019 &amp; 14:30</t>
  </si>
  <si>
    <t>23/10/2019 &amp; 15:05</t>
  </si>
  <si>
    <t>22/10/2019 &amp; 18:00</t>
  </si>
  <si>
    <t>22/10/2019 &amp; 13:30</t>
  </si>
  <si>
    <t>23/10/2019 &amp; 14:30</t>
  </si>
  <si>
    <t>23/10/2019 &amp; 19:30</t>
  </si>
  <si>
    <t>23/10/2019 &amp; 14:45</t>
  </si>
  <si>
    <t>24/10/2019 &amp; 14:00</t>
  </si>
  <si>
    <t>24/10/2019 &amp; 16:40</t>
  </si>
  <si>
    <t>24/10/2019 &amp; 14:15</t>
  </si>
  <si>
    <t>25/10/2019 &amp; 15:30</t>
  </si>
  <si>
    <t>18/10/2019 &amp; 15:30</t>
  </si>
  <si>
    <t>28/10/2019 &amp; 15:15</t>
  </si>
  <si>
    <t>29/10/2019 &amp; 15:30</t>
  </si>
  <si>
    <t>30/10/2019 &amp; 15:20</t>
  </si>
  <si>
    <t>28/10/2019 &amp; 20:30</t>
  </si>
  <si>
    <t>29/10/2019 &amp; 14:45</t>
  </si>
  <si>
    <t>30/10/2019 &amp; 14:30</t>
  </si>
  <si>
    <t>29/10/2019 &amp; 21:00</t>
  </si>
  <si>
    <t>30/10/2019 &amp; 14:45</t>
  </si>
  <si>
    <t>31/10/2019 &amp; 14:15</t>
  </si>
  <si>
    <t>30/10/2019 &amp; 20:00</t>
  </si>
  <si>
    <t>31/10/2019 &amp; 14:30</t>
  </si>
  <si>
    <t>31/10/2019 &amp; 17:30</t>
  </si>
  <si>
    <t>31/10/2019 &amp; 19:00</t>
  </si>
  <si>
    <t>01/11/2019 &amp; 13:20</t>
  </si>
  <si>
    <t>01/11/2019 &amp; 13:30</t>
  </si>
  <si>
    <t>02/11/2019 &amp; 15:30</t>
  </si>
  <si>
    <t>04/11/2019 &amp; 15:40</t>
  </si>
  <si>
    <t>05/11/2019 &amp; 15:50</t>
  </si>
  <si>
    <t>15/11/2019 &amp; 11:00</t>
  </si>
  <si>
    <t>06/11/2019 &amp; 16:40</t>
  </si>
  <si>
    <t>05/11/2019 &amp; 20:00</t>
  </si>
  <si>
    <t>06/11/2019 &amp; 19:30</t>
  </si>
  <si>
    <t>06/11/2019 &amp; 14:00</t>
  </si>
  <si>
    <t>07/11/2019 &amp; 14:00</t>
  </si>
  <si>
    <t>15/11/2019 &amp; 10:00</t>
  </si>
  <si>
    <t>07/11/2019 &amp; 14:15</t>
  </si>
  <si>
    <t>25/11/2019 &amp; 16:30</t>
  </si>
  <si>
    <t>02/12/2019 &amp; 15:00</t>
  </si>
  <si>
    <t>26/11/2019 &amp; 17:00</t>
  </si>
  <si>
    <t>27/11/2019 &amp; 15:00</t>
  </si>
  <si>
    <t>25/11/2019 &amp; 20:30</t>
  </si>
  <si>
    <t>26/11/2019 &amp; 19:00</t>
  </si>
  <si>
    <t>02/12/2019 &amp; 16:30</t>
  </si>
  <si>
    <t>15/12/2019 &amp; 10:00</t>
  </si>
  <si>
    <t>11/12/2019 &amp; 16:55</t>
  </si>
  <si>
    <t>12/12/2019 &amp; 17:45</t>
  </si>
  <si>
    <t>26/11/2019 &amp; 14:30</t>
  </si>
  <si>
    <t>27/11/2019 &amp; 14::30</t>
  </si>
  <si>
    <t>27/11/2019 &amp; 14:45</t>
  </si>
  <si>
    <t>28/11/2019 &amp; 14:50</t>
  </si>
  <si>
    <t>27/11/2019 &amp; 20:00</t>
  </si>
  <si>
    <t>28/11/2019 &amp; 15:20</t>
  </si>
  <si>
    <t>29/11/2019 &amp; 17:00</t>
  </si>
  <si>
    <t>03/12/2019 &amp; 20:00</t>
  </si>
  <si>
    <t>05/12/2019 &amp; 16:00</t>
  </si>
  <si>
    <t>04/12/2019 &amp; 19:00</t>
  </si>
  <si>
    <t>11/10/2019 &amp; 18:20</t>
  </si>
  <si>
    <t>12/12/2019 &amp; 14:15</t>
  </si>
  <si>
    <t>13/12/2019 &amp; 14:30</t>
  </si>
  <si>
    <t>12/12/2019 &amp; 19:10</t>
  </si>
  <si>
    <t>15/12/2019 &amp; 12:00</t>
  </si>
  <si>
    <t>13/12/2019 &amp; 14:40</t>
  </si>
  <si>
    <t>03/02/2020 &amp; 12:00</t>
  </si>
  <si>
    <t>29/01/2020 &amp; 17:10</t>
  </si>
  <si>
    <t>28/01/2020 &amp; 17:00</t>
  </si>
  <si>
    <t>28/01/2020 &amp; 21:05</t>
  </si>
  <si>
    <t>29/01/2020 &amp; 19:00</t>
  </si>
  <si>
    <t>29/01/2020 &amp; 14:30</t>
  </si>
  <si>
    <t>30/01/2020 &amp; 17:30</t>
  </si>
  <si>
    <t>30/01/2020 &amp; 18:30</t>
  </si>
  <si>
    <t>31/01/2020 &amp; 17:45</t>
  </si>
  <si>
    <t>04/02/2020 &amp; 17:10</t>
  </si>
  <si>
    <t>11/02/2020 &amp; 13:00</t>
  </si>
  <si>
    <t>05/02/2020 &amp; 17:00</t>
  </si>
  <si>
    <t>04/02/2020 &amp; 20:00</t>
  </si>
  <si>
    <t>05/02/2020 &amp; 18:50</t>
  </si>
  <si>
    <t>05/02/2020 &amp; 13:45</t>
  </si>
  <si>
    <t>06/02/2020 &amp; 14:30</t>
  </si>
  <si>
    <t>06/02/2020 &amp; 14:45</t>
  </si>
  <si>
    <t>07/02/2020 &amp; 14:45</t>
  </si>
  <si>
    <t>06/02/2020 &amp; 19:00</t>
  </si>
  <si>
    <t>11/02/2020 &amp; 14:30</t>
  </si>
  <si>
    <t>10/02/2020 &amp; 21:15</t>
  </si>
  <si>
    <t>11/02/2020 &amp; 20:15</t>
  </si>
  <si>
    <t>07/02/2020 &amp; 15:00</t>
  </si>
  <si>
    <t>08/02/2020 &amp; 16:30</t>
  </si>
  <si>
    <t>12/02/2020 &amp; 14:15</t>
  </si>
  <si>
    <t>12/02/2020 &amp; 14:30</t>
  </si>
  <si>
    <t>13/02/2020 &amp; 15:15</t>
  </si>
  <si>
    <t>10/02/2020 &amp; 17:45</t>
  </si>
  <si>
    <t>16/02/2020 &amp; 11:00</t>
  </si>
  <si>
    <t>11/02/2020 &amp; 17:55</t>
  </si>
  <si>
    <t>17/02/2020 &amp; 16:05</t>
  </si>
  <si>
    <t>24/02/2020 &amp; 10:30</t>
  </si>
  <si>
    <t>18/02/2020 &amp; 18:50</t>
  </si>
  <si>
    <t>17/02/2020 &amp; 20:30</t>
  </si>
  <si>
    <t>18/02/2020 &amp; 13:40</t>
  </si>
  <si>
    <t>19/02/2020 &amp; 14:30</t>
  </si>
  <si>
    <t>18/02/2020 &amp; 17:30</t>
  </si>
  <si>
    <t>19/02/2020 &amp; 14:45</t>
  </si>
  <si>
    <t>20/02/2020 &amp; 13:15</t>
  </si>
  <si>
    <t>20/02/2020 &amp; 18:00</t>
  </si>
  <si>
    <t>01/03/2020 &amp; 12:30</t>
  </si>
  <si>
    <t>21/02/2020 &amp; 17:00</t>
  </si>
  <si>
    <t>24/02/2020 &amp; 16:00</t>
  </si>
  <si>
    <t>24/02/2020 &amp; 17:00</t>
  </si>
  <si>
    <t>20/02/2020 &amp; 17:55</t>
  </si>
  <si>
    <t>21/02/2020 &amp; 13:45</t>
  </si>
  <si>
    <t>22/02/2020 &amp; 17:15</t>
  </si>
  <si>
    <t>21/02/2020 &amp; 18:00</t>
  </si>
  <si>
    <t>22/02/2020 &amp; 17:45</t>
  </si>
  <si>
    <t>23/02/2020 &amp; 14:45</t>
  </si>
  <si>
    <t>24/02/2020 &amp; 18:45</t>
  </si>
  <si>
    <t>25/02/2020 &amp; 14:30</t>
  </si>
  <si>
    <t>26/02/2020 &amp; 14:00</t>
  </si>
  <si>
    <t>25/02/2020 &amp; 18:00</t>
  </si>
  <si>
    <t>26/02/2020 &amp; 18:00</t>
  </si>
  <si>
    <t>27/02/2020 &amp; 18:00</t>
  </si>
  <si>
    <t>25/02/2020 &amp; 19:00</t>
  </si>
  <si>
    <t>26/02/2020 &amp; 14:05</t>
  </si>
  <si>
    <t>27/02/2020 &amp; 12:40</t>
  </si>
  <si>
    <t>26/02/2020 &amp; 19:20</t>
  </si>
  <si>
    <t>27/02/2020 &amp; 13:00</t>
  </si>
  <si>
    <t>28/02/2020 &amp; 14:00</t>
  </si>
  <si>
    <t>27/02/2020 &amp; 17:30</t>
  </si>
  <si>
    <t>28/02/2020 &amp; 14:45</t>
  </si>
  <si>
    <t>01/03/2020 &amp;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</si>
</sst>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 applyAlignment="1">
      <alignment shrinkToFit="1"/>
    </xf>
    <xf numFmtId="0" fontId="2" fillId="2" borderId="2" xfId="0" applyFont="1" applyFill="1" applyBorder="1" applyAlignment="1">
      <alignment shrinkToFit="1"/>
    </xf>
    <xf numFmtId="0" fontId="2" fillId="2" borderId="3" xfId="0" applyFont="1" applyFill="1" applyBorder="1"/>
    <xf numFmtId="0" fontId="0" fillId="0" borderId="4" xfId="0" applyBorder="1"/>
    <xf numFmtId="14" fontId="0" fillId="0" borderId="0" xfId="0" applyNumberFormat="1"/>
    <xf numFmtId="20" fontId="0" fillId="0" borderId="0" xfId="0" applyNumberFormat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20" fontId="0" fillId="0" borderId="6" xfId="0" applyNumberFormat="1" applyBorder="1"/>
    <xf numFmtId="0" fontId="0" fillId="3" borderId="0" xfId="0" applyFill="1"/>
    <xf numFmtId="0" fontId="3" fillId="4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6" fillId="0" borderId="3" xfId="0" applyFont="1" applyBorder="1"/>
    <xf numFmtId="0" fontId="7" fillId="0" borderId="3" xfId="0" applyFont="1" applyBorder="1"/>
    <xf numFmtId="0" fontId="1" fillId="0" borderId="0" xfId="0" applyFont="1"/>
    <xf numFmtId="0" fontId="1" fillId="0" borderId="6" xfId="0" applyFont="1" applyBorder="1"/>
    <xf numFmtId="0" fontId="8" fillId="0" borderId="0" xfId="0" applyFont="1"/>
    <xf numFmtId="0" fontId="8" fillId="0" borderId="6" xfId="0" applyFont="1" applyBorder="1"/>
    <xf numFmtId="16" fontId="0" fillId="0" borderId="0" xfId="0" applyNumberFormat="1"/>
    <xf numFmtId="16" fontId="0" fillId="0" borderId="6" xfId="0" applyNumberFormat="1" applyBorder="1"/>
    <xf numFmtId="0" fontId="9" fillId="0" borderId="1" xfId="0" applyFont="1" applyBorder="1"/>
    <xf numFmtId="0" fontId="9" fillId="0" borderId="3" xfId="0" applyFont="1" applyBorder="1"/>
    <xf numFmtId="0" fontId="3" fillId="0" borderId="4" xfId="0" applyFont="1" applyBorder="1"/>
    <xf numFmtId="16" fontId="3" fillId="0" borderId="0" xfId="0" applyNumberFormat="1" applyFont="1"/>
    <xf numFmtId="0" fontId="3" fillId="0" borderId="0" xfId="0" applyFont="1"/>
    <xf numFmtId="0" fontId="3" fillId="0" borderId="5" xfId="0" applyFont="1" applyBorder="1"/>
    <xf numFmtId="16" fontId="3" fillId="0" borderId="6" xfId="0" applyNumberFormat="1" applyFont="1" applyBorder="1"/>
    <xf numFmtId="0" fontId="3" fillId="0" borderId="6" xfId="0" applyFont="1" applyBorder="1"/>
    <xf numFmtId="14" fontId="3" fillId="0" borderId="0" xfId="0" applyNumberFormat="1" applyFont="1"/>
    <xf numFmtId="14" fontId="3" fillId="0" borderId="6" xfId="0" applyNumberFormat="1" applyFont="1" applyBorder="1"/>
    <xf numFmtId="0" fontId="0" fillId="0" borderId="4" xfId="0" applyBorder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right"/>
    </xf>
    <xf numFmtId="0" fontId="0" fillId="3" borderId="4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8" xfId="0" applyFont="1" applyFill="1" applyBorder="1" applyAlignment="1">
      <alignment shrinkToFit="1"/>
    </xf>
    <xf numFmtId="0" fontId="2" fillId="2" borderId="8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5" borderId="10" xfId="0" applyFill="1" applyBorder="1"/>
    <xf numFmtId="0" fontId="0" fillId="0" borderId="12" xfId="0" applyBorder="1"/>
    <xf numFmtId="14" fontId="0" fillId="0" borderId="6" xfId="0" applyNumberFormat="1" applyBorder="1" applyAlignment="1">
      <alignment horizontal="center"/>
    </xf>
    <xf numFmtId="0" fontId="9" fillId="0" borderId="0" xfId="0" applyFont="1"/>
    <xf numFmtId="0" fontId="0" fillId="0" borderId="3" xfId="0" applyBorder="1"/>
    <xf numFmtId="0" fontId="9" fillId="5" borderId="0" xfId="0" applyFont="1" applyFill="1"/>
    <xf numFmtId="0" fontId="2" fillId="6" borderId="1" xfId="0" applyFont="1" applyFill="1" applyBorder="1" applyAlignment="1">
      <alignment horizontal="right"/>
    </xf>
    <xf numFmtId="0" fontId="2" fillId="6" borderId="3" xfId="0" applyFont="1" applyFill="1" applyBorder="1"/>
    <xf numFmtId="0" fontId="2" fillId="5" borderId="3" xfId="0" applyFont="1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9" xfId="0" applyFill="1" applyBorder="1"/>
    <xf numFmtId="0" fontId="0" fillId="0" borderId="9" xfId="0" applyBorder="1"/>
    <xf numFmtId="0" fontId="2" fillId="5" borderId="13" xfId="0" applyFont="1" applyFill="1" applyBorder="1"/>
    <xf numFmtId="0" fontId="2" fillId="7" borderId="1" xfId="0" applyFont="1" applyFill="1" applyBorder="1" applyAlignment="1">
      <alignment shrinkToFit="1"/>
    </xf>
    <xf numFmtId="0" fontId="2" fillId="7" borderId="8" xfId="0" applyFont="1" applyFill="1" applyBorder="1" applyAlignment="1">
      <alignment shrinkToFit="1"/>
    </xf>
    <xf numFmtId="0" fontId="2" fillId="7" borderId="8" xfId="0" applyFont="1" applyFill="1" applyBorder="1"/>
    <xf numFmtId="0" fontId="0" fillId="0" borderId="11" xfId="0" applyBorder="1"/>
    <xf numFmtId="0" fontId="0" fillId="3" borderId="11" xfId="0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0" borderId="8" xfId="0" applyFont="1" applyBorder="1"/>
    <xf numFmtId="0" fontId="0" fillId="5" borderId="6" xfId="0" applyFill="1" applyBorder="1"/>
    <xf numFmtId="166" fontId="2" fillId="6" borderId="3" xfId="0" applyNumberFormat="1" applyFont="1" applyFill="1" applyBorder="1"/>
    <xf numFmtId="166" fontId="0" fillId="0" borderId="0" xfId="0" applyNumberFormat="1"/>
    <xf numFmtId="166" fontId="0" fillId="0" borderId="6" xfId="0" applyNumberFormat="1" applyBorder="1"/>
    <xf numFmtId="166" fontId="0" fillId="0" borderId="4" xfId="0" applyNumberFormat="1" applyBorder="1" applyAlignment="1">
      <alignment horizontal="right"/>
    </xf>
    <xf numFmtId="166" fontId="0" fillId="3" borderId="0" xfId="0" applyNumberFormat="1" applyFill="1"/>
    <xf numFmtId="166" fontId="2" fillId="6" borderId="8" xfId="0" applyNumberFormat="1" applyFont="1" applyFill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66" fontId="0" fillId="3" borderId="4" xfId="0" applyNumberFormat="1" applyFill="1" applyBorder="1" applyAlignment="1">
      <alignment horizontal="right"/>
    </xf>
    <xf numFmtId="0" fontId="2" fillId="6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8" fillId="0" borderId="0" xfId="0" applyNumberFormat="1" applyFont="1"/>
    <xf numFmtId="14" fontId="8" fillId="0" borderId="6" xfId="0" applyNumberFormat="1" applyFont="1" applyBorder="1"/>
    <xf numFmtId="0" fontId="0" fillId="0" borderId="6" xfId="0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8" fillId="8" borderId="0" xfId="0" applyFont="1" applyFill="1"/>
    <xf numFmtId="0" fontId="0" fillId="8" borderId="0" xfId="0" applyFill="1"/>
    <xf numFmtId="0" fontId="8" fillId="8" borderId="6" xfId="0" applyFont="1" applyFill="1" applyBorder="1"/>
    <xf numFmtId="0" fontId="0" fillId="8" borderId="6" xfId="0" applyFill="1" applyBorder="1"/>
    <xf numFmtId="0" fontId="8" fillId="9" borderId="0" xfId="0" applyFont="1" applyFill="1"/>
    <xf numFmtId="166" fontId="0" fillId="8" borderId="0" xfId="0" applyNumberFormat="1" applyFill="1"/>
    <xf numFmtId="166" fontId="0" fillId="8" borderId="6" xfId="0" applyNumberFormat="1" applyFill="1" applyBorder="1"/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8" fillId="10" borderId="0" xfId="0" applyFont="1" applyFill="1"/>
    <xf numFmtId="0" fontId="0" fillId="0" borderId="0" xfId="0" quotePrefix="1"/>
    <xf numFmtId="14" fontId="0" fillId="3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EFB2-D9D8-1E47-B82C-56E68E1F3220}">
  <dimension ref="A1:XFD413"/>
  <sheetViews>
    <sheetView topLeftCell="A37" workbookViewId="0">
      <selection activeCell="F137" sqref="F137"/>
    </sheetView>
  </sheetViews>
  <sheetFormatPr baseColWidth="10" defaultRowHeight="16"/>
  <cols>
    <col min="2" max="2" width="24" customWidth="1"/>
    <col min="3" max="3" width="15" customWidth="1"/>
    <col min="4" max="4" width="15.6640625" customWidth="1"/>
  </cols>
  <sheetData>
    <row r="1" spans="1:4" ht="17" thickBot="1">
      <c r="A1" s="1" t="s">
        <v>0</v>
      </c>
      <c r="B1" s="59" t="s">
        <v>70</v>
      </c>
      <c r="C1" s="60" t="s">
        <v>71</v>
      </c>
      <c r="D1" s="60" t="s">
        <v>72</v>
      </c>
    </row>
    <row r="2" spans="1:4">
      <c r="A2" s="4">
        <v>6030</v>
      </c>
      <c r="B2" s="4" t="s">
        <v>73</v>
      </c>
      <c r="C2" s="4" t="s">
        <v>74</v>
      </c>
      <c r="D2" s="4">
        <v>40</v>
      </c>
    </row>
    <row r="3" spans="1:4">
      <c r="A3" s="4">
        <v>6031</v>
      </c>
      <c r="B3" s="4" t="s">
        <v>73</v>
      </c>
      <c r="C3" s="4" t="s">
        <v>74</v>
      </c>
      <c r="D3" s="4">
        <v>40</v>
      </c>
    </row>
    <row r="4" spans="1:4">
      <c r="A4" s="4">
        <v>6032</v>
      </c>
      <c r="B4" s="4" t="s">
        <v>73</v>
      </c>
      <c r="C4" s="4" t="s">
        <v>74</v>
      </c>
      <c r="D4" s="4">
        <v>40</v>
      </c>
    </row>
    <row r="5" spans="1:4">
      <c r="A5" s="4">
        <v>6033</v>
      </c>
      <c r="B5" s="4" t="s">
        <v>73</v>
      </c>
      <c r="C5" s="4" t="s">
        <v>74</v>
      </c>
      <c r="D5" s="4">
        <v>40</v>
      </c>
    </row>
    <row r="6" spans="1:4">
      <c r="A6" s="4">
        <v>6034</v>
      </c>
      <c r="B6" s="4" t="s">
        <v>73</v>
      </c>
      <c r="C6" s="4" t="s">
        <v>74</v>
      </c>
      <c r="D6" s="4">
        <v>40</v>
      </c>
    </row>
    <row r="7" spans="1:4" ht="17" thickBot="1">
      <c r="A7" s="7">
        <v>6035</v>
      </c>
      <c r="B7" s="7" t="s">
        <v>73</v>
      </c>
      <c r="C7" s="7" t="s">
        <v>74</v>
      </c>
      <c r="D7" s="7">
        <v>40</v>
      </c>
    </row>
    <row r="8" spans="1:4" ht="17" thickTop="1">
      <c r="A8" s="4">
        <v>6036</v>
      </c>
      <c r="B8" s="4" t="s">
        <v>73</v>
      </c>
      <c r="C8" s="4" t="s">
        <v>74</v>
      </c>
      <c r="D8" s="4">
        <v>6</v>
      </c>
    </row>
    <row r="9" spans="1:4">
      <c r="A9" s="4">
        <v>6037</v>
      </c>
      <c r="B9" s="4" t="s">
        <v>73</v>
      </c>
      <c r="C9" s="4" t="s">
        <v>74</v>
      </c>
      <c r="D9" s="4">
        <v>6</v>
      </c>
    </row>
    <row r="10" spans="1:4">
      <c r="A10" s="4">
        <v>6039</v>
      </c>
      <c r="B10" s="4" t="s">
        <v>73</v>
      </c>
      <c r="C10" s="4" t="s">
        <v>74</v>
      </c>
      <c r="D10" s="4">
        <v>6</v>
      </c>
    </row>
    <row r="11" spans="1:4">
      <c r="A11" s="4">
        <v>6040</v>
      </c>
      <c r="B11" s="4" t="s">
        <v>73</v>
      </c>
      <c r="C11" s="4" t="s">
        <v>74</v>
      </c>
      <c r="D11" s="4">
        <v>6</v>
      </c>
    </row>
    <row r="12" spans="1:4">
      <c r="A12" s="4">
        <v>6042</v>
      </c>
      <c r="B12" s="4" t="s">
        <v>73</v>
      </c>
      <c r="C12" s="4" t="s">
        <v>74</v>
      </c>
      <c r="D12" s="4">
        <v>6</v>
      </c>
    </row>
    <row r="13" spans="1:4" ht="17" thickBot="1">
      <c r="A13" s="7">
        <v>6078</v>
      </c>
      <c r="B13" s="7" t="s">
        <v>73</v>
      </c>
      <c r="C13" s="7" t="s">
        <v>74</v>
      </c>
      <c r="D13" s="7">
        <v>6</v>
      </c>
    </row>
    <row r="14" spans="1:4" ht="17" thickTop="1">
      <c r="A14" s="4">
        <v>235</v>
      </c>
      <c r="B14" s="4" t="s">
        <v>73</v>
      </c>
      <c r="C14" s="4" t="s">
        <v>75</v>
      </c>
      <c r="D14" s="4">
        <v>6</v>
      </c>
    </row>
    <row r="15" spans="1:4">
      <c r="A15" s="4">
        <v>237</v>
      </c>
      <c r="B15" s="4" t="s">
        <v>73</v>
      </c>
      <c r="C15" s="4" t="s">
        <v>75</v>
      </c>
      <c r="D15" s="4">
        <v>6</v>
      </c>
    </row>
    <row r="16" spans="1:4">
      <c r="A16" s="4">
        <v>238</v>
      </c>
      <c r="B16" s="4" t="s">
        <v>73</v>
      </c>
      <c r="C16" s="4" t="s">
        <v>75</v>
      </c>
      <c r="D16" s="4">
        <v>6</v>
      </c>
    </row>
    <row r="17" spans="1:4">
      <c r="A17" s="4">
        <v>239</v>
      </c>
      <c r="B17" s="4" t="s">
        <v>73</v>
      </c>
      <c r="C17" s="4" t="s">
        <v>75</v>
      </c>
      <c r="D17" s="4">
        <v>6</v>
      </c>
    </row>
    <row r="18" spans="1:4">
      <c r="A18" s="4">
        <v>240</v>
      </c>
      <c r="B18" s="4" t="s">
        <v>73</v>
      </c>
      <c r="C18" s="4" t="s">
        <v>75</v>
      </c>
      <c r="D18" s="4">
        <v>6</v>
      </c>
    </row>
    <row r="19" spans="1:4" ht="17" thickBot="1">
      <c r="A19" s="7">
        <v>118</v>
      </c>
      <c r="B19" s="7" t="s">
        <v>73</v>
      </c>
      <c r="C19" s="45" t="s">
        <v>75</v>
      </c>
      <c r="D19" s="7">
        <v>20</v>
      </c>
    </row>
    <row r="20" spans="1:4" ht="17" thickTop="1">
      <c r="A20" s="4">
        <v>163</v>
      </c>
      <c r="B20" s="4" t="s">
        <v>73</v>
      </c>
      <c r="C20" s="61" t="s">
        <v>75</v>
      </c>
      <c r="D20" s="4">
        <v>60</v>
      </c>
    </row>
    <row r="21" spans="1:4">
      <c r="A21" s="4">
        <v>165</v>
      </c>
      <c r="B21" s="4" t="s">
        <v>73</v>
      </c>
      <c r="C21" s="61" t="s">
        <v>75</v>
      </c>
      <c r="D21" s="4">
        <v>60</v>
      </c>
    </row>
    <row r="22" spans="1:4">
      <c r="A22" s="4">
        <v>166</v>
      </c>
      <c r="B22" s="4" t="s">
        <v>73</v>
      </c>
      <c r="C22" s="61" t="s">
        <v>75</v>
      </c>
      <c r="D22" s="4">
        <v>60</v>
      </c>
    </row>
    <row r="23" spans="1:4">
      <c r="A23" s="4">
        <v>167</v>
      </c>
      <c r="B23" s="4" t="s">
        <v>73</v>
      </c>
      <c r="C23" s="61" t="s">
        <v>75</v>
      </c>
      <c r="D23" s="4">
        <v>60</v>
      </c>
    </row>
    <row r="24" spans="1:4">
      <c r="A24" s="4">
        <v>168</v>
      </c>
      <c r="B24" s="4" t="s">
        <v>73</v>
      </c>
      <c r="C24" s="61" t="s">
        <v>75</v>
      </c>
      <c r="D24" s="4">
        <v>60</v>
      </c>
    </row>
    <row r="25" spans="1:4" s="8" customFormat="1" ht="17" thickBot="1">
      <c r="A25" s="7">
        <v>108</v>
      </c>
      <c r="B25" s="7" t="s">
        <v>73</v>
      </c>
      <c r="C25" s="45" t="s">
        <v>75</v>
      </c>
      <c r="D25" s="7">
        <v>60</v>
      </c>
    </row>
    <row r="26" spans="1:4" ht="17" thickTop="1">
      <c r="A26" s="4">
        <v>1143</v>
      </c>
      <c r="B26" s="4" t="s">
        <v>73</v>
      </c>
      <c r="C26" s="61" t="s">
        <v>95</v>
      </c>
      <c r="D26" s="4">
        <v>60</v>
      </c>
    </row>
    <row r="27" spans="1:4">
      <c r="A27" s="4">
        <v>1144</v>
      </c>
      <c r="B27" s="4" t="s">
        <v>73</v>
      </c>
      <c r="C27" s="61" t="s">
        <v>95</v>
      </c>
      <c r="D27" s="4">
        <v>60</v>
      </c>
    </row>
    <row r="28" spans="1:4">
      <c r="A28" s="4">
        <v>1145</v>
      </c>
      <c r="B28" s="4" t="s">
        <v>73</v>
      </c>
      <c r="C28" s="61" t="s">
        <v>95</v>
      </c>
      <c r="D28" s="4">
        <v>60</v>
      </c>
    </row>
    <row r="29" spans="1:4">
      <c r="A29" s="4">
        <v>1146</v>
      </c>
      <c r="B29" s="4" t="s">
        <v>73</v>
      </c>
      <c r="C29" s="61" t="s">
        <v>95</v>
      </c>
      <c r="D29" s="4">
        <v>60</v>
      </c>
    </row>
    <row r="30" spans="1:4">
      <c r="A30" s="4">
        <v>1147</v>
      </c>
      <c r="B30" s="4" t="s">
        <v>73</v>
      </c>
      <c r="C30" s="61" t="s">
        <v>95</v>
      </c>
      <c r="D30" s="4">
        <v>60</v>
      </c>
    </row>
    <row r="31" spans="1:4" s="8" customFormat="1" ht="17" thickBot="1">
      <c r="A31" s="7">
        <v>1148</v>
      </c>
      <c r="B31" s="7" t="s">
        <v>73</v>
      </c>
      <c r="C31" s="45" t="s">
        <v>95</v>
      </c>
      <c r="D31" s="7">
        <v>60</v>
      </c>
    </row>
    <row r="32" spans="1:4" ht="17" thickTop="1">
      <c r="A32" s="4">
        <v>1019</v>
      </c>
      <c r="B32" s="4" t="s">
        <v>73</v>
      </c>
      <c r="C32" s="61" t="s">
        <v>95</v>
      </c>
      <c r="D32" s="4">
        <v>6</v>
      </c>
    </row>
    <row r="33" spans="1:4">
      <c r="A33" s="4">
        <v>1020</v>
      </c>
      <c r="B33" s="4" t="s">
        <v>73</v>
      </c>
      <c r="C33" s="61" t="s">
        <v>95</v>
      </c>
      <c r="D33" s="4">
        <v>6</v>
      </c>
    </row>
    <row r="34" spans="1:4">
      <c r="A34" s="4">
        <v>1021</v>
      </c>
      <c r="B34" s="4" t="s">
        <v>73</v>
      </c>
      <c r="C34" s="61" t="s">
        <v>95</v>
      </c>
      <c r="D34" s="4">
        <v>6</v>
      </c>
    </row>
    <row r="35" spans="1:4">
      <c r="A35" s="4">
        <v>1022</v>
      </c>
      <c r="B35" s="4" t="s">
        <v>73</v>
      </c>
      <c r="C35" s="61" t="s">
        <v>95</v>
      </c>
      <c r="D35" s="4">
        <v>6</v>
      </c>
    </row>
    <row r="36" spans="1:4">
      <c r="A36" s="4">
        <v>1023</v>
      </c>
      <c r="B36" s="4" t="s">
        <v>73</v>
      </c>
      <c r="C36" s="61" t="s">
        <v>95</v>
      </c>
      <c r="D36" s="4">
        <v>6</v>
      </c>
    </row>
    <row r="37" spans="1:4" s="8" customFormat="1" ht="17" thickBot="1">
      <c r="A37" s="7">
        <v>1025</v>
      </c>
      <c r="B37" s="7" t="s">
        <v>73</v>
      </c>
      <c r="C37" s="45" t="s">
        <v>95</v>
      </c>
      <c r="D37" s="7">
        <v>6</v>
      </c>
    </row>
    <row r="38" spans="1:4" ht="17" thickTop="1">
      <c r="A38" s="4">
        <v>2573</v>
      </c>
      <c r="B38" s="4" t="s">
        <v>96</v>
      </c>
      <c r="C38" s="61" t="s">
        <v>97</v>
      </c>
      <c r="D38" s="4">
        <v>25</v>
      </c>
    </row>
    <row r="39" spans="1:4">
      <c r="A39" s="4">
        <v>2574</v>
      </c>
      <c r="B39" s="4" t="s">
        <v>96</v>
      </c>
      <c r="C39" s="61" t="s">
        <v>97</v>
      </c>
      <c r="D39" s="4">
        <v>25</v>
      </c>
    </row>
    <row r="40" spans="1:4">
      <c r="A40" s="4">
        <v>2575</v>
      </c>
      <c r="B40" s="4" t="s">
        <v>96</v>
      </c>
      <c r="C40" s="61" t="s">
        <v>97</v>
      </c>
      <c r="D40" s="4">
        <v>25</v>
      </c>
    </row>
    <row r="41" spans="1:4">
      <c r="A41" s="4">
        <v>2576</v>
      </c>
      <c r="B41" s="4" t="s">
        <v>96</v>
      </c>
      <c r="C41" s="61" t="s">
        <v>97</v>
      </c>
      <c r="D41" s="4">
        <v>25</v>
      </c>
    </row>
    <row r="42" spans="1:4">
      <c r="A42" s="4">
        <v>2577</v>
      </c>
      <c r="B42" s="4" t="s">
        <v>96</v>
      </c>
      <c r="C42" s="61" t="s">
        <v>97</v>
      </c>
      <c r="D42" s="4">
        <v>25</v>
      </c>
    </row>
    <row r="43" spans="1:4" s="8" customFormat="1" ht="17" thickBot="1">
      <c r="A43" s="7">
        <v>2578</v>
      </c>
      <c r="B43" s="7" t="s">
        <v>96</v>
      </c>
      <c r="C43" s="45" t="s">
        <v>97</v>
      </c>
      <c r="D43" s="7">
        <v>25</v>
      </c>
    </row>
    <row r="44" spans="1:4" ht="17" thickTop="1">
      <c r="A44" s="4">
        <v>2564</v>
      </c>
      <c r="B44" s="4" t="s">
        <v>96</v>
      </c>
      <c r="C44" s="61" t="s">
        <v>97</v>
      </c>
      <c r="D44" s="4">
        <v>90</v>
      </c>
    </row>
    <row r="45" spans="1:4">
      <c r="A45" s="4">
        <v>2565</v>
      </c>
      <c r="B45" s="4" t="s">
        <v>96</v>
      </c>
      <c r="C45" s="61" t="s">
        <v>97</v>
      </c>
      <c r="D45" s="4">
        <v>90</v>
      </c>
    </row>
    <row r="46" spans="1:4">
      <c r="A46" s="4">
        <v>2566</v>
      </c>
      <c r="B46" s="4" t="s">
        <v>96</v>
      </c>
      <c r="C46" s="61" t="s">
        <v>97</v>
      </c>
      <c r="D46" s="4">
        <v>90</v>
      </c>
    </row>
    <row r="47" spans="1:4">
      <c r="A47" s="4">
        <v>2567</v>
      </c>
      <c r="B47" s="4" t="s">
        <v>96</v>
      </c>
      <c r="C47" s="61" t="s">
        <v>97</v>
      </c>
      <c r="D47" s="4">
        <v>90</v>
      </c>
    </row>
    <row r="48" spans="1:4">
      <c r="A48" s="4">
        <v>2568</v>
      </c>
      <c r="B48" s="4" t="s">
        <v>96</v>
      </c>
      <c r="C48" s="61" t="s">
        <v>97</v>
      </c>
      <c r="D48" s="4">
        <v>90</v>
      </c>
    </row>
    <row r="49" spans="1:4" s="8" customFormat="1" ht="17" thickBot="1">
      <c r="A49" s="7">
        <v>2569</v>
      </c>
      <c r="B49" s="7" t="s">
        <v>96</v>
      </c>
      <c r="C49" s="45" t="s">
        <v>97</v>
      </c>
      <c r="D49" s="7">
        <v>90</v>
      </c>
    </row>
    <row r="50" spans="1:4" ht="17" thickTop="1">
      <c r="A50" s="4">
        <v>1718</v>
      </c>
      <c r="B50" t="s">
        <v>73</v>
      </c>
      <c r="C50" t="s">
        <v>111</v>
      </c>
      <c r="D50">
        <v>60</v>
      </c>
    </row>
    <row r="51" spans="1:4">
      <c r="A51" s="4">
        <v>1855</v>
      </c>
      <c r="B51" t="s">
        <v>73</v>
      </c>
      <c r="C51" t="s">
        <v>111</v>
      </c>
      <c r="D51">
        <v>40</v>
      </c>
    </row>
    <row r="52" spans="1:4">
      <c r="A52" s="4">
        <v>1856</v>
      </c>
      <c r="B52" t="s">
        <v>73</v>
      </c>
      <c r="C52" t="s">
        <v>111</v>
      </c>
      <c r="D52">
        <v>40</v>
      </c>
    </row>
    <row r="53" spans="1:4">
      <c r="A53" s="4">
        <v>1859</v>
      </c>
      <c r="B53" t="s">
        <v>73</v>
      </c>
      <c r="C53" t="s">
        <v>111</v>
      </c>
      <c r="D53">
        <v>40</v>
      </c>
    </row>
    <row r="54" spans="1:4">
      <c r="A54" s="4">
        <v>1860</v>
      </c>
      <c r="B54" t="s">
        <v>73</v>
      </c>
      <c r="C54" t="s">
        <v>111</v>
      </c>
      <c r="D54">
        <v>40</v>
      </c>
    </row>
    <row r="55" spans="1:4" s="8" customFormat="1" ht="17" thickBot="1">
      <c r="A55" s="7">
        <v>1862</v>
      </c>
      <c r="B55" s="8" t="s">
        <v>73</v>
      </c>
      <c r="C55" s="8" t="s">
        <v>111</v>
      </c>
      <c r="D55" s="8">
        <v>40</v>
      </c>
    </row>
    <row r="56" spans="1:4" ht="17" thickTop="1">
      <c r="A56" s="4">
        <v>1769</v>
      </c>
      <c r="B56" t="s">
        <v>73</v>
      </c>
      <c r="C56" t="s">
        <v>111</v>
      </c>
      <c r="D56">
        <v>6</v>
      </c>
    </row>
    <row r="57" spans="1:4">
      <c r="A57" s="4">
        <v>1771</v>
      </c>
      <c r="B57" t="s">
        <v>73</v>
      </c>
      <c r="C57" t="s">
        <v>111</v>
      </c>
      <c r="D57">
        <v>6</v>
      </c>
    </row>
    <row r="58" spans="1:4">
      <c r="A58" s="4">
        <v>1772</v>
      </c>
      <c r="B58" t="s">
        <v>73</v>
      </c>
      <c r="C58" t="s">
        <v>111</v>
      </c>
      <c r="D58">
        <v>6</v>
      </c>
    </row>
    <row r="59" spans="1:4">
      <c r="A59" s="4">
        <v>1773</v>
      </c>
      <c r="B59" t="s">
        <v>73</v>
      </c>
      <c r="C59" t="s">
        <v>111</v>
      </c>
      <c r="D59">
        <v>6</v>
      </c>
    </row>
    <row r="60" spans="1:4">
      <c r="A60" s="4">
        <v>1774</v>
      </c>
      <c r="B60" t="s">
        <v>73</v>
      </c>
      <c r="C60" t="s">
        <v>111</v>
      </c>
      <c r="D60">
        <v>6</v>
      </c>
    </row>
    <row r="61" spans="1:4" s="8" customFormat="1" ht="17" thickBot="1">
      <c r="A61" s="7">
        <v>1775</v>
      </c>
      <c r="B61" s="8" t="s">
        <v>73</v>
      </c>
      <c r="C61" s="8" t="s">
        <v>111</v>
      </c>
      <c r="D61" s="8">
        <v>6</v>
      </c>
    </row>
    <row r="62" spans="1:4" ht="17" thickTop="1">
      <c r="A62" s="4">
        <v>128</v>
      </c>
      <c r="B62" t="s">
        <v>73</v>
      </c>
      <c r="C62" t="s">
        <v>75</v>
      </c>
      <c r="D62">
        <v>40</v>
      </c>
    </row>
    <row r="63" spans="1:4">
      <c r="A63" s="4">
        <v>140</v>
      </c>
      <c r="B63" t="s">
        <v>73</v>
      </c>
      <c r="C63" t="s">
        <v>75</v>
      </c>
      <c r="D63">
        <v>40</v>
      </c>
    </row>
    <row r="64" spans="1:4">
      <c r="A64" s="4">
        <v>143</v>
      </c>
      <c r="B64" t="s">
        <v>73</v>
      </c>
      <c r="C64" t="s">
        <v>75</v>
      </c>
      <c r="D64">
        <v>40</v>
      </c>
    </row>
    <row r="65" spans="1:4">
      <c r="A65" s="4">
        <v>172</v>
      </c>
      <c r="B65" t="s">
        <v>73</v>
      </c>
      <c r="C65" t="s">
        <v>75</v>
      </c>
      <c r="D65">
        <v>40</v>
      </c>
    </row>
    <row r="66" spans="1:4">
      <c r="A66" s="4">
        <v>232</v>
      </c>
      <c r="B66" t="s">
        <v>73</v>
      </c>
      <c r="C66" t="s">
        <v>75</v>
      </c>
      <c r="D66">
        <v>40</v>
      </c>
    </row>
    <row r="67" spans="1:4" s="8" customFormat="1" ht="17" thickBot="1">
      <c r="A67" s="7">
        <v>233</v>
      </c>
      <c r="B67" s="8" t="s">
        <v>73</v>
      </c>
      <c r="C67" s="8" t="s">
        <v>75</v>
      </c>
      <c r="D67" s="8">
        <v>40</v>
      </c>
    </row>
    <row r="68" spans="1:4" ht="17" thickTop="1">
      <c r="A68" s="4">
        <v>1827</v>
      </c>
      <c r="B68" t="s">
        <v>96</v>
      </c>
      <c r="C68" t="s">
        <v>111</v>
      </c>
      <c r="D68">
        <v>20</v>
      </c>
    </row>
    <row r="69" spans="1:4">
      <c r="A69" s="4">
        <v>1828</v>
      </c>
      <c r="B69" t="s">
        <v>96</v>
      </c>
      <c r="C69" t="s">
        <v>111</v>
      </c>
      <c r="D69">
        <v>20</v>
      </c>
    </row>
    <row r="70" spans="1:4">
      <c r="A70" s="4">
        <v>1830</v>
      </c>
      <c r="B70" t="s">
        <v>96</v>
      </c>
      <c r="C70" t="s">
        <v>111</v>
      </c>
      <c r="D70">
        <v>20</v>
      </c>
    </row>
    <row r="71" spans="1:4">
      <c r="A71" s="4">
        <v>1831</v>
      </c>
      <c r="B71" t="s">
        <v>96</v>
      </c>
      <c r="C71" t="s">
        <v>111</v>
      </c>
      <c r="D71">
        <v>20</v>
      </c>
    </row>
    <row r="72" spans="1:4">
      <c r="A72" s="4">
        <v>1832</v>
      </c>
      <c r="B72" t="s">
        <v>96</v>
      </c>
      <c r="C72" t="s">
        <v>111</v>
      </c>
      <c r="D72">
        <v>20</v>
      </c>
    </row>
    <row r="73" spans="1:4" s="8" customFormat="1" ht="17" thickBot="1">
      <c r="A73" s="7">
        <v>1833</v>
      </c>
      <c r="B73" s="8" t="s">
        <v>96</v>
      </c>
      <c r="C73" s="8" t="s">
        <v>111</v>
      </c>
      <c r="D73" s="8">
        <v>20</v>
      </c>
    </row>
    <row r="74" spans="1:4" ht="17" thickTop="1">
      <c r="A74" s="4">
        <v>1836</v>
      </c>
      <c r="B74" t="s">
        <v>96</v>
      </c>
      <c r="C74" t="s">
        <v>111</v>
      </c>
      <c r="D74">
        <v>90</v>
      </c>
    </row>
    <row r="75" spans="1:4">
      <c r="A75" s="4">
        <v>1837</v>
      </c>
      <c r="B75" t="s">
        <v>96</v>
      </c>
      <c r="C75" t="s">
        <v>111</v>
      </c>
      <c r="D75">
        <v>90</v>
      </c>
    </row>
    <row r="76" spans="1:4">
      <c r="A76" s="4">
        <v>1838</v>
      </c>
      <c r="B76" t="s">
        <v>96</v>
      </c>
      <c r="C76" t="s">
        <v>111</v>
      </c>
      <c r="D76">
        <v>90</v>
      </c>
    </row>
    <row r="77" spans="1:4">
      <c r="A77" s="4">
        <v>1839</v>
      </c>
      <c r="B77" t="s">
        <v>96</v>
      </c>
      <c r="C77" t="s">
        <v>111</v>
      </c>
      <c r="D77">
        <v>90</v>
      </c>
    </row>
    <row r="78" spans="1:4">
      <c r="A78" s="4">
        <v>1840</v>
      </c>
      <c r="B78" t="s">
        <v>96</v>
      </c>
      <c r="C78" t="s">
        <v>111</v>
      </c>
      <c r="D78">
        <v>90</v>
      </c>
    </row>
    <row r="79" spans="1:4" s="8" customFormat="1" ht="17" thickBot="1">
      <c r="A79" s="7">
        <v>1841</v>
      </c>
      <c r="B79" s="8" t="s">
        <v>96</v>
      </c>
      <c r="C79" s="8" t="s">
        <v>111</v>
      </c>
      <c r="D79" s="8">
        <v>90</v>
      </c>
    </row>
    <row r="80" spans="1:4" ht="17" thickTop="1">
      <c r="A80" s="4">
        <v>1864</v>
      </c>
      <c r="B80" t="s">
        <v>96</v>
      </c>
      <c r="C80" t="s">
        <v>111</v>
      </c>
      <c r="D80">
        <v>10</v>
      </c>
    </row>
    <row r="81" spans="1:4">
      <c r="A81" s="4">
        <v>1865</v>
      </c>
      <c r="B81" t="s">
        <v>96</v>
      </c>
      <c r="C81" t="s">
        <v>111</v>
      </c>
      <c r="D81">
        <v>10</v>
      </c>
    </row>
    <row r="82" spans="1:4">
      <c r="A82" s="4">
        <v>1866</v>
      </c>
      <c r="B82" t="s">
        <v>96</v>
      </c>
      <c r="C82" t="s">
        <v>111</v>
      </c>
      <c r="D82">
        <v>10</v>
      </c>
    </row>
    <row r="83" spans="1:4">
      <c r="A83" s="4">
        <v>1867</v>
      </c>
      <c r="B83" t="s">
        <v>96</v>
      </c>
      <c r="C83" t="s">
        <v>111</v>
      </c>
      <c r="D83">
        <v>10</v>
      </c>
    </row>
    <row r="84" spans="1:4">
      <c r="A84" s="4">
        <v>1868</v>
      </c>
      <c r="B84" t="s">
        <v>96</v>
      </c>
      <c r="C84" t="s">
        <v>111</v>
      </c>
      <c r="D84">
        <v>10</v>
      </c>
    </row>
    <row r="85" spans="1:4" s="8" customFormat="1" ht="17" thickBot="1">
      <c r="A85" s="7">
        <v>1869</v>
      </c>
      <c r="B85" s="8" t="s">
        <v>96</v>
      </c>
      <c r="C85" s="8" t="s">
        <v>111</v>
      </c>
      <c r="D85" s="8">
        <v>10</v>
      </c>
    </row>
    <row r="86" spans="1:4" ht="17" thickTop="1">
      <c r="A86" s="4">
        <v>1845</v>
      </c>
      <c r="B86" t="s">
        <v>96</v>
      </c>
      <c r="C86" t="s">
        <v>111</v>
      </c>
      <c r="D86">
        <v>60</v>
      </c>
    </row>
    <row r="87" spans="1:4">
      <c r="A87" s="4">
        <v>1846</v>
      </c>
      <c r="B87" t="s">
        <v>96</v>
      </c>
      <c r="C87" t="s">
        <v>111</v>
      </c>
      <c r="D87">
        <v>60</v>
      </c>
    </row>
    <row r="88" spans="1:4">
      <c r="A88" s="4">
        <v>1847</v>
      </c>
      <c r="B88" t="s">
        <v>96</v>
      </c>
      <c r="C88" t="s">
        <v>111</v>
      </c>
      <c r="D88">
        <v>60</v>
      </c>
    </row>
    <row r="89" spans="1:4">
      <c r="A89" s="4">
        <v>1848</v>
      </c>
      <c r="B89" t="s">
        <v>96</v>
      </c>
      <c r="C89" t="s">
        <v>111</v>
      </c>
      <c r="D89">
        <v>60</v>
      </c>
    </row>
    <row r="90" spans="1:4">
      <c r="A90" s="4">
        <v>1849</v>
      </c>
      <c r="B90" t="s">
        <v>96</v>
      </c>
      <c r="C90" t="s">
        <v>111</v>
      </c>
      <c r="D90">
        <v>60</v>
      </c>
    </row>
    <row r="91" spans="1:4" s="8" customFormat="1" ht="17" thickBot="1">
      <c r="A91" s="7">
        <v>1850</v>
      </c>
      <c r="B91" s="8" t="s">
        <v>96</v>
      </c>
      <c r="C91" s="8" t="s">
        <v>111</v>
      </c>
      <c r="D91" s="8">
        <v>60</v>
      </c>
    </row>
    <row r="92" spans="1:4" ht="17" thickTop="1">
      <c r="A92" s="4">
        <v>2463</v>
      </c>
      <c r="B92" t="s">
        <v>96</v>
      </c>
      <c r="C92" t="s">
        <v>97</v>
      </c>
      <c r="D92">
        <v>60</v>
      </c>
    </row>
    <row r="93" spans="1:4">
      <c r="A93" s="4">
        <v>2464</v>
      </c>
      <c r="B93" t="s">
        <v>96</v>
      </c>
      <c r="C93" t="s">
        <v>97</v>
      </c>
      <c r="D93">
        <v>60</v>
      </c>
    </row>
    <row r="94" spans="1:4">
      <c r="A94" s="4">
        <v>2465</v>
      </c>
      <c r="B94" t="s">
        <v>96</v>
      </c>
      <c r="C94" t="s">
        <v>97</v>
      </c>
      <c r="D94">
        <v>60</v>
      </c>
    </row>
    <row r="95" spans="1:4">
      <c r="A95" s="4">
        <v>2466</v>
      </c>
      <c r="B95" t="s">
        <v>96</v>
      </c>
      <c r="C95" t="s">
        <v>97</v>
      </c>
      <c r="D95">
        <v>60</v>
      </c>
    </row>
    <row r="96" spans="1:4">
      <c r="A96" s="4">
        <v>2467</v>
      </c>
      <c r="B96" t="s">
        <v>96</v>
      </c>
      <c r="C96" t="s">
        <v>97</v>
      </c>
      <c r="D96">
        <v>60</v>
      </c>
    </row>
    <row r="97" spans="1:4" s="8" customFormat="1" ht="17" thickBot="1">
      <c r="A97" s="7">
        <v>2468</v>
      </c>
      <c r="B97" s="8" t="s">
        <v>96</v>
      </c>
      <c r="C97" s="8" t="s">
        <v>97</v>
      </c>
      <c r="D97" s="8">
        <v>60</v>
      </c>
    </row>
    <row r="98" spans="1:4" ht="17" thickTop="1">
      <c r="A98" s="4">
        <v>2473</v>
      </c>
      <c r="B98" t="s">
        <v>96</v>
      </c>
      <c r="C98" t="s">
        <v>97</v>
      </c>
      <c r="D98">
        <v>40</v>
      </c>
    </row>
    <row r="99" spans="1:4">
      <c r="A99" s="4">
        <v>2474</v>
      </c>
      <c r="B99" t="s">
        <v>96</v>
      </c>
      <c r="C99" t="s">
        <v>97</v>
      </c>
      <c r="D99">
        <v>40</v>
      </c>
    </row>
    <row r="100" spans="1:4">
      <c r="A100" s="4">
        <v>2475</v>
      </c>
      <c r="B100" t="s">
        <v>96</v>
      </c>
      <c r="C100" t="s">
        <v>97</v>
      </c>
      <c r="D100">
        <v>40</v>
      </c>
    </row>
    <row r="101" spans="1:4">
      <c r="A101" s="4">
        <v>2476</v>
      </c>
      <c r="B101" t="s">
        <v>96</v>
      </c>
      <c r="C101" t="s">
        <v>97</v>
      </c>
      <c r="D101">
        <v>40</v>
      </c>
    </row>
    <row r="102" spans="1:4">
      <c r="A102" s="4">
        <v>2477</v>
      </c>
      <c r="B102" t="s">
        <v>96</v>
      </c>
      <c r="C102" t="s">
        <v>97</v>
      </c>
      <c r="D102">
        <v>40</v>
      </c>
    </row>
    <row r="103" spans="1:4" s="8" customFormat="1" ht="17" thickBot="1">
      <c r="A103" s="7">
        <v>2478</v>
      </c>
      <c r="B103" s="8" t="s">
        <v>96</v>
      </c>
      <c r="C103" s="8" t="s">
        <v>97</v>
      </c>
      <c r="D103" s="8">
        <v>40</v>
      </c>
    </row>
    <row r="104" spans="1:4" ht="17" thickTop="1">
      <c r="A104" s="4">
        <v>1737</v>
      </c>
      <c r="B104" t="s">
        <v>96</v>
      </c>
      <c r="C104" t="s">
        <v>111</v>
      </c>
      <c r="D104">
        <v>40</v>
      </c>
    </row>
    <row r="105" spans="1:4">
      <c r="A105" s="4">
        <v>1738</v>
      </c>
      <c r="B105" t="s">
        <v>96</v>
      </c>
      <c r="C105" t="s">
        <v>111</v>
      </c>
      <c r="D105">
        <v>40</v>
      </c>
    </row>
    <row r="106" spans="1:4">
      <c r="A106" s="4">
        <v>1739</v>
      </c>
      <c r="B106" t="s">
        <v>96</v>
      </c>
      <c r="C106" t="s">
        <v>111</v>
      </c>
      <c r="D106">
        <v>40</v>
      </c>
    </row>
    <row r="107" spans="1:4">
      <c r="A107" s="4">
        <v>1740</v>
      </c>
      <c r="B107" t="s">
        <v>96</v>
      </c>
      <c r="C107" t="s">
        <v>111</v>
      </c>
      <c r="D107">
        <v>40</v>
      </c>
    </row>
    <row r="108" spans="1:4">
      <c r="A108" s="4">
        <v>1741</v>
      </c>
      <c r="B108" t="s">
        <v>96</v>
      </c>
      <c r="C108" t="s">
        <v>111</v>
      </c>
      <c r="D108">
        <v>40</v>
      </c>
    </row>
    <row r="109" spans="1:4" s="8" customFormat="1" ht="17" thickBot="1">
      <c r="A109" s="7">
        <v>1742</v>
      </c>
      <c r="B109" s="8" t="s">
        <v>96</v>
      </c>
      <c r="C109" s="8" t="s">
        <v>111</v>
      </c>
      <c r="D109" s="8">
        <v>40</v>
      </c>
    </row>
    <row r="110" spans="1:4" ht="17" thickTop="1">
      <c r="A110" s="4">
        <v>1080</v>
      </c>
      <c r="B110" t="s">
        <v>73</v>
      </c>
      <c r="C110" t="s">
        <v>95</v>
      </c>
      <c r="D110">
        <v>40</v>
      </c>
    </row>
    <row r="111" spans="1:4">
      <c r="A111" s="4">
        <v>1081</v>
      </c>
      <c r="B111" t="s">
        <v>73</v>
      </c>
      <c r="C111" t="s">
        <v>95</v>
      </c>
      <c r="D111">
        <v>40</v>
      </c>
    </row>
    <row r="112" spans="1:4">
      <c r="A112" s="4">
        <v>1082</v>
      </c>
      <c r="B112" t="s">
        <v>73</v>
      </c>
      <c r="C112" t="s">
        <v>95</v>
      </c>
      <c r="D112">
        <v>40</v>
      </c>
    </row>
    <row r="113" spans="1:4">
      <c r="A113" s="4">
        <v>1083</v>
      </c>
      <c r="B113" t="s">
        <v>73</v>
      </c>
      <c r="C113" t="s">
        <v>95</v>
      </c>
      <c r="D113">
        <v>40</v>
      </c>
    </row>
    <row r="114" spans="1:4">
      <c r="A114" s="4">
        <v>1084</v>
      </c>
      <c r="B114" t="s">
        <v>73</v>
      </c>
      <c r="C114" t="s">
        <v>95</v>
      </c>
      <c r="D114">
        <v>40</v>
      </c>
    </row>
    <row r="115" spans="1:4" s="8" customFormat="1" ht="17" thickBot="1">
      <c r="A115" s="7">
        <v>1085</v>
      </c>
      <c r="B115" s="8" t="s">
        <v>73</v>
      </c>
      <c r="C115" s="8" t="s">
        <v>95</v>
      </c>
      <c r="D115" s="8">
        <v>40</v>
      </c>
    </row>
    <row r="116" spans="1:4" ht="17" thickTop="1">
      <c r="A116" s="4">
        <v>1612</v>
      </c>
      <c r="B116" t="s">
        <v>73</v>
      </c>
      <c r="C116" t="s">
        <v>111</v>
      </c>
      <c r="D116">
        <v>20</v>
      </c>
    </row>
    <row r="117" spans="1:4">
      <c r="A117" s="4">
        <v>1614</v>
      </c>
      <c r="B117" t="s">
        <v>73</v>
      </c>
      <c r="C117" t="s">
        <v>111</v>
      </c>
      <c r="D117">
        <v>20</v>
      </c>
    </row>
    <row r="118" spans="1:4">
      <c r="A118" s="4">
        <v>1615</v>
      </c>
      <c r="B118" t="s">
        <v>73</v>
      </c>
      <c r="C118" t="s">
        <v>111</v>
      </c>
      <c r="D118">
        <v>20</v>
      </c>
    </row>
    <row r="119" spans="1:4">
      <c r="A119" s="4">
        <v>1616</v>
      </c>
      <c r="B119" t="s">
        <v>73</v>
      </c>
      <c r="C119" t="s">
        <v>111</v>
      </c>
      <c r="D119">
        <v>20</v>
      </c>
    </row>
    <row r="120" spans="1:4">
      <c r="A120" s="4">
        <v>1617</v>
      </c>
      <c r="B120" t="s">
        <v>73</v>
      </c>
      <c r="C120" t="s">
        <v>111</v>
      </c>
      <c r="D120">
        <v>20</v>
      </c>
    </row>
    <row r="121" spans="1:4" s="8" customFormat="1" ht="17" thickBot="1">
      <c r="A121" s="7">
        <v>1618</v>
      </c>
      <c r="B121" s="8" t="s">
        <v>73</v>
      </c>
      <c r="C121" s="8" t="s">
        <v>111</v>
      </c>
      <c r="D121" s="8">
        <v>20</v>
      </c>
    </row>
    <row r="122" spans="1:4" ht="17" thickTop="1">
      <c r="A122" s="4">
        <v>919</v>
      </c>
      <c r="B122" t="s">
        <v>73</v>
      </c>
      <c r="C122" t="s">
        <v>95</v>
      </c>
      <c r="D122">
        <v>20</v>
      </c>
    </row>
    <row r="123" spans="1:4">
      <c r="A123" s="4">
        <v>920</v>
      </c>
      <c r="B123" t="s">
        <v>73</v>
      </c>
      <c r="C123" t="s">
        <v>95</v>
      </c>
      <c r="D123">
        <v>20</v>
      </c>
    </row>
    <row r="124" spans="1:4">
      <c r="A124" s="4">
        <v>923</v>
      </c>
      <c r="B124" t="s">
        <v>73</v>
      </c>
      <c r="C124" t="s">
        <v>95</v>
      </c>
      <c r="D124">
        <v>20</v>
      </c>
    </row>
    <row r="125" spans="1:4">
      <c r="A125" s="4">
        <v>924</v>
      </c>
      <c r="B125" t="s">
        <v>73</v>
      </c>
      <c r="C125" t="s">
        <v>95</v>
      </c>
      <c r="D125">
        <v>20</v>
      </c>
    </row>
    <row r="126" spans="1:4">
      <c r="A126" s="4">
        <v>925</v>
      </c>
      <c r="B126" t="s">
        <v>73</v>
      </c>
      <c r="C126" t="s">
        <v>95</v>
      </c>
      <c r="D126">
        <v>20</v>
      </c>
    </row>
    <row r="127" spans="1:4" s="8" customFormat="1" ht="17" thickBot="1">
      <c r="A127" s="7">
        <v>926</v>
      </c>
      <c r="B127" s="8" t="s">
        <v>73</v>
      </c>
      <c r="C127" s="8" t="s">
        <v>95</v>
      </c>
      <c r="D127" s="8">
        <v>20</v>
      </c>
    </row>
    <row r="128" spans="1:4" ht="17" thickTop="1">
      <c r="A128" s="4">
        <v>89</v>
      </c>
      <c r="B128" t="s">
        <v>73</v>
      </c>
      <c r="C128" t="s">
        <v>75</v>
      </c>
      <c r="D128">
        <v>62</v>
      </c>
    </row>
    <row r="129" spans="1:4">
      <c r="A129" s="4">
        <v>100</v>
      </c>
      <c r="B129" t="s">
        <v>73</v>
      </c>
      <c r="C129" t="s">
        <v>75</v>
      </c>
      <c r="D129">
        <v>20</v>
      </c>
    </row>
    <row r="130" spans="1:4">
      <c r="A130" s="4">
        <v>110</v>
      </c>
      <c r="B130" t="s">
        <v>73</v>
      </c>
      <c r="C130" t="s">
        <v>75</v>
      </c>
      <c r="D130">
        <v>20</v>
      </c>
    </row>
    <row r="131" spans="1:4">
      <c r="A131" s="4">
        <v>112</v>
      </c>
      <c r="B131" t="s">
        <v>73</v>
      </c>
      <c r="C131" t="s">
        <v>75</v>
      </c>
      <c r="D131">
        <v>20</v>
      </c>
    </row>
    <row r="132" spans="1:4">
      <c r="A132" s="4">
        <v>113</v>
      </c>
      <c r="B132" t="s">
        <v>73</v>
      </c>
      <c r="C132" t="s">
        <v>75</v>
      </c>
      <c r="D132">
        <v>20</v>
      </c>
    </row>
    <row r="133" spans="1:4" s="8" customFormat="1" ht="17" thickBot="1">
      <c r="A133" s="7">
        <v>146</v>
      </c>
      <c r="B133" s="8" t="s">
        <v>73</v>
      </c>
      <c r="C133" s="8" t="s">
        <v>75</v>
      </c>
      <c r="D133" s="8">
        <v>60</v>
      </c>
    </row>
    <row r="134" spans="1:4" ht="17" thickTop="1">
      <c r="A134" s="4">
        <v>102</v>
      </c>
      <c r="B134" t="s">
        <v>73</v>
      </c>
      <c r="C134" t="s">
        <v>75</v>
      </c>
      <c r="D134">
        <v>20</v>
      </c>
    </row>
    <row r="135" spans="1:4">
      <c r="A135" s="4">
        <v>124</v>
      </c>
      <c r="B135" t="s">
        <v>73</v>
      </c>
      <c r="C135" t="s">
        <v>75</v>
      </c>
      <c r="D135">
        <v>20</v>
      </c>
    </row>
    <row r="136" spans="1:4">
      <c r="A136" s="4">
        <v>169</v>
      </c>
      <c r="B136" t="s">
        <v>73</v>
      </c>
      <c r="C136" t="s">
        <v>75</v>
      </c>
      <c r="D136">
        <v>60</v>
      </c>
    </row>
    <row r="137" spans="1:4">
      <c r="A137" s="4">
        <v>1086</v>
      </c>
      <c r="B137" t="s">
        <v>73</v>
      </c>
      <c r="C137" t="s">
        <v>95</v>
      </c>
      <c r="D137">
        <v>40</v>
      </c>
    </row>
    <row r="138" spans="1:4">
      <c r="A138" s="4">
        <v>1087</v>
      </c>
      <c r="B138" t="s">
        <v>73</v>
      </c>
      <c r="C138" t="s">
        <v>95</v>
      </c>
      <c r="D138">
        <v>40</v>
      </c>
    </row>
    <row r="139" spans="1:4" s="8" customFormat="1" ht="17" thickBot="1">
      <c r="A139" s="7">
        <v>1088</v>
      </c>
      <c r="B139" s="8" t="s">
        <v>73</v>
      </c>
      <c r="C139" s="8" t="s">
        <v>95</v>
      </c>
      <c r="D139" s="8">
        <v>40</v>
      </c>
    </row>
    <row r="140" spans="1:4" ht="17" thickTop="1">
      <c r="A140" s="4">
        <v>109</v>
      </c>
      <c r="B140" t="s">
        <v>96</v>
      </c>
      <c r="C140" t="s">
        <v>75</v>
      </c>
      <c r="D140">
        <v>60</v>
      </c>
    </row>
    <row r="141" spans="1:4">
      <c r="A141" s="4">
        <v>123</v>
      </c>
      <c r="B141" t="s">
        <v>96</v>
      </c>
      <c r="C141" t="s">
        <v>75</v>
      </c>
      <c r="D141">
        <v>60</v>
      </c>
    </row>
    <row r="142" spans="1:4">
      <c r="A142" s="4">
        <v>137</v>
      </c>
      <c r="B142" t="s">
        <v>96</v>
      </c>
      <c r="C142" t="s">
        <v>75</v>
      </c>
      <c r="D142">
        <v>60</v>
      </c>
    </row>
    <row r="143" spans="1:4">
      <c r="A143" s="4">
        <v>138</v>
      </c>
      <c r="B143" t="s">
        <v>96</v>
      </c>
      <c r="C143" t="s">
        <v>75</v>
      </c>
      <c r="D143">
        <v>60</v>
      </c>
    </row>
    <row r="144" spans="1:4">
      <c r="A144" s="4">
        <v>136</v>
      </c>
      <c r="B144" t="s">
        <v>96</v>
      </c>
      <c r="C144" t="s">
        <v>75</v>
      </c>
      <c r="D144">
        <v>60</v>
      </c>
    </row>
    <row r="145" spans="1:4" s="8" customFormat="1" ht="17" thickBot="1">
      <c r="A145" s="7">
        <v>152</v>
      </c>
      <c r="B145" s="8" t="s">
        <v>96</v>
      </c>
      <c r="C145" s="8" t="s">
        <v>75</v>
      </c>
      <c r="D145" s="8">
        <v>60</v>
      </c>
    </row>
    <row r="146" spans="1:4" ht="17" thickTop="1">
      <c r="A146" s="4">
        <v>126</v>
      </c>
      <c r="B146" t="s">
        <v>96</v>
      </c>
      <c r="C146" t="s">
        <v>75</v>
      </c>
      <c r="D146">
        <v>40</v>
      </c>
    </row>
    <row r="147" spans="1:4">
      <c r="A147" s="4">
        <v>182</v>
      </c>
      <c r="B147" t="s">
        <v>96</v>
      </c>
      <c r="C147" t="s">
        <v>75</v>
      </c>
      <c r="D147">
        <v>40</v>
      </c>
    </row>
    <row r="148" spans="1:4">
      <c r="A148" s="4">
        <v>183</v>
      </c>
      <c r="B148" t="s">
        <v>96</v>
      </c>
      <c r="C148" t="s">
        <v>75</v>
      </c>
      <c r="D148">
        <v>40</v>
      </c>
    </row>
    <row r="149" spans="1:4">
      <c r="A149" s="4">
        <v>215</v>
      </c>
      <c r="B149" t="s">
        <v>96</v>
      </c>
      <c r="C149" t="s">
        <v>75</v>
      </c>
      <c r="D149">
        <v>40</v>
      </c>
    </row>
    <row r="150" spans="1:4">
      <c r="A150" s="4">
        <v>216</v>
      </c>
      <c r="B150" t="s">
        <v>96</v>
      </c>
      <c r="C150" t="s">
        <v>75</v>
      </c>
      <c r="D150">
        <v>40</v>
      </c>
    </row>
    <row r="151" spans="1:4" s="8" customFormat="1" ht="17" thickBot="1">
      <c r="A151" s="7">
        <v>217</v>
      </c>
      <c r="B151" s="8" t="s">
        <v>96</v>
      </c>
      <c r="C151" s="8" t="s">
        <v>75</v>
      </c>
      <c r="D151" s="8">
        <v>40</v>
      </c>
    </row>
    <row r="152" spans="1:4" ht="17" thickTop="1">
      <c r="A152" s="4">
        <v>93</v>
      </c>
      <c r="B152" t="s">
        <v>96</v>
      </c>
      <c r="C152" t="s">
        <v>75</v>
      </c>
      <c r="D152">
        <v>90</v>
      </c>
    </row>
    <row r="153" spans="1:4">
      <c r="A153" s="4">
        <v>94</v>
      </c>
      <c r="B153" t="s">
        <v>96</v>
      </c>
      <c r="C153" t="s">
        <v>75</v>
      </c>
      <c r="D153">
        <v>77</v>
      </c>
    </row>
    <row r="154" spans="1:4">
      <c r="A154" s="4">
        <v>96</v>
      </c>
      <c r="B154" t="s">
        <v>96</v>
      </c>
      <c r="C154" t="s">
        <v>75</v>
      </c>
      <c r="D154">
        <v>90</v>
      </c>
    </row>
    <row r="155" spans="1:4">
      <c r="A155" s="4">
        <v>201</v>
      </c>
      <c r="B155" t="s">
        <v>96</v>
      </c>
      <c r="C155" t="s">
        <v>75</v>
      </c>
      <c r="D155">
        <v>72</v>
      </c>
    </row>
    <row r="156" spans="1:4">
      <c r="A156" s="4">
        <v>202</v>
      </c>
      <c r="B156" t="s">
        <v>96</v>
      </c>
      <c r="C156" t="s">
        <v>75</v>
      </c>
      <c r="D156">
        <v>72</v>
      </c>
    </row>
    <row r="157" spans="1:4" s="8" customFormat="1" ht="17" thickBot="1">
      <c r="A157" s="7">
        <v>203</v>
      </c>
      <c r="B157" s="8" t="s">
        <v>96</v>
      </c>
      <c r="C157" s="8" t="s">
        <v>75</v>
      </c>
      <c r="D157" s="8">
        <v>72</v>
      </c>
    </row>
    <row r="158" spans="1:4" ht="17" thickTop="1">
      <c r="A158" s="4">
        <v>1027</v>
      </c>
      <c r="B158" t="s">
        <v>96</v>
      </c>
      <c r="C158" t="s">
        <v>95</v>
      </c>
      <c r="D158">
        <v>60</v>
      </c>
    </row>
    <row r="159" spans="1:4">
      <c r="A159" s="4">
        <v>1028</v>
      </c>
      <c r="B159" t="s">
        <v>96</v>
      </c>
      <c r="C159" t="s">
        <v>95</v>
      </c>
      <c r="D159">
        <v>60</v>
      </c>
    </row>
    <row r="160" spans="1:4">
      <c r="A160" s="4">
        <v>1029</v>
      </c>
      <c r="B160" t="s">
        <v>96</v>
      </c>
      <c r="C160" t="s">
        <v>95</v>
      </c>
      <c r="D160">
        <v>60</v>
      </c>
    </row>
    <row r="161" spans="1:4">
      <c r="A161" s="4">
        <v>1030</v>
      </c>
      <c r="B161" t="s">
        <v>96</v>
      </c>
      <c r="C161" t="s">
        <v>95</v>
      </c>
      <c r="D161">
        <v>60</v>
      </c>
    </row>
    <row r="162" spans="1:4">
      <c r="A162" s="4">
        <v>1031</v>
      </c>
      <c r="B162" t="s">
        <v>96</v>
      </c>
      <c r="C162" t="s">
        <v>95</v>
      </c>
      <c r="D162">
        <v>60</v>
      </c>
    </row>
    <row r="163" spans="1:4" s="8" customFormat="1" ht="17" thickBot="1">
      <c r="A163" s="7">
        <v>1032</v>
      </c>
      <c r="B163" s="8" t="s">
        <v>96</v>
      </c>
      <c r="C163" s="8" t="s">
        <v>95</v>
      </c>
      <c r="D163" s="8">
        <v>60</v>
      </c>
    </row>
    <row r="164" spans="1:4" ht="17" thickTop="1">
      <c r="A164" s="4">
        <v>909</v>
      </c>
      <c r="B164" t="s">
        <v>96</v>
      </c>
      <c r="C164" t="s">
        <v>95</v>
      </c>
      <c r="D164">
        <v>90</v>
      </c>
    </row>
    <row r="165" spans="1:4">
      <c r="A165" s="4">
        <v>910</v>
      </c>
      <c r="B165" t="s">
        <v>96</v>
      </c>
      <c r="C165" t="s">
        <v>95</v>
      </c>
      <c r="D165">
        <v>90</v>
      </c>
    </row>
    <row r="166" spans="1:4">
      <c r="A166" s="4">
        <v>911</v>
      </c>
      <c r="B166" t="s">
        <v>96</v>
      </c>
      <c r="C166" t="s">
        <v>95</v>
      </c>
      <c r="D166">
        <v>90</v>
      </c>
    </row>
    <row r="167" spans="1:4">
      <c r="A167" s="4">
        <v>912</v>
      </c>
      <c r="B167" t="s">
        <v>96</v>
      </c>
      <c r="C167" t="s">
        <v>95</v>
      </c>
      <c r="D167">
        <v>90</v>
      </c>
    </row>
    <row r="168" spans="1:4">
      <c r="A168" s="4">
        <v>913</v>
      </c>
      <c r="B168" t="s">
        <v>96</v>
      </c>
      <c r="C168" t="s">
        <v>95</v>
      </c>
      <c r="D168">
        <v>90</v>
      </c>
    </row>
    <row r="169" spans="1:4" s="8" customFormat="1" ht="17" thickBot="1">
      <c r="A169" s="7">
        <v>914</v>
      </c>
      <c r="B169" s="8" t="s">
        <v>96</v>
      </c>
      <c r="C169" s="8" t="s">
        <v>95</v>
      </c>
      <c r="D169" s="8">
        <v>90</v>
      </c>
    </row>
    <row r="170" spans="1:4" ht="17" thickTop="1">
      <c r="A170" s="4">
        <v>852</v>
      </c>
      <c r="B170" t="s">
        <v>96</v>
      </c>
      <c r="C170" t="s">
        <v>95</v>
      </c>
      <c r="D170">
        <v>40</v>
      </c>
    </row>
    <row r="171" spans="1:4">
      <c r="A171" s="4">
        <v>853</v>
      </c>
      <c r="B171" t="s">
        <v>96</v>
      </c>
      <c r="C171" t="s">
        <v>95</v>
      </c>
      <c r="D171">
        <v>40</v>
      </c>
    </row>
    <row r="172" spans="1:4">
      <c r="A172" s="4">
        <v>854</v>
      </c>
      <c r="B172" t="s">
        <v>96</v>
      </c>
      <c r="C172" t="s">
        <v>95</v>
      </c>
      <c r="D172">
        <v>40</v>
      </c>
    </row>
    <row r="173" spans="1:4">
      <c r="A173" s="4">
        <v>855</v>
      </c>
      <c r="B173" t="s">
        <v>96</v>
      </c>
      <c r="C173" t="s">
        <v>95</v>
      </c>
      <c r="D173">
        <v>40</v>
      </c>
    </row>
    <row r="174" spans="1:4">
      <c r="A174" s="4">
        <v>856</v>
      </c>
      <c r="B174" t="s">
        <v>96</v>
      </c>
      <c r="C174" t="s">
        <v>95</v>
      </c>
      <c r="D174">
        <v>40</v>
      </c>
    </row>
    <row r="175" spans="1:4" s="8" customFormat="1" ht="17" thickBot="1">
      <c r="A175" s="7">
        <v>857</v>
      </c>
      <c r="B175" s="8" t="s">
        <v>96</v>
      </c>
      <c r="C175" s="8" t="s">
        <v>95</v>
      </c>
      <c r="D175" s="8">
        <v>40</v>
      </c>
    </row>
    <row r="176" spans="1:4" ht="17" thickTop="1">
      <c r="A176" s="4">
        <v>95</v>
      </c>
      <c r="B176" t="s">
        <v>96</v>
      </c>
      <c r="C176" t="s">
        <v>75</v>
      </c>
      <c r="D176">
        <v>77</v>
      </c>
    </row>
    <row r="177" spans="1:4">
      <c r="A177" s="4">
        <v>145</v>
      </c>
      <c r="B177" t="s">
        <v>96</v>
      </c>
      <c r="C177" t="s">
        <v>75</v>
      </c>
      <c r="D177">
        <v>60</v>
      </c>
    </row>
    <row r="178" spans="1:4">
      <c r="A178" s="4">
        <v>86</v>
      </c>
      <c r="B178" t="s">
        <v>96</v>
      </c>
      <c r="C178" t="s">
        <v>75</v>
      </c>
      <c r="D178">
        <v>47</v>
      </c>
    </row>
    <row r="179" spans="1:4">
      <c r="A179" s="4">
        <v>117</v>
      </c>
      <c r="B179" t="s">
        <v>96</v>
      </c>
      <c r="C179" t="s">
        <v>75</v>
      </c>
      <c r="D179">
        <v>40</v>
      </c>
    </row>
    <row r="180" spans="1:4">
      <c r="A180" s="4">
        <v>219</v>
      </c>
      <c r="B180" t="s">
        <v>96</v>
      </c>
      <c r="C180" t="s">
        <v>75</v>
      </c>
      <c r="D180">
        <v>40</v>
      </c>
    </row>
    <row r="181" spans="1:4" s="8" customFormat="1" ht="17" thickBot="1">
      <c r="A181" s="7">
        <v>234</v>
      </c>
      <c r="B181" s="8" t="s">
        <v>96</v>
      </c>
      <c r="C181" s="8" t="s">
        <v>75</v>
      </c>
      <c r="D181" s="8">
        <v>18</v>
      </c>
    </row>
    <row r="182" spans="1:4" ht="17" thickTop="1">
      <c r="A182" s="4">
        <v>2594</v>
      </c>
      <c r="B182" t="s">
        <v>73</v>
      </c>
      <c r="C182" t="s">
        <v>97</v>
      </c>
      <c r="D182">
        <v>6</v>
      </c>
    </row>
    <row r="183" spans="1:4">
      <c r="A183" s="4">
        <v>2595</v>
      </c>
      <c r="B183" t="s">
        <v>73</v>
      </c>
      <c r="C183" t="s">
        <v>97</v>
      </c>
      <c r="D183">
        <v>6</v>
      </c>
    </row>
    <row r="184" spans="1:4">
      <c r="A184" s="4">
        <v>2596</v>
      </c>
      <c r="B184" t="s">
        <v>73</v>
      </c>
      <c r="C184" t="s">
        <v>97</v>
      </c>
      <c r="D184">
        <v>6</v>
      </c>
    </row>
    <row r="185" spans="1:4">
      <c r="A185" s="4">
        <v>2597</v>
      </c>
      <c r="B185" t="s">
        <v>73</v>
      </c>
      <c r="C185" t="s">
        <v>97</v>
      </c>
      <c r="D185">
        <v>6</v>
      </c>
    </row>
    <row r="186" spans="1:4">
      <c r="A186" s="4">
        <v>2598</v>
      </c>
      <c r="B186" t="s">
        <v>73</v>
      </c>
      <c r="C186" t="s">
        <v>97</v>
      </c>
      <c r="D186">
        <v>6</v>
      </c>
    </row>
    <row r="187" spans="1:4" s="8" customFormat="1" ht="17" thickBot="1">
      <c r="A187" s="7">
        <v>2599</v>
      </c>
      <c r="B187" s="8" t="s">
        <v>73</v>
      </c>
      <c r="C187" s="8" t="s">
        <v>97</v>
      </c>
      <c r="D187">
        <v>6</v>
      </c>
    </row>
    <row r="188" spans="1:4" ht="17" thickTop="1">
      <c r="A188" s="4">
        <v>2583</v>
      </c>
      <c r="B188" t="s">
        <v>73</v>
      </c>
      <c r="C188" t="s">
        <v>97</v>
      </c>
      <c r="D188">
        <v>40</v>
      </c>
    </row>
    <row r="189" spans="1:4">
      <c r="A189" s="4">
        <v>2584</v>
      </c>
      <c r="B189" t="s">
        <v>73</v>
      </c>
      <c r="C189" t="s">
        <v>97</v>
      </c>
      <c r="D189">
        <v>40</v>
      </c>
    </row>
    <row r="190" spans="1:4">
      <c r="A190" s="4">
        <v>2585</v>
      </c>
      <c r="B190" t="s">
        <v>73</v>
      </c>
      <c r="C190" t="s">
        <v>97</v>
      </c>
      <c r="D190">
        <v>40</v>
      </c>
    </row>
    <row r="191" spans="1:4">
      <c r="A191" s="4">
        <v>2586</v>
      </c>
      <c r="B191" t="s">
        <v>73</v>
      </c>
      <c r="C191" t="s">
        <v>97</v>
      </c>
      <c r="D191">
        <v>40</v>
      </c>
    </row>
    <row r="192" spans="1:4">
      <c r="A192" s="4">
        <v>2587</v>
      </c>
      <c r="B192" t="s">
        <v>73</v>
      </c>
      <c r="C192" t="s">
        <v>97</v>
      </c>
      <c r="D192">
        <v>40</v>
      </c>
    </row>
    <row r="193" spans="1:4" s="8" customFormat="1" ht="17" thickBot="1">
      <c r="A193" s="7">
        <v>2588</v>
      </c>
      <c r="B193" s="8" t="s">
        <v>73</v>
      </c>
      <c r="C193" s="8" t="s">
        <v>97</v>
      </c>
      <c r="D193">
        <v>40</v>
      </c>
    </row>
    <row r="194" spans="1:4" ht="17" thickTop="1">
      <c r="A194" s="4">
        <v>2483</v>
      </c>
      <c r="B194" t="s">
        <v>73</v>
      </c>
      <c r="C194" t="s">
        <v>97</v>
      </c>
      <c r="D194">
        <v>20</v>
      </c>
    </row>
    <row r="195" spans="1:4">
      <c r="A195" s="4">
        <v>2484</v>
      </c>
      <c r="B195" t="s">
        <v>73</v>
      </c>
      <c r="C195" t="s">
        <v>97</v>
      </c>
      <c r="D195">
        <v>20</v>
      </c>
    </row>
    <row r="196" spans="1:4">
      <c r="A196" s="4">
        <v>2485</v>
      </c>
      <c r="B196" t="s">
        <v>73</v>
      </c>
      <c r="C196" t="s">
        <v>97</v>
      </c>
      <c r="D196">
        <v>20</v>
      </c>
    </row>
    <row r="197" spans="1:4">
      <c r="A197" s="4">
        <v>2486</v>
      </c>
      <c r="B197" t="s">
        <v>73</v>
      </c>
      <c r="C197" t="s">
        <v>97</v>
      </c>
      <c r="D197">
        <v>20</v>
      </c>
    </row>
    <row r="198" spans="1:4">
      <c r="A198" s="4">
        <v>2487</v>
      </c>
      <c r="B198" t="s">
        <v>73</v>
      </c>
      <c r="C198" t="s">
        <v>97</v>
      </c>
      <c r="D198">
        <v>20</v>
      </c>
    </row>
    <row r="199" spans="1:4" s="8" customFormat="1" ht="17" thickBot="1">
      <c r="A199" s="7">
        <v>2488</v>
      </c>
      <c r="B199" s="8" t="s">
        <v>73</v>
      </c>
      <c r="C199" s="8" t="s">
        <v>97</v>
      </c>
      <c r="D199">
        <v>20</v>
      </c>
    </row>
    <row r="200" spans="1:4" ht="17" thickTop="1">
      <c r="A200" s="4">
        <v>915</v>
      </c>
      <c r="B200" t="s">
        <v>96</v>
      </c>
      <c r="C200" t="s">
        <v>95</v>
      </c>
      <c r="D200">
        <v>90</v>
      </c>
    </row>
    <row r="201" spans="1:4">
      <c r="A201" s="4">
        <v>916</v>
      </c>
      <c r="B201" t="s">
        <v>96</v>
      </c>
      <c r="C201" t="s">
        <v>95</v>
      </c>
      <c r="D201">
        <v>90</v>
      </c>
    </row>
    <row r="202" spans="1:4">
      <c r="A202" s="4">
        <v>1842</v>
      </c>
      <c r="B202" t="s">
        <v>96</v>
      </c>
      <c r="C202" t="s">
        <v>111</v>
      </c>
      <c r="D202">
        <v>90</v>
      </c>
    </row>
    <row r="203" spans="1:4">
      <c r="A203" s="4">
        <v>2563</v>
      </c>
      <c r="B203" t="s">
        <v>96</v>
      </c>
      <c r="C203" t="s">
        <v>97</v>
      </c>
      <c r="D203">
        <v>90</v>
      </c>
    </row>
    <row r="204" spans="1:4">
      <c r="A204" s="4">
        <v>1851</v>
      </c>
      <c r="B204" t="s">
        <v>96</v>
      </c>
      <c r="C204" t="s">
        <v>111</v>
      </c>
      <c r="D204">
        <v>60</v>
      </c>
    </row>
    <row r="205" spans="1:4" s="8" customFormat="1" ht="17" thickBot="1">
      <c r="A205" s="7">
        <v>1870</v>
      </c>
      <c r="B205" s="8" t="s">
        <v>96</v>
      </c>
      <c r="C205" s="8" t="s">
        <v>111</v>
      </c>
      <c r="D205" s="8">
        <v>10</v>
      </c>
    </row>
    <row r="206" spans="1:4" ht="17" thickTop="1">
      <c r="A206" s="4">
        <v>170</v>
      </c>
      <c r="B206" t="s">
        <v>73</v>
      </c>
      <c r="C206" t="s">
        <v>75</v>
      </c>
      <c r="D206">
        <v>60</v>
      </c>
    </row>
    <row r="207" spans="1:4">
      <c r="A207" s="4">
        <v>1149</v>
      </c>
      <c r="B207" t="s">
        <v>73</v>
      </c>
      <c r="C207" t="s">
        <v>95</v>
      </c>
      <c r="D207">
        <v>60</v>
      </c>
    </row>
    <row r="208" spans="1:4">
      <c r="A208" s="4">
        <v>1853</v>
      </c>
      <c r="B208" t="s">
        <v>73</v>
      </c>
      <c r="C208" t="s">
        <v>111</v>
      </c>
      <c r="D208">
        <v>40</v>
      </c>
    </row>
    <row r="209" spans="1:4">
      <c r="A209" s="4">
        <v>1854</v>
      </c>
      <c r="B209" t="s">
        <v>73</v>
      </c>
      <c r="C209" t="s">
        <v>111</v>
      </c>
      <c r="D209">
        <v>40</v>
      </c>
    </row>
    <row r="210" spans="1:4">
      <c r="A210" s="4">
        <v>1858</v>
      </c>
      <c r="B210" t="s">
        <v>73</v>
      </c>
      <c r="C210" t="s">
        <v>111</v>
      </c>
      <c r="D210">
        <v>40</v>
      </c>
    </row>
    <row r="211" spans="1:4" s="8" customFormat="1" ht="17" thickBot="1">
      <c r="A211" s="7">
        <v>2590</v>
      </c>
      <c r="B211" s="8" t="s">
        <v>73</v>
      </c>
      <c r="C211" s="8" t="s">
        <v>97</v>
      </c>
      <c r="D211" s="8">
        <v>40</v>
      </c>
    </row>
    <row r="212" spans="1:4" ht="17" thickTop="1">
      <c r="A212" s="4">
        <v>918</v>
      </c>
      <c r="B212" t="s">
        <v>96</v>
      </c>
      <c r="C212" t="s">
        <v>95</v>
      </c>
      <c r="D212">
        <v>90</v>
      </c>
    </row>
    <row r="213" spans="1:4">
      <c r="A213" s="4">
        <v>1843</v>
      </c>
      <c r="B213" t="s">
        <v>96</v>
      </c>
      <c r="C213" t="s">
        <v>111</v>
      </c>
      <c r="D213">
        <v>90</v>
      </c>
    </row>
    <row r="214" spans="1:4">
      <c r="A214" s="4">
        <v>1844</v>
      </c>
      <c r="B214" t="s">
        <v>96</v>
      </c>
      <c r="C214" t="s">
        <v>111</v>
      </c>
      <c r="D214">
        <v>90</v>
      </c>
    </row>
    <row r="215" spans="1:4">
      <c r="A215" s="4">
        <v>2570</v>
      </c>
      <c r="B215" t="s">
        <v>96</v>
      </c>
      <c r="C215" t="s">
        <v>97</v>
      </c>
      <c r="D215">
        <v>90</v>
      </c>
    </row>
    <row r="216" spans="1:4">
      <c r="A216" s="4">
        <v>2571</v>
      </c>
      <c r="B216" t="s">
        <v>96</v>
      </c>
      <c r="C216" t="s">
        <v>97</v>
      </c>
      <c r="D216">
        <v>90</v>
      </c>
    </row>
    <row r="217" spans="1:4" s="8" customFormat="1" ht="17" thickBot="1">
      <c r="A217" s="7">
        <v>2572</v>
      </c>
      <c r="B217" s="8" t="s">
        <v>96</v>
      </c>
      <c r="C217" s="8" t="s">
        <v>97</v>
      </c>
      <c r="D217" s="8">
        <v>90</v>
      </c>
    </row>
    <row r="218" spans="1:4" ht="17" thickTop="1">
      <c r="A218" s="4">
        <v>1824</v>
      </c>
      <c r="B218" t="s">
        <v>73</v>
      </c>
      <c r="C218" t="s">
        <v>111</v>
      </c>
      <c r="D218">
        <v>20</v>
      </c>
    </row>
    <row r="219" spans="1:4">
      <c r="A219" s="4">
        <v>1861</v>
      </c>
      <c r="B219" t="s">
        <v>73</v>
      </c>
      <c r="C219" t="s">
        <v>111</v>
      </c>
      <c r="D219">
        <v>40</v>
      </c>
    </row>
    <row r="220" spans="1:4">
      <c r="A220" s="4">
        <v>1863</v>
      </c>
      <c r="B220" t="s">
        <v>73</v>
      </c>
      <c r="C220" t="s">
        <v>111</v>
      </c>
      <c r="D220">
        <v>40</v>
      </c>
    </row>
    <row r="221" spans="1:4">
      <c r="A221" s="4">
        <v>2589</v>
      </c>
      <c r="B221" t="s">
        <v>73</v>
      </c>
      <c r="C221" t="s">
        <v>97</v>
      </c>
      <c r="D221">
        <v>40</v>
      </c>
    </row>
    <row r="222" spans="1:4">
      <c r="A222" s="4">
        <v>2591</v>
      </c>
      <c r="B222" t="s">
        <v>73</v>
      </c>
      <c r="C222" t="s">
        <v>97</v>
      </c>
      <c r="D222">
        <v>40</v>
      </c>
    </row>
    <row r="223" spans="1:4" s="8" customFormat="1" ht="17" thickBot="1">
      <c r="A223" s="7">
        <v>2592</v>
      </c>
      <c r="B223" s="8" t="s">
        <v>73</v>
      </c>
      <c r="C223" s="8" t="s">
        <v>97</v>
      </c>
      <c r="D223" s="8">
        <v>40</v>
      </c>
    </row>
    <row r="224" spans="1:4" ht="17" thickTop="1">
      <c r="A224" s="4">
        <v>116</v>
      </c>
      <c r="B224" t="s">
        <v>73</v>
      </c>
      <c r="C224" t="s">
        <v>75</v>
      </c>
      <c r="D224">
        <v>20</v>
      </c>
    </row>
    <row r="225" spans="1:4">
      <c r="A225" s="4">
        <v>1619</v>
      </c>
      <c r="B225" t="s">
        <v>73</v>
      </c>
      <c r="C225" t="s">
        <v>111</v>
      </c>
      <c r="D225">
        <v>20</v>
      </c>
    </row>
    <row r="226" spans="1:4">
      <c r="A226" s="4">
        <v>1822</v>
      </c>
      <c r="B226" t="s">
        <v>73</v>
      </c>
      <c r="C226" t="s">
        <v>111</v>
      </c>
      <c r="D226">
        <v>20</v>
      </c>
    </row>
    <row r="227" spans="1:4">
      <c r="A227" s="4">
        <v>2490</v>
      </c>
      <c r="B227" t="s">
        <v>73</v>
      </c>
      <c r="C227" t="s">
        <v>97</v>
      </c>
      <c r="D227">
        <v>20</v>
      </c>
    </row>
    <row r="228" spans="1:4">
      <c r="A228" s="4">
        <v>2491</v>
      </c>
      <c r="B228" t="s">
        <v>73</v>
      </c>
      <c r="C228" t="s">
        <v>97</v>
      </c>
      <c r="D228">
        <v>20</v>
      </c>
    </row>
    <row r="229" spans="1:4" s="8" customFormat="1" ht="17" thickBot="1">
      <c r="A229" s="7">
        <v>2492</v>
      </c>
      <c r="B229" s="8" t="s">
        <v>73</v>
      </c>
      <c r="C229" s="8" t="s">
        <v>97</v>
      </c>
      <c r="D229" s="8">
        <v>20</v>
      </c>
    </row>
    <row r="230" spans="1:4" ht="17" thickTop="1">
      <c r="A230" s="4">
        <v>1823</v>
      </c>
      <c r="B230" t="s">
        <v>73</v>
      </c>
      <c r="C230" t="s">
        <v>111</v>
      </c>
      <c r="D230">
        <v>6</v>
      </c>
    </row>
    <row r="231" spans="1:4">
      <c r="A231" s="4">
        <v>1825</v>
      </c>
      <c r="B231" t="s">
        <v>73</v>
      </c>
      <c r="C231" t="s">
        <v>111</v>
      </c>
      <c r="D231">
        <v>6</v>
      </c>
    </row>
    <row r="232" spans="1:4">
      <c r="A232" s="4">
        <v>2600</v>
      </c>
      <c r="B232" t="s">
        <v>73</v>
      </c>
      <c r="C232" t="s">
        <v>97</v>
      </c>
      <c r="D232">
        <v>6</v>
      </c>
    </row>
    <row r="233" spans="1:4">
      <c r="A233" s="4">
        <v>2601</v>
      </c>
      <c r="B233" t="s">
        <v>73</v>
      </c>
      <c r="C233" t="s">
        <v>97</v>
      </c>
      <c r="D233">
        <v>6</v>
      </c>
    </row>
    <row r="234" spans="1:4">
      <c r="A234" s="4">
        <v>2602</v>
      </c>
      <c r="B234" t="s">
        <v>73</v>
      </c>
      <c r="C234" t="s">
        <v>97</v>
      </c>
      <c r="D234">
        <v>6</v>
      </c>
    </row>
    <row r="235" spans="1:4" s="8" customFormat="1" ht="17" thickBot="1">
      <c r="A235" s="7">
        <v>2603</v>
      </c>
      <c r="B235" s="8" t="s">
        <v>73</v>
      </c>
      <c r="C235" s="8" t="s">
        <v>97</v>
      </c>
      <c r="D235" s="8">
        <v>6</v>
      </c>
    </row>
    <row r="236" spans="1:4" ht="17" thickTop="1">
      <c r="A236" s="4">
        <v>1033</v>
      </c>
      <c r="B236" t="s">
        <v>96</v>
      </c>
      <c r="C236" t="s">
        <v>95</v>
      </c>
      <c r="D236">
        <v>60</v>
      </c>
    </row>
    <row r="237" spans="1:4">
      <c r="A237" s="4">
        <v>917</v>
      </c>
      <c r="B237" t="s">
        <v>96</v>
      </c>
      <c r="C237" t="s">
        <v>95</v>
      </c>
      <c r="D237">
        <v>90</v>
      </c>
    </row>
    <row r="238" spans="1:4">
      <c r="A238" s="4">
        <v>111</v>
      </c>
      <c r="B238" t="s">
        <v>73</v>
      </c>
      <c r="C238" t="s">
        <v>75</v>
      </c>
      <c r="D238">
        <v>20</v>
      </c>
    </row>
    <row r="239" spans="1:4">
      <c r="A239" s="4">
        <v>921</v>
      </c>
      <c r="B239" t="s">
        <v>73</v>
      </c>
      <c r="C239" t="s">
        <v>95</v>
      </c>
      <c r="D239">
        <v>20</v>
      </c>
    </row>
    <row r="240" spans="1:4">
      <c r="A240" s="4">
        <v>922</v>
      </c>
      <c r="B240" t="s">
        <v>73</v>
      </c>
      <c r="C240" t="s">
        <v>95</v>
      </c>
      <c r="D240">
        <v>20</v>
      </c>
    </row>
    <row r="241" spans="1:4 16384:16384" s="8" customFormat="1" ht="17" thickBot="1">
      <c r="A241" s="7">
        <v>1778</v>
      </c>
      <c r="B241" s="8" t="s">
        <v>73</v>
      </c>
      <c r="C241" s="8" t="s">
        <v>111</v>
      </c>
      <c r="D241" s="8">
        <v>6</v>
      </c>
    </row>
    <row r="242" spans="1:4 16384:16384" ht="17" thickTop="1">
      <c r="A242" s="4">
        <v>1834</v>
      </c>
      <c r="B242" t="s">
        <v>96</v>
      </c>
      <c r="C242" t="s">
        <v>111</v>
      </c>
      <c r="D242">
        <v>20</v>
      </c>
    </row>
    <row r="243" spans="1:4 16384:16384">
      <c r="A243" s="4">
        <v>1743</v>
      </c>
      <c r="B243" t="s">
        <v>96</v>
      </c>
      <c r="C243" t="s">
        <v>111</v>
      </c>
      <c r="D243">
        <v>40</v>
      </c>
    </row>
    <row r="244" spans="1:4 16384:16384">
      <c r="A244" s="4">
        <v>2479</v>
      </c>
      <c r="B244" t="s">
        <v>96</v>
      </c>
      <c r="C244" t="s">
        <v>97</v>
      </c>
      <c r="D244">
        <v>40</v>
      </c>
    </row>
    <row r="245" spans="1:4 16384:16384">
      <c r="A245" s="4">
        <v>2480</v>
      </c>
      <c r="B245" t="s">
        <v>96</v>
      </c>
      <c r="C245" t="s">
        <v>97</v>
      </c>
      <c r="D245">
        <v>40</v>
      </c>
    </row>
    <row r="246" spans="1:4 16384:16384">
      <c r="A246" s="4">
        <v>2469</v>
      </c>
      <c r="B246" t="s">
        <v>96</v>
      </c>
      <c r="C246" t="s">
        <v>97</v>
      </c>
      <c r="D246">
        <v>60</v>
      </c>
    </row>
    <row r="247" spans="1:4 16384:16384" s="8" customFormat="1" ht="17" thickBot="1">
      <c r="A247" s="7">
        <v>2470</v>
      </c>
      <c r="B247" s="8" t="s">
        <v>96</v>
      </c>
      <c r="C247" s="8" t="s">
        <v>97</v>
      </c>
      <c r="D247" s="8">
        <v>60</v>
      </c>
    </row>
    <row r="248" spans="1:4 16384:16384" s="11" customFormat="1" ht="17" thickTop="1">
      <c r="A248" s="11" t="s">
        <v>16</v>
      </c>
      <c r="B248" s="11" t="s">
        <v>16</v>
      </c>
      <c r="C248" s="11" t="s">
        <v>16</v>
      </c>
      <c r="D248" s="11" t="s">
        <v>17</v>
      </c>
      <c r="XFD248" s="12"/>
    </row>
    <row r="413" spans="16384:16384" s="11" customFormat="1">
      <c r="XFD413" s="12"/>
    </row>
  </sheetData>
  <sheetProtection sheet="1" objects="1" scenarios="1"/>
  <conditionalFormatting sqref="A2:A241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46E0-1892-8E45-90F8-ED19FA60F3C8}">
  <dimension ref="A1:XFD248"/>
  <sheetViews>
    <sheetView topLeftCell="A15" workbookViewId="0">
      <selection activeCell="A29" sqref="A29"/>
    </sheetView>
  </sheetViews>
  <sheetFormatPr baseColWidth="10" defaultRowHeight="16"/>
  <cols>
    <col min="2" max="2" width="10.33203125" customWidth="1"/>
  </cols>
  <sheetData>
    <row r="1" spans="1:16" s="3" customFormat="1" ht="17" thickBot="1">
      <c r="A1" s="1" t="str">
        <f>'Id information'!A1</f>
        <v>ID_LAB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>
      <c r="A2" s="4">
        <f>'Id information'!A2</f>
        <v>6030</v>
      </c>
      <c r="B2">
        <v>14</v>
      </c>
      <c r="C2">
        <v>6</v>
      </c>
      <c r="D2">
        <v>7.5</v>
      </c>
      <c r="E2">
        <v>21</v>
      </c>
      <c r="F2">
        <v>7</v>
      </c>
      <c r="G2">
        <v>7</v>
      </c>
      <c r="H2">
        <v>10</v>
      </c>
      <c r="I2">
        <v>3</v>
      </c>
      <c r="J2">
        <v>17</v>
      </c>
      <c r="K2">
        <v>4</v>
      </c>
      <c r="L2">
        <v>5</v>
      </c>
      <c r="M2">
        <v>17</v>
      </c>
      <c r="N2">
        <v>3</v>
      </c>
      <c r="O2" s="5">
        <v>43735</v>
      </c>
      <c r="P2" s="6">
        <v>0.67708333333333337</v>
      </c>
    </row>
    <row r="3" spans="1:16">
      <c r="A3" s="4">
        <f>'Id information'!A3</f>
        <v>6031</v>
      </c>
      <c r="B3">
        <v>14</v>
      </c>
      <c r="C3">
        <v>7</v>
      </c>
      <c r="D3">
        <v>9</v>
      </c>
      <c r="E3">
        <v>22</v>
      </c>
      <c r="F3">
        <v>8</v>
      </c>
      <c r="G3">
        <v>7</v>
      </c>
      <c r="H3">
        <v>10</v>
      </c>
      <c r="I3">
        <v>3</v>
      </c>
      <c r="J3">
        <v>19</v>
      </c>
      <c r="K3">
        <v>5</v>
      </c>
      <c r="L3">
        <v>5</v>
      </c>
      <c r="M3">
        <v>17</v>
      </c>
      <c r="N3">
        <v>3</v>
      </c>
      <c r="O3" s="5">
        <v>43735</v>
      </c>
      <c r="P3" s="6">
        <v>0.67708333333333337</v>
      </c>
    </row>
    <row r="4" spans="1:16">
      <c r="A4" s="4">
        <f>'Id information'!A4</f>
        <v>6032</v>
      </c>
      <c r="B4">
        <v>14</v>
      </c>
      <c r="C4">
        <v>8</v>
      </c>
      <c r="D4">
        <v>8</v>
      </c>
      <c r="E4">
        <v>22</v>
      </c>
      <c r="F4">
        <v>7.4</v>
      </c>
      <c r="G4">
        <v>7</v>
      </c>
      <c r="H4">
        <v>10</v>
      </c>
      <c r="I4">
        <v>3</v>
      </c>
      <c r="J4">
        <v>18</v>
      </c>
      <c r="K4">
        <v>4.4000000000000004</v>
      </c>
      <c r="L4">
        <v>5</v>
      </c>
      <c r="M4">
        <v>17</v>
      </c>
      <c r="N4">
        <v>3</v>
      </c>
      <c r="O4" s="5">
        <v>43735</v>
      </c>
      <c r="P4" s="6">
        <v>0.67708333333333337</v>
      </c>
    </row>
    <row r="5" spans="1:16">
      <c r="A5" s="4">
        <f>'Id information'!A5</f>
        <v>6033</v>
      </c>
      <c r="B5">
        <v>14</v>
      </c>
      <c r="C5">
        <v>5</v>
      </c>
      <c r="D5">
        <v>8</v>
      </c>
      <c r="E5">
        <v>21</v>
      </c>
      <c r="F5">
        <v>7.5</v>
      </c>
      <c r="G5">
        <v>7</v>
      </c>
      <c r="H5">
        <v>10</v>
      </c>
      <c r="I5">
        <v>3</v>
      </c>
      <c r="J5">
        <v>18</v>
      </c>
      <c r="K5">
        <v>4.5</v>
      </c>
      <c r="L5">
        <v>5</v>
      </c>
      <c r="M5">
        <v>17</v>
      </c>
      <c r="N5">
        <v>3</v>
      </c>
      <c r="O5" s="5">
        <v>43735</v>
      </c>
      <c r="P5" s="6">
        <v>0.67708333333333337</v>
      </c>
    </row>
    <row r="6" spans="1:16">
      <c r="A6" s="4">
        <f>'Id information'!A6</f>
        <v>6034</v>
      </c>
      <c r="B6">
        <v>14</v>
      </c>
      <c r="C6">
        <v>10</v>
      </c>
      <c r="D6">
        <v>14</v>
      </c>
      <c r="E6">
        <v>26</v>
      </c>
      <c r="F6">
        <v>12.5</v>
      </c>
      <c r="G6">
        <v>7</v>
      </c>
      <c r="H6">
        <v>10</v>
      </c>
      <c r="I6">
        <v>3</v>
      </c>
      <c r="J6">
        <v>23</v>
      </c>
      <c r="K6">
        <v>9.5</v>
      </c>
      <c r="L6">
        <v>5</v>
      </c>
      <c r="M6">
        <v>17</v>
      </c>
      <c r="N6">
        <v>3</v>
      </c>
      <c r="O6" s="5">
        <v>43735</v>
      </c>
      <c r="P6" s="6">
        <v>0.67708333333333337</v>
      </c>
    </row>
    <row r="7" spans="1:16" s="8" customFormat="1" ht="17" thickBot="1">
      <c r="A7" s="7">
        <f>'Id information'!A7</f>
        <v>6035</v>
      </c>
      <c r="B7" s="8">
        <v>14</v>
      </c>
      <c r="C7" s="8">
        <v>6</v>
      </c>
      <c r="D7" s="8">
        <v>12</v>
      </c>
      <c r="E7" s="8">
        <v>24</v>
      </c>
      <c r="F7" s="8">
        <v>9.5</v>
      </c>
      <c r="G7" s="8">
        <v>7</v>
      </c>
      <c r="H7" s="8">
        <v>10</v>
      </c>
      <c r="I7" s="8">
        <v>3</v>
      </c>
      <c r="J7" s="8">
        <v>21</v>
      </c>
      <c r="K7" s="8">
        <v>6.5</v>
      </c>
      <c r="L7" s="8">
        <v>5</v>
      </c>
      <c r="M7" s="8">
        <v>17</v>
      </c>
      <c r="N7" s="8">
        <v>3</v>
      </c>
      <c r="O7" s="9">
        <v>43735</v>
      </c>
      <c r="P7" s="10">
        <v>0.67708333333333337</v>
      </c>
    </row>
    <row r="8" spans="1:16" ht="17" thickTop="1">
      <c r="A8" s="4">
        <f>'Id information'!A8</f>
        <v>6036</v>
      </c>
      <c r="B8">
        <v>14</v>
      </c>
      <c r="C8">
        <v>10</v>
      </c>
      <c r="D8">
        <v>10</v>
      </c>
      <c r="E8">
        <v>23</v>
      </c>
      <c r="F8">
        <v>9</v>
      </c>
      <c r="G8">
        <v>7</v>
      </c>
      <c r="H8">
        <v>10</v>
      </c>
      <c r="I8">
        <v>3</v>
      </c>
      <c r="J8">
        <v>20</v>
      </c>
      <c r="K8">
        <v>6</v>
      </c>
      <c r="L8">
        <v>5</v>
      </c>
      <c r="M8">
        <v>17</v>
      </c>
      <c r="N8">
        <v>3</v>
      </c>
      <c r="O8" s="5">
        <v>43738</v>
      </c>
      <c r="P8" s="6">
        <v>0.625</v>
      </c>
    </row>
    <row r="9" spans="1:16">
      <c r="A9" s="4">
        <f>'Id information'!A9</f>
        <v>6037</v>
      </c>
      <c r="B9">
        <v>14</v>
      </c>
      <c r="C9">
        <v>5</v>
      </c>
      <c r="D9">
        <v>6</v>
      </c>
      <c r="E9">
        <v>19</v>
      </c>
      <c r="F9">
        <v>5</v>
      </c>
      <c r="G9">
        <v>7</v>
      </c>
      <c r="H9">
        <v>9</v>
      </c>
      <c r="I9">
        <v>2</v>
      </c>
      <c r="J9">
        <v>17</v>
      </c>
      <c r="K9">
        <v>3</v>
      </c>
      <c r="L9">
        <v>5</v>
      </c>
      <c r="M9">
        <v>17</v>
      </c>
      <c r="N9">
        <v>3</v>
      </c>
      <c r="O9" s="5">
        <v>43738</v>
      </c>
      <c r="P9" s="6">
        <v>0.625</v>
      </c>
    </row>
    <row r="10" spans="1:16">
      <c r="A10" s="4">
        <f>'Id information'!A10</f>
        <v>6039</v>
      </c>
      <c r="B10">
        <v>14</v>
      </c>
      <c r="C10">
        <v>4</v>
      </c>
      <c r="D10">
        <v>5</v>
      </c>
      <c r="E10">
        <v>18</v>
      </c>
      <c r="F10">
        <v>4</v>
      </c>
      <c r="G10">
        <v>7</v>
      </c>
      <c r="H10">
        <v>9</v>
      </c>
      <c r="I10">
        <v>2</v>
      </c>
      <c r="J10">
        <v>16</v>
      </c>
      <c r="K10">
        <v>2</v>
      </c>
      <c r="L10">
        <v>5</v>
      </c>
      <c r="M10">
        <v>17</v>
      </c>
      <c r="N10">
        <v>3</v>
      </c>
      <c r="O10" s="5">
        <v>43738</v>
      </c>
      <c r="P10" s="6">
        <v>0.625</v>
      </c>
    </row>
    <row r="11" spans="1:16">
      <c r="A11" s="4">
        <f>'Id information'!A11</f>
        <v>6040</v>
      </c>
      <c r="B11">
        <v>14</v>
      </c>
      <c r="C11">
        <v>4</v>
      </c>
      <c r="D11">
        <v>5</v>
      </c>
      <c r="E11">
        <v>17</v>
      </c>
      <c r="F11">
        <v>4.5</v>
      </c>
      <c r="G11">
        <v>7</v>
      </c>
      <c r="H11">
        <v>9</v>
      </c>
      <c r="I11">
        <v>2</v>
      </c>
      <c r="J11">
        <v>16</v>
      </c>
      <c r="K11">
        <v>2.5</v>
      </c>
      <c r="L11">
        <v>5</v>
      </c>
      <c r="M11">
        <v>17</v>
      </c>
      <c r="N11">
        <v>3</v>
      </c>
      <c r="O11" s="5">
        <v>43738</v>
      </c>
      <c r="P11" s="6">
        <v>0.625</v>
      </c>
    </row>
    <row r="12" spans="1:16">
      <c r="A12" s="4">
        <f>'Id information'!A12</f>
        <v>6042</v>
      </c>
      <c r="B12">
        <v>14</v>
      </c>
      <c r="C12">
        <v>6</v>
      </c>
      <c r="D12">
        <v>7</v>
      </c>
      <c r="E12">
        <v>20</v>
      </c>
      <c r="F12">
        <v>5</v>
      </c>
      <c r="G12">
        <v>7</v>
      </c>
      <c r="H12">
        <v>9</v>
      </c>
      <c r="I12">
        <v>2</v>
      </c>
      <c r="J12">
        <v>17</v>
      </c>
      <c r="K12">
        <v>3</v>
      </c>
      <c r="L12">
        <v>5</v>
      </c>
      <c r="M12">
        <v>17</v>
      </c>
      <c r="N12">
        <v>3</v>
      </c>
      <c r="O12" s="5">
        <v>43738</v>
      </c>
      <c r="P12" s="6">
        <v>0.625</v>
      </c>
    </row>
    <row r="13" spans="1:16" s="8" customFormat="1" ht="17" thickBot="1">
      <c r="A13" s="7">
        <f>'Id information'!A13</f>
        <v>6078</v>
      </c>
      <c r="B13" s="8">
        <v>14</v>
      </c>
      <c r="C13" s="8">
        <v>9</v>
      </c>
      <c r="D13" s="8">
        <v>9</v>
      </c>
      <c r="E13" s="8">
        <v>22</v>
      </c>
      <c r="F13" s="8">
        <v>7.5</v>
      </c>
      <c r="G13" s="8">
        <v>7</v>
      </c>
      <c r="H13" s="8">
        <v>10</v>
      </c>
      <c r="I13" s="8">
        <v>3</v>
      </c>
      <c r="J13" s="8">
        <v>19</v>
      </c>
      <c r="K13" s="8">
        <v>4.5</v>
      </c>
      <c r="L13" s="8">
        <v>5</v>
      </c>
      <c r="M13" s="8">
        <v>17</v>
      </c>
      <c r="N13" s="8">
        <v>3</v>
      </c>
      <c r="O13" s="9">
        <v>43738</v>
      </c>
      <c r="P13" s="10">
        <v>0.625</v>
      </c>
    </row>
    <row r="14" spans="1:16" ht="17" thickTop="1">
      <c r="A14" s="4">
        <f>'Id information'!A14</f>
        <v>235</v>
      </c>
      <c r="B14">
        <v>14</v>
      </c>
      <c r="C14">
        <v>11</v>
      </c>
      <c r="D14">
        <v>10</v>
      </c>
      <c r="E14">
        <v>24</v>
      </c>
      <c r="F14">
        <v>9.5</v>
      </c>
      <c r="G14">
        <v>7</v>
      </c>
      <c r="H14">
        <v>10</v>
      </c>
      <c r="I14">
        <v>3</v>
      </c>
      <c r="J14">
        <v>21</v>
      </c>
      <c r="K14">
        <v>6.5</v>
      </c>
      <c r="L14">
        <v>5</v>
      </c>
      <c r="M14">
        <v>17</v>
      </c>
      <c r="N14">
        <v>3</v>
      </c>
      <c r="O14" s="5">
        <v>43739</v>
      </c>
      <c r="P14" s="6">
        <v>0.625</v>
      </c>
    </row>
    <row r="15" spans="1:16">
      <c r="A15" s="4">
        <f>'Id information'!A15</f>
        <v>237</v>
      </c>
      <c r="B15">
        <v>14</v>
      </c>
      <c r="C15">
        <v>21</v>
      </c>
      <c r="D15">
        <v>19</v>
      </c>
      <c r="E15">
        <v>33</v>
      </c>
      <c r="F15">
        <v>17.5</v>
      </c>
      <c r="G15">
        <v>7</v>
      </c>
      <c r="H15">
        <v>10</v>
      </c>
      <c r="I15">
        <v>3</v>
      </c>
      <c r="J15">
        <v>30</v>
      </c>
      <c r="K15">
        <v>14.5</v>
      </c>
      <c r="L15">
        <v>5</v>
      </c>
      <c r="M15">
        <v>17</v>
      </c>
      <c r="N15">
        <v>3</v>
      </c>
      <c r="O15" s="5">
        <v>43739</v>
      </c>
      <c r="P15" s="6">
        <v>0.625</v>
      </c>
    </row>
    <row r="16" spans="1:16">
      <c r="A16" s="4">
        <f>'Id information'!A16</f>
        <v>238</v>
      </c>
      <c r="B16">
        <v>14</v>
      </c>
      <c r="C16">
        <v>11</v>
      </c>
      <c r="D16">
        <v>10</v>
      </c>
      <c r="E16">
        <v>24</v>
      </c>
      <c r="F16">
        <v>9.5</v>
      </c>
      <c r="G16">
        <v>7</v>
      </c>
      <c r="H16">
        <v>10</v>
      </c>
      <c r="I16">
        <v>3</v>
      </c>
      <c r="J16">
        <v>22</v>
      </c>
      <c r="K16">
        <v>6.5</v>
      </c>
      <c r="L16">
        <v>5</v>
      </c>
      <c r="M16">
        <v>17</v>
      </c>
      <c r="N16">
        <v>3</v>
      </c>
      <c r="O16" s="5">
        <v>43739</v>
      </c>
      <c r="P16" s="6">
        <v>0.625</v>
      </c>
    </row>
    <row r="17" spans="1:16">
      <c r="A17" s="4">
        <f>'Id information'!A17</f>
        <v>239</v>
      </c>
      <c r="B17">
        <v>14</v>
      </c>
      <c r="C17">
        <v>9</v>
      </c>
      <c r="D17">
        <v>9</v>
      </c>
      <c r="E17">
        <v>22</v>
      </c>
      <c r="F17">
        <v>7</v>
      </c>
      <c r="G17">
        <v>7</v>
      </c>
      <c r="H17">
        <v>10</v>
      </c>
      <c r="I17">
        <v>3</v>
      </c>
      <c r="J17">
        <v>19</v>
      </c>
      <c r="K17">
        <v>4</v>
      </c>
      <c r="L17">
        <v>5</v>
      </c>
      <c r="M17">
        <v>17</v>
      </c>
      <c r="N17">
        <v>3</v>
      </c>
      <c r="O17" s="5">
        <v>43739</v>
      </c>
      <c r="P17" s="6">
        <v>0.625</v>
      </c>
    </row>
    <row r="18" spans="1:16">
      <c r="A18" s="4">
        <f>'Id information'!A18</f>
        <v>240</v>
      </c>
      <c r="B18">
        <v>14</v>
      </c>
      <c r="C18">
        <v>9</v>
      </c>
      <c r="D18">
        <v>9</v>
      </c>
      <c r="E18">
        <v>23</v>
      </c>
      <c r="F18">
        <v>8</v>
      </c>
      <c r="G18">
        <v>7</v>
      </c>
      <c r="H18">
        <v>10</v>
      </c>
      <c r="I18">
        <v>3</v>
      </c>
      <c r="J18">
        <v>19</v>
      </c>
      <c r="K18">
        <v>5</v>
      </c>
      <c r="L18">
        <v>5</v>
      </c>
      <c r="M18">
        <v>17</v>
      </c>
      <c r="N18">
        <v>3</v>
      </c>
      <c r="O18" s="5">
        <v>43739</v>
      </c>
      <c r="P18" s="6">
        <v>0.625</v>
      </c>
    </row>
    <row r="19" spans="1:16" s="8" customFormat="1" ht="17" thickBot="1">
      <c r="A19" s="7">
        <f>'Id information'!A19</f>
        <v>118</v>
      </c>
      <c r="B19" s="8">
        <v>14</v>
      </c>
      <c r="C19" s="8">
        <v>21</v>
      </c>
      <c r="D19" s="8">
        <v>19</v>
      </c>
      <c r="E19" s="8">
        <v>34</v>
      </c>
      <c r="F19" s="8">
        <v>18</v>
      </c>
      <c r="G19" s="8">
        <v>7</v>
      </c>
      <c r="H19" s="8">
        <v>10</v>
      </c>
      <c r="I19" s="8">
        <v>3</v>
      </c>
      <c r="J19" s="8">
        <v>31</v>
      </c>
      <c r="K19" s="8">
        <v>15</v>
      </c>
      <c r="L19" s="8">
        <v>5</v>
      </c>
      <c r="M19" s="8">
        <v>17</v>
      </c>
      <c r="N19" s="8">
        <v>3</v>
      </c>
      <c r="O19" s="9">
        <v>43739</v>
      </c>
      <c r="P19" s="10">
        <v>0.625</v>
      </c>
    </row>
    <row r="20" spans="1:16" ht="17" thickTop="1">
      <c r="A20" s="4">
        <f>'Id information'!A20</f>
        <v>163</v>
      </c>
      <c r="B20">
        <v>14</v>
      </c>
      <c r="C20">
        <v>25</v>
      </c>
      <c r="D20">
        <v>11</v>
      </c>
      <c r="E20">
        <v>24</v>
      </c>
      <c r="F20">
        <v>10</v>
      </c>
      <c r="G20">
        <v>7</v>
      </c>
      <c r="H20">
        <v>10</v>
      </c>
      <c r="I20">
        <v>3</v>
      </c>
      <c r="J20">
        <v>21</v>
      </c>
      <c r="K20">
        <v>7</v>
      </c>
      <c r="L20">
        <v>5</v>
      </c>
      <c r="M20">
        <v>17</v>
      </c>
      <c r="N20">
        <v>3</v>
      </c>
      <c r="O20" s="5">
        <v>43740</v>
      </c>
      <c r="P20" s="6">
        <v>0.625</v>
      </c>
    </row>
    <row r="21" spans="1:16">
      <c r="A21" s="4">
        <f>'Id information'!A21</f>
        <v>165</v>
      </c>
      <c r="B21">
        <v>14</v>
      </c>
      <c r="C21">
        <v>27</v>
      </c>
      <c r="D21">
        <v>12.5</v>
      </c>
      <c r="E21">
        <v>26</v>
      </c>
      <c r="F21">
        <v>12</v>
      </c>
      <c r="G21">
        <v>7</v>
      </c>
      <c r="H21">
        <v>10</v>
      </c>
      <c r="I21">
        <v>3</v>
      </c>
      <c r="J21">
        <v>23</v>
      </c>
      <c r="K21">
        <v>9</v>
      </c>
      <c r="L21">
        <v>5</v>
      </c>
      <c r="M21">
        <v>17</v>
      </c>
      <c r="N21">
        <v>3</v>
      </c>
      <c r="O21" s="5">
        <v>43740</v>
      </c>
      <c r="P21" s="6">
        <v>0.625</v>
      </c>
    </row>
    <row r="22" spans="1:16">
      <c r="A22" s="4">
        <f>'Id information'!A22</f>
        <v>166</v>
      </c>
      <c r="B22">
        <v>14</v>
      </c>
      <c r="C22">
        <v>27</v>
      </c>
      <c r="D22">
        <v>12.5</v>
      </c>
      <c r="E22">
        <v>26</v>
      </c>
      <c r="F22">
        <v>11.5</v>
      </c>
      <c r="G22">
        <v>7</v>
      </c>
      <c r="H22">
        <v>10</v>
      </c>
      <c r="I22">
        <v>3</v>
      </c>
      <c r="J22">
        <v>23</v>
      </c>
      <c r="K22">
        <v>8.5</v>
      </c>
      <c r="L22">
        <v>5</v>
      </c>
      <c r="M22">
        <v>17</v>
      </c>
      <c r="N22">
        <v>3</v>
      </c>
      <c r="O22" s="5">
        <v>43740</v>
      </c>
      <c r="P22" s="6">
        <v>0.625</v>
      </c>
    </row>
    <row r="23" spans="1:16">
      <c r="A23" s="4">
        <f>'Id information'!A23</f>
        <v>167</v>
      </c>
      <c r="B23">
        <v>14</v>
      </c>
      <c r="C23">
        <v>25</v>
      </c>
      <c r="D23">
        <v>10.5</v>
      </c>
      <c r="E23">
        <v>24</v>
      </c>
      <c r="F23">
        <v>9.5</v>
      </c>
      <c r="G23">
        <v>7</v>
      </c>
      <c r="H23">
        <v>10</v>
      </c>
      <c r="I23">
        <v>3</v>
      </c>
      <c r="J23">
        <v>21</v>
      </c>
      <c r="K23">
        <v>6.5</v>
      </c>
      <c r="L23">
        <v>5</v>
      </c>
      <c r="M23">
        <v>17</v>
      </c>
      <c r="N23">
        <v>3</v>
      </c>
      <c r="O23" s="5">
        <v>43740</v>
      </c>
      <c r="P23" s="6">
        <v>0.625</v>
      </c>
    </row>
    <row r="24" spans="1:16">
      <c r="A24" s="4">
        <f>'Id information'!A24</f>
        <v>168</v>
      </c>
      <c r="B24">
        <v>14</v>
      </c>
      <c r="C24">
        <v>24</v>
      </c>
      <c r="D24">
        <v>10</v>
      </c>
      <c r="E24">
        <v>24</v>
      </c>
      <c r="F24">
        <v>9.5</v>
      </c>
      <c r="G24">
        <v>7</v>
      </c>
      <c r="H24">
        <v>10</v>
      </c>
      <c r="I24">
        <v>3</v>
      </c>
      <c r="J24">
        <v>21</v>
      </c>
      <c r="K24">
        <v>6.5</v>
      </c>
      <c r="L24">
        <v>5</v>
      </c>
      <c r="M24">
        <v>17</v>
      </c>
      <c r="N24">
        <v>3</v>
      </c>
      <c r="O24" s="5">
        <v>43740</v>
      </c>
      <c r="P24" s="6">
        <v>0.625</v>
      </c>
    </row>
    <row r="25" spans="1:16" s="8" customFormat="1" ht="17" thickBot="1">
      <c r="A25" s="7">
        <f>'Id information'!A25</f>
        <v>108</v>
      </c>
      <c r="B25" s="8">
        <v>14</v>
      </c>
      <c r="C25" s="8">
        <v>25</v>
      </c>
      <c r="D25" s="8">
        <v>10.5</v>
      </c>
      <c r="E25" s="8">
        <v>24</v>
      </c>
      <c r="F25" s="8">
        <v>9.5</v>
      </c>
      <c r="G25" s="8">
        <v>7</v>
      </c>
      <c r="H25" s="8">
        <v>10</v>
      </c>
      <c r="I25" s="8">
        <v>3</v>
      </c>
      <c r="J25" s="8">
        <v>21</v>
      </c>
      <c r="K25" s="8">
        <v>6.5</v>
      </c>
      <c r="L25" s="8">
        <v>5</v>
      </c>
      <c r="M25" s="8">
        <v>17</v>
      </c>
      <c r="N25" s="8">
        <v>3</v>
      </c>
      <c r="O25" s="9">
        <v>43740</v>
      </c>
      <c r="P25" s="10">
        <v>0.625</v>
      </c>
    </row>
    <row r="26" spans="1:16" ht="17" thickTop="1">
      <c r="A26" s="4">
        <f>'Id information'!A26</f>
        <v>1143</v>
      </c>
      <c r="B26">
        <v>14</v>
      </c>
      <c r="C26">
        <v>27</v>
      </c>
      <c r="D26">
        <v>12.5</v>
      </c>
      <c r="E26">
        <v>26</v>
      </c>
      <c r="F26">
        <v>11.5</v>
      </c>
      <c r="G26">
        <v>7</v>
      </c>
      <c r="H26">
        <v>10</v>
      </c>
      <c r="I26">
        <v>3</v>
      </c>
      <c r="J26">
        <v>23</v>
      </c>
      <c r="K26">
        <v>8.5</v>
      </c>
      <c r="L26">
        <v>5</v>
      </c>
      <c r="M26">
        <v>17</v>
      </c>
      <c r="N26">
        <v>3</v>
      </c>
      <c r="O26" s="5">
        <v>43741</v>
      </c>
      <c r="P26" s="6">
        <v>0.58333333333333337</v>
      </c>
    </row>
    <row r="27" spans="1:16">
      <c r="A27" s="4">
        <f>'Id information'!A27</f>
        <v>1144</v>
      </c>
      <c r="B27">
        <v>14</v>
      </c>
      <c r="C27">
        <v>26</v>
      </c>
      <c r="D27">
        <v>12</v>
      </c>
      <c r="E27">
        <v>25</v>
      </c>
      <c r="F27">
        <v>10.5</v>
      </c>
      <c r="G27">
        <v>7</v>
      </c>
      <c r="H27">
        <v>10</v>
      </c>
      <c r="I27">
        <v>3</v>
      </c>
      <c r="J27">
        <v>22</v>
      </c>
      <c r="K27">
        <v>7.5</v>
      </c>
      <c r="L27">
        <v>5</v>
      </c>
      <c r="M27">
        <v>17</v>
      </c>
      <c r="N27">
        <v>3</v>
      </c>
      <c r="O27" s="5">
        <v>43741</v>
      </c>
      <c r="P27" s="6">
        <v>0.58333333333333337</v>
      </c>
    </row>
    <row r="28" spans="1:16">
      <c r="A28" s="4">
        <f>'Id information'!A28</f>
        <v>1145</v>
      </c>
      <c r="B28">
        <v>14</v>
      </c>
      <c r="C28">
        <v>27</v>
      </c>
      <c r="D28">
        <v>13</v>
      </c>
      <c r="E28">
        <v>26</v>
      </c>
      <c r="F28">
        <v>12</v>
      </c>
      <c r="G28">
        <v>7</v>
      </c>
      <c r="H28">
        <v>10</v>
      </c>
      <c r="I28">
        <v>3</v>
      </c>
      <c r="J28">
        <v>23</v>
      </c>
      <c r="K28">
        <v>9</v>
      </c>
      <c r="L28">
        <v>5</v>
      </c>
      <c r="M28">
        <v>17</v>
      </c>
      <c r="N28">
        <v>3</v>
      </c>
      <c r="O28" s="5">
        <v>43741</v>
      </c>
      <c r="P28" s="6">
        <v>0.58333333333333337</v>
      </c>
    </row>
    <row r="29" spans="1:16">
      <c r="A29" s="4">
        <f>'Id information'!A29</f>
        <v>1146</v>
      </c>
      <c r="B29">
        <v>14</v>
      </c>
      <c r="C29">
        <v>27</v>
      </c>
      <c r="D29">
        <v>14</v>
      </c>
      <c r="E29">
        <v>28</v>
      </c>
      <c r="F29">
        <v>12.5</v>
      </c>
      <c r="G29">
        <v>7</v>
      </c>
      <c r="H29">
        <v>10</v>
      </c>
      <c r="I29">
        <v>3</v>
      </c>
      <c r="J29">
        <v>25</v>
      </c>
      <c r="K29">
        <v>9.5</v>
      </c>
      <c r="L29">
        <v>5</v>
      </c>
      <c r="M29">
        <v>17</v>
      </c>
      <c r="N29">
        <v>3</v>
      </c>
      <c r="O29" s="5">
        <v>43741</v>
      </c>
      <c r="P29" s="6">
        <v>0.58333333333333337</v>
      </c>
    </row>
    <row r="30" spans="1:16">
      <c r="A30" s="4">
        <f>'Id information'!A30</f>
        <v>1147</v>
      </c>
      <c r="B30">
        <v>14</v>
      </c>
      <c r="C30">
        <v>25</v>
      </c>
      <c r="D30">
        <v>11</v>
      </c>
      <c r="E30">
        <v>24</v>
      </c>
      <c r="F30">
        <v>10</v>
      </c>
      <c r="G30">
        <v>7</v>
      </c>
      <c r="H30">
        <v>10</v>
      </c>
      <c r="I30">
        <v>3</v>
      </c>
      <c r="J30">
        <v>21</v>
      </c>
      <c r="K30">
        <v>7</v>
      </c>
      <c r="L30">
        <v>5</v>
      </c>
      <c r="M30">
        <v>17</v>
      </c>
      <c r="N30">
        <v>3</v>
      </c>
      <c r="O30" s="5">
        <v>43741</v>
      </c>
      <c r="P30" s="6">
        <v>0.58333333333333337</v>
      </c>
    </row>
    <row r="31" spans="1:16" s="8" customFormat="1" ht="17" thickBot="1">
      <c r="A31" s="7">
        <f>'Id information'!A31</f>
        <v>1148</v>
      </c>
      <c r="B31" s="8">
        <v>14</v>
      </c>
      <c r="C31" s="8">
        <v>26</v>
      </c>
      <c r="D31" s="8">
        <v>11.5</v>
      </c>
      <c r="E31" s="8">
        <v>25</v>
      </c>
      <c r="F31" s="8">
        <v>10.5</v>
      </c>
      <c r="G31" s="8">
        <v>7</v>
      </c>
      <c r="H31" s="8">
        <v>10</v>
      </c>
      <c r="I31" s="8">
        <v>3</v>
      </c>
      <c r="J31" s="8">
        <v>22</v>
      </c>
      <c r="K31" s="8">
        <v>7.5</v>
      </c>
      <c r="L31" s="8">
        <v>5</v>
      </c>
      <c r="M31" s="8">
        <v>17</v>
      </c>
      <c r="N31" s="8">
        <v>3</v>
      </c>
      <c r="O31" s="9">
        <v>43741</v>
      </c>
      <c r="P31" s="10">
        <v>0.58333333333333337</v>
      </c>
    </row>
    <row r="32" spans="1:16" ht="17" thickTop="1">
      <c r="A32" s="4">
        <f>'Id information'!A32</f>
        <v>1019</v>
      </c>
      <c r="B32">
        <v>14</v>
      </c>
      <c r="C32">
        <v>25</v>
      </c>
      <c r="D32">
        <v>12</v>
      </c>
      <c r="E32">
        <v>24</v>
      </c>
      <c r="F32">
        <v>11</v>
      </c>
      <c r="G32">
        <v>7</v>
      </c>
      <c r="H32">
        <v>10</v>
      </c>
      <c r="I32">
        <v>3</v>
      </c>
      <c r="J32">
        <v>21</v>
      </c>
      <c r="K32">
        <v>8</v>
      </c>
      <c r="L32">
        <v>5</v>
      </c>
      <c r="M32">
        <v>17</v>
      </c>
      <c r="N32">
        <v>3</v>
      </c>
      <c r="O32" s="5">
        <v>43745</v>
      </c>
      <c r="P32" s="6">
        <v>0.60416666666666663</v>
      </c>
    </row>
    <row r="33" spans="1:16">
      <c r="A33" s="4">
        <f>'Id information'!A33</f>
        <v>1020</v>
      </c>
      <c r="B33">
        <v>14</v>
      </c>
      <c r="C33">
        <v>37</v>
      </c>
      <c r="D33">
        <v>22.5</v>
      </c>
      <c r="E33">
        <v>37</v>
      </c>
      <c r="F33">
        <v>22</v>
      </c>
      <c r="G33">
        <v>7</v>
      </c>
      <c r="H33">
        <v>10</v>
      </c>
      <c r="I33">
        <v>3</v>
      </c>
      <c r="J33">
        <v>34</v>
      </c>
      <c r="K33">
        <v>19</v>
      </c>
      <c r="L33">
        <v>5</v>
      </c>
      <c r="M33">
        <v>17</v>
      </c>
      <c r="N33">
        <v>3</v>
      </c>
      <c r="O33" s="5">
        <v>43745</v>
      </c>
      <c r="P33" s="6">
        <v>0.60416666666666663</v>
      </c>
    </row>
    <row r="34" spans="1:16">
      <c r="A34" s="4">
        <f>'Id information'!A34</f>
        <v>1021</v>
      </c>
      <c r="B34">
        <v>14</v>
      </c>
      <c r="C34">
        <v>25</v>
      </c>
      <c r="D34">
        <v>10</v>
      </c>
      <c r="E34">
        <v>24</v>
      </c>
      <c r="F34">
        <v>9</v>
      </c>
      <c r="G34">
        <v>7</v>
      </c>
      <c r="H34">
        <v>10</v>
      </c>
      <c r="I34">
        <v>3</v>
      </c>
      <c r="J34">
        <v>21</v>
      </c>
      <c r="K34">
        <v>6</v>
      </c>
      <c r="L34">
        <v>5</v>
      </c>
      <c r="M34">
        <v>17</v>
      </c>
      <c r="N34">
        <v>3</v>
      </c>
      <c r="O34" s="5">
        <v>43745</v>
      </c>
      <c r="P34" s="6">
        <v>0.60416666666666663</v>
      </c>
    </row>
    <row r="35" spans="1:16">
      <c r="A35" s="4">
        <f>'Id information'!A35</f>
        <v>1022</v>
      </c>
      <c r="B35">
        <v>14</v>
      </c>
      <c r="C35">
        <v>36</v>
      </c>
      <c r="D35">
        <v>22</v>
      </c>
      <c r="E35">
        <v>36</v>
      </c>
      <c r="F35">
        <v>21</v>
      </c>
      <c r="G35">
        <v>7</v>
      </c>
      <c r="H35">
        <v>10</v>
      </c>
      <c r="I35">
        <v>3</v>
      </c>
      <c r="J35">
        <v>33</v>
      </c>
      <c r="K35">
        <v>18</v>
      </c>
      <c r="L35">
        <v>5</v>
      </c>
      <c r="M35">
        <v>17</v>
      </c>
      <c r="N35">
        <v>3</v>
      </c>
      <c r="O35" s="5">
        <v>43745</v>
      </c>
      <c r="P35" s="6">
        <v>0.60416666666666663</v>
      </c>
    </row>
    <row r="36" spans="1:16">
      <c r="A36" s="4">
        <f>'Id information'!A36</f>
        <v>1023</v>
      </c>
      <c r="B36">
        <v>14</v>
      </c>
      <c r="C36">
        <v>27</v>
      </c>
      <c r="D36">
        <v>12.5</v>
      </c>
      <c r="E36">
        <v>26</v>
      </c>
      <c r="F36">
        <v>12</v>
      </c>
      <c r="G36">
        <v>7</v>
      </c>
      <c r="H36">
        <v>10</v>
      </c>
      <c r="I36">
        <v>3</v>
      </c>
      <c r="J36">
        <v>23</v>
      </c>
      <c r="K36">
        <v>9</v>
      </c>
      <c r="L36">
        <v>5</v>
      </c>
      <c r="M36">
        <v>17</v>
      </c>
      <c r="N36">
        <v>3</v>
      </c>
      <c r="O36" s="5">
        <v>43745</v>
      </c>
      <c r="P36" s="6">
        <v>0.60416666666666663</v>
      </c>
    </row>
    <row r="37" spans="1:16" s="8" customFormat="1" ht="17" thickBot="1">
      <c r="A37" s="7">
        <f>'Id information'!A37</f>
        <v>1025</v>
      </c>
      <c r="B37" s="8">
        <v>14</v>
      </c>
      <c r="C37" s="8">
        <v>25</v>
      </c>
      <c r="D37" s="8">
        <v>12</v>
      </c>
      <c r="E37" s="8">
        <v>25</v>
      </c>
      <c r="F37" s="8">
        <v>10.5</v>
      </c>
      <c r="G37" s="8">
        <v>7</v>
      </c>
      <c r="H37" s="8">
        <v>10</v>
      </c>
      <c r="I37" s="8">
        <v>3</v>
      </c>
      <c r="J37" s="8">
        <v>22</v>
      </c>
      <c r="K37" s="8">
        <v>7.5</v>
      </c>
      <c r="L37" s="8">
        <v>5</v>
      </c>
      <c r="M37" s="8">
        <v>17</v>
      </c>
      <c r="N37" s="8">
        <v>3</v>
      </c>
      <c r="O37" s="5">
        <v>43745</v>
      </c>
      <c r="P37" s="6">
        <v>0.60416666666666663</v>
      </c>
    </row>
    <row r="38" spans="1:16" ht="17" thickTop="1">
      <c r="A38" s="4">
        <f>'Id information'!A38</f>
        <v>2573</v>
      </c>
      <c r="B38">
        <v>14</v>
      </c>
      <c r="C38">
        <v>29</v>
      </c>
      <c r="D38">
        <v>14</v>
      </c>
      <c r="E38">
        <v>28</v>
      </c>
      <c r="F38">
        <v>13.5</v>
      </c>
      <c r="G38">
        <v>7</v>
      </c>
      <c r="H38">
        <v>10</v>
      </c>
      <c r="I38">
        <v>3</v>
      </c>
      <c r="J38">
        <v>24</v>
      </c>
      <c r="K38">
        <v>10.5</v>
      </c>
      <c r="L38">
        <v>5</v>
      </c>
      <c r="M38">
        <v>17</v>
      </c>
      <c r="N38">
        <v>3</v>
      </c>
      <c r="O38" s="5">
        <v>43747</v>
      </c>
      <c r="P38" s="6">
        <v>0.58333333333333337</v>
      </c>
    </row>
    <row r="39" spans="1:16">
      <c r="A39" s="4">
        <f>'Id information'!A39</f>
        <v>2574</v>
      </c>
      <c r="B39">
        <v>14</v>
      </c>
      <c r="C39">
        <v>30</v>
      </c>
      <c r="D39">
        <v>15</v>
      </c>
      <c r="E39">
        <v>28</v>
      </c>
      <c r="F39">
        <v>14</v>
      </c>
      <c r="G39">
        <v>7</v>
      </c>
      <c r="H39">
        <v>10</v>
      </c>
      <c r="I39">
        <v>3</v>
      </c>
      <c r="J39">
        <v>25</v>
      </c>
      <c r="K39">
        <v>11</v>
      </c>
      <c r="L39">
        <v>5</v>
      </c>
      <c r="M39">
        <v>17</v>
      </c>
      <c r="N39">
        <v>3</v>
      </c>
      <c r="O39" s="5">
        <v>43747</v>
      </c>
      <c r="P39" s="6">
        <v>0.58333333333333337</v>
      </c>
    </row>
    <row r="40" spans="1:16">
      <c r="A40" s="4">
        <f>'Id information'!A40</f>
        <v>2575</v>
      </c>
      <c r="B40">
        <v>14</v>
      </c>
      <c r="C40">
        <v>29</v>
      </c>
      <c r="D40">
        <v>14.5</v>
      </c>
      <c r="E40">
        <v>29</v>
      </c>
      <c r="F40">
        <v>14</v>
      </c>
      <c r="G40">
        <v>7</v>
      </c>
      <c r="H40">
        <v>10</v>
      </c>
      <c r="I40">
        <v>3</v>
      </c>
      <c r="J40">
        <v>25</v>
      </c>
      <c r="K40">
        <v>11</v>
      </c>
      <c r="L40">
        <v>5</v>
      </c>
      <c r="M40">
        <v>17</v>
      </c>
      <c r="N40">
        <v>3</v>
      </c>
      <c r="O40" s="5">
        <v>43747</v>
      </c>
      <c r="P40" s="6">
        <v>0.58333333333333337</v>
      </c>
    </row>
    <row r="41" spans="1:16">
      <c r="A41" s="4">
        <f>'Id information'!A41</f>
        <v>2576</v>
      </c>
      <c r="B41">
        <v>14</v>
      </c>
      <c r="C41">
        <v>31</v>
      </c>
      <c r="D41">
        <v>16.5</v>
      </c>
      <c r="E41">
        <v>30</v>
      </c>
      <c r="F41">
        <v>15</v>
      </c>
      <c r="G41">
        <v>7</v>
      </c>
      <c r="H41">
        <v>10</v>
      </c>
      <c r="I41">
        <v>3</v>
      </c>
      <c r="J41">
        <v>27</v>
      </c>
      <c r="K41">
        <v>12</v>
      </c>
      <c r="L41">
        <v>5</v>
      </c>
      <c r="M41">
        <v>17</v>
      </c>
      <c r="N41">
        <v>3</v>
      </c>
      <c r="O41" s="5">
        <v>43747</v>
      </c>
      <c r="P41" s="6">
        <v>0.58333333333333337</v>
      </c>
    </row>
    <row r="42" spans="1:16">
      <c r="A42" s="4">
        <f>'Id information'!A42</f>
        <v>2577</v>
      </c>
      <c r="B42">
        <v>14</v>
      </c>
      <c r="C42">
        <v>27</v>
      </c>
      <c r="D42">
        <v>14</v>
      </c>
      <c r="E42">
        <v>27</v>
      </c>
      <c r="F42">
        <v>12</v>
      </c>
      <c r="G42">
        <v>7</v>
      </c>
      <c r="H42">
        <v>10</v>
      </c>
      <c r="I42">
        <v>3</v>
      </c>
      <c r="J42">
        <v>24</v>
      </c>
      <c r="K42">
        <v>9</v>
      </c>
      <c r="L42">
        <v>5</v>
      </c>
      <c r="M42">
        <v>17</v>
      </c>
      <c r="N42">
        <v>3</v>
      </c>
      <c r="O42" s="5">
        <v>43747</v>
      </c>
      <c r="P42" s="6">
        <v>0.58333333333333337</v>
      </c>
    </row>
    <row r="43" spans="1:16" s="8" customFormat="1" ht="17" thickBot="1">
      <c r="A43" s="7">
        <f>'Id information'!A43</f>
        <v>2578</v>
      </c>
      <c r="B43" s="8">
        <v>14</v>
      </c>
      <c r="C43" s="8">
        <v>29</v>
      </c>
      <c r="D43" s="8">
        <v>14.5</v>
      </c>
      <c r="E43" s="8">
        <v>28</v>
      </c>
      <c r="F43" s="8">
        <v>13</v>
      </c>
      <c r="G43" s="8">
        <v>7</v>
      </c>
      <c r="H43" s="8">
        <v>10</v>
      </c>
      <c r="I43" s="8">
        <v>3</v>
      </c>
      <c r="J43" s="8">
        <v>25</v>
      </c>
      <c r="K43" s="8">
        <v>10</v>
      </c>
      <c r="L43" s="8">
        <v>5</v>
      </c>
      <c r="M43" s="8">
        <v>17</v>
      </c>
      <c r="N43" s="8">
        <v>3</v>
      </c>
      <c r="O43" s="5">
        <v>43747</v>
      </c>
      <c r="P43" s="6">
        <v>0.58333333333333337</v>
      </c>
    </row>
    <row r="44" spans="1:16" ht="17" thickTop="1">
      <c r="A44" s="4">
        <f>'Id information'!A44</f>
        <v>2564</v>
      </c>
      <c r="B44">
        <v>14</v>
      </c>
      <c r="C44">
        <v>24</v>
      </c>
      <c r="D44">
        <v>9.5</v>
      </c>
      <c r="E44">
        <v>23</v>
      </c>
      <c r="F44">
        <v>8.5</v>
      </c>
      <c r="G44">
        <v>7</v>
      </c>
      <c r="H44">
        <v>10</v>
      </c>
      <c r="I44">
        <v>3</v>
      </c>
      <c r="J44">
        <v>20</v>
      </c>
      <c r="K44">
        <v>5.5</v>
      </c>
      <c r="L44">
        <v>5</v>
      </c>
      <c r="M44">
        <v>17</v>
      </c>
      <c r="N44">
        <v>3</v>
      </c>
      <c r="O44" s="5">
        <v>43748</v>
      </c>
      <c r="P44" s="6">
        <v>0.59375</v>
      </c>
    </row>
    <row r="45" spans="1:16">
      <c r="A45" s="4">
        <f>'Id information'!A45</f>
        <v>2565</v>
      </c>
      <c r="B45">
        <v>14</v>
      </c>
      <c r="C45">
        <v>25</v>
      </c>
      <c r="D45">
        <v>10</v>
      </c>
      <c r="E45">
        <v>23</v>
      </c>
      <c r="F45">
        <v>9</v>
      </c>
      <c r="G45">
        <v>7</v>
      </c>
      <c r="H45">
        <v>10</v>
      </c>
      <c r="I45">
        <v>3</v>
      </c>
      <c r="J45">
        <v>20</v>
      </c>
      <c r="K45">
        <v>6</v>
      </c>
      <c r="L45">
        <v>5</v>
      </c>
      <c r="M45">
        <v>17</v>
      </c>
      <c r="N45">
        <v>3</v>
      </c>
      <c r="O45" s="5">
        <v>43748</v>
      </c>
      <c r="P45" s="6">
        <v>0.59375</v>
      </c>
    </row>
    <row r="46" spans="1:16">
      <c r="A46" s="4">
        <v>2566</v>
      </c>
      <c r="B46">
        <v>14</v>
      </c>
      <c r="C46">
        <v>25</v>
      </c>
      <c r="D46">
        <v>10.5</v>
      </c>
      <c r="E46">
        <v>24</v>
      </c>
      <c r="F46">
        <v>10</v>
      </c>
      <c r="G46">
        <v>7</v>
      </c>
      <c r="H46">
        <v>10</v>
      </c>
      <c r="I46">
        <v>3</v>
      </c>
      <c r="J46">
        <v>21</v>
      </c>
      <c r="K46">
        <v>7</v>
      </c>
      <c r="L46">
        <v>5</v>
      </c>
      <c r="M46">
        <v>17</v>
      </c>
      <c r="N46">
        <v>3</v>
      </c>
      <c r="O46" s="5">
        <v>43748</v>
      </c>
      <c r="P46" s="6">
        <v>0.59375</v>
      </c>
    </row>
    <row r="47" spans="1:16">
      <c r="A47" s="4">
        <f>'Id information'!A47</f>
        <v>2567</v>
      </c>
      <c r="B47">
        <v>14</v>
      </c>
      <c r="C47">
        <v>24</v>
      </c>
      <c r="D47">
        <v>10</v>
      </c>
      <c r="E47">
        <v>23</v>
      </c>
      <c r="F47">
        <v>9.5</v>
      </c>
      <c r="G47">
        <v>7</v>
      </c>
      <c r="H47">
        <v>10</v>
      </c>
      <c r="I47">
        <v>3</v>
      </c>
      <c r="J47">
        <v>20</v>
      </c>
      <c r="K47">
        <v>6.5</v>
      </c>
      <c r="L47">
        <v>5</v>
      </c>
      <c r="M47">
        <v>17</v>
      </c>
      <c r="N47">
        <v>3</v>
      </c>
      <c r="O47" s="5">
        <v>43748</v>
      </c>
      <c r="P47" s="6">
        <v>0.59375</v>
      </c>
    </row>
    <row r="48" spans="1:16">
      <c r="A48" s="4">
        <f>'Id information'!A48</f>
        <v>2568</v>
      </c>
      <c r="B48">
        <v>14</v>
      </c>
      <c r="C48">
        <v>22</v>
      </c>
      <c r="D48">
        <v>9</v>
      </c>
      <c r="E48">
        <v>22</v>
      </c>
      <c r="F48">
        <v>8</v>
      </c>
      <c r="G48">
        <v>7</v>
      </c>
      <c r="H48">
        <v>10</v>
      </c>
      <c r="I48">
        <v>3</v>
      </c>
      <c r="J48">
        <v>19</v>
      </c>
      <c r="K48">
        <v>5</v>
      </c>
      <c r="L48">
        <v>5</v>
      </c>
      <c r="M48">
        <v>17</v>
      </c>
      <c r="N48">
        <v>3</v>
      </c>
      <c r="O48" s="5">
        <v>43748</v>
      </c>
      <c r="P48" s="6">
        <v>0.59375</v>
      </c>
    </row>
    <row r="49" spans="1:16" s="8" customFormat="1" ht="17" thickBot="1">
      <c r="A49" s="7">
        <f>'Id information'!A49</f>
        <v>2569</v>
      </c>
      <c r="B49" s="8">
        <v>14</v>
      </c>
      <c r="C49" s="8">
        <v>27</v>
      </c>
      <c r="D49" s="8">
        <v>12.5</v>
      </c>
      <c r="E49" s="8">
        <v>26</v>
      </c>
      <c r="F49" s="8">
        <v>11.5</v>
      </c>
      <c r="G49" s="8">
        <v>7</v>
      </c>
      <c r="H49" s="8">
        <v>10</v>
      </c>
      <c r="I49" s="8">
        <v>3</v>
      </c>
      <c r="J49" s="8">
        <v>23</v>
      </c>
      <c r="K49" s="8">
        <v>8.5</v>
      </c>
      <c r="L49" s="8">
        <v>5</v>
      </c>
      <c r="M49" s="8">
        <v>17</v>
      </c>
      <c r="N49" s="8">
        <v>3</v>
      </c>
      <c r="O49" s="9">
        <v>43748</v>
      </c>
      <c r="P49" s="10">
        <v>0.59375</v>
      </c>
    </row>
    <row r="50" spans="1:16" ht="17" thickTop="1">
      <c r="A50" s="4">
        <f>'Id information'!A50</f>
        <v>1718</v>
      </c>
      <c r="B50">
        <v>14</v>
      </c>
      <c r="C50">
        <v>25</v>
      </c>
      <c r="D50">
        <v>10</v>
      </c>
      <c r="E50">
        <v>24</v>
      </c>
      <c r="F50">
        <v>9</v>
      </c>
      <c r="G50">
        <v>7</v>
      </c>
      <c r="H50">
        <v>10</v>
      </c>
      <c r="I50">
        <v>3</v>
      </c>
      <c r="J50">
        <v>20</v>
      </c>
      <c r="K50">
        <v>6</v>
      </c>
      <c r="L50">
        <v>5</v>
      </c>
      <c r="M50">
        <v>17</v>
      </c>
      <c r="N50">
        <v>3</v>
      </c>
      <c r="O50" s="5">
        <v>43752</v>
      </c>
      <c r="P50" s="6">
        <v>0.59375</v>
      </c>
    </row>
    <row r="51" spans="1:16">
      <c r="A51" s="4">
        <f>'Id information'!A51</f>
        <v>1855</v>
      </c>
      <c r="B51">
        <v>14</v>
      </c>
      <c r="C51">
        <v>30</v>
      </c>
      <c r="D51">
        <v>14.5</v>
      </c>
      <c r="E51">
        <v>29</v>
      </c>
      <c r="F51">
        <v>13.5</v>
      </c>
      <c r="G51">
        <v>7</v>
      </c>
      <c r="H51">
        <v>10</v>
      </c>
      <c r="I51">
        <v>3</v>
      </c>
      <c r="J51">
        <v>26</v>
      </c>
      <c r="K51">
        <v>10.5</v>
      </c>
      <c r="L51">
        <v>5</v>
      </c>
      <c r="M51">
        <v>17</v>
      </c>
      <c r="N51">
        <v>3</v>
      </c>
      <c r="O51" s="5">
        <v>43752</v>
      </c>
      <c r="P51" s="6">
        <v>0.59375</v>
      </c>
    </row>
    <row r="52" spans="1:16">
      <c r="A52" s="4">
        <f>'Id information'!A52</f>
        <v>1856</v>
      </c>
      <c r="B52">
        <v>14</v>
      </c>
      <c r="C52">
        <v>28</v>
      </c>
      <c r="D52">
        <v>13.5</v>
      </c>
      <c r="E52">
        <v>27</v>
      </c>
      <c r="F52">
        <v>12.5</v>
      </c>
      <c r="G52">
        <v>7</v>
      </c>
      <c r="H52">
        <v>10</v>
      </c>
      <c r="I52">
        <v>3</v>
      </c>
      <c r="J52">
        <v>24</v>
      </c>
      <c r="K52">
        <v>9.5</v>
      </c>
      <c r="L52">
        <v>5</v>
      </c>
      <c r="M52">
        <v>17</v>
      </c>
      <c r="N52">
        <v>3</v>
      </c>
      <c r="O52" s="5">
        <v>43752</v>
      </c>
      <c r="P52" s="6">
        <v>0.59375</v>
      </c>
    </row>
    <row r="53" spans="1:16">
      <c r="A53" s="4">
        <f>'Id information'!A53</f>
        <v>1859</v>
      </c>
      <c r="B53">
        <v>14</v>
      </c>
      <c r="C53">
        <v>26</v>
      </c>
      <c r="D53">
        <v>12</v>
      </c>
      <c r="E53">
        <v>25</v>
      </c>
      <c r="F53">
        <v>11</v>
      </c>
      <c r="G53">
        <v>7</v>
      </c>
      <c r="H53">
        <v>10</v>
      </c>
      <c r="I53">
        <v>3</v>
      </c>
      <c r="J53">
        <v>22</v>
      </c>
      <c r="K53">
        <v>8</v>
      </c>
      <c r="L53">
        <v>5</v>
      </c>
      <c r="M53">
        <v>17</v>
      </c>
      <c r="N53">
        <v>3</v>
      </c>
      <c r="O53" s="5">
        <v>43752</v>
      </c>
      <c r="P53" s="6">
        <v>0.59375</v>
      </c>
    </row>
    <row r="54" spans="1:16">
      <c r="A54" s="4">
        <f>'Id information'!A54</f>
        <v>1860</v>
      </c>
      <c r="B54">
        <v>14</v>
      </c>
      <c r="C54">
        <v>24</v>
      </c>
      <c r="D54">
        <v>9.5</v>
      </c>
      <c r="E54">
        <v>23</v>
      </c>
      <c r="F54">
        <v>8</v>
      </c>
      <c r="G54">
        <v>7</v>
      </c>
      <c r="H54">
        <v>10</v>
      </c>
      <c r="I54">
        <v>3</v>
      </c>
      <c r="J54">
        <v>20</v>
      </c>
      <c r="K54">
        <v>5</v>
      </c>
      <c r="L54">
        <v>5</v>
      </c>
      <c r="M54">
        <v>17</v>
      </c>
      <c r="N54">
        <v>3</v>
      </c>
      <c r="O54" s="5">
        <v>43752</v>
      </c>
      <c r="P54" s="6">
        <v>0.59375</v>
      </c>
    </row>
    <row r="55" spans="1:16" s="8" customFormat="1" ht="17" thickBot="1">
      <c r="A55" s="7">
        <f>'Id information'!A55</f>
        <v>1862</v>
      </c>
      <c r="B55" s="8">
        <v>14</v>
      </c>
      <c r="C55" s="8">
        <v>29</v>
      </c>
      <c r="D55" s="8">
        <v>14.5</v>
      </c>
      <c r="E55" s="8">
        <v>28</v>
      </c>
      <c r="F55" s="8">
        <v>13.5</v>
      </c>
      <c r="G55" s="8">
        <v>7</v>
      </c>
      <c r="H55" s="8">
        <v>10</v>
      </c>
      <c r="I55" s="8">
        <v>3</v>
      </c>
      <c r="J55" s="8">
        <v>25</v>
      </c>
      <c r="K55" s="8">
        <v>10.5</v>
      </c>
      <c r="L55" s="8">
        <v>5</v>
      </c>
      <c r="M55" s="8">
        <v>17</v>
      </c>
      <c r="N55" s="8">
        <v>3</v>
      </c>
      <c r="O55" s="9">
        <v>43752</v>
      </c>
      <c r="P55" s="10">
        <v>0.59375</v>
      </c>
    </row>
    <row r="56" spans="1:16" ht="17" thickTop="1">
      <c r="A56" s="4">
        <f>'Id information'!A56</f>
        <v>1769</v>
      </c>
      <c r="B56">
        <v>14</v>
      </c>
      <c r="C56">
        <v>28</v>
      </c>
      <c r="D56">
        <v>14.5</v>
      </c>
      <c r="E56">
        <v>27</v>
      </c>
      <c r="F56">
        <v>13</v>
      </c>
      <c r="G56">
        <v>7</v>
      </c>
      <c r="H56">
        <v>10</v>
      </c>
      <c r="I56">
        <v>3</v>
      </c>
      <c r="J56">
        <v>24</v>
      </c>
      <c r="K56">
        <v>10</v>
      </c>
      <c r="L56">
        <v>5</v>
      </c>
      <c r="M56">
        <v>17</v>
      </c>
      <c r="N56">
        <v>3</v>
      </c>
      <c r="O56" s="5">
        <v>43753</v>
      </c>
      <c r="P56" s="6">
        <v>0.58333333333333337</v>
      </c>
    </row>
    <row r="57" spans="1:16">
      <c r="A57" s="4">
        <f>'Id information'!A57</f>
        <v>1771</v>
      </c>
      <c r="B57">
        <v>14</v>
      </c>
      <c r="C57">
        <v>24</v>
      </c>
      <c r="D57">
        <v>9.8000000000000007</v>
      </c>
      <c r="E57">
        <v>23</v>
      </c>
      <c r="F57">
        <v>9</v>
      </c>
      <c r="G57">
        <v>7</v>
      </c>
      <c r="H57">
        <v>10</v>
      </c>
      <c r="I57">
        <v>3</v>
      </c>
      <c r="J57">
        <v>20</v>
      </c>
      <c r="K57">
        <v>6</v>
      </c>
      <c r="L57">
        <v>5</v>
      </c>
      <c r="M57">
        <v>17</v>
      </c>
      <c r="N57">
        <v>3</v>
      </c>
      <c r="O57" s="5">
        <v>43753</v>
      </c>
      <c r="P57" s="6">
        <v>0.58333333333333337</v>
      </c>
    </row>
    <row r="58" spans="1:16">
      <c r="A58" s="4">
        <f>'Id information'!A58</f>
        <v>1772</v>
      </c>
      <c r="B58">
        <v>14</v>
      </c>
      <c r="C58">
        <v>25</v>
      </c>
      <c r="D58">
        <v>10</v>
      </c>
      <c r="E58">
        <v>24</v>
      </c>
      <c r="F58">
        <v>9</v>
      </c>
      <c r="G58">
        <v>7</v>
      </c>
      <c r="H58">
        <v>10</v>
      </c>
      <c r="I58">
        <v>3</v>
      </c>
      <c r="J58">
        <v>21</v>
      </c>
      <c r="K58">
        <v>7</v>
      </c>
      <c r="L58">
        <v>5</v>
      </c>
      <c r="M58">
        <v>17</v>
      </c>
      <c r="N58">
        <v>3</v>
      </c>
      <c r="O58" s="5">
        <v>43753</v>
      </c>
      <c r="P58" s="6">
        <v>0.58333333333333337</v>
      </c>
    </row>
    <row r="59" spans="1:16">
      <c r="A59" s="4">
        <f>'Id information'!A59</f>
        <v>1773</v>
      </c>
      <c r="B59">
        <v>14</v>
      </c>
      <c r="C59">
        <v>23</v>
      </c>
      <c r="D59">
        <v>8.5</v>
      </c>
      <c r="E59">
        <v>22</v>
      </c>
      <c r="F59">
        <v>7.5</v>
      </c>
      <c r="G59">
        <v>7</v>
      </c>
      <c r="H59">
        <v>10</v>
      </c>
      <c r="I59">
        <v>3</v>
      </c>
      <c r="J59">
        <v>19</v>
      </c>
      <c r="K59">
        <v>4.5</v>
      </c>
      <c r="L59">
        <v>5</v>
      </c>
      <c r="M59">
        <v>17</v>
      </c>
      <c r="N59">
        <v>3</v>
      </c>
      <c r="O59" s="5">
        <v>43753</v>
      </c>
      <c r="P59" s="6">
        <v>0.58333333333333337</v>
      </c>
    </row>
    <row r="60" spans="1:16">
      <c r="A60" s="4">
        <f>'Id information'!A60</f>
        <v>1774</v>
      </c>
      <c r="B60">
        <v>14</v>
      </c>
      <c r="C60">
        <v>28</v>
      </c>
      <c r="D60">
        <v>14</v>
      </c>
      <c r="E60">
        <v>27</v>
      </c>
      <c r="F60">
        <v>13</v>
      </c>
      <c r="G60">
        <v>7</v>
      </c>
      <c r="H60">
        <v>10</v>
      </c>
      <c r="I60">
        <v>3</v>
      </c>
      <c r="J60">
        <v>24</v>
      </c>
      <c r="K60">
        <v>10</v>
      </c>
      <c r="L60">
        <v>5</v>
      </c>
      <c r="M60">
        <v>17</v>
      </c>
      <c r="N60">
        <v>3</v>
      </c>
      <c r="O60" s="5">
        <v>43753</v>
      </c>
      <c r="P60" s="6">
        <v>0.58333333333333337</v>
      </c>
    </row>
    <row r="61" spans="1:16" s="8" customFormat="1" ht="17" thickBot="1">
      <c r="A61" s="7">
        <f>'Id information'!A61</f>
        <v>1775</v>
      </c>
      <c r="B61" s="8">
        <v>14</v>
      </c>
      <c r="C61" s="8">
        <v>26</v>
      </c>
      <c r="D61" s="8">
        <v>12.5</v>
      </c>
      <c r="E61" s="8">
        <v>25</v>
      </c>
      <c r="F61" s="8">
        <v>11.5</v>
      </c>
      <c r="G61" s="8">
        <v>7</v>
      </c>
      <c r="H61" s="8">
        <v>10</v>
      </c>
      <c r="I61" s="8">
        <v>3</v>
      </c>
      <c r="J61" s="8">
        <v>22</v>
      </c>
      <c r="K61" s="8">
        <v>8.5</v>
      </c>
      <c r="L61" s="8">
        <v>5</v>
      </c>
      <c r="M61" s="8">
        <v>17</v>
      </c>
      <c r="N61" s="8">
        <v>3</v>
      </c>
      <c r="O61" s="9">
        <v>43753</v>
      </c>
      <c r="P61" s="10">
        <v>0.58333333333333337</v>
      </c>
    </row>
    <row r="62" spans="1:16" ht="17" thickTop="1">
      <c r="A62" s="4">
        <f>'Id information'!A62</f>
        <v>128</v>
      </c>
      <c r="B62">
        <v>14</v>
      </c>
      <c r="C62">
        <v>22</v>
      </c>
      <c r="D62">
        <v>8.5</v>
      </c>
      <c r="E62">
        <v>23</v>
      </c>
      <c r="F62">
        <v>8</v>
      </c>
      <c r="G62">
        <v>7</v>
      </c>
      <c r="H62">
        <v>10</v>
      </c>
      <c r="I62">
        <v>3</v>
      </c>
      <c r="J62">
        <v>19</v>
      </c>
      <c r="K62">
        <v>5</v>
      </c>
      <c r="L62">
        <v>5</v>
      </c>
      <c r="M62">
        <v>17</v>
      </c>
      <c r="N62">
        <v>3</v>
      </c>
      <c r="O62" s="5">
        <v>43754</v>
      </c>
      <c r="P62" s="6">
        <v>0.57291666666666663</v>
      </c>
    </row>
    <row r="63" spans="1:16">
      <c r="A63" s="4">
        <f>'Id information'!A63</f>
        <v>140</v>
      </c>
      <c r="B63">
        <v>14</v>
      </c>
      <c r="C63">
        <v>22</v>
      </c>
      <c r="D63">
        <v>8.5</v>
      </c>
      <c r="E63">
        <v>23</v>
      </c>
      <c r="F63">
        <v>7.5</v>
      </c>
      <c r="G63">
        <v>7</v>
      </c>
      <c r="H63">
        <v>10</v>
      </c>
      <c r="I63">
        <v>3</v>
      </c>
      <c r="J63">
        <v>19</v>
      </c>
      <c r="K63">
        <v>4.5</v>
      </c>
      <c r="L63">
        <v>5</v>
      </c>
      <c r="M63">
        <v>17</v>
      </c>
      <c r="N63">
        <v>3</v>
      </c>
      <c r="O63" s="5">
        <v>43754</v>
      </c>
      <c r="P63" s="6">
        <v>0.57291666666666663</v>
      </c>
    </row>
    <row r="64" spans="1:16">
      <c r="A64" s="4">
        <f>'Id information'!A64</f>
        <v>143</v>
      </c>
      <c r="B64">
        <v>14</v>
      </c>
      <c r="C64">
        <v>24</v>
      </c>
      <c r="D64">
        <v>10</v>
      </c>
      <c r="E64">
        <v>24</v>
      </c>
      <c r="F64">
        <v>9.5</v>
      </c>
      <c r="G64">
        <v>7</v>
      </c>
      <c r="H64">
        <v>10</v>
      </c>
      <c r="I64">
        <v>3</v>
      </c>
      <c r="J64">
        <v>21</v>
      </c>
      <c r="K64">
        <v>6.5</v>
      </c>
      <c r="L64">
        <v>5</v>
      </c>
      <c r="M64">
        <v>17</v>
      </c>
      <c r="N64">
        <v>3</v>
      </c>
      <c r="O64" s="5">
        <v>43754</v>
      </c>
      <c r="P64" s="6">
        <v>0.57291666666666663</v>
      </c>
    </row>
    <row r="65" spans="1:16">
      <c r="A65" s="4">
        <f>'Id information'!A65</f>
        <v>172</v>
      </c>
      <c r="B65">
        <v>14</v>
      </c>
      <c r="C65">
        <v>25</v>
      </c>
      <c r="D65">
        <v>11</v>
      </c>
      <c r="E65">
        <v>25</v>
      </c>
      <c r="F65">
        <v>10</v>
      </c>
      <c r="G65">
        <v>7</v>
      </c>
      <c r="H65">
        <v>10</v>
      </c>
      <c r="I65">
        <v>3</v>
      </c>
      <c r="J65">
        <v>22</v>
      </c>
      <c r="K65">
        <v>7</v>
      </c>
      <c r="L65">
        <v>5</v>
      </c>
      <c r="M65">
        <v>17</v>
      </c>
      <c r="N65">
        <v>3</v>
      </c>
      <c r="O65" s="5">
        <v>43754</v>
      </c>
      <c r="P65" s="6">
        <v>0.57291666666666663</v>
      </c>
    </row>
    <row r="66" spans="1:16">
      <c r="A66" s="4">
        <f>'Id information'!A66</f>
        <v>232</v>
      </c>
      <c r="B66">
        <v>14</v>
      </c>
      <c r="C66">
        <v>23</v>
      </c>
      <c r="D66">
        <v>9.8000000000000007</v>
      </c>
      <c r="E66">
        <v>24</v>
      </c>
      <c r="F66">
        <v>9</v>
      </c>
      <c r="G66">
        <v>7</v>
      </c>
      <c r="H66">
        <v>10</v>
      </c>
      <c r="I66">
        <v>3</v>
      </c>
      <c r="J66">
        <v>21</v>
      </c>
      <c r="K66">
        <v>6</v>
      </c>
      <c r="L66">
        <v>5</v>
      </c>
      <c r="M66">
        <v>17</v>
      </c>
      <c r="N66">
        <v>3</v>
      </c>
      <c r="O66" s="5">
        <v>43754</v>
      </c>
      <c r="P66" s="6">
        <v>0.57291666666666663</v>
      </c>
    </row>
    <row r="67" spans="1:16" s="8" customFormat="1" ht="17" thickBot="1">
      <c r="A67" s="7">
        <f>'Id information'!A67</f>
        <v>233</v>
      </c>
      <c r="B67" s="8">
        <v>14</v>
      </c>
      <c r="C67" s="8">
        <v>24</v>
      </c>
      <c r="D67" s="8">
        <v>10</v>
      </c>
      <c r="E67" s="8">
        <v>24</v>
      </c>
      <c r="F67" s="8">
        <v>9.5</v>
      </c>
      <c r="G67" s="8">
        <v>7</v>
      </c>
      <c r="H67" s="8">
        <v>10</v>
      </c>
      <c r="I67" s="8">
        <v>3</v>
      </c>
      <c r="J67" s="8">
        <v>21</v>
      </c>
      <c r="K67" s="8">
        <v>6.5</v>
      </c>
      <c r="L67" s="8">
        <v>5</v>
      </c>
      <c r="M67" s="8">
        <v>17</v>
      </c>
      <c r="N67" s="8">
        <v>3</v>
      </c>
      <c r="O67" s="9">
        <v>43754</v>
      </c>
      <c r="P67" s="10">
        <v>0.57291666666666663</v>
      </c>
    </row>
    <row r="68" spans="1:16" ht="17" thickTop="1">
      <c r="A68" s="4">
        <f>'Id information'!A68</f>
        <v>1827</v>
      </c>
      <c r="B68">
        <v>14</v>
      </c>
      <c r="C68">
        <v>28</v>
      </c>
      <c r="D68">
        <v>14.5</v>
      </c>
      <c r="E68">
        <v>27</v>
      </c>
      <c r="F68">
        <v>13.5</v>
      </c>
      <c r="G68">
        <v>7</v>
      </c>
      <c r="H68">
        <v>10</v>
      </c>
      <c r="I68">
        <v>3</v>
      </c>
      <c r="J68">
        <v>24</v>
      </c>
      <c r="K68">
        <v>10.5</v>
      </c>
      <c r="L68">
        <v>5</v>
      </c>
      <c r="M68">
        <v>17</v>
      </c>
      <c r="N68">
        <v>3</v>
      </c>
      <c r="O68" s="5">
        <v>43759</v>
      </c>
      <c r="P68" s="6">
        <v>0.59375</v>
      </c>
    </row>
    <row r="69" spans="1:16">
      <c r="A69" s="4">
        <f>'Id information'!A69</f>
        <v>1828</v>
      </c>
      <c r="B69">
        <v>14</v>
      </c>
      <c r="C69">
        <v>27</v>
      </c>
      <c r="D69">
        <v>13.5</v>
      </c>
      <c r="E69">
        <v>26</v>
      </c>
      <c r="F69">
        <v>12.5</v>
      </c>
      <c r="G69">
        <v>7</v>
      </c>
      <c r="H69">
        <v>10</v>
      </c>
      <c r="I69">
        <v>3</v>
      </c>
      <c r="J69">
        <v>23</v>
      </c>
      <c r="K69">
        <v>9.5</v>
      </c>
      <c r="L69">
        <v>5</v>
      </c>
      <c r="M69">
        <v>17</v>
      </c>
      <c r="N69">
        <v>3</v>
      </c>
      <c r="O69" s="5">
        <v>43759</v>
      </c>
      <c r="P69" s="6">
        <v>0.59375</v>
      </c>
    </row>
    <row r="70" spans="1:16">
      <c r="A70" s="4">
        <f>'Id information'!A70</f>
        <v>1830</v>
      </c>
      <c r="B70">
        <v>14</v>
      </c>
      <c r="C70">
        <v>28</v>
      </c>
      <c r="D70">
        <v>14</v>
      </c>
      <c r="E70">
        <v>27</v>
      </c>
      <c r="F70">
        <v>13</v>
      </c>
      <c r="G70">
        <v>7</v>
      </c>
      <c r="H70">
        <v>10</v>
      </c>
      <c r="I70">
        <v>3</v>
      </c>
      <c r="J70">
        <v>24</v>
      </c>
      <c r="K70">
        <v>10</v>
      </c>
      <c r="L70">
        <v>5</v>
      </c>
      <c r="M70">
        <v>17</v>
      </c>
      <c r="N70">
        <v>3</v>
      </c>
      <c r="O70" s="5">
        <v>43759</v>
      </c>
      <c r="P70" s="6">
        <v>0.59375</v>
      </c>
    </row>
    <row r="71" spans="1:16">
      <c r="A71" s="4">
        <f>'Id information'!A71</f>
        <v>1831</v>
      </c>
      <c r="B71">
        <v>14</v>
      </c>
      <c r="C71">
        <v>28</v>
      </c>
      <c r="D71">
        <v>13</v>
      </c>
      <c r="E71">
        <v>27</v>
      </c>
      <c r="F71">
        <v>12</v>
      </c>
      <c r="G71">
        <v>7</v>
      </c>
      <c r="H71">
        <v>10</v>
      </c>
      <c r="I71">
        <v>3</v>
      </c>
      <c r="J71">
        <v>24</v>
      </c>
      <c r="K71">
        <v>9</v>
      </c>
      <c r="L71">
        <v>5</v>
      </c>
      <c r="M71">
        <v>17</v>
      </c>
      <c r="N71">
        <v>3</v>
      </c>
      <c r="O71" s="5">
        <v>43759</v>
      </c>
      <c r="P71" s="6">
        <v>0.59375</v>
      </c>
    </row>
    <row r="72" spans="1:16">
      <c r="A72" s="4">
        <f>'Id information'!A72</f>
        <v>1832</v>
      </c>
      <c r="B72">
        <v>14</v>
      </c>
      <c r="C72">
        <v>29</v>
      </c>
      <c r="D72">
        <v>14</v>
      </c>
      <c r="E72">
        <v>28</v>
      </c>
      <c r="F72">
        <v>13</v>
      </c>
      <c r="G72">
        <v>7</v>
      </c>
      <c r="H72">
        <v>10</v>
      </c>
      <c r="I72">
        <v>3</v>
      </c>
      <c r="J72">
        <v>23</v>
      </c>
      <c r="K72">
        <v>8.5</v>
      </c>
      <c r="L72">
        <v>5</v>
      </c>
      <c r="M72">
        <v>17</v>
      </c>
      <c r="N72">
        <v>3</v>
      </c>
      <c r="O72" s="5">
        <v>43759</v>
      </c>
      <c r="P72" s="6">
        <v>0.59375</v>
      </c>
    </row>
    <row r="73" spans="1:16" s="8" customFormat="1" ht="17" thickBot="1">
      <c r="A73" s="7">
        <f>'Id information'!A73</f>
        <v>1833</v>
      </c>
      <c r="B73" s="8">
        <v>14</v>
      </c>
      <c r="C73" s="8">
        <v>29</v>
      </c>
      <c r="D73" s="8">
        <v>14.5</v>
      </c>
      <c r="E73" s="8">
        <v>28</v>
      </c>
      <c r="F73" s="8">
        <v>13.5</v>
      </c>
      <c r="G73" s="8">
        <v>7</v>
      </c>
      <c r="H73" s="8">
        <v>10</v>
      </c>
      <c r="I73" s="8">
        <v>3</v>
      </c>
      <c r="J73" s="8">
        <v>25</v>
      </c>
      <c r="K73" s="8">
        <v>10.5</v>
      </c>
      <c r="L73" s="8">
        <v>5</v>
      </c>
      <c r="M73" s="8">
        <v>17</v>
      </c>
      <c r="N73" s="8">
        <v>3</v>
      </c>
      <c r="O73" s="9">
        <v>43759</v>
      </c>
      <c r="P73" s="10">
        <v>0.59375</v>
      </c>
    </row>
    <row r="74" spans="1:16" ht="17" thickTop="1">
      <c r="A74" s="4">
        <f>'Id information'!A74</f>
        <v>1836</v>
      </c>
      <c r="B74">
        <v>14</v>
      </c>
      <c r="C74">
        <v>27</v>
      </c>
      <c r="D74">
        <v>12.5</v>
      </c>
      <c r="E74">
        <v>25</v>
      </c>
      <c r="F74">
        <v>11.5</v>
      </c>
      <c r="G74">
        <v>7</v>
      </c>
      <c r="H74">
        <v>10</v>
      </c>
      <c r="I74">
        <v>3</v>
      </c>
      <c r="J74">
        <v>22</v>
      </c>
      <c r="K74">
        <v>8.5</v>
      </c>
      <c r="L74">
        <v>5</v>
      </c>
      <c r="M74">
        <v>17</v>
      </c>
      <c r="N74">
        <v>3</v>
      </c>
      <c r="O74" s="5">
        <v>43760</v>
      </c>
      <c r="P74" s="6">
        <v>0.54861111111111105</v>
      </c>
    </row>
    <row r="75" spans="1:16">
      <c r="A75" s="4">
        <f>'Id information'!A75</f>
        <v>1837</v>
      </c>
      <c r="B75">
        <v>14</v>
      </c>
      <c r="C75">
        <v>26</v>
      </c>
      <c r="D75">
        <v>11.5</v>
      </c>
      <c r="E75">
        <v>25</v>
      </c>
      <c r="F75">
        <v>10.5</v>
      </c>
      <c r="G75">
        <v>7</v>
      </c>
      <c r="H75">
        <v>10</v>
      </c>
      <c r="I75">
        <v>3</v>
      </c>
      <c r="J75">
        <v>22</v>
      </c>
      <c r="K75">
        <v>7.5</v>
      </c>
      <c r="L75">
        <v>5</v>
      </c>
      <c r="M75">
        <v>17</v>
      </c>
      <c r="N75">
        <v>3</v>
      </c>
      <c r="O75" s="5">
        <v>43760</v>
      </c>
      <c r="P75" s="6">
        <v>0.54861111111111105</v>
      </c>
    </row>
    <row r="76" spans="1:16">
      <c r="A76" s="4">
        <f>'Id information'!A76</f>
        <v>1838</v>
      </c>
      <c r="B76">
        <v>14</v>
      </c>
      <c r="C76">
        <v>31</v>
      </c>
      <c r="D76">
        <v>16</v>
      </c>
      <c r="E76">
        <v>30</v>
      </c>
      <c r="F76">
        <v>15</v>
      </c>
      <c r="G76">
        <v>7</v>
      </c>
      <c r="H76">
        <v>10</v>
      </c>
      <c r="I76">
        <v>3</v>
      </c>
      <c r="J76">
        <v>27</v>
      </c>
      <c r="K76">
        <v>12</v>
      </c>
      <c r="L76">
        <v>5</v>
      </c>
      <c r="M76">
        <v>17</v>
      </c>
      <c r="N76">
        <v>3</v>
      </c>
      <c r="O76" s="5">
        <v>43760</v>
      </c>
      <c r="P76" s="6">
        <v>0.54861111111111105</v>
      </c>
    </row>
    <row r="77" spans="1:16">
      <c r="A77" s="4">
        <f>'Id information'!A77</f>
        <v>1839</v>
      </c>
      <c r="B77">
        <v>14</v>
      </c>
      <c r="C77">
        <v>29</v>
      </c>
      <c r="D77">
        <v>14.5</v>
      </c>
      <c r="E77">
        <v>28</v>
      </c>
      <c r="F77">
        <v>13.5</v>
      </c>
      <c r="G77">
        <v>7</v>
      </c>
      <c r="H77">
        <v>10</v>
      </c>
      <c r="I77">
        <v>3</v>
      </c>
      <c r="J77">
        <v>25</v>
      </c>
      <c r="K77">
        <v>10.5</v>
      </c>
      <c r="L77">
        <v>5</v>
      </c>
      <c r="M77">
        <v>17</v>
      </c>
      <c r="N77">
        <v>3</v>
      </c>
      <c r="O77" s="5">
        <v>43760</v>
      </c>
      <c r="P77" s="6">
        <v>0.54861111111111105</v>
      </c>
    </row>
    <row r="78" spans="1:16">
      <c r="A78" s="4">
        <f>'Id information'!A78</f>
        <v>1840</v>
      </c>
      <c r="B78">
        <v>14</v>
      </c>
      <c r="C78">
        <v>25</v>
      </c>
      <c r="D78">
        <v>10</v>
      </c>
      <c r="E78">
        <v>24</v>
      </c>
      <c r="F78">
        <v>9</v>
      </c>
      <c r="G78">
        <v>7</v>
      </c>
      <c r="H78">
        <v>10</v>
      </c>
      <c r="I78">
        <v>3</v>
      </c>
      <c r="J78">
        <v>21</v>
      </c>
      <c r="K78">
        <v>6</v>
      </c>
      <c r="L78">
        <v>5</v>
      </c>
      <c r="M78">
        <v>17</v>
      </c>
      <c r="N78">
        <v>3</v>
      </c>
      <c r="O78" s="5">
        <v>43760</v>
      </c>
      <c r="P78" s="6">
        <v>0.54861111111111105</v>
      </c>
    </row>
    <row r="79" spans="1:16" s="8" customFormat="1" ht="17" thickBot="1">
      <c r="A79" s="7">
        <f>'Id information'!A79</f>
        <v>1841</v>
      </c>
      <c r="B79" s="8">
        <v>14</v>
      </c>
      <c r="C79" s="8">
        <v>29</v>
      </c>
      <c r="D79" s="8">
        <v>14</v>
      </c>
      <c r="E79" s="8">
        <v>28</v>
      </c>
      <c r="F79" s="8">
        <v>13</v>
      </c>
      <c r="G79" s="8">
        <v>7</v>
      </c>
      <c r="H79" s="8">
        <v>10</v>
      </c>
      <c r="I79" s="8">
        <v>3</v>
      </c>
      <c r="J79" s="8">
        <v>25</v>
      </c>
      <c r="K79" s="8">
        <v>10</v>
      </c>
      <c r="L79" s="8">
        <v>5</v>
      </c>
      <c r="M79" s="8">
        <v>17</v>
      </c>
      <c r="N79" s="8">
        <v>3</v>
      </c>
      <c r="O79" s="9">
        <v>43760</v>
      </c>
      <c r="P79" s="10">
        <v>0.54861111111111105</v>
      </c>
    </row>
    <row r="80" spans="1:16" ht="17" thickTop="1">
      <c r="A80" s="4">
        <f>'Id information'!A80</f>
        <v>1864</v>
      </c>
      <c r="B80">
        <v>14</v>
      </c>
      <c r="C80">
        <v>27</v>
      </c>
      <c r="D80">
        <v>12.5</v>
      </c>
      <c r="E80">
        <v>26</v>
      </c>
      <c r="F80">
        <v>11.5</v>
      </c>
      <c r="G80">
        <v>7</v>
      </c>
      <c r="H80">
        <v>10</v>
      </c>
      <c r="I80">
        <v>3</v>
      </c>
      <c r="J80">
        <v>8.5</v>
      </c>
      <c r="K80">
        <v>8.5</v>
      </c>
      <c r="L80">
        <v>5</v>
      </c>
      <c r="M80">
        <v>17</v>
      </c>
      <c r="N80">
        <v>3</v>
      </c>
      <c r="O80" s="5">
        <v>43761</v>
      </c>
      <c r="P80" s="6">
        <v>0.58680555555555558</v>
      </c>
    </row>
    <row r="81" spans="1:16">
      <c r="A81" s="4">
        <f>'Id information'!A81</f>
        <v>1865</v>
      </c>
      <c r="B81">
        <v>14</v>
      </c>
      <c r="C81">
        <v>27</v>
      </c>
      <c r="D81">
        <v>13</v>
      </c>
      <c r="E81">
        <v>26</v>
      </c>
      <c r="F81">
        <v>12</v>
      </c>
      <c r="G81">
        <v>7</v>
      </c>
      <c r="H81">
        <v>10</v>
      </c>
      <c r="I81">
        <v>3</v>
      </c>
      <c r="J81">
        <v>9</v>
      </c>
      <c r="K81">
        <v>9</v>
      </c>
      <c r="L81">
        <v>5</v>
      </c>
      <c r="M81">
        <v>17</v>
      </c>
      <c r="N81">
        <v>3</v>
      </c>
      <c r="O81" s="5">
        <v>43761</v>
      </c>
      <c r="P81" s="6">
        <v>0.58680555555555558</v>
      </c>
    </row>
    <row r="82" spans="1:16">
      <c r="A82" s="4">
        <f>'Id information'!A82</f>
        <v>1866</v>
      </c>
      <c r="B82">
        <v>14</v>
      </c>
      <c r="C82">
        <v>28</v>
      </c>
      <c r="D82">
        <v>13.5</v>
      </c>
      <c r="E82">
        <v>27</v>
      </c>
      <c r="F82">
        <v>12.5</v>
      </c>
      <c r="G82">
        <v>7</v>
      </c>
      <c r="H82">
        <v>10</v>
      </c>
      <c r="I82">
        <v>3</v>
      </c>
      <c r="J82">
        <v>9.5</v>
      </c>
      <c r="K82">
        <v>9.5</v>
      </c>
      <c r="L82">
        <v>5</v>
      </c>
      <c r="M82">
        <v>17</v>
      </c>
      <c r="N82">
        <v>3</v>
      </c>
      <c r="O82" s="5">
        <v>43761</v>
      </c>
      <c r="P82" s="6">
        <v>0.58680555555555558</v>
      </c>
    </row>
    <row r="83" spans="1:16">
      <c r="A83" s="4">
        <f>'Id information'!A83</f>
        <v>1867</v>
      </c>
      <c r="B83">
        <v>14</v>
      </c>
      <c r="C83">
        <v>26</v>
      </c>
      <c r="D83">
        <v>12</v>
      </c>
      <c r="E83">
        <v>25</v>
      </c>
      <c r="F83">
        <v>11</v>
      </c>
      <c r="G83">
        <v>7</v>
      </c>
      <c r="H83">
        <v>10</v>
      </c>
      <c r="I83">
        <v>3</v>
      </c>
      <c r="J83">
        <v>8</v>
      </c>
      <c r="K83">
        <v>8</v>
      </c>
      <c r="L83">
        <v>5</v>
      </c>
      <c r="M83">
        <v>17</v>
      </c>
      <c r="N83">
        <v>3</v>
      </c>
      <c r="O83" s="5">
        <v>43761</v>
      </c>
      <c r="P83" s="6">
        <v>0.58680555555555558</v>
      </c>
    </row>
    <row r="84" spans="1:16">
      <c r="A84" s="4">
        <f>'Id information'!A84</f>
        <v>1868</v>
      </c>
      <c r="B84">
        <v>14</v>
      </c>
      <c r="C84">
        <v>27</v>
      </c>
      <c r="D84">
        <v>12.5</v>
      </c>
      <c r="E84">
        <v>26</v>
      </c>
      <c r="F84">
        <v>11.5</v>
      </c>
      <c r="G84">
        <v>7</v>
      </c>
      <c r="H84">
        <v>10</v>
      </c>
      <c r="I84">
        <v>3</v>
      </c>
      <c r="J84">
        <v>8.5</v>
      </c>
      <c r="K84">
        <v>8.5</v>
      </c>
      <c r="L84">
        <v>5</v>
      </c>
      <c r="M84">
        <v>17</v>
      </c>
      <c r="N84">
        <v>3</v>
      </c>
      <c r="O84" s="5">
        <v>43761</v>
      </c>
      <c r="P84" s="6">
        <v>0.58680555555555558</v>
      </c>
    </row>
    <row r="85" spans="1:16" s="8" customFormat="1" ht="17" thickBot="1">
      <c r="A85" s="7">
        <f>'Id information'!A85</f>
        <v>1869</v>
      </c>
      <c r="B85" s="8">
        <v>14</v>
      </c>
      <c r="C85" s="8">
        <v>26</v>
      </c>
      <c r="D85" s="8">
        <v>11.5</v>
      </c>
      <c r="E85" s="8">
        <v>25</v>
      </c>
      <c r="F85" s="8">
        <v>10.5</v>
      </c>
      <c r="G85" s="8">
        <v>7</v>
      </c>
      <c r="H85" s="8">
        <v>10</v>
      </c>
      <c r="I85" s="8">
        <v>3</v>
      </c>
      <c r="J85" s="8">
        <v>7.5</v>
      </c>
      <c r="K85" s="8">
        <v>7.5</v>
      </c>
      <c r="L85" s="8">
        <v>5</v>
      </c>
      <c r="M85" s="8">
        <v>17</v>
      </c>
      <c r="N85" s="8">
        <v>3</v>
      </c>
      <c r="O85" s="9">
        <v>43761</v>
      </c>
      <c r="P85" s="10">
        <v>0.58680555555555558</v>
      </c>
    </row>
    <row r="86" spans="1:16" ht="17" thickTop="1">
      <c r="A86" s="4">
        <f>'Id information'!A86</f>
        <v>1845</v>
      </c>
      <c r="B86">
        <v>14</v>
      </c>
      <c r="C86">
        <v>25</v>
      </c>
      <c r="D86">
        <v>11.5</v>
      </c>
      <c r="E86">
        <v>25</v>
      </c>
      <c r="F86">
        <v>10.5</v>
      </c>
      <c r="G86">
        <v>7</v>
      </c>
      <c r="H86">
        <v>10</v>
      </c>
      <c r="I86">
        <v>3</v>
      </c>
      <c r="J86">
        <v>22</v>
      </c>
      <c r="K86">
        <v>7.5</v>
      </c>
      <c r="L86">
        <v>5</v>
      </c>
      <c r="M86">
        <v>17</v>
      </c>
      <c r="N86">
        <v>3</v>
      </c>
      <c r="O86" s="5">
        <v>43766</v>
      </c>
      <c r="P86" s="6">
        <v>0.59027777777777779</v>
      </c>
    </row>
    <row r="87" spans="1:16">
      <c r="A87" s="4">
        <f>'Id information'!A87</f>
        <v>1846</v>
      </c>
      <c r="B87">
        <v>14</v>
      </c>
      <c r="C87">
        <v>26</v>
      </c>
      <c r="D87">
        <v>12.3</v>
      </c>
      <c r="E87">
        <v>25</v>
      </c>
      <c r="F87">
        <v>11</v>
      </c>
      <c r="G87">
        <v>7</v>
      </c>
      <c r="H87">
        <v>10</v>
      </c>
      <c r="I87">
        <v>3</v>
      </c>
      <c r="J87">
        <v>22</v>
      </c>
      <c r="K87">
        <v>8</v>
      </c>
      <c r="L87">
        <v>5</v>
      </c>
      <c r="M87">
        <v>17</v>
      </c>
      <c r="N87">
        <v>3</v>
      </c>
      <c r="O87" s="5">
        <v>43766</v>
      </c>
      <c r="P87" s="6">
        <v>0.59027777777777779</v>
      </c>
    </row>
    <row r="88" spans="1:16">
      <c r="A88" s="4">
        <f>'Id information'!A88</f>
        <v>1847</v>
      </c>
      <c r="B88">
        <v>14</v>
      </c>
      <c r="C88">
        <v>26</v>
      </c>
      <c r="D88">
        <v>12.5</v>
      </c>
      <c r="E88">
        <v>25</v>
      </c>
      <c r="F88">
        <v>11.5</v>
      </c>
      <c r="G88">
        <v>7</v>
      </c>
      <c r="H88">
        <v>10</v>
      </c>
      <c r="I88">
        <v>3</v>
      </c>
      <c r="J88">
        <v>22</v>
      </c>
      <c r="K88">
        <v>8.5</v>
      </c>
      <c r="L88">
        <v>5</v>
      </c>
      <c r="M88">
        <v>17</v>
      </c>
      <c r="N88">
        <v>3</v>
      </c>
      <c r="O88" s="5">
        <v>43766</v>
      </c>
      <c r="P88" s="6">
        <v>0.59027777777777779</v>
      </c>
    </row>
    <row r="89" spans="1:16">
      <c r="A89" s="4">
        <f>'Id information'!A89</f>
        <v>1848</v>
      </c>
      <c r="B89">
        <v>14</v>
      </c>
      <c r="C89">
        <v>25</v>
      </c>
      <c r="D89">
        <v>11</v>
      </c>
      <c r="E89">
        <v>24</v>
      </c>
      <c r="F89">
        <v>10</v>
      </c>
      <c r="G89">
        <v>7</v>
      </c>
      <c r="H89">
        <v>10</v>
      </c>
      <c r="I89">
        <v>3</v>
      </c>
      <c r="J89">
        <v>21</v>
      </c>
      <c r="K89">
        <v>7</v>
      </c>
      <c r="L89">
        <v>5</v>
      </c>
      <c r="M89">
        <v>17</v>
      </c>
      <c r="N89">
        <v>3</v>
      </c>
      <c r="O89" s="5">
        <v>43766</v>
      </c>
      <c r="P89" s="6">
        <v>0.59027777777777779</v>
      </c>
    </row>
    <row r="90" spans="1:16">
      <c r="A90" s="4">
        <f>'Id information'!A90</f>
        <v>1849</v>
      </c>
      <c r="B90">
        <v>14</v>
      </c>
      <c r="C90">
        <v>25</v>
      </c>
      <c r="D90">
        <v>10.5</v>
      </c>
      <c r="E90">
        <v>24</v>
      </c>
      <c r="F90">
        <v>9.5</v>
      </c>
      <c r="G90">
        <v>7</v>
      </c>
      <c r="H90">
        <v>10</v>
      </c>
      <c r="I90">
        <v>3</v>
      </c>
      <c r="J90">
        <v>21</v>
      </c>
      <c r="K90">
        <v>6.5</v>
      </c>
      <c r="L90">
        <v>5</v>
      </c>
      <c r="M90">
        <v>17</v>
      </c>
      <c r="N90">
        <v>3</v>
      </c>
      <c r="O90" s="5">
        <v>43766</v>
      </c>
      <c r="P90" s="6">
        <v>0.59027777777777779</v>
      </c>
    </row>
    <row r="91" spans="1:16" s="8" customFormat="1" ht="17" thickBot="1">
      <c r="A91" s="7">
        <f>'Id information'!A91</f>
        <v>1850</v>
      </c>
      <c r="B91" s="8">
        <v>14</v>
      </c>
      <c r="C91" s="8">
        <v>26</v>
      </c>
      <c r="D91" s="8">
        <v>12.5</v>
      </c>
      <c r="E91" s="8">
        <v>25</v>
      </c>
      <c r="F91" s="8">
        <v>11.5</v>
      </c>
      <c r="G91" s="8">
        <v>7</v>
      </c>
      <c r="H91" s="8">
        <v>10</v>
      </c>
      <c r="I91" s="8">
        <v>3</v>
      </c>
      <c r="J91" s="8">
        <v>22</v>
      </c>
      <c r="K91" s="8">
        <v>8.5</v>
      </c>
      <c r="L91" s="8">
        <v>5</v>
      </c>
      <c r="M91" s="8">
        <v>17</v>
      </c>
      <c r="N91" s="8">
        <v>3</v>
      </c>
      <c r="O91" s="9">
        <v>43766</v>
      </c>
      <c r="P91" s="10">
        <v>0.59027777777777779</v>
      </c>
    </row>
    <row r="92" spans="1:16" ht="17" thickTop="1">
      <c r="A92" s="4">
        <f>'Id information'!A92</f>
        <v>2463</v>
      </c>
      <c r="B92">
        <v>14</v>
      </c>
      <c r="C92">
        <v>26</v>
      </c>
      <c r="D92">
        <v>12</v>
      </c>
      <c r="E92">
        <v>25</v>
      </c>
      <c r="F92">
        <v>11</v>
      </c>
      <c r="G92">
        <v>7</v>
      </c>
      <c r="H92">
        <v>10</v>
      </c>
      <c r="I92">
        <v>3</v>
      </c>
      <c r="J92">
        <v>22</v>
      </c>
      <c r="K92">
        <v>9</v>
      </c>
      <c r="L92">
        <v>5</v>
      </c>
      <c r="M92">
        <v>17</v>
      </c>
      <c r="N92">
        <v>3</v>
      </c>
      <c r="O92" s="5">
        <v>43767</v>
      </c>
      <c r="P92" s="6">
        <v>0.60069444444444442</v>
      </c>
    </row>
    <row r="93" spans="1:16">
      <c r="A93" s="4">
        <f>'Id information'!A93</f>
        <v>2464</v>
      </c>
      <c r="B93">
        <v>14</v>
      </c>
      <c r="C93">
        <v>23</v>
      </c>
      <c r="D93">
        <v>9</v>
      </c>
      <c r="E93">
        <v>22</v>
      </c>
      <c r="F93">
        <v>8</v>
      </c>
      <c r="G93">
        <v>7</v>
      </c>
      <c r="H93">
        <v>10</v>
      </c>
      <c r="I93">
        <v>3</v>
      </c>
      <c r="J93">
        <v>19</v>
      </c>
      <c r="K93">
        <v>5</v>
      </c>
      <c r="L93">
        <v>5</v>
      </c>
      <c r="M93">
        <v>17</v>
      </c>
      <c r="N93">
        <v>3</v>
      </c>
      <c r="O93" s="5">
        <v>43767</v>
      </c>
      <c r="P93" s="6">
        <v>0.60069444444444442</v>
      </c>
    </row>
    <row r="94" spans="1:16">
      <c r="A94" s="4">
        <f>'Id information'!A94</f>
        <v>2465</v>
      </c>
      <c r="B94">
        <v>14</v>
      </c>
      <c r="C94">
        <v>23</v>
      </c>
      <c r="D94">
        <v>8.5</v>
      </c>
      <c r="E94">
        <v>22</v>
      </c>
      <c r="F94">
        <v>7.5</v>
      </c>
      <c r="G94">
        <v>7</v>
      </c>
      <c r="H94">
        <v>10</v>
      </c>
      <c r="I94">
        <v>3</v>
      </c>
      <c r="J94">
        <v>19</v>
      </c>
      <c r="K94">
        <v>4.5</v>
      </c>
      <c r="L94">
        <v>5</v>
      </c>
      <c r="M94">
        <v>17</v>
      </c>
      <c r="N94">
        <v>3</v>
      </c>
      <c r="O94" s="5">
        <v>43767</v>
      </c>
      <c r="P94" s="6">
        <v>0.60069444444444442</v>
      </c>
    </row>
    <row r="95" spans="1:16">
      <c r="A95" s="4">
        <f>'Id information'!A95</f>
        <v>2466</v>
      </c>
      <c r="B95">
        <v>14</v>
      </c>
      <c r="C95">
        <v>25</v>
      </c>
      <c r="D95">
        <v>10.5</v>
      </c>
      <c r="E95">
        <v>24</v>
      </c>
      <c r="F95">
        <v>9.5</v>
      </c>
      <c r="G95">
        <v>7</v>
      </c>
      <c r="H95">
        <v>10</v>
      </c>
      <c r="I95">
        <v>3</v>
      </c>
      <c r="J95">
        <v>21</v>
      </c>
      <c r="K95">
        <v>6.5</v>
      </c>
      <c r="L95">
        <v>5</v>
      </c>
      <c r="M95">
        <v>17</v>
      </c>
      <c r="N95">
        <v>3</v>
      </c>
      <c r="O95" s="5">
        <v>43767</v>
      </c>
      <c r="P95" s="6">
        <v>0.60069444444444442</v>
      </c>
    </row>
    <row r="96" spans="1:16">
      <c r="A96" s="4">
        <f>'Id information'!A96</f>
        <v>2467</v>
      </c>
      <c r="B96">
        <v>14</v>
      </c>
      <c r="C96">
        <v>24</v>
      </c>
      <c r="D96">
        <v>9.5</v>
      </c>
      <c r="E96">
        <v>23</v>
      </c>
      <c r="F96">
        <v>8.5</v>
      </c>
      <c r="G96">
        <v>7</v>
      </c>
      <c r="H96">
        <v>10</v>
      </c>
      <c r="I96">
        <v>3</v>
      </c>
      <c r="J96">
        <v>20</v>
      </c>
      <c r="K96">
        <v>5.5</v>
      </c>
      <c r="L96">
        <v>5</v>
      </c>
      <c r="M96">
        <v>17</v>
      </c>
      <c r="N96">
        <v>3</v>
      </c>
      <c r="O96" s="5">
        <v>43767</v>
      </c>
      <c r="P96" s="6">
        <v>0.60069444444444442</v>
      </c>
    </row>
    <row r="97" spans="1:16" s="8" customFormat="1" ht="17" thickBot="1">
      <c r="A97" s="7">
        <f>'Id information'!A97</f>
        <v>2468</v>
      </c>
      <c r="B97" s="8">
        <v>14</v>
      </c>
      <c r="C97" s="8">
        <v>23</v>
      </c>
      <c r="D97" s="8">
        <v>9.5</v>
      </c>
      <c r="E97" s="8">
        <v>23</v>
      </c>
      <c r="F97" s="8">
        <v>8.5</v>
      </c>
      <c r="G97" s="8">
        <v>7</v>
      </c>
      <c r="H97" s="8">
        <v>10</v>
      </c>
      <c r="I97" s="8">
        <v>3</v>
      </c>
      <c r="J97" s="8">
        <v>20</v>
      </c>
      <c r="K97" s="8">
        <v>5.5</v>
      </c>
      <c r="L97" s="8">
        <v>5</v>
      </c>
      <c r="M97" s="8">
        <v>17</v>
      </c>
      <c r="N97" s="8">
        <v>3</v>
      </c>
      <c r="O97" s="9">
        <v>43767</v>
      </c>
      <c r="P97" s="10">
        <v>0.60069444444444442</v>
      </c>
    </row>
    <row r="98" spans="1:16" ht="17" thickTop="1">
      <c r="A98" s="4">
        <f>'Id information'!A98</f>
        <v>2473</v>
      </c>
      <c r="B98">
        <v>14</v>
      </c>
      <c r="C98">
        <v>27</v>
      </c>
      <c r="D98">
        <v>12</v>
      </c>
      <c r="E98">
        <v>25</v>
      </c>
      <c r="F98">
        <v>11</v>
      </c>
      <c r="G98">
        <v>7</v>
      </c>
      <c r="H98">
        <v>10</v>
      </c>
      <c r="I98">
        <v>3</v>
      </c>
      <c r="J98">
        <v>22</v>
      </c>
      <c r="K98">
        <v>8</v>
      </c>
      <c r="L98">
        <v>5</v>
      </c>
      <c r="M98">
        <v>17</v>
      </c>
      <c r="N98">
        <v>3</v>
      </c>
      <c r="O98" s="5">
        <v>43768</v>
      </c>
      <c r="P98" s="6">
        <v>0.61458333333333337</v>
      </c>
    </row>
    <row r="99" spans="1:16">
      <c r="A99" s="4">
        <f>'Id information'!A99</f>
        <v>2474</v>
      </c>
      <c r="B99">
        <v>14</v>
      </c>
      <c r="C99">
        <v>24</v>
      </c>
      <c r="D99">
        <v>10</v>
      </c>
      <c r="E99">
        <v>23</v>
      </c>
      <c r="F99">
        <v>9</v>
      </c>
      <c r="G99">
        <v>7</v>
      </c>
      <c r="H99">
        <v>10</v>
      </c>
      <c r="I99">
        <v>3</v>
      </c>
      <c r="J99">
        <v>20</v>
      </c>
      <c r="K99">
        <v>6</v>
      </c>
      <c r="L99">
        <v>5</v>
      </c>
      <c r="M99">
        <v>17</v>
      </c>
      <c r="N99">
        <v>3</v>
      </c>
      <c r="O99" s="5">
        <v>43768</v>
      </c>
      <c r="P99" s="6">
        <v>0.61458333333333337</v>
      </c>
    </row>
    <row r="100" spans="1:16">
      <c r="A100" s="4">
        <f>'Id information'!A100</f>
        <v>2475</v>
      </c>
      <c r="B100">
        <v>14</v>
      </c>
      <c r="C100">
        <v>24</v>
      </c>
      <c r="D100">
        <v>10</v>
      </c>
      <c r="E100">
        <v>23</v>
      </c>
      <c r="F100">
        <v>9</v>
      </c>
      <c r="G100">
        <v>7</v>
      </c>
      <c r="H100">
        <v>10</v>
      </c>
      <c r="I100">
        <v>3</v>
      </c>
      <c r="J100">
        <v>20</v>
      </c>
      <c r="K100">
        <v>6</v>
      </c>
      <c r="L100">
        <v>5</v>
      </c>
      <c r="M100">
        <v>17</v>
      </c>
      <c r="N100">
        <v>3</v>
      </c>
      <c r="O100" s="5">
        <v>43768</v>
      </c>
      <c r="P100" s="6">
        <v>0.61458333333333337</v>
      </c>
    </row>
    <row r="101" spans="1:16">
      <c r="A101" s="4">
        <f>'Id information'!A101</f>
        <v>2476</v>
      </c>
      <c r="B101">
        <v>14</v>
      </c>
      <c r="C101">
        <v>25</v>
      </c>
      <c r="D101">
        <v>11</v>
      </c>
      <c r="E101">
        <v>24</v>
      </c>
      <c r="F101">
        <v>10</v>
      </c>
      <c r="G101">
        <v>7</v>
      </c>
      <c r="H101">
        <v>10</v>
      </c>
      <c r="I101">
        <v>3</v>
      </c>
      <c r="J101">
        <v>21</v>
      </c>
      <c r="K101">
        <v>7</v>
      </c>
      <c r="L101">
        <v>5</v>
      </c>
      <c r="M101">
        <v>17</v>
      </c>
      <c r="N101">
        <v>3</v>
      </c>
      <c r="O101" s="5">
        <v>43768</v>
      </c>
      <c r="P101" s="6">
        <v>0.61458333333333337</v>
      </c>
    </row>
    <row r="102" spans="1:16">
      <c r="A102" s="4">
        <f>'Id information'!A102</f>
        <v>2477</v>
      </c>
      <c r="B102">
        <v>14</v>
      </c>
      <c r="C102">
        <v>26</v>
      </c>
      <c r="D102">
        <v>11.5</v>
      </c>
      <c r="E102">
        <v>25</v>
      </c>
      <c r="F102">
        <v>10.5</v>
      </c>
      <c r="G102">
        <v>7</v>
      </c>
      <c r="H102">
        <v>10</v>
      </c>
      <c r="I102">
        <v>3</v>
      </c>
      <c r="J102">
        <v>22</v>
      </c>
      <c r="K102">
        <v>7.5</v>
      </c>
      <c r="L102">
        <v>5</v>
      </c>
      <c r="M102">
        <v>17</v>
      </c>
      <c r="N102">
        <v>3</v>
      </c>
      <c r="O102" s="5">
        <v>43768</v>
      </c>
      <c r="P102" s="6">
        <v>0.61458333333333337</v>
      </c>
    </row>
    <row r="103" spans="1:16" s="8" customFormat="1" ht="17" thickBot="1">
      <c r="A103" s="7">
        <f>'Id information'!A103</f>
        <v>2478</v>
      </c>
      <c r="B103" s="8">
        <v>14</v>
      </c>
      <c r="C103" s="8">
        <v>24</v>
      </c>
      <c r="D103" s="8">
        <v>9.5</v>
      </c>
      <c r="E103" s="8">
        <v>23</v>
      </c>
      <c r="F103" s="8">
        <v>8.5</v>
      </c>
      <c r="G103" s="8">
        <v>7</v>
      </c>
      <c r="H103" s="8">
        <v>10</v>
      </c>
      <c r="I103" s="8">
        <v>3</v>
      </c>
      <c r="J103" s="8">
        <v>20</v>
      </c>
      <c r="K103" s="8">
        <v>5.5</v>
      </c>
      <c r="L103" s="8">
        <v>5</v>
      </c>
      <c r="M103" s="8">
        <v>17</v>
      </c>
      <c r="N103" s="8">
        <v>3</v>
      </c>
      <c r="O103" s="9">
        <v>43768</v>
      </c>
      <c r="P103" s="10">
        <v>0.61458333333333337</v>
      </c>
    </row>
    <row r="104" spans="1:16" ht="17" thickTop="1">
      <c r="A104" s="4">
        <f>'Id information'!A104</f>
        <v>1737</v>
      </c>
      <c r="B104">
        <v>14</v>
      </c>
      <c r="C104">
        <v>24</v>
      </c>
      <c r="D104">
        <v>10</v>
      </c>
      <c r="E104">
        <v>23</v>
      </c>
      <c r="F104">
        <v>9</v>
      </c>
      <c r="G104">
        <v>7</v>
      </c>
      <c r="H104">
        <v>10</v>
      </c>
      <c r="I104">
        <v>3</v>
      </c>
      <c r="J104">
        <v>20</v>
      </c>
      <c r="K104">
        <v>6</v>
      </c>
      <c r="L104">
        <v>5</v>
      </c>
      <c r="M104">
        <v>17</v>
      </c>
      <c r="N104">
        <v>3</v>
      </c>
      <c r="O104" s="5">
        <v>43769</v>
      </c>
      <c r="P104" s="6">
        <v>0.57291666666666663</v>
      </c>
    </row>
    <row r="105" spans="1:16">
      <c r="A105" s="4">
        <f>'Id information'!A105</f>
        <v>1738</v>
      </c>
      <c r="B105">
        <v>14</v>
      </c>
      <c r="C105">
        <v>24</v>
      </c>
      <c r="D105">
        <v>10.199999999999999</v>
      </c>
      <c r="E105">
        <v>23</v>
      </c>
      <c r="F105">
        <v>9.1999999999999993</v>
      </c>
      <c r="G105">
        <v>7</v>
      </c>
      <c r="H105">
        <v>10</v>
      </c>
      <c r="I105">
        <v>3</v>
      </c>
      <c r="J105">
        <v>20</v>
      </c>
      <c r="K105">
        <v>6.2</v>
      </c>
      <c r="L105">
        <v>5</v>
      </c>
      <c r="M105">
        <v>17</v>
      </c>
      <c r="N105">
        <v>3</v>
      </c>
      <c r="O105" s="5">
        <v>43769</v>
      </c>
      <c r="P105" s="6">
        <v>0.57291666666666663</v>
      </c>
    </row>
    <row r="106" spans="1:16">
      <c r="A106" s="4">
        <f>'Id information'!A106</f>
        <v>1739</v>
      </c>
      <c r="B106">
        <v>14</v>
      </c>
      <c r="C106">
        <v>24</v>
      </c>
      <c r="D106">
        <v>10.199999999999999</v>
      </c>
      <c r="E106">
        <v>23</v>
      </c>
      <c r="F106">
        <v>9</v>
      </c>
      <c r="G106">
        <v>7</v>
      </c>
      <c r="H106">
        <v>10</v>
      </c>
      <c r="I106">
        <v>3</v>
      </c>
      <c r="J106">
        <v>20</v>
      </c>
      <c r="K106">
        <v>6</v>
      </c>
      <c r="L106">
        <v>5</v>
      </c>
      <c r="M106">
        <v>17</v>
      </c>
      <c r="N106">
        <v>3</v>
      </c>
      <c r="O106" s="5">
        <v>43769</v>
      </c>
      <c r="P106" s="6">
        <v>0.57291666666666663</v>
      </c>
    </row>
    <row r="107" spans="1:16">
      <c r="A107" s="4">
        <f>'Id information'!A107</f>
        <v>1740</v>
      </c>
      <c r="B107">
        <v>14</v>
      </c>
      <c r="C107">
        <v>23</v>
      </c>
      <c r="D107">
        <v>8.5</v>
      </c>
      <c r="E107">
        <v>22</v>
      </c>
      <c r="F107">
        <v>7.5</v>
      </c>
      <c r="G107">
        <v>7</v>
      </c>
      <c r="H107">
        <v>10</v>
      </c>
      <c r="I107">
        <v>3</v>
      </c>
      <c r="J107">
        <v>19</v>
      </c>
      <c r="K107">
        <v>4.5</v>
      </c>
      <c r="L107">
        <v>5</v>
      </c>
      <c r="M107">
        <v>17</v>
      </c>
      <c r="N107">
        <v>3</v>
      </c>
      <c r="O107" s="5">
        <v>43769</v>
      </c>
      <c r="P107" s="6">
        <v>0.57291666666666663</v>
      </c>
    </row>
    <row r="108" spans="1:16">
      <c r="A108" s="4">
        <f>'Id information'!A108</f>
        <v>1741</v>
      </c>
      <c r="B108">
        <v>14</v>
      </c>
      <c r="C108">
        <v>23</v>
      </c>
      <c r="D108">
        <v>9</v>
      </c>
      <c r="E108">
        <v>22</v>
      </c>
      <c r="F108">
        <v>8</v>
      </c>
      <c r="G108">
        <v>7</v>
      </c>
      <c r="H108">
        <v>10</v>
      </c>
      <c r="I108">
        <v>3</v>
      </c>
      <c r="J108">
        <v>19</v>
      </c>
      <c r="K108">
        <v>5</v>
      </c>
      <c r="L108">
        <v>5</v>
      </c>
      <c r="M108">
        <v>17</v>
      </c>
      <c r="N108">
        <v>3</v>
      </c>
      <c r="O108" s="5">
        <v>43769</v>
      </c>
      <c r="P108" s="6">
        <v>0.57291666666666663</v>
      </c>
    </row>
    <row r="109" spans="1:16" s="8" customFormat="1" ht="17" thickBot="1">
      <c r="A109" s="7">
        <f>'Id information'!A109</f>
        <v>1742</v>
      </c>
      <c r="B109" s="8">
        <v>14</v>
      </c>
      <c r="C109" s="8">
        <v>23</v>
      </c>
      <c r="D109" s="8">
        <v>9.5</v>
      </c>
      <c r="E109" s="8">
        <v>23</v>
      </c>
      <c r="F109" s="8">
        <v>8.5</v>
      </c>
      <c r="G109" s="8">
        <v>7</v>
      </c>
      <c r="H109" s="8">
        <v>10</v>
      </c>
      <c r="I109" s="8">
        <v>3</v>
      </c>
      <c r="J109" s="8">
        <v>20</v>
      </c>
      <c r="K109" s="8">
        <v>5.5</v>
      </c>
      <c r="L109" s="8">
        <v>5</v>
      </c>
      <c r="M109" s="8">
        <v>17</v>
      </c>
      <c r="N109" s="8">
        <v>3</v>
      </c>
      <c r="O109" s="9">
        <v>43769</v>
      </c>
      <c r="P109" s="10">
        <v>0.57291666666666663</v>
      </c>
    </row>
    <row r="110" spans="1:16" ht="17" thickTop="1">
      <c r="A110" s="4">
        <f>'Id information'!A110</f>
        <v>1080</v>
      </c>
      <c r="B110">
        <v>14</v>
      </c>
      <c r="C110">
        <v>25</v>
      </c>
      <c r="D110">
        <v>10</v>
      </c>
      <c r="E110">
        <v>23</v>
      </c>
      <c r="F110">
        <v>9</v>
      </c>
      <c r="G110">
        <v>7</v>
      </c>
      <c r="H110">
        <v>10</v>
      </c>
      <c r="I110">
        <v>3</v>
      </c>
      <c r="J110">
        <v>20</v>
      </c>
      <c r="K110">
        <v>6</v>
      </c>
      <c r="L110">
        <v>5</v>
      </c>
      <c r="M110">
        <v>17</v>
      </c>
      <c r="N110">
        <v>3</v>
      </c>
      <c r="O110" s="5">
        <v>43774</v>
      </c>
      <c r="P110" s="6">
        <v>0.57638888888888895</v>
      </c>
    </row>
    <row r="111" spans="1:16">
      <c r="A111" s="4">
        <f>'Id information'!A111</f>
        <v>1081</v>
      </c>
      <c r="B111">
        <v>14</v>
      </c>
      <c r="C111">
        <v>25</v>
      </c>
      <c r="D111">
        <v>10.5</v>
      </c>
      <c r="E111">
        <v>24</v>
      </c>
      <c r="F111">
        <v>9.5</v>
      </c>
      <c r="G111">
        <v>7</v>
      </c>
      <c r="H111">
        <v>10</v>
      </c>
      <c r="I111">
        <v>3</v>
      </c>
      <c r="J111">
        <v>21</v>
      </c>
      <c r="K111">
        <v>6.5</v>
      </c>
      <c r="L111">
        <v>5</v>
      </c>
      <c r="M111">
        <v>17</v>
      </c>
      <c r="N111">
        <v>3</v>
      </c>
      <c r="O111" s="5">
        <v>43774</v>
      </c>
      <c r="P111" s="6">
        <v>0.57638888888888895</v>
      </c>
    </row>
    <row r="112" spans="1:16">
      <c r="A112" s="4">
        <f>'Id information'!A112</f>
        <v>1082</v>
      </c>
      <c r="B112">
        <v>14</v>
      </c>
      <c r="C112">
        <v>25</v>
      </c>
      <c r="D112">
        <v>10</v>
      </c>
      <c r="E112">
        <v>24</v>
      </c>
      <c r="F112">
        <v>9.5</v>
      </c>
      <c r="G112">
        <v>7</v>
      </c>
      <c r="H112">
        <v>10</v>
      </c>
      <c r="I112">
        <v>3</v>
      </c>
      <c r="J112">
        <v>21</v>
      </c>
      <c r="K112">
        <v>6.5</v>
      </c>
      <c r="L112">
        <v>5</v>
      </c>
      <c r="M112">
        <v>17</v>
      </c>
      <c r="N112">
        <v>3</v>
      </c>
      <c r="O112" s="5">
        <v>43774</v>
      </c>
      <c r="P112" s="6">
        <v>0.57638888888888895</v>
      </c>
    </row>
    <row r="113" spans="1:16">
      <c r="A113" s="4">
        <f>'Id information'!A113</f>
        <v>1083</v>
      </c>
      <c r="B113">
        <v>14</v>
      </c>
      <c r="C113">
        <v>26</v>
      </c>
      <c r="D113">
        <v>11.5</v>
      </c>
      <c r="E113">
        <v>26</v>
      </c>
      <c r="F113">
        <v>11</v>
      </c>
      <c r="G113">
        <v>7</v>
      </c>
      <c r="H113">
        <v>10</v>
      </c>
      <c r="I113">
        <v>3</v>
      </c>
      <c r="J113">
        <v>23</v>
      </c>
      <c r="K113">
        <v>8</v>
      </c>
      <c r="L113">
        <v>5</v>
      </c>
      <c r="M113">
        <v>17</v>
      </c>
      <c r="N113">
        <v>3</v>
      </c>
      <c r="O113" s="5">
        <v>43774</v>
      </c>
      <c r="P113" s="6">
        <v>0.57638888888888895</v>
      </c>
    </row>
    <row r="114" spans="1:16">
      <c r="A114" s="4">
        <f>'Id information'!A114</f>
        <v>1084</v>
      </c>
      <c r="B114">
        <v>14</v>
      </c>
      <c r="C114">
        <v>25</v>
      </c>
      <c r="D114">
        <v>10.5</v>
      </c>
      <c r="E114">
        <v>24</v>
      </c>
      <c r="F114">
        <v>9.8000000000000007</v>
      </c>
      <c r="G114">
        <v>7</v>
      </c>
      <c r="H114">
        <v>10</v>
      </c>
      <c r="I114">
        <v>3</v>
      </c>
      <c r="J114">
        <v>21</v>
      </c>
      <c r="K114">
        <v>6.8</v>
      </c>
      <c r="L114">
        <v>5</v>
      </c>
      <c r="M114">
        <v>17</v>
      </c>
      <c r="N114">
        <v>3</v>
      </c>
      <c r="O114" s="5">
        <v>43774</v>
      </c>
      <c r="P114" s="6">
        <v>0.57638888888888895</v>
      </c>
    </row>
    <row r="115" spans="1:16" s="8" customFormat="1" ht="17" thickBot="1">
      <c r="A115" s="7">
        <f>'Id information'!A115</f>
        <v>1085</v>
      </c>
      <c r="B115" s="8">
        <v>14</v>
      </c>
      <c r="C115" s="8">
        <v>26</v>
      </c>
      <c r="D115" s="8">
        <v>11.5</v>
      </c>
      <c r="E115" s="8">
        <v>25</v>
      </c>
      <c r="F115" s="8">
        <v>10.5</v>
      </c>
      <c r="G115" s="8">
        <v>7</v>
      </c>
      <c r="H115" s="8">
        <v>10</v>
      </c>
      <c r="I115" s="8">
        <v>3</v>
      </c>
      <c r="J115" s="8">
        <v>22</v>
      </c>
      <c r="K115" s="8">
        <v>7.5</v>
      </c>
      <c r="L115" s="8">
        <v>5</v>
      </c>
      <c r="M115" s="8">
        <v>17</v>
      </c>
      <c r="N115" s="8">
        <v>3</v>
      </c>
      <c r="O115" s="9">
        <v>43774</v>
      </c>
      <c r="P115" s="10">
        <v>0.57638888888888895</v>
      </c>
    </row>
    <row r="116" spans="1:16" ht="17" thickTop="1">
      <c r="A116" s="4">
        <f>'Id information'!A116</f>
        <v>1612</v>
      </c>
      <c r="B116">
        <v>14</v>
      </c>
      <c r="C116">
        <v>25</v>
      </c>
      <c r="D116">
        <v>10.5</v>
      </c>
      <c r="E116">
        <v>25</v>
      </c>
      <c r="F116">
        <v>10</v>
      </c>
      <c r="G116">
        <v>7</v>
      </c>
      <c r="H116">
        <v>10</v>
      </c>
      <c r="I116">
        <v>3</v>
      </c>
      <c r="J116">
        <v>22</v>
      </c>
      <c r="K116">
        <v>7</v>
      </c>
      <c r="L116">
        <v>5</v>
      </c>
      <c r="M116">
        <v>17</v>
      </c>
      <c r="N116">
        <v>3</v>
      </c>
      <c r="O116" s="5">
        <v>43775</v>
      </c>
      <c r="P116" s="6">
        <v>0.56944444444444442</v>
      </c>
    </row>
    <row r="117" spans="1:16">
      <c r="A117" s="4">
        <f>'Id information'!A117</f>
        <v>1614</v>
      </c>
      <c r="B117">
        <v>14</v>
      </c>
      <c r="C117">
        <v>26</v>
      </c>
      <c r="D117">
        <v>11</v>
      </c>
      <c r="E117">
        <v>24</v>
      </c>
      <c r="F117">
        <v>10</v>
      </c>
      <c r="G117">
        <v>7</v>
      </c>
      <c r="H117">
        <v>10</v>
      </c>
      <c r="I117">
        <v>3</v>
      </c>
      <c r="J117">
        <v>21</v>
      </c>
      <c r="K117">
        <v>7</v>
      </c>
      <c r="L117">
        <v>5</v>
      </c>
      <c r="M117">
        <v>17</v>
      </c>
      <c r="N117">
        <v>3</v>
      </c>
      <c r="O117" s="5">
        <v>43775</v>
      </c>
      <c r="P117" s="6">
        <v>0.56944444444444442</v>
      </c>
    </row>
    <row r="118" spans="1:16">
      <c r="A118" s="4">
        <f>'Id information'!A118</f>
        <v>1615</v>
      </c>
      <c r="B118">
        <v>14</v>
      </c>
      <c r="C118">
        <v>25</v>
      </c>
      <c r="D118">
        <v>10</v>
      </c>
      <c r="E118">
        <v>24</v>
      </c>
      <c r="F118">
        <v>9</v>
      </c>
      <c r="G118">
        <v>7</v>
      </c>
      <c r="H118">
        <v>10</v>
      </c>
      <c r="I118">
        <v>3</v>
      </c>
      <c r="J118">
        <v>21</v>
      </c>
      <c r="K118">
        <v>6</v>
      </c>
      <c r="L118">
        <v>5</v>
      </c>
      <c r="M118">
        <v>17</v>
      </c>
      <c r="N118">
        <v>3</v>
      </c>
      <c r="O118" s="5">
        <v>43775</v>
      </c>
      <c r="P118" s="6">
        <v>0.56944444444444442</v>
      </c>
    </row>
    <row r="119" spans="1:16">
      <c r="A119" s="4">
        <f>'Id information'!A119</f>
        <v>1616</v>
      </c>
      <c r="B119">
        <v>14</v>
      </c>
      <c r="C119">
        <v>29</v>
      </c>
      <c r="D119">
        <v>14</v>
      </c>
      <c r="E119">
        <v>28</v>
      </c>
      <c r="F119">
        <v>13</v>
      </c>
      <c r="G119">
        <v>7</v>
      </c>
      <c r="H119">
        <v>10</v>
      </c>
      <c r="I119">
        <v>3</v>
      </c>
      <c r="J119">
        <v>25</v>
      </c>
      <c r="K119">
        <v>10</v>
      </c>
      <c r="L119">
        <v>5</v>
      </c>
      <c r="M119">
        <v>17</v>
      </c>
      <c r="N119">
        <v>3</v>
      </c>
      <c r="O119" s="5">
        <v>43775</v>
      </c>
      <c r="P119" s="6">
        <v>0.56944444444444442</v>
      </c>
    </row>
    <row r="120" spans="1:16">
      <c r="A120" s="4">
        <f>'Id information'!A120</f>
        <v>1617</v>
      </c>
      <c r="B120">
        <v>14</v>
      </c>
      <c r="C120">
        <v>24</v>
      </c>
      <c r="D120">
        <v>9.5</v>
      </c>
      <c r="E120">
        <v>23</v>
      </c>
      <c r="F120">
        <v>8</v>
      </c>
      <c r="G120">
        <v>7</v>
      </c>
      <c r="H120">
        <v>10</v>
      </c>
      <c r="I120">
        <v>3</v>
      </c>
      <c r="J120">
        <v>20</v>
      </c>
      <c r="K120">
        <v>5</v>
      </c>
      <c r="L120">
        <v>5</v>
      </c>
      <c r="M120">
        <v>17</v>
      </c>
      <c r="N120">
        <v>3</v>
      </c>
      <c r="O120" s="5">
        <v>43775</v>
      </c>
      <c r="P120" s="6">
        <v>0.56944444444444442</v>
      </c>
    </row>
    <row r="121" spans="1:16" s="8" customFormat="1" ht="17" thickBot="1">
      <c r="A121" s="7">
        <f>'Id information'!A121</f>
        <v>1618</v>
      </c>
      <c r="B121" s="8">
        <v>14</v>
      </c>
      <c r="C121" s="8">
        <v>26</v>
      </c>
      <c r="D121" s="8">
        <v>11.5</v>
      </c>
      <c r="E121" s="8">
        <v>26</v>
      </c>
      <c r="F121" s="8">
        <v>10.5</v>
      </c>
      <c r="G121" s="8">
        <v>7</v>
      </c>
      <c r="H121" s="8">
        <v>10</v>
      </c>
      <c r="I121" s="8">
        <v>3</v>
      </c>
      <c r="J121" s="8">
        <v>23</v>
      </c>
      <c r="K121" s="8">
        <v>7.5</v>
      </c>
      <c r="L121" s="8">
        <v>5</v>
      </c>
      <c r="M121" s="8">
        <v>17</v>
      </c>
      <c r="N121" s="8">
        <v>3</v>
      </c>
      <c r="O121" s="9">
        <v>43775</v>
      </c>
      <c r="P121" s="10">
        <v>0.56944444444444442</v>
      </c>
    </row>
    <row r="122" spans="1:16" ht="17" thickTop="1">
      <c r="A122" s="4">
        <f>'Id information'!A122</f>
        <v>919</v>
      </c>
      <c r="B122">
        <v>14</v>
      </c>
      <c r="C122">
        <v>27</v>
      </c>
      <c r="D122">
        <v>13.5</v>
      </c>
      <c r="E122">
        <v>27</v>
      </c>
      <c r="F122">
        <v>12.5</v>
      </c>
      <c r="G122">
        <v>7</v>
      </c>
      <c r="H122">
        <v>10</v>
      </c>
      <c r="I122">
        <v>3</v>
      </c>
      <c r="J122">
        <v>24</v>
      </c>
      <c r="K122">
        <v>9.5</v>
      </c>
      <c r="L122">
        <v>5</v>
      </c>
      <c r="M122">
        <v>17</v>
      </c>
      <c r="N122">
        <v>3</v>
      </c>
      <c r="O122" s="5">
        <v>43794</v>
      </c>
      <c r="P122" s="6">
        <v>0.61111111111111105</v>
      </c>
    </row>
    <row r="123" spans="1:16">
      <c r="A123" s="4">
        <f>'Id information'!A123</f>
        <v>920</v>
      </c>
      <c r="B123">
        <v>14</v>
      </c>
      <c r="C123">
        <v>25</v>
      </c>
      <c r="D123">
        <v>11.5</v>
      </c>
      <c r="E123">
        <v>25</v>
      </c>
      <c r="F123">
        <v>11</v>
      </c>
      <c r="G123">
        <v>7</v>
      </c>
      <c r="H123">
        <v>10</v>
      </c>
      <c r="I123">
        <v>3</v>
      </c>
      <c r="J123">
        <v>22</v>
      </c>
      <c r="K123">
        <v>8</v>
      </c>
      <c r="L123">
        <v>5</v>
      </c>
      <c r="M123">
        <v>17</v>
      </c>
      <c r="N123">
        <v>3</v>
      </c>
      <c r="O123" s="5">
        <v>43794</v>
      </c>
      <c r="P123" s="6">
        <v>0.61111111111111105</v>
      </c>
    </row>
    <row r="124" spans="1:16">
      <c r="A124" s="4">
        <f>'Id information'!A124</f>
        <v>923</v>
      </c>
      <c r="B124">
        <v>14</v>
      </c>
      <c r="C124">
        <v>25</v>
      </c>
      <c r="D124">
        <v>11.3</v>
      </c>
      <c r="E124">
        <v>24</v>
      </c>
      <c r="F124">
        <v>10.5</v>
      </c>
      <c r="G124">
        <v>7</v>
      </c>
      <c r="H124">
        <v>10</v>
      </c>
      <c r="I124">
        <v>3</v>
      </c>
      <c r="J124">
        <v>21</v>
      </c>
      <c r="K124">
        <v>7.5</v>
      </c>
      <c r="L124">
        <v>5</v>
      </c>
      <c r="M124">
        <v>17</v>
      </c>
      <c r="N124">
        <v>3</v>
      </c>
      <c r="O124" s="5">
        <v>43794</v>
      </c>
      <c r="P124" s="6">
        <v>0.61111111111111105</v>
      </c>
    </row>
    <row r="125" spans="1:16">
      <c r="A125" s="4">
        <f>'Id information'!A125</f>
        <v>924</v>
      </c>
      <c r="B125">
        <v>14</v>
      </c>
      <c r="C125">
        <v>24</v>
      </c>
      <c r="D125">
        <v>10.199999999999999</v>
      </c>
      <c r="E125">
        <v>24</v>
      </c>
      <c r="F125">
        <v>9.8000000000000007</v>
      </c>
      <c r="G125">
        <v>7</v>
      </c>
      <c r="H125">
        <v>10</v>
      </c>
      <c r="I125">
        <v>3</v>
      </c>
      <c r="J125">
        <v>21</v>
      </c>
      <c r="K125">
        <v>6.8</v>
      </c>
      <c r="L125">
        <v>5</v>
      </c>
      <c r="M125">
        <v>17</v>
      </c>
      <c r="N125">
        <v>3</v>
      </c>
      <c r="O125" s="5">
        <v>43794</v>
      </c>
      <c r="P125" s="6">
        <v>0.61111111111111105</v>
      </c>
    </row>
    <row r="126" spans="1:16">
      <c r="A126" s="4">
        <f>'Id information'!A126</f>
        <v>925</v>
      </c>
      <c r="B126">
        <v>14</v>
      </c>
      <c r="C126">
        <v>24</v>
      </c>
      <c r="D126">
        <v>10</v>
      </c>
      <c r="E126">
        <v>24</v>
      </c>
      <c r="F126">
        <v>9.3000000000000007</v>
      </c>
      <c r="G126">
        <v>7</v>
      </c>
      <c r="H126">
        <v>10</v>
      </c>
      <c r="I126">
        <v>3</v>
      </c>
      <c r="J126">
        <v>21</v>
      </c>
      <c r="K126">
        <v>6.3</v>
      </c>
      <c r="L126">
        <v>5</v>
      </c>
      <c r="M126">
        <v>17</v>
      </c>
      <c r="N126">
        <v>3</v>
      </c>
      <c r="O126" s="5">
        <v>43794</v>
      </c>
      <c r="P126" s="6">
        <v>0.61111111111111105</v>
      </c>
    </row>
    <row r="127" spans="1:16" s="8" customFormat="1" ht="17" thickBot="1">
      <c r="A127" s="7">
        <f>'Id information'!A127</f>
        <v>926</v>
      </c>
      <c r="B127" s="8">
        <v>14</v>
      </c>
      <c r="C127" s="8">
        <v>25</v>
      </c>
      <c r="D127" s="8">
        <v>11.3</v>
      </c>
      <c r="E127" s="8">
        <v>25</v>
      </c>
      <c r="F127" s="8">
        <v>10.8</v>
      </c>
      <c r="G127" s="8">
        <v>7</v>
      </c>
      <c r="H127" s="8">
        <v>10</v>
      </c>
      <c r="I127" s="8">
        <v>3</v>
      </c>
      <c r="J127" s="8">
        <v>22</v>
      </c>
      <c r="K127" s="8">
        <v>7.8</v>
      </c>
      <c r="L127" s="8">
        <v>5</v>
      </c>
      <c r="M127" s="8">
        <v>17</v>
      </c>
      <c r="N127" s="8">
        <v>3</v>
      </c>
      <c r="O127" s="9">
        <v>43794</v>
      </c>
      <c r="P127" s="10">
        <v>0.61111111111111105</v>
      </c>
    </row>
    <row r="128" spans="1:16" ht="17" thickTop="1">
      <c r="A128" s="4">
        <f>'Id information'!A128</f>
        <v>89</v>
      </c>
      <c r="B128">
        <v>14</v>
      </c>
      <c r="C128">
        <v>24.8</v>
      </c>
      <c r="D128">
        <v>10</v>
      </c>
      <c r="E128">
        <v>24</v>
      </c>
      <c r="F128">
        <v>9.6999999999999993</v>
      </c>
      <c r="G128">
        <v>7</v>
      </c>
      <c r="H128">
        <v>10</v>
      </c>
      <c r="I128">
        <v>3</v>
      </c>
      <c r="J128">
        <v>21</v>
      </c>
      <c r="K128">
        <v>6.7</v>
      </c>
      <c r="L128">
        <v>5</v>
      </c>
      <c r="M128">
        <v>17</v>
      </c>
      <c r="N128">
        <v>3</v>
      </c>
      <c r="O128" s="5">
        <v>43795</v>
      </c>
      <c r="P128" s="6">
        <v>0.5</v>
      </c>
    </row>
    <row r="129" spans="1:16">
      <c r="A129" s="4">
        <f>'Id information'!A129</f>
        <v>100</v>
      </c>
      <c r="B129">
        <v>14</v>
      </c>
      <c r="C129">
        <v>24</v>
      </c>
      <c r="D129">
        <v>9.6999999999999993</v>
      </c>
      <c r="E129">
        <v>23</v>
      </c>
      <c r="F129">
        <v>9</v>
      </c>
      <c r="G129">
        <v>7</v>
      </c>
      <c r="H129">
        <v>10</v>
      </c>
      <c r="I129">
        <v>3</v>
      </c>
      <c r="J129">
        <v>20</v>
      </c>
      <c r="K129">
        <v>6</v>
      </c>
      <c r="L129">
        <v>5</v>
      </c>
      <c r="M129">
        <v>17</v>
      </c>
      <c r="N129">
        <v>3</v>
      </c>
      <c r="O129" s="5">
        <v>43795</v>
      </c>
      <c r="P129" s="6">
        <v>0.5</v>
      </c>
    </row>
    <row r="130" spans="1:16">
      <c r="A130" s="4">
        <f>'Id information'!A130</f>
        <v>110</v>
      </c>
      <c r="B130">
        <v>14</v>
      </c>
      <c r="C130">
        <v>24</v>
      </c>
      <c r="D130">
        <v>9.8000000000000007</v>
      </c>
      <c r="E130">
        <v>24</v>
      </c>
      <c r="F130">
        <v>9.1</v>
      </c>
      <c r="G130">
        <v>7</v>
      </c>
      <c r="H130">
        <v>10</v>
      </c>
      <c r="I130">
        <v>3</v>
      </c>
      <c r="J130">
        <v>21</v>
      </c>
      <c r="K130">
        <v>6.1</v>
      </c>
      <c r="L130">
        <v>5</v>
      </c>
      <c r="M130">
        <v>17</v>
      </c>
      <c r="N130">
        <v>3</v>
      </c>
      <c r="O130" s="5">
        <v>43795</v>
      </c>
      <c r="P130" s="6">
        <v>0.5</v>
      </c>
    </row>
    <row r="131" spans="1:16">
      <c r="A131" s="4">
        <f>'Id information'!A131</f>
        <v>112</v>
      </c>
      <c r="B131">
        <v>14</v>
      </c>
      <c r="C131">
        <v>24</v>
      </c>
      <c r="D131">
        <v>10</v>
      </c>
      <c r="E131">
        <v>24</v>
      </c>
      <c r="F131">
        <v>9.3000000000000007</v>
      </c>
      <c r="G131">
        <v>7</v>
      </c>
      <c r="H131">
        <v>10</v>
      </c>
      <c r="I131">
        <v>3</v>
      </c>
      <c r="J131">
        <v>21</v>
      </c>
      <c r="K131">
        <v>6.3</v>
      </c>
      <c r="L131">
        <v>5</v>
      </c>
      <c r="M131">
        <v>17</v>
      </c>
      <c r="N131">
        <v>3</v>
      </c>
      <c r="O131" s="5">
        <v>43795</v>
      </c>
      <c r="P131" s="6">
        <v>0.5</v>
      </c>
    </row>
    <row r="132" spans="1:16">
      <c r="A132" s="4">
        <f>'Id information'!A132</f>
        <v>113</v>
      </c>
      <c r="B132">
        <v>14</v>
      </c>
      <c r="C132">
        <v>25</v>
      </c>
      <c r="D132">
        <v>10.199999999999999</v>
      </c>
      <c r="E132">
        <v>24</v>
      </c>
      <c r="F132">
        <v>9.5</v>
      </c>
      <c r="G132">
        <v>7</v>
      </c>
      <c r="H132">
        <v>10</v>
      </c>
      <c r="I132">
        <v>3</v>
      </c>
      <c r="J132">
        <v>21</v>
      </c>
      <c r="K132">
        <v>6.5</v>
      </c>
      <c r="L132">
        <v>5</v>
      </c>
      <c r="M132">
        <v>17</v>
      </c>
      <c r="N132">
        <v>3</v>
      </c>
      <c r="O132" s="5">
        <v>43795</v>
      </c>
      <c r="P132" s="6">
        <v>0.5</v>
      </c>
    </row>
    <row r="133" spans="1:16" s="8" customFormat="1" ht="17" thickBot="1">
      <c r="A133" s="7">
        <f>'Id information'!A133</f>
        <v>146</v>
      </c>
      <c r="B133" s="8">
        <v>14</v>
      </c>
      <c r="C133" s="8">
        <v>24</v>
      </c>
      <c r="D133" s="8">
        <v>9</v>
      </c>
      <c r="E133" s="8">
        <v>23</v>
      </c>
      <c r="F133" s="8">
        <v>8</v>
      </c>
      <c r="G133" s="8">
        <v>7</v>
      </c>
      <c r="H133" s="8">
        <v>10</v>
      </c>
      <c r="I133" s="8">
        <v>3</v>
      </c>
      <c r="J133" s="8">
        <v>20</v>
      </c>
      <c r="K133" s="8">
        <v>5</v>
      </c>
      <c r="L133" s="8">
        <v>5</v>
      </c>
      <c r="M133" s="8">
        <v>17</v>
      </c>
      <c r="N133" s="8">
        <v>3</v>
      </c>
      <c r="O133" s="9">
        <v>43795</v>
      </c>
      <c r="P133" s="10">
        <v>0.5</v>
      </c>
    </row>
    <row r="134" spans="1:16" ht="17" thickTop="1">
      <c r="A134" s="4">
        <f>'Id information'!A134</f>
        <v>102</v>
      </c>
      <c r="B134">
        <v>14</v>
      </c>
      <c r="C134">
        <v>25</v>
      </c>
      <c r="D134">
        <v>10</v>
      </c>
      <c r="E134">
        <v>24</v>
      </c>
      <c r="F134">
        <v>9.1999999999999993</v>
      </c>
      <c r="G134">
        <v>7</v>
      </c>
      <c r="H134">
        <v>10</v>
      </c>
      <c r="I134">
        <v>3</v>
      </c>
      <c r="J134">
        <v>21</v>
      </c>
      <c r="K134">
        <v>6.2</v>
      </c>
      <c r="L134">
        <v>5</v>
      </c>
      <c r="M134">
        <v>17</v>
      </c>
      <c r="N134">
        <v>3</v>
      </c>
      <c r="O134" s="5">
        <v>43796</v>
      </c>
      <c r="P134" s="6">
        <v>0.57638888888888895</v>
      </c>
    </row>
    <row r="135" spans="1:16">
      <c r="A135" s="4">
        <f>'Id information'!A135</f>
        <v>124</v>
      </c>
      <c r="B135">
        <v>14</v>
      </c>
      <c r="C135">
        <v>25</v>
      </c>
      <c r="D135">
        <v>9.8000000000000007</v>
      </c>
      <c r="E135">
        <v>23</v>
      </c>
      <c r="F135">
        <v>9</v>
      </c>
      <c r="G135">
        <v>7</v>
      </c>
      <c r="H135">
        <v>10</v>
      </c>
      <c r="I135">
        <v>3</v>
      </c>
      <c r="J135">
        <v>20</v>
      </c>
      <c r="K135">
        <v>6</v>
      </c>
      <c r="L135">
        <v>5</v>
      </c>
      <c r="M135">
        <v>17</v>
      </c>
      <c r="N135">
        <v>3</v>
      </c>
      <c r="O135" s="5">
        <v>43796</v>
      </c>
      <c r="P135" s="6">
        <v>0.57638888888888895</v>
      </c>
    </row>
    <row r="136" spans="1:16">
      <c r="A136" s="4">
        <f>'Id information'!A136</f>
        <v>169</v>
      </c>
      <c r="B136">
        <v>14</v>
      </c>
      <c r="C136">
        <v>26</v>
      </c>
      <c r="D136">
        <v>10.5</v>
      </c>
      <c r="E136">
        <v>24</v>
      </c>
      <c r="F136">
        <v>9.8000000000000007</v>
      </c>
      <c r="G136">
        <v>7</v>
      </c>
      <c r="H136">
        <v>10</v>
      </c>
      <c r="I136">
        <v>3</v>
      </c>
      <c r="J136">
        <v>21</v>
      </c>
      <c r="K136">
        <v>6.8</v>
      </c>
      <c r="L136">
        <v>5</v>
      </c>
      <c r="M136">
        <v>17</v>
      </c>
      <c r="N136">
        <v>3</v>
      </c>
      <c r="O136" s="5">
        <v>43796</v>
      </c>
      <c r="P136" s="6">
        <v>0.57638888888888895</v>
      </c>
    </row>
    <row r="137" spans="1:16">
      <c r="A137" s="4">
        <f>'Id information'!A137</f>
        <v>1086</v>
      </c>
      <c r="B137">
        <v>14</v>
      </c>
      <c r="C137">
        <v>24</v>
      </c>
      <c r="D137">
        <v>9.6999999999999993</v>
      </c>
      <c r="E137">
        <v>23</v>
      </c>
      <c r="F137">
        <v>9</v>
      </c>
      <c r="G137">
        <v>7</v>
      </c>
      <c r="H137">
        <v>10</v>
      </c>
      <c r="I137">
        <v>3</v>
      </c>
      <c r="J137">
        <v>20</v>
      </c>
      <c r="K137">
        <v>6</v>
      </c>
      <c r="L137">
        <v>5</v>
      </c>
      <c r="M137">
        <v>17</v>
      </c>
      <c r="N137">
        <v>3</v>
      </c>
      <c r="O137" s="5">
        <v>43796</v>
      </c>
      <c r="P137" s="6">
        <v>0.57638888888888895</v>
      </c>
    </row>
    <row r="138" spans="1:16">
      <c r="A138" s="4">
        <f>'Id information'!A138</f>
        <v>1087</v>
      </c>
      <c r="B138">
        <v>14</v>
      </c>
      <c r="C138">
        <v>25</v>
      </c>
      <c r="D138">
        <v>10</v>
      </c>
      <c r="E138">
        <v>24</v>
      </c>
      <c r="F138">
        <v>9.5</v>
      </c>
      <c r="G138">
        <v>7</v>
      </c>
      <c r="H138">
        <v>10</v>
      </c>
      <c r="I138">
        <v>3</v>
      </c>
      <c r="J138">
        <v>21</v>
      </c>
      <c r="K138">
        <v>6.5</v>
      </c>
      <c r="L138">
        <v>5</v>
      </c>
      <c r="M138">
        <v>17</v>
      </c>
      <c r="N138">
        <v>3</v>
      </c>
      <c r="O138" s="5">
        <v>43796</v>
      </c>
      <c r="P138" s="6">
        <v>0.57638888888888895</v>
      </c>
    </row>
    <row r="139" spans="1:16" s="8" customFormat="1" ht="17" thickBot="1">
      <c r="A139" s="7">
        <f>'Id information'!A139</f>
        <v>1088</v>
      </c>
      <c r="B139" s="8">
        <v>14</v>
      </c>
      <c r="C139" s="8">
        <v>25</v>
      </c>
      <c r="D139" s="8">
        <v>11.2</v>
      </c>
      <c r="E139" s="8">
        <v>25</v>
      </c>
      <c r="F139" s="8">
        <v>10.5</v>
      </c>
      <c r="G139" s="8">
        <v>7</v>
      </c>
      <c r="H139" s="8">
        <v>10</v>
      </c>
      <c r="I139" s="8">
        <v>3</v>
      </c>
      <c r="J139" s="8">
        <v>22</v>
      </c>
      <c r="K139" s="8">
        <v>7.5</v>
      </c>
      <c r="L139" s="8">
        <v>5</v>
      </c>
      <c r="M139" s="8">
        <v>17</v>
      </c>
      <c r="N139" s="8">
        <v>3</v>
      </c>
      <c r="O139" s="9">
        <v>43796</v>
      </c>
      <c r="P139" s="10">
        <v>0.57638888888888895</v>
      </c>
    </row>
    <row r="140" spans="1:16" ht="17" thickTop="1">
      <c r="A140" s="4">
        <f>'Id information'!A140</f>
        <v>109</v>
      </c>
      <c r="B140">
        <v>14</v>
      </c>
      <c r="C140">
        <v>28</v>
      </c>
      <c r="D140">
        <v>13.2</v>
      </c>
      <c r="E140">
        <v>27</v>
      </c>
      <c r="F140">
        <v>12.5</v>
      </c>
      <c r="G140">
        <v>7</v>
      </c>
      <c r="H140">
        <v>10</v>
      </c>
      <c r="I140">
        <v>3</v>
      </c>
      <c r="J140">
        <v>24</v>
      </c>
      <c r="K140">
        <v>9.5</v>
      </c>
      <c r="L140">
        <v>5</v>
      </c>
      <c r="M140">
        <v>17</v>
      </c>
      <c r="N140">
        <v>3</v>
      </c>
      <c r="O140" s="5">
        <v>43801</v>
      </c>
      <c r="P140" s="6">
        <v>0.58333333333333337</v>
      </c>
    </row>
    <row r="141" spans="1:16">
      <c r="A141" s="4">
        <f>'Id information'!A141</f>
        <v>123</v>
      </c>
      <c r="B141">
        <v>14</v>
      </c>
      <c r="C141">
        <v>27</v>
      </c>
      <c r="D141">
        <v>12.5</v>
      </c>
      <c r="E141">
        <v>26</v>
      </c>
      <c r="F141">
        <v>11.5</v>
      </c>
      <c r="G141">
        <v>7</v>
      </c>
      <c r="H141">
        <v>10</v>
      </c>
      <c r="I141">
        <v>3</v>
      </c>
      <c r="J141">
        <v>24</v>
      </c>
      <c r="K141">
        <v>8.5</v>
      </c>
      <c r="L141">
        <v>5</v>
      </c>
      <c r="M141">
        <v>17</v>
      </c>
      <c r="N141">
        <v>3</v>
      </c>
      <c r="O141" s="5">
        <v>43801</v>
      </c>
      <c r="P141" s="6">
        <v>0.58333333333333337</v>
      </c>
    </row>
    <row r="142" spans="1:16">
      <c r="A142" s="4">
        <f>'Id information'!A142</f>
        <v>137</v>
      </c>
      <c r="B142">
        <v>14</v>
      </c>
      <c r="C142">
        <v>25</v>
      </c>
      <c r="D142">
        <v>11.2</v>
      </c>
      <c r="E142">
        <v>25</v>
      </c>
      <c r="F142">
        <v>10.4</v>
      </c>
      <c r="G142">
        <v>7</v>
      </c>
      <c r="H142">
        <v>10</v>
      </c>
      <c r="I142">
        <v>3</v>
      </c>
      <c r="J142">
        <v>22</v>
      </c>
      <c r="K142">
        <v>7.4</v>
      </c>
      <c r="L142">
        <v>5</v>
      </c>
      <c r="M142">
        <v>17</v>
      </c>
      <c r="N142">
        <v>3</v>
      </c>
      <c r="O142" s="5">
        <v>43801</v>
      </c>
      <c r="P142" s="6">
        <v>0.58333333333333337</v>
      </c>
    </row>
    <row r="143" spans="1:16">
      <c r="A143" s="4">
        <f>'Id information'!A143</f>
        <v>138</v>
      </c>
      <c r="B143">
        <v>14</v>
      </c>
      <c r="C143">
        <v>26</v>
      </c>
      <c r="D143">
        <v>12</v>
      </c>
      <c r="E143">
        <v>25</v>
      </c>
      <c r="F143">
        <v>11.2</v>
      </c>
      <c r="G143">
        <v>7</v>
      </c>
      <c r="H143">
        <v>10</v>
      </c>
      <c r="I143">
        <v>3</v>
      </c>
      <c r="J143">
        <v>22</v>
      </c>
      <c r="K143">
        <v>8.1999999999999993</v>
      </c>
      <c r="L143">
        <v>5</v>
      </c>
      <c r="M143">
        <v>17</v>
      </c>
      <c r="N143">
        <v>3</v>
      </c>
      <c r="O143" s="5">
        <v>43801</v>
      </c>
      <c r="P143" s="6">
        <v>0.58333333333333337</v>
      </c>
    </row>
    <row r="144" spans="1:16">
      <c r="A144" s="4">
        <f>'Id information'!A144</f>
        <v>136</v>
      </c>
      <c r="B144">
        <v>14</v>
      </c>
      <c r="C144">
        <v>25</v>
      </c>
      <c r="D144">
        <v>11</v>
      </c>
      <c r="E144">
        <v>25</v>
      </c>
      <c r="F144">
        <v>10.3</v>
      </c>
      <c r="G144">
        <v>7</v>
      </c>
      <c r="H144">
        <v>10</v>
      </c>
      <c r="I144">
        <v>3</v>
      </c>
      <c r="J144">
        <v>22</v>
      </c>
      <c r="K144">
        <v>7.3</v>
      </c>
      <c r="L144">
        <v>5</v>
      </c>
      <c r="M144">
        <v>17</v>
      </c>
      <c r="N144">
        <v>3</v>
      </c>
      <c r="O144" s="5">
        <v>43801</v>
      </c>
      <c r="P144" s="6">
        <v>0.58333333333333337</v>
      </c>
    </row>
    <row r="145" spans="1:16" s="8" customFormat="1" ht="17" thickBot="1">
      <c r="A145" s="7">
        <f>'Id information'!A145</f>
        <v>152</v>
      </c>
      <c r="B145" s="8">
        <v>14</v>
      </c>
      <c r="C145" s="8">
        <v>26</v>
      </c>
      <c r="D145" s="8">
        <v>11.7</v>
      </c>
      <c r="E145" s="8">
        <v>25</v>
      </c>
      <c r="F145" s="8">
        <v>11</v>
      </c>
      <c r="G145" s="8">
        <v>7</v>
      </c>
      <c r="H145" s="8">
        <v>10</v>
      </c>
      <c r="I145" s="8">
        <v>3</v>
      </c>
      <c r="J145" s="8">
        <v>23</v>
      </c>
      <c r="K145" s="8">
        <v>8</v>
      </c>
      <c r="L145" s="8">
        <v>5</v>
      </c>
      <c r="M145" s="8">
        <v>17</v>
      </c>
      <c r="N145" s="8">
        <v>3</v>
      </c>
      <c r="O145" s="9">
        <v>43801</v>
      </c>
      <c r="P145" s="10">
        <v>0.58333333333333337</v>
      </c>
    </row>
    <row r="146" spans="1:16" ht="17" thickTop="1">
      <c r="A146" s="4">
        <f>'Id information'!A146</f>
        <v>126</v>
      </c>
      <c r="B146">
        <v>14</v>
      </c>
      <c r="C146">
        <v>27</v>
      </c>
      <c r="D146">
        <v>12.3</v>
      </c>
      <c r="E146">
        <v>26</v>
      </c>
      <c r="F146">
        <v>11.5</v>
      </c>
      <c r="G146">
        <v>7</v>
      </c>
      <c r="H146">
        <v>10</v>
      </c>
      <c r="I146">
        <v>3</v>
      </c>
      <c r="J146">
        <v>23</v>
      </c>
      <c r="K146">
        <v>8.5</v>
      </c>
      <c r="L146">
        <v>5</v>
      </c>
      <c r="M146">
        <v>17</v>
      </c>
      <c r="N146">
        <v>3</v>
      </c>
      <c r="O146" s="5">
        <v>43810</v>
      </c>
      <c r="P146" s="6">
        <v>0.59375</v>
      </c>
    </row>
    <row r="147" spans="1:16">
      <c r="A147" s="4">
        <f>'Id information'!A147</f>
        <v>182</v>
      </c>
      <c r="B147">
        <v>14</v>
      </c>
      <c r="C147">
        <v>25</v>
      </c>
      <c r="D147">
        <v>10.8</v>
      </c>
      <c r="E147">
        <v>24</v>
      </c>
      <c r="F147">
        <v>10</v>
      </c>
      <c r="G147">
        <v>7</v>
      </c>
      <c r="H147">
        <v>10</v>
      </c>
      <c r="I147">
        <v>3</v>
      </c>
      <c r="J147">
        <v>21</v>
      </c>
      <c r="K147">
        <v>7</v>
      </c>
      <c r="L147">
        <v>5</v>
      </c>
      <c r="M147">
        <v>17</v>
      </c>
      <c r="N147">
        <v>3</v>
      </c>
      <c r="O147" s="5">
        <v>43810</v>
      </c>
      <c r="P147" s="6">
        <v>0.59375</v>
      </c>
    </row>
    <row r="148" spans="1:16">
      <c r="A148" s="4">
        <f>'Id information'!A148</f>
        <v>183</v>
      </c>
      <c r="B148">
        <v>14</v>
      </c>
      <c r="C148">
        <v>26</v>
      </c>
      <c r="D148">
        <v>12</v>
      </c>
      <c r="E148">
        <v>26</v>
      </c>
      <c r="F148">
        <v>11</v>
      </c>
      <c r="G148">
        <v>7</v>
      </c>
      <c r="H148">
        <v>10</v>
      </c>
      <c r="I148">
        <v>3</v>
      </c>
      <c r="J148">
        <v>23</v>
      </c>
      <c r="K148">
        <v>8</v>
      </c>
      <c r="L148">
        <v>5</v>
      </c>
      <c r="M148">
        <v>17</v>
      </c>
      <c r="N148">
        <v>3</v>
      </c>
      <c r="O148" s="5">
        <v>43810</v>
      </c>
      <c r="P148" s="6">
        <v>0.59375</v>
      </c>
    </row>
    <row r="149" spans="1:16">
      <c r="A149" s="4">
        <f>'Id information'!A149</f>
        <v>215</v>
      </c>
      <c r="B149">
        <v>14</v>
      </c>
      <c r="C149">
        <v>26</v>
      </c>
      <c r="D149">
        <v>11.8</v>
      </c>
      <c r="E149">
        <v>25</v>
      </c>
      <c r="F149">
        <v>11</v>
      </c>
      <c r="G149">
        <v>7</v>
      </c>
      <c r="H149">
        <v>10</v>
      </c>
      <c r="I149">
        <v>3</v>
      </c>
      <c r="J149">
        <v>22</v>
      </c>
      <c r="K149">
        <v>8</v>
      </c>
      <c r="L149">
        <v>5</v>
      </c>
      <c r="M149">
        <v>17</v>
      </c>
      <c r="N149">
        <v>3</v>
      </c>
      <c r="O149" s="5">
        <v>43810</v>
      </c>
      <c r="P149" s="6">
        <v>0.59375</v>
      </c>
    </row>
    <row r="150" spans="1:16">
      <c r="A150" s="4">
        <f>'Id information'!A150</f>
        <v>216</v>
      </c>
      <c r="B150">
        <v>14</v>
      </c>
      <c r="C150">
        <v>25</v>
      </c>
      <c r="D150">
        <v>10.5</v>
      </c>
      <c r="E150">
        <v>2</v>
      </c>
      <c r="F150">
        <v>9.5</v>
      </c>
      <c r="G150">
        <v>7</v>
      </c>
      <c r="H150">
        <v>10</v>
      </c>
      <c r="I150">
        <v>3</v>
      </c>
      <c r="J150">
        <v>21</v>
      </c>
      <c r="K150">
        <v>6.5</v>
      </c>
      <c r="L150">
        <v>5</v>
      </c>
      <c r="M150">
        <v>17</v>
      </c>
      <c r="N150">
        <v>3</v>
      </c>
      <c r="O150" s="5">
        <v>43810</v>
      </c>
      <c r="P150" s="6">
        <v>0.59375</v>
      </c>
    </row>
    <row r="151" spans="1:16" s="8" customFormat="1" ht="17" thickBot="1">
      <c r="A151" s="7">
        <f>'Id information'!A151</f>
        <v>217</v>
      </c>
      <c r="B151" s="8">
        <v>14</v>
      </c>
      <c r="C151" s="8">
        <v>24</v>
      </c>
      <c r="D151" s="8">
        <v>10</v>
      </c>
      <c r="E151" s="8">
        <v>24</v>
      </c>
      <c r="F151" s="8">
        <v>9.4</v>
      </c>
      <c r="G151" s="8">
        <v>7</v>
      </c>
      <c r="H151" s="8">
        <v>10</v>
      </c>
      <c r="I151" s="8">
        <v>3</v>
      </c>
      <c r="J151" s="8">
        <v>21</v>
      </c>
      <c r="K151" s="8">
        <v>6.4</v>
      </c>
      <c r="L151" s="8">
        <v>5</v>
      </c>
      <c r="M151" s="8">
        <v>17</v>
      </c>
      <c r="N151" s="8">
        <v>3</v>
      </c>
      <c r="O151" s="9">
        <v>43810</v>
      </c>
      <c r="P151" s="10">
        <v>0.59375</v>
      </c>
    </row>
    <row r="152" spans="1:16" ht="17" thickTop="1">
      <c r="A152" s="4">
        <f>'Id information'!A152</f>
        <v>93</v>
      </c>
      <c r="B152">
        <v>14</v>
      </c>
      <c r="C152">
        <v>26</v>
      </c>
      <c r="D152">
        <v>11.2</v>
      </c>
      <c r="E152">
        <v>24</v>
      </c>
      <c r="F152">
        <v>10.199999999999999</v>
      </c>
      <c r="G152">
        <v>7</v>
      </c>
      <c r="H152">
        <v>10</v>
      </c>
      <c r="I152">
        <v>3</v>
      </c>
      <c r="J152">
        <v>21</v>
      </c>
      <c r="K152">
        <v>7.2</v>
      </c>
      <c r="L152">
        <v>5</v>
      </c>
      <c r="M152">
        <v>17</v>
      </c>
      <c r="N152">
        <v>3</v>
      </c>
      <c r="O152" s="5">
        <v>43811</v>
      </c>
      <c r="P152" s="6">
        <v>0.58333333333333337</v>
      </c>
    </row>
    <row r="153" spans="1:16">
      <c r="A153" s="4">
        <f>'Id information'!A153</f>
        <v>94</v>
      </c>
      <c r="B153">
        <v>14</v>
      </c>
      <c r="C153">
        <v>24</v>
      </c>
      <c r="D153">
        <v>10</v>
      </c>
      <c r="E153">
        <v>24</v>
      </c>
      <c r="F153">
        <v>9.4</v>
      </c>
      <c r="G153">
        <v>7</v>
      </c>
      <c r="H153">
        <v>10</v>
      </c>
      <c r="I153">
        <v>3</v>
      </c>
      <c r="J153">
        <v>21</v>
      </c>
      <c r="K153">
        <v>6.4</v>
      </c>
      <c r="L153">
        <v>5</v>
      </c>
      <c r="M153">
        <v>17</v>
      </c>
      <c r="N153">
        <v>3</v>
      </c>
      <c r="O153" s="5">
        <v>43811</v>
      </c>
      <c r="P153" s="6">
        <v>0.58333333333333337</v>
      </c>
    </row>
    <row r="154" spans="1:16">
      <c r="A154" s="4">
        <f>'Id information'!A154</f>
        <v>96</v>
      </c>
      <c r="B154">
        <v>14</v>
      </c>
      <c r="C154">
        <v>26</v>
      </c>
      <c r="D154">
        <v>10.6</v>
      </c>
      <c r="E154">
        <v>25</v>
      </c>
      <c r="F154">
        <v>9.9</v>
      </c>
      <c r="G154">
        <v>7</v>
      </c>
      <c r="H154">
        <v>10</v>
      </c>
      <c r="I154">
        <v>3</v>
      </c>
      <c r="J154">
        <v>22</v>
      </c>
      <c r="K154">
        <v>6.9</v>
      </c>
      <c r="L154">
        <v>5</v>
      </c>
      <c r="M154">
        <v>17</v>
      </c>
      <c r="N154">
        <v>3</v>
      </c>
      <c r="O154" s="5">
        <v>43811</v>
      </c>
      <c r="P154" s="6">
        <v>0.58333333333333337</v>
      </c>
    </row>
    <row r="155" spans="1:16">
      <c r="A155" s="4">
        <f>'Id information'!A155</f>
        <v>201</v>
      </c>
      <c r="B155">
        <v>14</v>
      </c>
      <c r="C155">
        <v>25</v>
      </c>
      <c r="D155">
        <v>11</v>
      </c>
      <c r="E155">
        <v>25</v>
      </c>
      <c r="F155">
        <v>10.199999999999999</v>
      </c>
      <c r="G155">
        <v>7</v>
      </c>
      <c r="H155">
        <v>10</v>
      </c>
      <c r="I155">
        <v>3</v>
      </c>
      <c r="J155">
        <v>22</v>
      </c>
      <c r="K155">
        <v>7.2</v>
      </c>
      <c r="L155">
        <v>5</v>
      </c>
      <c r="M155">
        <v>17</v>
      </c>
      <c r="N155">
        <v>3</v>
      </c>
      <c r="O155" s="5">
        <v>43811</v>
      </c>
      <c r="P155" s="6">
        <v>0.58333333333333337</v>
      </c>
    </row>
    <row r="156" spans="1:16">
      <c r="A156" s="4">
        <f>'Id information'!A156</f>
        <v>202</v>
      </c>
      <c r="B156">
        <v>14</v>
      </c>
      <c r="C156">
        <v>25</v>
      </c>
      <c r="D156">
        <v>11.2</v>
      </c>
      <c r="E156">
        <v>25</v>
      </c>
      <c r="F156">
        <v>10.3</v>
      </c>
      <c r="G156">
        <v>7</v>
      </c>
      <c r="H156">
        <v>10</v>
      </c>
      <c r="I156">
        <v>3</v>
      </c>
      <c r="J156">
        <v>22</v>
      </c>
      <c r="K156">
        <v>7.3</v>
      </c>
      <c r="L156">
        <v>5</v>
      </c>
      <c r="M156">
        <v>17</v>
      </c>
      <c r="N156">
        <v>3</v>
      </c>
      <c r="O156" s="5">
        <v>43811</v>
      </c>
      <c r="P156" s="6">
        <v>0.58333333333333337</v>
      </c>
    </row>
    <row r="157" spans="1:16" s="8" customFormat="1" ht="17" thickBot="1">
      <c r="A157" s="7">
        <f>'Id information'!A157</f>
        <v>203</v>
      </c>
      <c r="B157" s="8">
        <v>14</v>
      </c>
      <c r="C157" s="8">
        <v>25</v>
      </c>
      <c r="D157" s="8">
        <v>10.8</v>
      </c>
      <c r="E157" s="8">
        <v>24</v>
      </c>
      <c r="F157" s="8">
        <v>10</v>
      </c>
      <c r="G157" s="8">
        <v>7</v>
      </c>
      <c r="H157" s="8">
        <v>10</v>
      </c>
      <c r="I157" s="8">
        <v>3</v>
      </c>
      <c r="J157" s="8">
        <v>21</v>
      </c>
      <c r="K157" s="8">
        <v>7</v>
      </c>
      <c r="L157" s="8">
        <v>5</v>
      </c>
      <c r="M157" s="8">
        <v>17</v>
      </c>
      <c r="N157" s="8">
        <v>3</v>
      </c>
      <c r="O157" s="9">
        <v>43811</v>
      </c>
      <c r="P157" s="10">
        <v>0.58333333333333337</v>
      </c>
    </row>
    <row r="158" spans="1:16" ht="17" thickTop="1">
      <c r="A158" s="4">
        <f>'Id information'!A158</f>
        <v>1027</v>
      </c>
      <c r="B158">
        <v>14</v>
      </c>
      <c r="C158">
        <v>24</v>
      </c>
      <c r="D158">
        <v>9.8000000000000007</v>
      </c>
      <c r="E158">
        <v>23</v>
      </c>
      <c r="F158">
        <v>9</v>
      </c>
      <c r="G158">
        <v>7</v>
      </c>
      <c r="H158">
        <v>10</v>
      </c>
      <c r="I158">
        <v>3</v>
      </c>
      <c r="J158">
        <v>20</v>
      </c>
      <c r="K158">
        <v>6</v>
      </c>
      <c r="L158">
        <v>5</v>
      </c>
      <c r="M158">
        <v>17</v>
      </c>
      <c r="N158">
        <v>3</v>
      </c>
      <c r="O158" s="5">
        <v>43858</v>
      </c>
      <c r="P158" s="6">
        <v>0.56597222222222221</v>
      </c>
    </row>
    <row r="159" spans="1:16">
      <c r="A159" s="4">
        <f>'Id information'!A159</f>
        <v>1028</v>
      </c>
      <c r="B159">
        <v>14</v>
      </c>
      <c r="C159">
        <v>24</v>
      </c>
      <c r="D159">
        <v>9.5</v>
      </c>
      <c r="E159">
        <v>22</v>
      </c>
      <c r="F159">
        <v>8</v>
      </c>
      <c r="G159">
        <v>7</v>
      </c>
      <c r="H159">
        <v>10</v>
      </c>
      <c r="I159">
        <v>3</v>
      </c>
      <c r="J159">
        <v>19</v>
      </c>
      <c r="K159">
        <v>5</v>
      </c>
      <c r="L159">
        <v>5</v>
      </c>
      <c r="M159">
        <v>17</v>
      </c>
      <c r="N159">
        <v>3</v>
      </c>
      <c r="O159" s="5">
        <v>43858</v>
      </c>
      <c r="P159" s="6">
        <v>0.56597222222222221</v>
      </c>
    </row>
    <row r="160" spans="1:16">
      <c r="A160" s="4">
        <f>'Id information'!A160</f>
        <v>1029</v>
      </c>
      <c r="B160">
        <v>14</v>
      </c>
      <c r="C160">
        <v>25</v>
      </c>
      <c r="D160">
        <v>11</v>
      </c>
      <c r="E160">
        <v>24</v>
      </c>
      <c r="F160">
        <v>10</v>
      </c>
      <c r="G160">
        <v>7</v>
      </c>
      <c r="H160">
        <v>10</v>
      </c>
      <c r="I160">
        <v>3</v>
      </c>
      <c r="J160">
        <v>21</v>
      </c>
      <c r="K160">
        <v>7</v>
      </c>
      <c r="L160">
        <v>5</v>
      </c>
      <c r="M160">
        <v>17</v>
      </c>
      <c r="N160">
        <v>3</v>
      </c>
      <c r="O160" s="5">
        <v>43858</v>
      </c>
      <c r="P160" s="6">
        <v>0.56597222222222221</v>
      </c>
    </row>
    <row r="161" spans="1:16">
      <c r="A161" s="4">
        <f>'Id information'!A161</f>
        <v>1030</v>
      </c>
      <c r="B161">
        <v>14</v>
      </c>
      <c r="C161">
        <v>24</v>
      </c>
      <c r="D161">
        <v>11.5</v>
      </c>
      <c r="E161">
        <v>24</v>
      </c>
      <c r="F161">
        <v>10.5</v>
      </c>
      <c r="G161">
        <v>7</v>
      </c>
      <c r="H161">
        <v>10</v>
      </c>
      <c r="I161">
        <v>3</v>
      </c>
      <c r="J161">
        <v>21</v>
      </c>
      <c r="K161">
        <v>7.5</v>
      </c>
      <c r="L161">
        <v>5</v>
      </c>
      <c r="M161">
        <v>17</v>
      </c>
      <c r="N161">
        <v>3</v>
      </c>
      <c r="O161" s="5">
        <v>43858</v>
      </c>
      <c r="P161" s="6">
        <v>0.56597222222222221</v>
      </c>
    </row>
    <row r="162" spans="1:16">
      <c r="A162" s="4">
        <f>'Id information'!A162</f>
        <v>1031</v>
      </c>
      <c r="B162">
        <v>14</v>
      </c>
      <c r="C162">
        <v>24</v>
      </c>
      <c r="D162">
        <v>9.9</v>
      </c>
      <c r="E162">
        <v>24</v>
      </c>
      <c r="F162">
        <v>9</v>
      </c>
      <c r="G162">
        <v>7</v>
      </c>
      <c r="H162">
        <v>10</v>
      </c>
      <c r="I162">
        <v>3</v>
      </c>
      <c r="J162">
        <v>21</v>
      </c>
      <c r="K162">
        <v>6</v>
      </c>
      <c r="L162">
        <v>5</v>
      </c>
      <c r="M162">
        <v>17</v>
      </c>
      <c r="N162">
        <v>3</v>
      </c>
      <c r="O162" s="5">
        <v>43858</v>
      </c>
      <c r="P162" s="6">
        <v>0.56597222222222221</v>
      </c>
    </row>
    <row r="163" spans="1:16" s="8" customFormat="1" ht="17" thickBot="1">
      <c r="A163" s="7">
        <f>'Id information'!A163</f>
        <v>1032</v>
      </c>
      <c r="B163" s="8">
        <v>14</v>
      </c>
      <c r="C163" s="8">
        <v>24</v>
      </c>
      <c r="D163" s="8">
        <v>9.9</v>
      </c>
      <c r="E163" s="8">
        <v>23</v>
      </c>
      <c r="F163" s="8">
        <v>9</v>
      </c>
      <c r="G163" s="8">
        <v>7</v>
      </c>
      <c r="H163" s="8">
        <v>10</v>
      </c>
      <c r="I163" s="8">
        <v>3</v>
      </c>
      <c r="J163" s="8">
        <v>20</v>
      </c>
      <c r="K163" s="8">
        <v>6</v>
      </c>
      <c r="L163" s="8">
        <v>5</v>
      </c>
      <c r="M163" s="8">
        <v>17</v>
      </c>
      <c r="N163" s="8">
        <v>3</v>
      </c>
      <c r="O163" s="9">
        <v>43858</v>
      </c>
      <c r="P163" s="10">
        <v>0.56597222222222221</v>
      </c>
    </row>
    <row r="164" spans="1:16" ht="17" thickTop="1">
      <c r="A164" s="4">
        <f>'Id information'!A164</f>
        <v>909</v>
      </c>
      <c r="B164">
        <v>14</v>
      </c>
      <c r="C164">
        <v>25</v>
      </c>
      <c r="D164">
        <v>10.7</v>
      </c>
      <c r="E164">
        <v>24</v>
      </c>
      <c r="F164">
        <v>10</v>
      </c>
      <c r="G164">
        <v>7</v>
      </c>
      <c r="H164">
        <v>10</v>
      </c>
      <c r="I164">
        <v>3</v>
      </c>
      <c r="J164">
        <v>21</v>
      </c>
      <c r="K164">
        <v>7</v>
      </c>
      <c r="L164">
        <v>5</v>
      </c>
      <c r="M164">
        <v>17</v>
      </c>
      <c r="N164">
        <v>3</v>
      </c>
      <c r="O164" s="5">
        <v>40207</v>
      </c>
      <c r="P164" s="6">
        <v>0.58333333333333337</v>
      </c>
    </row>
    <row r="165" spans="1:16">
      <c r="A165" s="4">
        <f>'Id information'!A165</f>
        <v>910</v>
      </c>
      <c r="B165">
        <v>14</v>
      </c>
      <c r="C165">
        <v>25</v>
      </c>
      <c r="D165">
        <v>10.5</v>
      </c>
      <c r="E165">
        <v>24</v>
      </c>
      <c r="F165">
        <v>9.8000000000000007</v>
      </c>
      <c r="G165">
        <v>7</v>
      </c>
      <c r="H165">
        <v>10</v>
      </c>
      <c r="I165">
        <v>3</v>
      </c>
      <c r="J165">
        <v>21</v>
      </c>
      <c r="K165">
        <v>6.8</v>
      </c>
      <c r="L165">
        <v>5</v>
      </c>
      <c r="M165">
        <v>17</v>
      </c>
      <c r="N165">
        <v>3</v>
      </c>
      <c r="O165" s="5">
        <v>40207</v>
      </c>
      <c r="P165" s="6">
        <v>0.58333333333333337</v>
      </c>
    </row>
    <row r="166" spans="1:16">
      <c r="A166" s="4">
        <f>'Id information'!A166</f>
        <v>911</v>
      </c>
      <c r="B166">
        <v>14</v>
      </c>
      <c r="C166">
        <v>24</v>
      </c>
      <c r="D166">
        <v>9.1999999999999993</v>
      </c>
      <c r="E166">
        <v>23</v>
      </c>
      <c r="F166">
        <v>8.5</v>
      </c>
      <c r="G166">
        <v>7</v>
      </c>
      <c r="H166">
        <v>10</v>
      </c>
      <c r="I166">
        <v>3</v>
      </c>
      <c r="J166">
        <v>20</v>
      </c>
      <c r="K166">
        <v>5.5</v>
      </c>
      <c r="L166">
        <v>5</v>
      </c>
      <c r="M166">
        <v>17</v>
      </c>
      <c r="N166">
        <v>3</v>
      </c>
      <c r="O166" s="5">
        <v>40207</v>
      </c>
      <c r="P166" s="6">
        <v>0.58333333333333337</v>
      </c>
    </row>
    <row r="167" spans="1:16">
      <c r="A167" s="4">
        <f>'Id information'!A167</f>
        <v>912</v>
      </c>
      <c r="B167">
        <v>14</v>
      </c>
      <c r="C167">
        <v>24</v>
      </c>
      <c r="D167">
        <v>9.8000000000000007</v>
      </c>
      <c r="E167">
        <v>23</v>
      </c>
      <c r="F167">
        <v>9</v>
      </c>
      <c r="G167">
        <v>7</v>
      </c>
      <c r="H167">
        <v>10</v>
      </c>
      <c r="I167">
        <v>3</v>
      </c>
      <c r="J167">
        <v>20</v>
      </c>
      <c r="K167">
        <v>6</v>
      </c>
      <c r="L167">
        <v>5</v>
      </c>
      <c r="M167">
        <v>17</v>
      </c>
      <c r="N167">
        <v>3</v>
      </c>
      <c r="O167" s="5">
        <v>40207</v>
      </c>
      <c r="P167" s="6">
        <v>0.58333333333333337</v>
      </c>
    </row>
    <row r="168" spans="1:16">
      <c r="A168" s="4">
        <f>'Id information'!A168</f>
        <v>913</v>
      </c>
      <c r="B168">
        <v>14</v>
      </c>
      <c r="C168">
        <v>25</v>
      </c>
      <c r="D168">
        <v>10.3</v>
      </c>
      <c r="E168">
        <v>24</v>
      </c>
      <c r="F168">
        <v>9.6999999999999993</v>
      </c>
      <c r="G168">
        <v>7</v>
      </c>
      <c r="H168">
        <v>10</v>
      </c>
      <c r="I168">
        <v>3</v>
      </c>
      <c r="J168">
        <v>21</v>
      </c>
      <c r="K168">
        <v>6.7</v>
      </c>
      <c r="L168">
        <v>5</v>
      </c>
      <c r="M168">
        <v>17</v>
      </c>
      <c r="N168">
        <v>3</v>
      </c>
      <c r="O168" s="5">
        <v>40207</v>
      </c>
      <c r="P168" s="6">
        <v>0.58333333333333337</v>
      </c>
    </row>
    <row r="169" spans="1:16" ht="17" thickBot="1">
      <c r="A169" s="4">
        <f>'Id information'!A169</f>
        <v>914</v>
      </c>
      <c r="B169" s="8">
        <v>14</v>
      </c>
      <c r="C169">
        <v>25</v>
      </c>
      <c r="D169">
        <v>10</v>
      </c>
      <c r="E169">
        <v>23</v>
      </c>
      <c r="F169">
        <v>9.5</v>
      </c>
      <c r="G169">
        <v>7</v>
      </c>
      <c r="H169" s="8">
        <v>10</v>
      </c>
      <c r="I169" s="8">
        <v>3</v>
      </c>
      <c r="J169">
        <v>20</v>
      </c>
      <c r="K169">
        <v>6.5</v>
      </c>
      <c r="L169" s="8">
        <v>5</v>
      </c>
      <c r="M169" s="8">
        <v>17</v>
      </c>
      <c r="N169" s="8">
        <v>3</v>
      </c>
      <c r="O169" s="5">
        <v>40207</v>
      </c>
      <c r="P169" s="6">
        <v>0.58333333333333337</v>
      </c>
    </row>
    <row r="170" spans="1:16" ht="17" thickTop="1">
      <c r="A170" s="4">
        <f>'Id information'!A170</f>
        <v>852</v>
      </c>
      <c r="B170">
        <v>14</v>
      </c>
      <c r="C170">
        <v>26</v>
      </c>
      <c r="D170">
        <v>11</v>
      </c>
      <c r="E170">
        <v>24</v>
      </c>
      <c r="F170">
        <v>10</v>
      </c>
      <c r="G170">
        <v>7</v>
      </c>
      <c r="H170">
        <v>10</v>
      </c>
      <c r="I170">
        <v>3</v>
      </c>
      <c r="J170">
        <v>21</v>
      </c>
      <c r="K170">
        <v>7</v>
      </c>
      <c r="L170">
        <v>5</v>
      </c>
      <c r="M170">
        <v>17</v>
      </c>
      <c r="N170">
        <v>1.5</v>
      </c>
      <c r="O170" s="5">
        <v>43865</v>
      </c>
      <c r="P170" s="6">
        <v>0.625</v>
      </c>
    </row>
    <row r="171" spans="1:16">
      <c r="A171" s="4">
        <f>'Id information'!A171</f>
        <v>853</v>
      </c>
      <c r="B171">
        <v>14</v>
      </c>
      <c r="C171">
        <v>24</v>
      </c>
      <c r="D171">
        <v>9.1999999999999993</v>
      </c>
      <c r="E171">
        <v>23</v>
      </c>
      <c r="F171">
        <v>8.1999999999999993</v>
      </c>
      <c r="G171">
        <v>7</v>
      </c>
      <c r="H171">
        <v>10</v>
      </c>
      <c r="I171">
        <v>3</v>
      </c>
      <c r="J171">
        <v>20</v>
      </c>
      <c r="K171">
        <v>5.2</v>
      </c>
      <c r="L171">
        <v>5</v>
      </c>
      <c r="M171">
        <v>17</v>
      </c>
      <c r="N171">
        <v>3</v>
      </c>
      <c r="O171" s="5">
        <v>43865</v>
      </c>
      <c r="P171" s="6">
        <v>0.625</v>
      </c>
    </row>
    <row r="172" spans="1:16">
      <c r="A172" s="4">
        <f>'Id information'!A172</f>
        <v>854</v>
      </c>
      <c r="B172">
        <v>14</v>
      </c>
      <c r="C172">
        <v>25</v>
      </c>
      <c r="D172">
        <v>10</v>
      </c>
      <c r="E172">
        <v>24</v>
      </c>
      <c r="F172">
        <v>9.1999999999999993</v>
      </c>
      <c r="G172">
        <v>7</v>
      </c>
      <c r="H172">
        <v>10</v>
      </c>
      <c r="I172">
        <v>3</v>
      </c>
      <c r="J172">
        <v>21</v>
      </c>
      <c r="K172">
        <v>6.2</v>
      </c>
      <c r="L172">
        <v>5</v>
      </c>
      <c r="M172">
        <v>17</v>
      </c>
      <c r="N172">
        <v>3</v>
      </c>
      <c r="O172" s="5">
        <v>43865</v>
      </c>
      <c r="P172" s="6">
        <v>0.625</v>
      </c>
    </row>
    <row r="173" spans="1:16">
      <c r="A173" s="4">
        <f>'Id information'!A173</f>
        <v>855</v>
      </c>
      <c r="B173">
        <v>14</v>
      </c>
      <c r="C173">
        <v>25</v>
      </c>
      <c r="D173">
        <v>10.1</v>
      </c>
      <c r="E173">
        <v>24</v>
      </c>
      <c r="F173">
        <v>9.1</v>
      </c>
      <c r="G173">
        <v>7</v>
      </c>
      <c r="H173">
        <v>10</v>
      </c>
      <c r="I173">
        <v>3</v>
      </c>
      <c r="J173">
        <v>21</v>
      </c>
      <c r="K173">
        <v>6.1</v>
      </c>
      <c r="L173">
        <v>5</v>
      </c>
      <c r="M173">
        <v>17</v>
      </c>
      <c r="N173">
        <v>3</v>
      </c>
      <c r="O173" s="5">
        <v>43865</v>
      </c>
      <c r="P173" s="6">
        <v>0.625</v>
      </c>
    </row>
    <row r="174" spans="1:16">
      <c r="A174" s="4">
        <f>'Id information'!A174</f>
        <v>856</v>
      </c>
      <c r="B174">
        <v>14</v>
      </c>
      <c r="C174">
        <v>25</v>
      </c>
      <c r="D174">
        <v>9.8000000000000007</v>
      </c>
      <c r="E174">
        <v>24</v>
      </c>
      <c r="F174">
        <v>9.3000000000000007</v>
      </c>
      <c r="G174">
        <v>7</v>
      </c>
      <c r="H174">
        <v>10</v>
      </c>
      <c r="I174">
        <v>3</v>
      </c>
      <c r="J174">
        <v>21</v>
      </c>
      <c r="K174">
        <v>6.3</v>
      </c>
      <c r="L174">
        <v>5</v>
      </c>
      <c r="M174">
        <v>17</v>
      </c>
      <c r="N174">
        <v>3</v>
      </c>
      <c r="O174" s="5">
        <v>43865</v>
      </c>
      <c r="P174" s="6">
        <v>0.625</v>
      </c>
    </row>
    <row r="175" spans="1:16" s="8" customFormat="1" ht="17" thickBot="1">
      <c r="A175" s="7">
        <f>'Id information'!A175</f>
        <v>857</v>
      </c>
      <c r="B175" s="8">
        <v>14</v>
      </c>
      <c r="C175" s="8">
        <v>27</v>
      </c>
      <c r="D175" s="8">
        <v>12.1</v>
      </c>
      <c r="E175" s="8">
        <v>26</v>
      </c>
      <c r="F175" s="8">
        <v>11.5</v>
      </c>
      <c r="G175" s="8">
        <v>7</v>
      </c>
      <c r="H175" s="8">
        <v>10</v>
      </c>
      <c r="I175" s="8">
        <v>3</v>
      </c>
      <c r="J175" s="8">
        <v>23</v>
      </c>
      <c r="K175" s="8">
        <v>8.5</v>
      </c>
      <c r="L175" s="8">
        <v>5</v>
      </c>
      <c r="M175" s="8">
        <v>17</v>
      </c>
      <c r="N175" s="8">
        <v>3</v>
      </c>
      <c r="O175" s="9">
        <v>43865</v>
      </c>
      <c r="P175" s="10">
        <v>0.625</v>
      </c>
    </row>
    <row r="176" spans="1:16" ht="17" thickTop="1">
      <c r="A176" s="4">
        <f>'Id information'!A176</f>
        <v>95</v>
      </c>
      <c r="B176">
        <v>14</v>
      </c>
      <c r="C176">
        <v>25</v>
      </c>
      <c r="D176">
        <v>11</v>
      </c>
      <c r="E176">
        <v>25</v>
      </c>
      <c r="F176">
        <v>10.199999999999999</v>
      </c>
      <c r="G176">
        <v>7</v>
      </c>
      <c r="H176">
        <v>10</v>
      </c>
      <c r="I176">
        <v>3</v>
      </c>
      <c r="J176">
        <v>22</v>
      </c>
      <c r="K176">
        <v>7.2</v>
      </c>
      <c r="L176">
        <v>5</v>
      </c>
      <c r="M176">
        <v>17</v>
      </c>
      <c r="N176">
        <v>3</v>
      </c>
      <c r="O176" s="5">
        <v>43866</v>
      </c>
      <c r="P176" s="6">
        <v>0.58333333333333337</v>
      </c>
    </row>
    <row r="177" spans="1:16">
      <c r="A177" s="4">
        <f>'Id information'!A177</f>
        <v>145</v>
      </c>
      <c r="B177">
        <v>14</v>
      </c>
      <c r="C177">
        <v>25</v>
      </c>
      <c r="D177">
        <v>10.3</v>
      </c>
      <c r="E177">
        <v>24</v>
      </c>
      <c r="F177">
        <v>9.5</v>
      </c>
      <c r="G177">
        <v>7</v>
      </c>
      <c r="H177">
        <v>10</v>
      </c>
      <c r="I177">
        <v>3</v>
      </c>
      <c r="J177">
        <v>21</v>
      </c>
      <c r="K177">
        <v>6.5</v>
      </c>
      <c r="L177">
        <v>5</v>
      </c>
      <c r="M177">
        <v>17</v>
      </c>
      <c r="N177">
        <v>3</v>
      </c>
      <c r="O177" s="5">
        <v>43866</v>
      </c>
      <c r="P177" s="6">
        <v>0.58333333333333337</v>
      </c>
    </row>
    <row r="178" spans="1:16">
      <c r="A178" s="4">
        <f>'Id information'!A178</f>
        <v>86</v>
      </c>
      <c r="B178">
        <v>14</v>
      </c>
      <c r="C178">
        <v>24</v>
      </c>
      <c r="D178">
        <v>9.6999999999999993</v>
      </c>
      <c r="E178">
        <v>23</v>
      </c>
      <c r="F178">
        <v>9</v>
      </c>
      <c r="G178">
        <v>7</v>
      </c>
      <c r="H178">
        <v>10</v>
      </c>
      <c r="I178">
        <v>3</v>
      </c>
      <c r="J178">
        <v>20</v>
      </c>
      <c r="K178">
        <v>6</v>
      </c>
      <c r="L178">
        <v>5</v>
      </c>
      <c r="M178">
        <v>17</v>
      </c>
      <c r="N178">
        <v>3</v>
      </c>
      <c r="O178" s="5">
        <v>43866</v>
      </c>
      <c r="P178" s="6">
        <v>0.58333333333333337</v>
      </c>
    </row>
    <row r="179" spans="1:16">
      <c r="A179" s="4">
        <f>'Id information'!A179</f>
        <v>117</v>
      </c>
      <c r="B179">
        <v>14</v>
      </c>
      <c r="C179">
        <v>24</v>
      </c>
      <c r="D179">
        <v>9.9</v>
      </c>
      <c r="E179">
        <v>24</v>
      </c>
      <c r="F179">
        <v>9</v>
      </c>
      <c r="G179">
        <v>7</v>
      </c>
      <c r="H179">
        <v>10</v>
      </c>
      <c r="I179">
        <v>3</v>
      </c>
      <c r="J179">
        <v>21</v>
      </c>
      <c r="K179">
        <v>6</v>
      </c>
      <c r="L179">
        <v>5</v>
      </c>
      <c r="M179">
        <v>17</v>
      </c>
      <c r="N179">
        <v>3</v>
      </c>
      <c r="O179" s="5">
        <v>43866</v>
      </c>
      <c r="P179" s="6">
        <v>0.58333333333333337</v>
      </c>
    </row>
    <row r="180" spans="1:16">
      <c r="A180" s="4">
        <f>'Id information'!A180</f>
        <v>219</v>
      </c>
      <c r="B180">
        <v>14</v>
      </c>
      <c r="C180">
        <v>25</v>
      </c>
      <c r="D180">
        <v>10.199999999999999</v>
      </c>
      <c r="E180">
        <v>25</v>
      </c>
      <c r="F180">
        <v>9.5</v>
      </c>
      <c r="G180">
        <v>7</v>
      </c>
      <c r="H180">
        <v>10</v>
      </c>
      <c r="I180">
        <v>3</v>
      </c>
      <c r="J180">
        <v>22</v>
      </c>
      <c r="K180">
        <v>6.5</v>
      </c>
      <c r="L180">
        <v>5</v>
      </c>
      <c r="M180">
        <v>17</v>
      </c>
      <c r="N180">
        <v>3</v>
      </c>
      <c r="O180" s="5">
        <v>43866</v>
      </c>
      <c r="P180" s="6">
        <v>0.58333333333333337</v>
      </c>
    </row>
    <row r="181" spans="1:16" s="8" customFormat="1" ht="17" thickBot="1">
      <c r="A181" s="7">
        <f>'Id information'!A181</f>
        <v>234</v>
      </c>
      <c r="B181" s="8">
        <v>14</v>
      </c>
      <c r="C181" s="8">
        <v>25</v>
      </c>
      <c r="D181" s="8">
        <v>10</v>
      </c>
      <c r="E181" s="8">
        <v>24</v>
      </c>
      <c r="F181" s="8">
        <v>9.3000000000000007</v>
      </c>
      <c r="G181" s="8">
        <v>7</v>
      </c>
      <c r="H181" s="8">
        <v>10</v>
      </c>
      <c r="I181" s="8">
        <v>3</v>
      </c>
      <c r="J181" s="8">
        <v>21</v>
      </c>
      <c r="K181" s="8">
        <v>6.3</v>
      </c>
      <c r="L181" s="8">
        <v>5</v>
      </c>
      <c r="M181" s="8">
        <v>17</v>
      </c>
      <c r="N181" s="8">
        <v>3</v>
      </c>
      <c r="O181" s="9">
        <v>43866</v>
      </c>
      <c r="P181" s="10">
        <v>0.58333333333333337</v>
      </c>
    </row>
    <row r="182" spans="1:16" ht="17" thickTop="1">
      <c r="A182" s="4">
        <f>'Id information'!A182</f>
        <v>2594</v>
      </c>
      <c r="B182">
        <v>14</v>
      </c>
      <c r="C182">
        <v>23</v>
      </c>
      <c r="D182">
        <v>8.8000000000000007</v>
      </c>
      <c r="E182">
        <v>23</v>
      </c>
      <c r="F182">
        <v>8</v>
      </c>
      <c r="G182">
        <v>7</v>
      </c>
      <c r="H182">
        <v>10</v>
      </c>
      <c r="I182">
        <v>3</v>
      </c>
      <c r="J182">
        <v>20</v>
      </c>
      <c r="K182">
        <v>5</v>
      </c>
      <c r="L182">
        <v>5</v>
      </c>
      <c r="M182">
        <v>17</v>
      </c>
      <c r="N182">
        <v>3</v>
      </c>
      <c r="O182" s="5">
        <v>43867</v>
      </c>
      <c r="P182" s="6">
        <v>0.59027777777777779</v>
      </c>
    </row>
    <row r="183" spans="1:16">
      <c r="A183" s="4">
        <f>'Id information'!A183</f>
        <v>2595</v>
      </c>
      <c r="B183">
        <v>14</v>
      </c>
      <c r="C183">
        <v>25</v>
      </c>
      <c r="D183">
        <v>10.199999999999999</v>
      </c>
      <c r="E183">
        <v>24</v>
      </c>
      <c r="F183">
        <v>9.3000000000000007</v>
      </c>
      <c r="G183">
        <v>7</v>
      </c>
      <c r="H183">
        <v>10</v>
      </c>
      <c r="I183">
        <v>3</v>
      </c>
      <c r="J183">
        <v>21</v>
      </c>
      <c r="K183">
        <v>6.3</v>
      </c>
      <c r="L183">
        <v>5</v>
      </c>
      <c r="M183">
        <v>17</v>
      </c>
      <c r="N183">
        <v>3</v>
      </c>
      <c r="O183" s="5">
        <v>43867</v>
      </c>
      <c r="P183" s="6">
        <v>0.59027777777777779</v>
      </c>
    </row>
    <row r="184" spans="1:16">
      <c r="A184" s="4">
        <f>'Id information'!A184</f>
        <v>2596</v>
      </c>
      <c r="B184">
        <v>14</v>
      </c>
      <c r="C184">
        <v>24</v>
      </c>
      <c r="D184">
        <v>9.9</v>
      </c>
      <c r="E184">
        <v>24</v>
      </c>
      <c r="F184">
        <v>9.1999999999999993</v>
      </c>
      <c r="G184">
        <v>7</v>
      </c>
      <c r="H184">
        <v>10</v>
      </c>
      <c r="I184">
        <v>3</v>
      </c>
      <c r="J184">
        <v>21</v>
      </c>
      <c r="K184">
        <v>6.3</v>
      </c>
      <c r="L184">
        <v>5</v>
      </c>
      <c r="M184">
        <v>17</v>
      </c>
      <c r="N184">
        <v>3</v>
      </c>
      <c r="O184" s="5">
        <v>43867</v>
      </c>
      <c r="P184" s="6">
        <v>0.59027777777777779</v>
      </c>
    </row>
    <row r="185" spans="1:16">
      <c r="A185" s="4">
        <f>'Id information'!A185</f>
        <v>2597</v>
      </c>
      <c r="B185">
        <v>14</v>
      </c>
      <c r="C185">
        <v>25</v>
      </c>
      <c r="D185">
        <v>10</v>
      </c>
      <c r="E185">
        <v>24</v>
      </c>
      <c r="F185">
        <v>9.1999999999999993</v>
      </c>
      <c r="G185">
        <v>7</v>
      </c>
      <c r="H185">
        <v>10</v>
      </c>
      <c r="I185">
        <v>3</v>
      </c>
      <c r="J185">
        <v>21</v>
      </c>
      <c r="K185">
        <v>6</v>
      </c>
      <c r="L185">
        <v>5</v>
      </c>
      <c r="M185">
        <v>17</v>
      </c>
      <c r="N185">
        <v>3</v>
      </c>
      <c r="O185" s="5">
        <v>43867</v>
      </c>
      <c r="P185" s="6">
        <v>0.59027777777777779</v>
      </c>
    </row>
    <row r="186" spans="1:16">
      <c r="A186" s="4">
        <f>'Id information'!A186</f>
        <v>2598</v>
      </c>
      <c r="B186">
        <v>14</v>
      </c>
      <c r="C186">
        <v>26</v>
      </c>
      <c r="D186">
        <v>11</v>
      </c>
      <c r="E186">
        <v>25</v>
      </c>
      <c r="F186">
        <v>10.199999999999999</v>
      </c>
      <c r="G186">
        <v>7</v>
      </c>
      <c r="H186">
        <v>10</v>
      </c>
      <c r="I186">
        <v>3</v>
      </c>
      <c r="J186">
        <v>22</v>
      </c>
      <c r="K186">
        <v>6.9</v>
      </c>
      <c r="L186">
        <v>5</v>
      </c>
      <c r="M186">
        <v>17</v>
      </c>
      <c r="N186">
        <v>3</v>
      </c>
      <c r="O186" s="5">
        <v>43867</v>
      </c>
      <c r="P186" s="6">
        <v>0.59027777777777779</v>
      </c>
    </row>
    <row r="187" spans="1:16" s="8" customFormat="1" ht="17" thickBot="1">
      <c r="A187" s="7">
        <f>'Id information'!A187</f>
        <v>2599</v>
      </c>
      <c r="B187" s="8">
        <v>14</v>
      </c>
      <c r="C187" s="8">
        <v>25</v>
      </c>
      <c r="D187" s="8">
        <v>10</v>
      </c>
      <c r="E187" s="8">
        <v>24</v>
      </c>
      <c r="F187" s="8">
        <v>9.1999999999999993</v>
      </c>
      <c r="G187" s="8">
        <v>7</v>
      </c>
      <c r="H187" s="8">
        <v>10</v>
      </c>
      <c r="I187" s="8">
        <v>3</v>
      </c>
      <c r="J187" s="8">
        <v>21</v>
      </c>
      <c r="K187" s="8">
        <v>6.2</v>
      </c>
      <c r="L187" s="8">
        <v>5</v>
      </c>
      <c r="M187" s="8">
        <v>17</v>
      </c>
      <c r="N187" s="8">
        <v>3</v>
      </c>
      <c r="O187" s="9">
        <v>43867</v>
      </c>
      <c r="P187" s="10">
        <v>0.59027777777777779</v>
      </c>
    </row>
    <row r="188" spans="1:16" ht="17" thickTop="1">
      <c r="A188" s="4">
        <f>'Id information'!A188</f>
        <v>2583</v>
      </c>
      <c r="B188">
        <v>14</v>
      </c>
      <c r="C188">
        <v>25</v>
      </c>
      <c r="D188">
        <v>10</v>
      </c>
      <c r="E188">
        <v>24</v>
      </c>
      <c r="F188">
        <v>9</v>
      </c>
      <c r="G188">
        <v>7</v>
      </c>
      <c r="H188">
        <v>10</v>
      </c>
      <c r="I188">
        <v>3</v>
      </c>
      <c r="J188">
        <v>21</v>
      </c>
      <c r="K188">
        <v>6</v>
      </c>
      <c r="L188">
        <v>5</v>
      </c>
      <c r="M188">
        <v>17</v>
      </c>
      <c r="N188">
        <v>3</v>
      </c>
      <c r="O188" s="5">
        <v>43871</v>
      </c>
      <c r="P188" s="6">
        <v>0.60069444444444442</v>
      </c>
    </row>
    <row r="189" spans="1:16">
      <c r="A189" s="4">
        <f>'Id information'!A189</f>
        <v>2584</v>
      </c>
      <c r="B189">
        <v>14</v>
      </c>
      <c r="C189">
        <v>25</v>
      </c>
      <c r="D189">
        <v>11.5</v>
      </c>
      <c r="E189">
        <v>25</v>
      </c>
      <c r="F189">
        <v>10.5</v>
      </c>
      <c r="G189">
        <v>7</v>
      </c>
      <c r="H189">
        <v>10</v>
      </c>
      <c r="I189">
        <v>3</v>
      </c>
      <c r="J189">
        <v>22</v>
      </c>
      <c r="K189">
        <v>7.5</v>
      </c>
      <c r="L189">
        <v>5</v>
      </c>
      <c r="M189">
        <v>17</v>
      </c>
      <c r="N189">
        <v>3</v>
      </c>
      <c r="O189" s="5">
        <v>43871</v>
      </c>
      <c r="P189" s="6">
        <v>0.60069444444444442</v>
      </c>
    </row>
    <row r="190" spans="1:16">
      <c r="A190" s="4">
        <f>'Id information'!A190</f>
        <v>2585</v>
      </c>
      <c r="B190">
        <v>14</v>
      </c>
      <c r="C190">
        <v>25</v>
      </c>
      <c r="D190">
        <v>10.5</v>
      </c>
      <c r="E190">
        <v>24</v>
      </c>
      <c r="F190">
        <v>9.5</v>
      </c>
      <c r="G190">
        <v>7</v>
      </c>
      <c r="H190">
        <v>10</v>
      </c>
      <c r="I190">
        <v>3</v>
      </c>
      <c r="J190">
        <v>21</v>
      </c>
      <c r="K190">
        <v>6.5</v>
      </c>
      <c r="L190">
        <v>5</v>
      </c>
      <c r="M190">
        <v>17</v>
      </c>
      <c r="N190">
        <v>3</v>
      </c>
      <c r="O190" s="5">
        <v>43871</v>
      </c>
      <c r="P190" s="6">
        <v>0.60069444444444442</v>
      </c>
    </row>
    <row r="191" spans="1:16">
      <c r="A191" s="4">
        <f>'Id information'!A191</f>
        <v>2586</v>
      </c>
      <c r="B191">
        <v>14</v>
      </c>
      <c r="C191">
        <v>25</v>
      </c>
      <c r="D191">
        <v>10</v>
      </c>
      <c r="E191">
        <v>24</v>
      </c>
      <c r="F191">
        <v>9</v>
      </c>
      <c r="G191">
        <v>7</v>
      </c>
      <c r="H191">
        <v>10</v>
      </c>
      <c r="I191">
        <v>3</v>
      </c>
      <c r="J191">
        <v>21</v>
      </c>
      <c r="K191">
        <v>6</v>
      </c>
      <c r="L191">
        <v>5</v>
      </c>
      <c r="M191">
        <v>17</v>
      </c>
      <c r="N191">
        <v>3</v>
      </c>
      <c r="O191" s="5">
        <v>43871</v>
      </c>
      <c r="P191" s="6">
        <v>0.60069444444444442</v>
      </c>
    </row>
    <row r="192" spans="1:16">
      <c r="A192" s="4">
        <f>'Id information'!A192</f>
        <v>2587</v>
      </c>
      <c r="B192">
        <v>14</v>
      </c>
      <c r="C192">
        <v>25</v>
      </c>
      <c r="D192">
        <v>9.8000000000000007</v>
      </c>
      <c r="E192">
        <v>24</v>
      </c>
      <c r="F192">
        <v>9</v>
      </c>
      <c r="G192">
        <v>7</v>
      </c>
      <c r="H192">
        <v>10</v>
      </c>
      <c r="I192">
        <v>3</v>
      </c>
      <c r="J192">
        <v>21</v>
      </c>
      <c r="K192">
        <v>6</v>
      </c>
      <c r="L192">
        <v>5</v>
      </c>
      <c r="M192">
        <v>17</v>
      </c>
      <c r="N192">
        <v>3</v>
      </c>
      <c r="O192" s="5">
        <v>43871</v>
      </c>
      <c r="P192" s="6">
        <v>0.60069444444444442</v>
      </c>
    </row>
    <row r="193" spans="1:16" s="8" customFormat="1" ht="17" thickBot="1">
      <c r="A193" s="7">
        <f>'Id information'!A193</f>
        <v>2588</v>
      </c>
      <c r="B193" s="8">
        <v>14</v>
      </c>
      <c r="C193" s="8">
        <v>24</v>
      </c>
      <c r="D193" s="8">
        <v>9.6999999999999993</v>
      </c>
      <c r="E193" s="8">
        <v>23</v>
      </c>
      <c r="F193" s="8">
        <v>8.8000000000000007</v>
      </c>
      <c r="G193" s="8">
        <v>7</v>
      </c>
      <c r="H193" s="8">
        <v>10</v>
      </c>
      <c r="I193" s="8">
        <v>3</v>
      </c>
      <c r="J193" s="8">
        <v>20</v>
      </c>
      <c r="K193" s="8">
        <v>5.8</v>
      </c>
      <c r="L193" s="8">
        <v>5</v>
      </c>
      <c r="M193" s="8">
        <v>17</v>
      </c>
      <c r="N193" s="8">
        <v>3</v>
      </c>
      <c r="O193" s="9">
        <v>43871</v>
      </c>
      <c r="P193" s="10">
        <v>0.60069444444444442</v>
      </c>
    </row>
    <row r="194" spans="1:16" ht="17" thickTop="1">
      <c r="A194" s="4">
        <f>'Id information'!A194</f>
        <v>2483</v>
      </c>
      <c r="B194">
        <v>14</v>
      </c>
      <c r="C194">
        <v>24</v>
      </c>
      <c r="D194">
        <v>9.5</v>
      </c>
      <c r="E194">
        <v>23</v>
      </c>
      <c r="F194">
        <v>8.8000000000000007</v>
      </c>
      <c r="G194">
        <v>7</v>
      </c>
      <c r="H194">
        <v>10</v>
      </c>
      <c r="I194">
        <v>3</v>
      </c>
      <c r="J194">
        <v>20</v>
      </c>
      <c r="K194">
        <v>5.8</v>
      </c>
      <c r="L194">
        <v>5</v>
      </c>
      <c r="M194">
        <v>17</v>
      </c>
      <c r="N194">
        <v>3</v>
      </c>
      <c r="O194" s="5">
        <v>43872</v>
      </c>
      <c r="P194" s="6">
        <v>0.58333333333333337</v>
      </c>
    </row>
    <row r="195" spans="1:16">
      <c r="A195" s="4">
        <f>'Id information'!A195</f>
        <v>2484</v>
      </c>
      <c r="B195">
        <v>14</v>
      </c>
      <c r="C195">
        <v>25</v>
      </c>
      <c r="D195">
        <v>10.8</v>
      </c>
      <c r="E195">
        <v>24</v>
      </c>
      <c r="F195">
        <v>10</v>
      </c>
      <c r="G195">
        <v>7</v>
      </c>
      <c r="H195">
        <v>10</v>
      </c>
      <c r="I195">
        <v>3</v>
      </c>
      <c r="J195">
        <v>21</v>
      </c>
      <c r="K195">
        <v>7</v>
      </c>
      <c r="L195">
        <v>5</v>
      </c>
      <c r="M195">
        <v>17</v>
      </c>
      <c r="N195">
        <v>3</v>
      </c>
      <c r="O195" s="5">
        <v>43872</v>
      </c>
      <c r="P195" s="6">
        <v>0.58333333333333337</v>
      </c>
    </row>
    <row r="196" spans="1:16">
      <c r="A196" s="4">
        <f>'Id information'!A196</f>
        <v>2485</v>
      </c>
      <c r="B196">
        <v>14</v>
      </c>
      <c r="C196">
        <v>24</v>
      </c>
      <c r="D196">
        <v>9.5</v>
      </c>
      <c r="E196">
        <v>23</v>
      </c>
      <c r="F196">
        <v>8.5</v>
      </c>
      <c r="G196">
        <v>7</v>
      </c>
      <c r="H196">
        <v>10</v>
      </c>
      <c r="I196">
        <v>3</v>
      </c>
      <c r="J196">
        <v>20</v>
      </c>
      <c r="K196">
        <v>5.5</v>
      </c>
      <c r="L196">
        <v>5</v>
      </c>
      <c r="M196">
        <v>17</v>
      </c>
      <c r="N196">
        <v>3</v>
      </c>
      <c r="O196" s="5">
        <v>43872</v>
      </c>
      <c r="P196" s="6">
        <v>0.58333333333333337</v>
      </c>
    </row>
    <row r="197" spans="1:16">
      <c r="A197" s="4">
        <f>'Id information'!A197</f>
        <v>2486</v>
      </c>
      <c r="B197">
        <v>14</v>
      </c>
      <c r="C197">
        <v>24</v>
      </c>
      <c r="D197">
        <v>9.3000000000000007</v>
      </c>
      <c r="E197">
        <v>23</v>
      </c>
      <c r="F197">
        <v>8.3000000000000007</v>
      </c>
      <c r="G197">
        <v>7</v>
      </c>
      <c r="H197">
        <v>10</v>
      </c>
      <c r="I197">
        <v>3</v>
      </c>
      <c r="J197">
        <v>20</v>
      </c>
      <c r="K197">
        <v>5.3</v>
      </c>
      <c r="L197">
        <v>5</v>
      </c>
      <c r="M197">
        <v>17</v>
      </c>
      <c r="N197">
        <v>3</v>
      </c>
      <c r="O197" s="5">
        <v>43872</v>
      </c>
      <c r="P197" s="6">
        <v>0.58333333333333337</v>
      </c>
    </row>
    <row r="198" spans="1:16">
      <c r="A198" s="4">
        <f>'Id information'!A198</f>
        <v>2487</v>
      </c>
      <c r="B198">
        <v>14</v>
      </c>
      <c r="C198">
        <v>25</v>
      </c>
      <c r="D198">
        <v>10.199999999999999</v>
      </c>
      <c r="E198">
        <v>24</v>
      </c>
      <c r="F198">
        <v>9.5</v>
      </c>
      <c r="G198">
        <v>7</v>
      </c>
      <c r="H198">
        <v>10</v>
      </c>
      <c r="I198">
        <v>3</v>
      </c>
      <c r="J198">
        <v>21</v>
      </c>
      <c r="K198">
        <v>6.5</v>
      </c>
      <c r="L198">
        <v>5</v>
      </c>
      <c r="M198">
        <v>17</v>
      </c>
      <c r="N198">
        <v>3</v>
      </c>
      <c r="O198" s="5">
        <v>43872</v>
      </c>
      <c r="P198" s="6">
        <v>0.58333333333333337</v>
      </c>
    </row>
    <row r="199" spans="1:16" s="8" customFormat="1" ht="17" thickBot="1">
      <c r="A199" s="7">
        <f>'Id information'!A199</f>
        <v>2488</v>
      </c>
      <c r="B199" s="8">
        <v>14</v>
      </c>
      <c r="C199" s="8">
        <v>24</v>
      </c>
      <c r="D199" s="8">
        <v>9</v>
      </c>
      <c r="E199" s="8">
        <v>23</v>
      </c>
      <c r="F199" s="8">
        <v>8</v>
      </c>
      <c r="G199" s="8">
        <v>7</v>
      </c>
      <c r="H199" s="8">
        <v>10</v>
      </c>
      <c r="I199" s="8">
        <v>3</v>
      </c>
      <c r="J199" s="8">
        <v>20</v>
      </c>
      <c r="K199" s="8">
        <v>5</v>
      </c>
      <c r="L199" s="8">
        <v>5</v>
      </c>
      <c r="M199" s="8">
        <v>17</v>
      </c>
      <c r="N199" s="8">
        <v>3</v>
      </c>
      <c r="O199" s="9">
        <v>43872</v>
      </c>
      <c r="P199" s="10">
        <v>0.58333333333333337</v>
      </c>
    </row>
    <row r="200" spans="1:16" ht="17" thickTop="1">
      <c r="A200" s="4">
        <f>'Id information'!A200</f>
        <v>915</v>
      </c>
      <c r="B200">
        <v>14</v>
      </c>
      <c r="C200">
        <v>26</v>
      </c>
      <c r="D200">
        <v>11.2</v>
      </c>
      <c r="E200">
        <v>24</v>
      </c>
      <c r="F200">
        <v>10.199999999999999</v>
      </c>
      <c r="G200">
        <v>7</v>
      </c>
      <c r="H200">
        <v>10</v>
      </c>
      <c r="I200">
        <v>3</v>
      </c>
      <c r="J200">
        <v>21</v>
      </c>
      <c r="K200">
        <v>7.2</v>
      </c>
      <c r="L200">
        <v>5</v>
      </c>
      <c r="M200">
        <v>17</v>
      </c>
      <c r="N200">
        <v>3</v>
      </c>
      <c r="O200" s="5">
        <v>43878</v>
      </c>
      <c r="P200" s="6">
        <v>0.5625</v>
      </c>
    </row>
    <row r="201" spans="1:16">
      <c r="A201" s="4">
        <f>'Id information'!A201</f>
        <v>916</v>
      </c>
      <c r="B201">
        <v>14</v>
      </c>
      <c r="C201">
        <v>25</v>
      </c>
      <c r="D201">
        <v>10</v>
      </c>
      <c r="E201">
        <v>24</v>
      </c>
      <c r="F201">
        <v>9.1999999999999993</v>
      </c>
      <c r="G201">
        <v>7</v>
      </c>
      <c r="H201">
        <v>10</v>
      </c>
      <c r="I201">
        <v>3</v>
      </c>
      <c r="J201">
        <v>21</v>
      </c>
      <c r="K201">
        <v>6.2</v>
      </c>
      <c r="L201">
        <v>5</v>
      </c>
      <c r="M201">
        <v>17</v>
      </c>
      <c r="N201">
        <v>3</v>
      </c>
      <c r="O201" s="5">
        <v>43878</v>
      </c>
      <c r="P201" s="6">
        <v>0.5625</v>
      </c>
    </row>
    <row r="202" spans="1:16">
      <c r="A202" s="4">
        <f>'Id information'!A202</f>
        <v>1842</v>
      </c>
      <c r="B202">
        <v>14</v>
      </c>
      <c r="C202">
        <v>24</v>
      </c>
      <c r="D202">
        <v>8.8000000000000007</v>
      </c>
      <c r="E202">
        <v>23</v>
      </c>
      <c r="F202">
        <v>8</v>
      </c>
      <c r="G202">
        <v>7</v>
      </c>
      <c r="H202">
        <v>10</v>
      </c>
      <c r="I202">
        <v>3</v>
      </c>
      <c r="J202">
        <v>20</v>
      </c>
      <c r="K202">
        <v>5</v>
      </c>
      <c r="L202">
        <v>5</v>
      </c>
      <c r="M202">
        <v>17</v>
      </c>
      <c r="N202">
        <v>3</v>
      </c>
      <c r="O202" s="5">
        <v>43878</v>
      </c>
      <c r="P202" s="6">
        <v>0.5625</v>
      </c>
    </row>
    <row r="203" spans="1:16">
      <c r="A203" s="4">
        <f>'Id information'!A203</f>
        <v>2563</v>
      </c>
      <c r="B203">
        <v>14</v>
      </c>
      <c r="C203">
        <v>26</v>
      </c>
      <c r="D203">
        <v>10.8</v>
      </c>
      <c r="E203">
        <v>25</v>
      </c>
      <c r="F203">
        <v>10</v>
      </c>
      <c r="G203">
        <v>7</v>
      </c>
      <c r="H203">
        <v>10</v>
      </c>
      <c r="I203">
        <v>3</v>
      </c>
      <c r="J203">
        <v>22</v>
      </c>
      <c r="K203">
        <v>7</v>
      </c>
      <c r="L203">
        <v>5</v>
      </c>
      <c r="M203">
        <v>17</v>
      </c>
      <c r="N203">
        <v>3</v>
      </c>
      <c r="O203" s="5">
        <v>43878</v>
      </c>
      <c r="P203" s="6">
        <v>0.5625</v>
      </c>
    </row>
    <row r="204" spans="1:16">
      <c r="A204" s="4">
        <f>'Id information'!A204</f>
        <v>1851</v>
      </c>
      <c r="B204">
        <v>14</v>
      </c>
      <c r="C204">
        <v>25</v>
      </c>
      <c r="D204">
        <v>10.199999999999999</v>
      </c>
      <c r="E204">
        <v>24</v>
      </c>
      <c r="F204">
        <v>9.4</v>
      </c>
      <c r="G204">
        <v>7</v>
      </c>
      <c r="H204">
        <v>10</v>
      </c>
      <c r="I204">
        <v>3</v>
      </c>
      <c r="J204">
        <v>21</v>
      </c>
      <c r="K204">
        <v>6.4</v>
      </c>
      <c r="L204">
        <v>5</v>
      </c>
      <c r="M204">
        <v>17</v>
      </c>
      <c r="N204">
        <v>3</v>
      </c>
      <c r="O204" s="5">
        <v>43878</v>
      </c>
      <c r="P204" s="6">
        <v>0.5625</v>
      </c>
    </row>
    <row r="205" spans="1:16" s="8" customFormat="1" ht="17" thickBot="1">
      <c r="A205" s="7">
        <f>'Id information'!A205</f>
        <v>1870</v>
      </c>
      <c r="B205" s="8">
        <v>14</v>
      </c>
      <c r="C205" s="8">
        <v>26</v>
      </c>
      <c r="D205" s="8">
        <v>11</v>
      </c>
      <c r="E205" s="8">
        <v>25</v>
      </c>
      <c r="F205" s="8">
        <v>10</v>
      </c>
      <c r="G205" s="8">
        <v>7</v>
      </c>
      <c r="H205" s="8">
        <v>10</v>
      </c>
      <c r="I205" s="8">
        <v>3</v>
      </c>
      <c r="J205" s="8">
        <v>22</v>
      </c>
      <c r="K205" s="8">
        <v>7</v>
      </c>
      <c r="L205" s="8">
        <v>5</v>
      </c>
      <c r="M205" s="8">
        <v>17</v>
      </c>
      <c r="N205" s="8">
        <v>3</v>
      </c>
      <c r="O205" s="9">
        <v>43878</v>
      </c>
      <c r="P205" s="10">
        <v>0.5625</v>
      </c>
    </row>
    <row r="206" spans="1:16" ht="17" thickTop="1">
      <c r="A206" s="4">
        <f>'Id information'!A206</f>
        <v>170</v>
      </c>
      <c r="B206">
        <v>14</v>
      </c>
      <c r="C206">
        <v>25</v>
      </c>
      <c r="D206">
        <v>9.9</v>
      </c>
      <c r="E206">
        <v>24</v>
      </c>
      <c r="F206">
        <v>9</v>
      </c>
      <c r="G206">
        <v>7</v>
      </c>
      <c r="H206">
        <v>10</v>
      </c>
      <c r="I206">
        <v>3</v>
      </c>
      <c r="J206">
        <v>21</v>
      </c>
      <c r="K206">
        <v>6</v>
      </c>
      <c r="L206">
        <v>5</v>
      </c>
      <c r="M206">
        <v>17</v>
      </c>
      <c r="N206">
        <v>3</v>
      </c>
      <c r="O206" s="5">
        <v>43879</v>
      </c>
      <c r="P206" s="6">
        <v>0.5625</v>
      </c>
    </row>
    <row r="207" spans="1:16">
      <c r="A207" s="4">
        <f>'Id information'!A207</f>
        <v>1149</v>
      </c>
      <c r="B207">
        <v>14</v>
      </c>
      <c r="C207">
        <v>26</v>
      </c>
      <c r="D207">
        <v>12</v>
      </c>
      <c r="E207">
        <v>25</v>
      </c>
      <c r="F207">
        <v>11.2</v>
      </c>
      <c r="G207">
        <v>7</v>
      </c>
      <c r="H207">
        <v>10</v>
      </c>
      <c r="I207">
        <v>3</v>
      </c>
      <c r="J207">
        <v>22</v>
      </c>
      <c r="K207">
        <v>6.2</v>
      </c>
      <c r="L207">
        <v>5</v>
      </c>
      <c r="M207">
        <v>17</v>
      </c>
      <c r="N207">
        <v>3</v>
      </c>
      <c r="O207" s="5">
        <v>43879</v>
      </c>
      <c r="P207" s="6">
        <v>0.5625</v>
      </c>
    </row>
    <row r="208" spans="1:16">
      <c r="A208" s="4">
        <f>'Id information'!A208</f>
        <v>1853</v>
      </c>
      <c r="B208">
        <v>14</v>
      </c>
      <c r="C208">
        <v>25</v>
      </c>
      <c r="D208">
        <v>9.8000000000000007</v>
      </c>
      <c r="E208">
        <v>24</v>
      </c>
      <c r="F208">
        <v>9</v>
      </c>
      <c r="G208">
        <v>7</v>
      </c>
      <c r="H208">
        <v>10</v>
      </c>
      <c r="I208">
        <v>3</v>
      </c>
      <c r="J208">
        <v>21</v>
      </c>
      <c r="K208">
        <v>6</v>
      </c>
      <c r="L208">
        <v>5</v>
      </c>
      <c r="M208">
        <v>17</v>
      </c>
      <c r="N208">
        <v>3</v>
      </c>
      <c r="O208" s="5">
        <v>43879</v>
      </c>
      <c r="P208" s="6">
        <v>0.5625</v>
      </c>
    </row>
    <row r="209" spans="1:16">
      <c r="A209" s="4">
        <f>'Id information'!A209</f>
        <v>1854</v>
      </c>
      <c r="B209">
        <v>14</v>
      </c>
      <c r="C209">
        <v>24</v>
      </c>
      <c r="D209">
        <v>9.6999999999999993</v>
      </c>
      <c r="E209">
        <v>24</v>
      </c>
      <c r="F209">
        <v>9</v>
      </c>
      <c r="G209">
        <v>7</v>
      </c>
      <c r="H209">
        <v>10</v>
      </c>
      <c r="I209">
        <v>3</v>
      </c>
      <c r="J209">
        <v>21</v>
      </c>
      <c r="K209">
        <v>6</v>
      </c>
      <c r="L209">
        <v>5</v>
      </c>
      <c r="M209">
        <v>17</v>
      </c>
      <c r="N209">
        <v>3</v>
      </c>
      <c r="O209" s="5">
        <v>43879</v>
      </c>
      <c r="P209" s="6">
        <v>0.5625</v>
      </c>
    </row>
    <row r="210" spans="1:16">
      <c r="A210" s="4">
        <f>'Id information'!A210</f>
        <v>1858</v>
      </c>
      <c r="B210">
        <v>14</v>
      </c>
      <c r="C210">
        <v>25</v>
      </c>
      <c r="D210">
        <v>10</v>
      </c>
      <c r="E210">
        <v>24</v>
      </c>
      <c r="F210">
        <v>9.1999999999999993</v>
      </c>
      <c r="G210">
        <v>7</v>
      </c>
      <c r="H210">
        <v>10</v>
      </c>
      <c r="I210">
        <v>3</v>
      </c>
      <c r="J210">
        <v>21</v>
      </c>
      <c r="K210">
        <v>6.2</v>
      </c>
      <c r="L210">
        <v>5</v>
      </c>
      <c r="M210">
        <v>17</v>
      </c>
      <c r="N210">
        <v>3</v>
      </c>
      <c r="O210" s="5">
        <v>43879</v>
      </c>
      <c r="P210" s="6">
        <v>0.5625</v>
      </c>
    </row>
    <row r="211" spans="1:16" s="8" customFormat="1" ht="17" thickBot="1">
      <c r="A211" s="7">
        <f>'Id information'!A211</f>
        <v>2590</v>
      </c>
      <c r="B211" s="8">
        <v>14</v>
      </c>
      <c r="C211" s="8">
        <v>25</v>
      </c>
      <c r="D211" s="8">
        <v>10.8</v>
      </c>
      <c r="E211" s="8">
        <v>24</v>
      </c>
      <c r="F211" s="8">
        <v>9.8000000000000007</v>
      </c>
      <c r="G211" s="8">
        <v>7</v>
      </c>
      <c r="H211" s="8">
        <v>10</v>
      </c>
      <c r="I211" s="8">
        <v>3</v>
      </c>
      <c r="J211" s="8">
        <v>21</v>
      </c>
      <c r="K211" s="8">
        <v>6.8</v>
      </c>
      <c r="L211" s="8">
        <v>5</v>
      </c>
      <c r="M211" s="8">
        <v>17</v>
      </c>
      <c r="N211" s="8">
        <v>3</v>
      </c>
      <c r="O211" s="9">
        <v>43879</v>
      </c>
      <c r="P211" s="10">
        <v>0.5625</v>
      </c>
    </row>
    <row r="212" spans="1:16" ht="17" thickTop="1">
      <c r="A212" s="4">
        <f>'Id information'!A212</f>
        <v>918</v>
      </c>
      <c r="B212">
        <v>14</v>
      </c>
      <c r="C212">
        <v>24</v>
      </c>
      <c r="D212">
        <v>9.1999999999999993</v>
      </c>
      <c r="E212">
        <v>24</v>
      </c>
      <c r="F212">
        <v>8.8000000000000007</v>
      </c>
      <c r="G212">
        <v>7</v>
      </c>
      <c r="H212">
        <v>10</v>
      </c>
      <c r="I212">
        <v>3</v>
      </c>
      <c r="J212">
        <v>21</v>
      </c>
      <c r="K212">
        <v>5.8</v>
      </c>
      <c r="L212">
        <v>5</v>
      </c>
      <c r="M212">
        <v>17</v>
      </c>
      <c r="N212">
        <v>3</v>
      </c>
      <c r="O212" s="5">
        <v>43881</v>
      </c>
      <c r="P212" s="6">
        <v>0.54166666666666663</v>
      </c>
    </row>
    <row r="213" spans="1:16">
      <c r="A213" s="4">
        <f>'Id information'!A213</f>
        <v>1843</v>
      </c>
      <c r="B213">
        <v>14</v>
      </c>
      <c r="C213">
        <v>25</v>
      </c>
      <c r="D213">
        <v>10</v>
      </c>
      <c r="E213">
        <v>24</v>
      </c>
      <c r="F213">
        <v>9.1999999999999993</v>
      </c>
      <c r="G213">
        <v>7</v>
      </c>
      <c r="H213">
        <v>10</v>
      </c>
      <c r="I213">
        <v>3</v>
      </c>
      <c r="J213">
        <v>21</v>
      </c>
      <c r="K213">
        <v>6.2</v>
      </c>
      <c r="L213">
        <v>5</v>
      </c>
      <c r="M213">
        <v>17</v>
      </c>
      <c r="N213">
        <v>3</v>
      </c>
      <c r="O213" s="5">
        <v>43881</v>
      </c>
      <c r="P213" s="6">
        <v>0.54166666666666663</v>
      </c>
    </row>
    <row r="214" spans="1:16">
      <c r="A214" s="4">
        <f>'Id information'!A214</f>
        <v>1844</v>
      </c>
      <c r="B214">
        <v>14</v>
      </c>
      <c r="C214">
        <v>26</v>
      </c>
      <c r="D214">
        <v>10.8</v>
      </c>
      <c r="E214">
        <v>25</v>
      </c>
      <c r="F214">
        <v>10</v>
      </c>
      <c r="G214">
        <v>7</v>
      </c>
      <c r="H214">
        <v>10</v>
      </c>
      <c r="I214">
        <v>3</v>
      </c>
      <c r="J214">
        <v>22</v>
      </c>
      <c r="K214">
        <v>7</v>
      </c>
      <c r="L214">
        <v>5</v>
      </c>
      <c r="M214">
        <v>17</v>
      </c>
      <c r="N214">
        <v>3</v>
      </c>
      <c r="O214" s="5">
        <v>43881</v>
      </c>
      <c r="P214" s="6">
        <v>0.54166666666666663</v>
      </c>
    </row>
    <row r="215" spans="1:16">
      <c r="A215" s="4">
        <f>'Id information'!A215</f>
        <v>2570</v>
      </c>
      <c r="B215">
        <v>14</v>
      </c>
      <c r="C215">
        <v>25</v>
      </c>
      <c r="D215">
        <v>10</v>
      </c>
      <c r="E215">
        <v>24</v>
      </c>
      <c r="F215">
        <v>9</v>
      </c>
      <c r="G215">
        <v>7</v>
      </c>
      <c r="H215">
        <v>10</v>
      </c>
      <c r="I215">
        <v>3</v>
      </c>
      <c r="J215">
        <v>21</v>
      </c>
      <c r="K215">
        <v>6</v>
      </c>
      <c r="L215">
        <v>5</v>
      </c>
      <c r="M215">
        <v>17</v>
      </c>
      <c r="N215">
        <v>3</v>
      </c>
      <c r="O215" s="5">
        <v>43881</v>
      </c>
      <c r="P215" s="6">
        <v>0.54166666666666663</v>
      </c>
    </row>
    <row r="216" spans="1:16">
      <c r="A216" s="4">
        <f>'Id information'!A216</f>
        <v>2571</v>
      </c>
      <c r="B216">
        <v>14</v>
      </c>
      <c r="C216">
        <v>24</v>
      </c>
      <c r="D216">
        <v>9.6</v>
      </c>
      <c r="E216">
        <v>24</v>
      </c>
      <c r="F216">
        <v>9</v>
      </c>
      <c r="G216">
        <v>7</v>
      </c>
      <c r="H216">
        <v>10</v>
      </c>
      <c r="I216">
        <v>3</v>
      </c>
      <c r="J216">
        <v>21</v>
      </c>
      <c r="K216">
        <v>6</v>
      </c>
      <c r="L216">
        <v>5</v>
      </c>
      <c r="M216">
        <v>17</v>
      </c>
      <c r="N216">
        <v>3</v>
      </c>
      <c r="O216" s="5">
        <v>43881</v>
      </c>
      <c r="P216" s="6">
        <v>0.54166666666666663</v>
      </c>
    </row>
    <row r="217" spans="1:16" s="8" customFormat="1" ht="17" thickBot="1">
      <c r="A217" s="7">
        <f>'Id information'!A217</f>
        <v>2572</v>
      </c>
      <c r="B217" s="8">
        <v>14</v>
      </c>
      <c r="C217" s="8">
        <v>25</v>
      </c>
      <c r="D217" s="8">
        <v>10</v>
      </c>
      <c r="E217" s="8">
        <v>25</v>
      </c>
      <c r="F217" s="8">
        <v>9.1999999999999993</v>
      </c>
      <c r="G217" s="8">
        <v>7</v>
      </c>
      <c r="H217" s="8">
        <v>10</v>
      </c>
      <c r="I217" s="8">
        <v>3</v>
      </c>
      <c r="J217" s="8">
        <v>22</v>
      </c>
      <c r="K217" s="8">
        <v>6.2</v>
      </c>
      <c r="L217" s="8">
        <v>5</v>
      </c>
      <c r="M217" s="8">
        <v>17</v>
      </c>
      <c r="N217" s="8">
        <v>3</v>
      </c>
      <c r="O217" s="9">
        <v>43881</v>
      </c>
      <c r="P217" s="10">
        <v>0.54166666666666663</v>
      </c>
    </row>
    <row r="218" spans="1:16" ht="17" thickTop="1">
      <c r="A218" s="4">
        <f>'Id information'!A218</f>
        <v>1824</v>
      </c>
      <c r="B218">
        <v>14</v>
      </c>
      <c r="C218">
        <v>24</v>
      </c>
      <c r="D218">
        <v>10.199999999999999</v>
      </c>
      <c r="E218">
        <v>24</v>
      </c>
      <c r="F218">
        <v>9.5</v>
      </c>
      <c r="G218">
        <v>7</v>
      </c>
      <c r="H218">
        <v>10</v>
      </c>
      <c r="I218">
        <v>3</v>
      </c>
      <c r="J218">
        <v>21</v>
      </c>
      <c r="K218">
        <v>6.5</v>
      </c>
      <c r="L218">
        <v>5</v>
      </c>
      <c r="M218">
        <v>17</v>
      </c>
      <c r="N218">
        <v>3</v>
      </c>
      <c r="O218" s="5">
        <v>43882</v>
      </c>
      <c r="P218" s="6">
        <v>0.5625</v>
      </c>
    </row>
    <row r="219" spans="1:16">
      <c r="A219" s="4">
        <f>'Id information'!A219</f>
        <v>1861</v>
      </c>
      <c r="B219">
        <v>14</v>
      </c>
      <c r="C219">
        <v>26</v>
      </c>
      <c r="D219">
        <v>11</v>
      </c>
      <c r="E219">
        <v>25</v>
      </c>
      <c r="F219">
        <v>10.1</v>
      </c>
      <c r="G219">
        <v>7</v>
      </c>
      <c r="H219">
        <v>10</v>
      </c>
      <c r="I219">
        <v>3</v>
      </c>
      <c r="J219">
        <v>22</v>
      </c>
      <c r="K219">
        <v>7.1</v>
      </c>
      <c r="L219">
        <v>5</v>
      </c>
      <c r="M219">
        <v>17</v>
      </c>
      <c r="N219">
        <v>3</v>
      </c>
      <c r="O219" s="5">
        <v>43882</v>
      </c>
      <c r="P219" s="6">
        <v>0.5625</v>
      </c>
    </row>
    <row r="220" spans="1:16">
      <c r="A220" s="4">
        <f>'Id information'!A220</f>
        <v>1863</v>
      </c>
      <c r="B220">
        <v>14</v>
      </c>
      <c r="C220">
        <v>26</v>
      </c>
      <c r="D220">
        <v>11.3</v>
      </c>
      <c r="E220">
        <v>25</v>
      </c>
      <c r="F220">
        <v>10.5</v>
      </c>
      <c r="G220">
        <v>7</v>
      </c>
      <c r="H220">
        <v>10</v>
      </c>
      <c r="I220">
        <v>3</v>
      </c>
      <c r="J220">
        <v>22</v>
      </c>
      <c r="K220">
        <v>7.5</v>
      </c>
      <c r="L220">
        <v>5</v>
      </c>
      <c r="M220">
        <v>17</v>
      </c>
      <c r="N220">
        <v>3</v>
      </c>
      <c r="O220" s="5">
        <v>43882</v>
      </c>
      <c r="P220" s="6">
        <v>0.5625</v>
      </c>
    </row>
    <row r="221" spans="1:16">
      <c r="A221" s="4">
        <f>'Id information'!A221</f>
        <v>2589</v>
      </c>
      <c r="B221">
        <v>14</v>
      </c>
      <c r="C221">
        <v>25</v>
      </c>
      <c r="D221">
        <v>10.199999999999999</v>
      </c>
      <c r="E221">
        <v>25</v>
      </c>
      <c r="F221">
        <v>9.8000000000000007</v>
      </c>
      <c r="G221">
        <v>7</v>
      </c>
      <c r="H221">
        <v>10</v>
      </c>
      <c r="I221">
        <v>3</v>
      </c>
      <c r="J221">
        <v>22</v>
      </c>
      <c r="K221">
        <v>6.8</v>
      </c>
      <c r="L221">
        <v>5</v>
      </c>
      <c r="M221">
        <v>17</v>
      </c>
      <c r="N221">
        <v>3</v>
      </c>
      <c r="O221" s="5">
        <v>43882</v>
      </c>
      <c r="P221" s="6">
        <v>0.5625</v>
      </c>
    </row>
    <row r="222" spans="1:16">
      <c r="A222" s="4">
        <f>'Id information'!A222</f>
        <v>2591</v>
      </c>
      <c r="B222">
        <v>14</v>
      </c>
      <c r="C222">
        <v>26</v>
      </c>
      <c r="D222">
        <v>11.7</v>
      </c>
      <c r="E222">
        <v>25</v>
      </c>
      <c r="F222">
        <v>10.8</v>
      </c>
      <c r="G222">
        <v>7</v>
      </c>
      <c r="H222">
        <v>10</v>
      </c>
      <c r="I222">
        <v>3</v>
      </c>
      <c r="J222">
        <v>22</v>
      </c>
      <c r="K222">
        <v>7.8</v>
      </c>
      <c r="L222">
        <v>5</v>
      </c>
      <c r="M222">
        <v>17</v>
      </c>
      <c r="N222">
        <v>3</v>
      </c>
      <c r="O222" s="5">
        <v>43882</v>
      </c>
      <c r="P222" s="6">
        <v>0.5625</v>
      </c>
    </row>
    <row r="223" spans="1:16" s="8" customFormat="1" ht="17" thickBot="1">
      <c r="A223" s="7">
        <f>'Id information'!A223</f>
        <v>2592</v>
      </c>
      <c r="B223" s="8">
        <v>14</v>
      </c>
      <c r="C223" s="8">
        <v>24</v>
      </c>
      <c r="D223" s="8">
        <v>9.8000000000000007</v>
      </c>
      <c r="E223" s="8">
        <v>24</v>
      </c>
      <c r="F223" s="8">
        <v>9</v>
      </c>
      <c r="G223" s="8">
        <v>7</v>
      </c>
      <c r="H223" s="8">
        <v>10</v>
      </c>
      <c r="I223" s="8">
        <v>3</v>
      </c>
      <c r="J223" s="8">
        <v>21</v>
      </c>
      <c r="K223" s="8">
        <v>6</v>
      </c>
      <c r="L223" s="8">
        <v>5</v>
      </c>
      <c r="M223" s="8">
        <v>17</v>
      </c>
      <c r="N223" s="8">
        <v>3</v>
      </c>
      <c r="O223" s="9">
        <v>43882</v>
      </c>
      <c r="P223" s="10">
        <v>0.5625</v>
      </c>
    </row>
    <row r="224" spans="1:16" ht="17" thickTop="1">
      <c r="A224" s="4">
        <f>'Id information'!A224</f>
        <v>116</v>
      </c>
      <c r="B224">
        <v>14</v>
      </c>
      <c r="C224">
        <v>27</v>
      </c>
      <c r="D224">
        <v>12</v>
      </c>
      <c r="E224">
        <v>26</v>
      </c>
      <c r="F224">
        <v>11.2</v>
      </c>
      <c r="G224">
        <v>7</v>
      </c>
      <c r="H224">
        <v>10</v>
      </c>
      <c r="I224">
        <v>3</v>
      </c>
      <c r="J224">
        <v>23</v>
      </c>
      <c r="K224">
        <v>8.1999999999999993</v>
      </c>
      <c r="L224">
        <v>5</v>
      </c>
      <c r="M224">
        <v>17</v>
      </c>
      <c r="N224">
        <v>3</v>
      </c>
      <c r="O224" s="5">
        <v>43885</v>
      </c>
      <c r="P224" s="6">
        <v>0.58333333333333337</v>
      </c>
    </row>
    <row r="225" spans="1:16">
      <c r="A225" s="4">
        <f>'Id information'!A225</f>
        <v>1619</v>
      </c>
      <c r="B225">
        <v>14</v>
      </c>
      <c r="C225">
        <v>25</v>
      </c>
      <c r="D225">
        <v>9.8000000000000007</v>
      </c>
      <c r="E225">
        <v>24</v>
      </c>
      <c r="F225">
        <v>9</v>
      </c>
      <c r="G225">
        <v>7</v>
      </c>
      <c r="H225">
        <v>10</v>
      </c>
      <c r="I225">
        <v>3</v>
      </c>
      <c r="J225">
        <v>21</v>
      </c>
      <c r="K225">
        <v>6</v>
      </c>
      <c r="L225">
        <v>5</v>
      </c>
      <c r="M225">
        <v>17</v>
      </c>
      <c r="N225">
        <v>3</v>
      </c>
      <c r="O225" s="5">
        <v>43885</v>
      </c>
      <c r="P225" s="6">
        <v>0.58333333333333337</v>
      </c>
    </row>
    <row r="226" spans="1:16">
      <c r="A226" s="4">
        <f>'Id information'!A226</f>
        <v>1822</v>
      </c>
      <c r="B226">
        <v>14</v>
      </c>
      <c r="C226">
        <v>24</v>
      </c>
      <c r="D226">
        <v>9.5</v>
      </c>
      <c r="E226">
        <v>23</v>
      </c>
      <c r="F226">
        <v>8.8000000000000007</v>
      </c>
      <c r="G226">
        <v>7</v>
      </c>
      <c r="H226">
        <v>10</v>
      </c>
      <c r="I226">
        <v>3</v>
      </c>
      <c r="J226">
        <v>20</v>
      </c>
      <c r="K226">
        <v>5.8</v>
      </c>
      <c r="L226">
        <v>5</v>
      </c>
      <c r="M226">
        <v>17</v>
      </c>
      <c r="N226">
        <v>3</v>
      </c>
      <c r="O226" s="5">
        <v>43885</v>
      </c>
      <c r="P226" s="6">
        <v>0.58333333333333337</v>
      </c>
    </row>
    <row r="227" spans="1:16">
      <c r="A227" s="4">
        <f>'Id information'!A227</f>
        <v>2490</v>
      </c>
      <c r="B227">
        <v>14</v>
      </c>
      <c r="C227">
        <v>24</v>
      </c>
      <c r="D227">
        <v>9.6999999999999993</v>
      </c>
      <c r="E227">
        <v>23</v>
      </c>
      <c r="F227">
        <v>9</v>
      </c>
      <c r="G227">
        <v>7</v>
      </c>
      <c r="H227">
        <v>10</v>
      </c>
      <c r="I227">
        <v>3</v>
      </c>
      <c r="J227">
        <v>20</v>
      </c>
      <c r="K227">
        <v>6</v>
      </c>
      <c r="L227">
        <v>5</v>
      </c>
      <c r="M227">
        <v>17</v>
      </c>
      <c r="N227">
        <v>3</v>
      </c>
      <c r="O227" s="5">
        <v>43885</v>
      </c>
      <c r="P227" s="6">
        <v>0.58333333333333337</v>
      </c>
    </row>
    <row r="228" spans="1:16">
      <c r="A228" s="4">
        <f>'Id information'!A228</f>
        <v>2491</v>
      </c>
      <c r="B228">
        <v>14</v>
      </c>
      <c r="C228">
        <v>25</v>
      </c>
      <c r="D228">
        <v>10.199999999999999</v>
      </c>
      <c r="E228">
        <v>24</v>
      </c>
      <c r="F228">
        <v>9.5</v>
      </c>
      <c r="G228">
        <v>7</v>
      </c>
      <c r="H228">
        <v>10</v>
      </c>
      <c r="I228">
        <v>3</v>
      </c>
      <c r="J228">
        <v>21</v>
      </c>
      <c r="K228">
        <v>6.5</v>
      </c>
      <c r="L228">
        <v>5</v>
      </c>
      <c r="M228">
        <v>17</v>
      </c>
      <c r="N228">
        <v>3</v>
      </c>
      <c r="O228" s="5">
        <v>43885</v>
      </c>
      <c r="P228" s="6">
        <v>0.58333333333333337</v>
      </c>
    </row>
    <row r="229" spans="1:16" s="8" customFormat="1" ht="17" thickBot="1">
      <c r="A229" s="7">
        <f>'Id information'!A229</f>
        <v>2492</v>
      </c>
      <c r="B229" s="8">
        <v>14</v>
      </c>
      <c r="C229" s="8">
        <v>25</v>
      </c>
      <c r="D229" s="8">
        <v>10</v>
      </c>
      <c r="E229" s="8">
        <v>24</v>
      </c>
      <c r="F229" s="8">
        <v>9.1999999999999993</v>
      </c>
      <c r="G229" s="8">
        <v>7</v>
      </c>
      <c r="H229" s="8">
        <v>10</v>
      </c>
      <c r="I229" s="8">
        <v>3</v>
      </c>
      <c r="J229" s="8">
        <v>21</v>
      </c>
      <c r="K229" s="8">
        <v>6.2</v>
      </c>
      <c r="L229" s="8">
        <v>5</v>
      </c>
      <c r="M229" s="8">
        <v>17</v>
      </c>
      <c r="N229" s="8">
        <v>3</v>
      </c>
      <c r="O229" s="9">
        <v>43885</v>
      </c>
      <c r="P229" s="10">
        <v>0.58333333333333337</v>
      </c>
    </row>
    <row r="230" spans="1:16" ht="17" thickTop="1">
      <c r="A230" s="4">
        <f>'Id information'!A230</f>
        <v>1823</v>
      </c>
      <c r="B230">
        <v>14</v>
      </c>
      <c r="C230">
        <v>25</v>
      </c>
      <c r="D230">
        <v>10</v>
      </c>
      <c r="E230">
        <v>25</v>
      </c>
      <c r="F230">
        <v>9.4</v>
      </c>
      <c r="G230">
        <v>7</v>
      </c>
      <c r="H230">
        <v>10</v>
      </c>
      <c r="I230">
        <v>3</v>
      </c>
      <c r="J230">
        <v>22</v>
      </c>
      <c r="K230">
        <v>6.4</v>
      </c>
      <c r="L230">
        <v>5</v>
      </c>
      <c r="M230">
        <v>17</v>
      </c>
      <c r="N230">
        <v>3</v>
      </c>
      <c r="O230" s="5">
        <v>43886</v>
      </c>
      <c r="P230" s="6">
        <v>0.57291666666666663</v>
      </c>
    </row>
    <row r="231" spans="1:16">
      <c r="A231" s="4">
        <f>'Id information'!A231</f>
        <v>1825</v>
      </c>
      <c r="B231">
        <v>14</v>
      </c>
      <c r="C231">
        <v>26</v>
      </c>
      <c r="D231">
        <v>11.5</v>
      </c>
      <c r="E231">
        <v>25</v>
      </c>
      <c r="F231">
        <v>10.8</v>
      </c>
      <c r="G231">
        <v>7</v>
      </c>
      <c r="H231">
        <v>10</v>
      </c>
      <c r="I231">
        <v>3</v>
      </c>
      <c r="J231">
        <v>22</v>
      </c>
      <c r="K231">
        <v>7.8</v>
      </c>
      <c r="L231">
        <v>5</v>
      </c>
      <c r="M231">
        <v>17</v>
      </c>
      <c r="N231">
        <v>3</v>
      </c>
      <c r="O231" s="5">
        <v>43886</v>
      </c>
      <c r="P231" s="6">
        <v>0.57291666666666663</v>
      </c>
    </row>
    <row r="232" spans="1:16">
      <c r="A232" s="4">
        <f>'Id information'!A232</f>
        <v>2600</v>
      </c>
      <c r="B232">
        <v>14</v>
      </c>
      <c r="C232">
        <v>25</v>
      </c>
      <c r="D232">
        <v>10</v>
      </c>
      <c r="E232">
        <v>24</v>
      </c>
      <c r="F232">
        <v>9.1999999999999993</v>
      </c>
      <c r="G232">
        <v>7</v>
      </c>
      <c r="H232">
        <v>10</v>
      </c>
      <c r="I232">
        <v>3</v>
      </c>
      <c r="J232">
        <v>21</v>
      </c>
      <c r="K232">
        <v>6.2</v>
      </c>
      <c r="L232">
        <v>5</v>
      </c>
      <c r="M232">
        <v>17</v>
      </c>
      <c r="N232">
        <v>3</v>
      </c>
      <c r="O232" s="5">
        <v>43886</v>
      </c>
      <c r="P232" s="6">
        <v>0.57291666666666663</v>
      </c>
    </row>
    <row r="233" spans="1:16">
      <c r="A233" s="4">
        <f>'Id information'!A233</f>
        <v>2601</v>
      </c>
      <c r="B233">
        <v>14</v>
      </c>
      <c r="C233">
        <v>24</v>
      </c>
      <c r="D233">
        <v>9.5</v>
      </c>
      <c r="E233">
        <v>23</v>
      </c>
      <c r="F233">
        <v>8.8000000000000007</v>
      </c>
      <c r="G233">
        <v>7</v>
      </c>
      <c r="H233">
        <v>10</v>
      </c>
      <c r="I233">
        <v>3</v>
      </c>
      <c r="J233">
        <v>20</v>
      </c>
      <c r="K233">
        <v>5.8</v>
      </c>
      <c r="L233">
        <v>5</v>
      </c>
      <c r="M233">
        <v>17</v>
      </c>
      <c r="N233">
        <v>3</v>
      </c>
      <c r="O233" s="5">
        <v>43886</v>
      </c>
      <c r="P233" s="6">
        <v>0.57291666666666663</v>
      </c>
    </row>
    <row r="234" spans="1:16">
      <c r="A234" s="4">
        <f>'Id information'!A234</f>
        <v>2602</v>
      </c>
      <c r="B234">
        <v>14</v>
      </c>
      <c r="C234">
        <v>26</v>
      </c>
      <c r="D234">
        <v>11.3</v>
      </c>
      <c r="E234">
        <v>25</v>
      </c>
      <c r="F234">
        <v>10.5</v>
      </c>
      <c r="G234">
        <v>7</v>
      </c>
      <c r="H234">
        <v>10</v>
      </c>
      <c r="I234">
        <v>3</v>
      </c>
      <c r="J234">
        <v>22</v>
      </c>
      <c r="K234">
        <v>7.5</v>
      </c>
      <c r="L234">
        <v>5</v>
      </c>
      <c r="M234">
        <v>17</v>
      </c>
      <c r="N234">
        <v>3</v>
      </c>
      <c r="O234" s="5">
        <v>43886</v>
      </c>
      <c r="P234" s="6">
        <v>0.57291666666666663</v>
      </c>
    </row>
    <row r="235" spans="1:16" s="8" customFormat="1" ht="17" thickBot="1">
      <c r="A235" s="7">
        <f>'Id information'!A235</f>
        <v>2603</v>
      </c>
      <c r="B235" s="8">
        <v>14</v>
      </c>
      <c r="C235" s="8">
        <v>25</v>
      </c>
      <c r="D235" s="8">
        <v>10.5</v>
      </c>
      <c r="E235" s="8">
        <v>25</v>
      </c>
      <c r="F235" s="8">
        <v>9.8000000000000007</v>
      </c>
      <c r="G235" s="8">
        <v>7</v>
      </c>
      <c r="H235" s="8">
        <v>10</v>
      </c>
      <c r="I235" s="8">
        <v>3</v>
      </c>
      <c r="J235" s="8">
        <v>22</v>
      </c>
      <c r="K235" s="8">
        <v>6.8</v>
      </c>
      <c r="L235" s="8">
        <v>5</v>
      </c>
      <c r="M235" s="8">
        <v>17</v>
      </c>
      <c r="N235" s="8">
        <v>3</v>
      </c>
      <c r="O235" s="9">
        <v>43886</v>
      </c>
      <c r="P235" s="10">
        <v>0.57291666666666663</v>
      </c>
    </row>
    <row r="236" spans="1:16" ht="17" thickTop="1">
      <c r="A236" s="4">
        <f>'Id information'!A236</f>
        <v>1033</v>
      </c>
      <c r="B236">
        <v>14</v>
      </c>
      <c r="C236">
        <v>24</v>
      </c>
      <c r="D236">
        <v>9.8000000000000007</v>
      </c>
      <c r="E236">
        <v>24</v>
      </c>
      <c r="F236">
        <v>9.1999999999999993</v>
      </c>
      <c r="G236">
        <v>7</v>
      </c>
      <c r="H236">
        <v>10</v>
      </c>
      <c r="I236">
        <v>3</v>
      </c>
      <c r="J236">
        <v>21</v>
      </c>
      <c r="K236">
        <v>6.2</v>
      </c>
      <c r="L236">
        <v>5</v>
      </c>
      <c r="M236">
        <v>17</v>
      </c>
      <c r="N236">
        <v>3</v>
      </c>
      <c r="O236" s="5">
        <v>43887</v>
      </c>
      <c r="P236" s="6">
        <v>0.5625</v>
      </c>
    </row>
    <row r="237" spans="1:16">
      <c r="A237" s="4">
        <f>'Id information'!A237</f>
        <v>917</v>
      </c>
      <c r="B237">
        <v>14</v>
      </c>
      <c r="C237">
        <v>24</v>
      </c>
      <c r="D237">
        <v>9.5</v>
      </c>
      <c r="E237">
        <v>23</v>
      </c>
      <c r="F237">
        <v>8.9</v>
      </c>
      <c r="G237">
        <v>7</v>
      </c>
      <c r="H237">
        <v>10</v>
      </c>
      <c r="I237">
        <v>3</v>
      </c>
      <c r="J237">
        <v>20</v>
      </c>
      <c r="K237">
        <v>5.9</v>
      </c>
      <c r="L237">
        <v>5</v>
      </c>
      <c r="M237">
        <v>17</v>
      </c>
      <c r="N237">
        <v>3</v>
      </c>
      <c r="O237" s="5">
        <v>43887</v>
      </c>
      <c r="P237" s="6">
        <v>0.5625</v>
      </c>
    </row>
    <row r="238" spans="1:16">
      <c r="A238" s="4">
        <f>'Id information'!A238</f>
        <v>111</v>
      </c>
      <c r="B238">
        <v>14</v>
      </c>
      <c r="C238">
        <v>24</v>
      </c>
      <c r="D238">
        <v>9.8000000000000007</v>
      </c>
      <c r="E238">
        <v>23</v>
      </c>
      <c r="F238">
        <v>9</v>
      </c>
      <c r="G238">
        <v>7</v>
      </c>
      <c r="H238">
        <v>10</v>
      </c>
      <c r="I238">
        <v>3</v>
      </c>
      <c r="J238">
        <v>20</v>
      </c>
      <c r="K238">
        <v>6</v>
      </c>
      <c r="L238">
        <v>5</v>
      </c>
      <c r="M238">
        <v>17</v>
      </c>
      <c r="N238">
        <v>3</v>
      </c>
      <c r="O238" s="5">
        <v>43887</v>
      </c>
      <c r="P238" s="6">
        <v>0.5625</v>
      </c>
    </row>
    <row r="239" spans="1:16">
      <c r="A239" s="4">
        <f>'Id information'!A239</f>
        <v>921</v>
      </c>
      <c r="B239">
        <v>14</v>
      </c>
      <c r="C239">
        <v>25</v>
      </c>
      <c r="D239">
        <v>10.199999999999999</v>
      </c>
      <c r="E239">
        <v>24</v>
      </c>
      <c r="F239">
        <v>9.5</v>
      </c>
      <c r="G239">
        <v>7</v>
      </c>
      <c r="H239">
        <v>10</v>
      </c>
      <c r="I239">
        <v>3</v>
      </c>
      <c r="J239">
        <v>21</v>
      </c>
      <c r="K239">
        <v>6.5</v>
      </c>
      <c r="L239">
        <v>5</v>
      </c>
      <c r="M239">
        <v>17</v>
      </c>
      <c r="N239">
        <v>3</v>
      </c>
      <c r="O239" s="5">
        <v>43887</v>
      </c>
      <c r="P239" s="6">
        <v>0.5625</v>
      </c>
    </row>
    <row r="240" spans="1:16">
      <c r="A240" s="4">
        <f>'Id information'!A240</f>
        <v>922</v>
      </c>
      <c r="B240">
        <v>14</v>
      </c>
      <c r="C240">
        <v>25</v>
      </c>
      <c r="D240">
        <v>10</v>
      </c>
      <c r="E240">
        <v>24</v>
      </c>
      <c r="F240">
        <v>9.3000000000000007</v>
      </c>
      <c r="G240">
        <v>7</v>
      </c>
      <c r="H240">
        <v>10</v>
      </c>
      <c r="I240">
        <v>3</v>
      </c>
      <c r="J240">
        <v>21</v>
      </c>
      <c r="K240">
        <v>6.3</v>
      </c>
      <c r="L240">
        <v>5</v>
      </c>
      <c r="M240">
        <v>17</v>
      </c>
      <c r="N240">
        <v>3</v>
      </c>
      <c r="O240" s="5">
        <v>43887</v>
      </c>
      <c r="P240" s="6">
        <v>0.5625</v>
      </c>
    </row>
    <row r="241" spans="1:16 16384:16384" s="8" customFormat="1" ht="17" thickBot="1">
      <c r="A241" s="7">
        <f>'Id information'!A241</f>
        <v>1778</v>
      </c>
      <c r="B241" s="8">
        <v>14</v>
      </c>
      <c r="C241" s="8">
        <v>24</v>
      </c>
      <c r="D241" s="8">
        <v>9.5</v>
      </c>
      <c r="E241" s="8">
        <v>23</v>
      </c>
      <c r="F241" s="8">
        <v>8.5</v>
      </c>
      <c r="G241" s="8">
        <v>7</v>
      </c>
      <c r="H241" s="8">
        <v>10</v>
      </c>
      <c r="I241" s="8">
        <v>3</v>
      </c>
      <c r="J241" s="8">
        <v>20</v>
      </c>
      <c r="K241" s="8">
        <v>5.5</v>
      </c>
      <c r="L241" s="8">
        <v>5</v>
      </c>
      <c r="M241" s="8">
        <v>17</v>
      </c>
      <c r="N241" s="8">
        <v>3</v>
      </c>
      <c r="O241" s="9">
        <v>43887</v>
      </c>
      <c r="P241" s="10">
        <v>0.5625</v>
      </c>
    </row>
    <row r="242" spans="1:16 16384:16384" ht="17" thickTop="1">
      <c r="A242" s="4">
        <f>'Id information'!A242</f>
        <v>1834</v>
      </c>
      <c r="B242">
        <v>14</v>
      </c>
      <c r="C242">
        <v>25</v>
      </c>
      <c r="D242">
        <v>9.8000000000000007</v>
      </c>
      <c r="E242">
        <v>24</v>
      </c>
      <c r="F242">
        <v>9</v>
      </c>
      <c r="G242">
        <v>7</v>
      </c>
      <c r="H242">
        <v>10</v>
      </c>
      <c r="I242">
        <v>3</v>
      </c>
      <c r="J242">
        <v>21</v>
      </c>
      <c r="K242">
        <v>6</v>
      </c>
      <c r="L242">
        <v>5</v>
      </c>
      <c r="M242">
        <v>17</v>
      </c>
      <c r="N242">
        <v>3</v>
      </c>
      <c r="O242" s="5">
        <v>43888</v>
      </c>
      <c r="P242" s="6">
        <v>0.5</v>
      </c>
    </row>
    <row r="243" spans="1:16 16384:16384">
      <c r="A243" s="4">
        <f>'Id information'!A243</f>
        <v>1743</v>
      </c>
      <c r="B243">
        <v>14</v>
      </c>
      <c r="C243">
        <v>27</v>
      </c>
      <c r="D243">
        <v>12</v>
      </c>
      <c r="E243">
        <v>26</v>
      </c>
      <c r="F243">
        <v>11.2</v>
      </c>
      <c r="G243">
        <v>7</v>
      </c>
      <c r="H243">
        <v>10</v>
      </c>
      <c r="I243">
        <v>3</v>
      </c>
      <c r="J243">
        <v>23</v>
      </c>
      <c r="K243">
        <v>8.1999999999999993</v>
      </c>
      <c r="L243">
        <v>5</v>
      </c>
      <c r="M243">
        <v>17</v>
      </c>
      <c r="N243">
        <v>3</v>
      </c>
      <c r="O243" s="5">
        <v>43888</v>
      </c>
      <c r="P243" s="6">
        <v>0.5</v>
      </c>
    </row>
    <row r="244" spans="1:16 16384:16384">
      <c r="A244" s="4">
        <f>'Id information'!A244</f>
        <v>2479</v>
      </c>
      <c r="B244">
        <v>14</v>
      </c>
      <c r="C244">
        <v>25</v>
      </c>
      <c r="D244">
        <v>10</v>
      </c>
      <c r="E244">
        <v>24</v>
      </c>
      <c r="F244">
        <v>9.1999999999999993</v>
      </c>
      <c r="G244">
        <v>7</v>
      </c>
      <c r="H244">
        <v>10</v>
      </c>
      <c r="I244">
        <v>3</v>
      </c>
      <c r="J244">
        <v>21</v>
      </c>
      <c r="K244">
        <v>6.2</v>
      </c>
      <c r="L244">
        <v>5</v>
      </c>
      <c r="M244">
        <v>17</v>
      </c>
      <c r="N244">
        <v>3</v>
      </c>
      <c r="O244" s="5">
        <v>43888</v>
      </c>
      <c r="P244" s="6">
        <v>0.5</v>
      </c>
    </row>
    <row r="245" spans="1:16 16384:16384">
      <c r="A245" s="4">
        <f>'Id information'!A245</f>
        <v>2480</v>
      </c>
      <c r="B245">
        <v>14</v>
      </c>
      <c r="C245">
        <v>25</v>
      </c>
      <c r="D245">
        <v>10.1</v>
      </c>
      <c r="E245">
        <v>25</v>
      </c>
      <c r="F245">
        <v>9.5</v>
      </c>
      <c r="G245">
        <v>7</v>
      </c>
      <c r="H245">
        <v>10</v>
      </c>
      <c r="I245">
        <v>3</v>
      </c>
      <c r="J245">
        <v>22</v>
      </c>
      <c r="K245">
        <v>6.5</v>
      </c>
      <c r="L245">
        <v>5</v>
      </c>
      <c r="M245">
        <v>17</v>
      </c>
      <c r="N245">
        <v>3</v>
      </c>
      <c r="O245" s="5">
        <v>43888</v>
      </c>
      <c r="P245" s="6">
        <v>0.5</v>
      </c>
    </row>
    <row r="246" spans="1:16 16384:16384">
      <c r="A246" s="4">
        <f>'Id information'!A246</f>
        <v>2469</v>
      </c>
      <c r="B246">
        <v>14</v>
      </c>
      <c r="C246">
        <v>26</v>
      </c>
      <c r="D246">
        <v>10.7</v>
      </c>
      <c r="E246">
        <v>25</v>
      </c>
      <c r="F246">
        <v>10</v>
      </c>
      <c r="G246">
        <v>7</v>
      </c>
      <c r="H246">
        <v>10</v>
      </c>
      <c r="I246">
        <v>3</v>
      </c>
      <c r="J246">
        <v>22</v>
      </c>
      <c r="K246">
        <v>7</v>
      </c>
      <c r="L246">
        <v>5</v>
      </c>
      <c r="M246">
        <v>17</v>
      </c>
      <c r="N246">
        <v>3</v>
      </c>
      <c r="O246" s="5">
        <v>43888</v>
      </c>
      <c r="P246" s="6">
        <v>0.5</v>
      </c>
    </row>
    <row r="247" spans="1:16 16384:16384" s="8" customFormat="1" ht="17" thickBot="1">
      <c r="A247" s="7">
        <f>'Id information'!A247</f>
        <v>2470</v>
      </c>
      <c r="B247" s="8">
        <v>14</v>
      </c>
      <c r="C247" s="8">
        <v>24</v>
      </c>
      <c r="D247" s="8">
        <v>9.8000000000000007</v>
      </c>
      <c r="E247" s="8">
        <v>23</v>
      </c>
      <c r="F247" s="8">
        <v>9</v>
      </c>
      <c r="G247" s="8">
        <v>7</v>
      </c>
      <c r="H247" s="8">
        <v>10</v>
      </c>
      <c r="I247" s="8">
        <v>3</v>
      </c>
      <c r="J247" s="8">
        <v>20</v>
      </c>
      <c r="K247" s="8">
        <v>6</v>
      </c>
      <c r="L247" s="8">
        <v>5</v>
      </c>
      <c r="M247" s="8">
        <v>17</v>
      </c>
      <c r="N247" s="8">
        <v>3</v>
      </c>
      <c r="O247" s="9">
        <v>43888</v>
      </c>
      <c r="P247" s="10">
        <v>0.5</v>
      </c>
    </row>
    <row r="248" spans="1:16 16384:16384" s="11" customFormat="1" ht="17" thickTop="1">
      <c r="A248" s="11" t="s">
        <v>16</v>
      </c>
      <c r="B248" s="11" t="s">
        <v>16</v>
      </c>
      <c r="C248" s="11" t="s">
        <v>16</v>
      </c>
      <c r="D248" s="11" t="s">
        <v>17</v>
      </c>
      <c r="E248" s="11" t="s">
        <v>17</v>
      </c>
      <c r="F248" s="11" t="s">
        <v>17</v>
      </c>
      <c r="G248" s="11" t="s">
        <v>17</v>
      </c>
      <c r="H248" s="11" t="s">
        <v>17</v>
      </c>
      <c r="I248" s="11" t="s">
        <v>17</v>
      </c>
      <c r="J248" s="11" t="s">
        <v>17</v>
      </c>
      <c r="K248" s="11" t="s">
        <v>17</v>
      </c>
      <c r="L248" s="11" t="s">
        <v>17</v>
      </c>
      <c r="M248" s="11" t="s">
        <v>17</v>
      </c>
      <c r="N248" s="11" t="s">
        <v>17</v>
      </c>
      <c r="XFD248" s="12"/>
    </row>
  </sheetData>
  <sheetProtection sheet="1" objects="1" scenarios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331E-8978-014D-9B59-43DBAF7867F6}">
  <dimension ref="A1:I412"/>
  <sheetViews>
    <sheetView topLeftCell="A154" zoomScale="93" workbookViewId="0">
      <selection activeCell="G169" sqref="G169"/>
    </sheetView>
  </sheetViews>
  <sheetFormatPr baseColWidth="10" defaultRowHeight="16"/>
  <cols>
    <col min="1" max="1" width="10.83203125" style="4"/>
    <col min="7" max="7" width="19.83203125" customWidth="1"/>
    <col min="8" max="8" width="26.6640625" customWidth="1"/>
    <col min="9" max="9" width="28.5" customWidth="1"/>
  </cols>
  <sheetData>
    <row r="1" spans="1:9" ht="17" thickBot="1">
      <c r="A1" s="13" t="str">
        <f>Volume_Weights!A1</f>
        <v>ID_LAB</v>
      </c>
      <c r="B1" s="65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5" t="s">
        <v>23</v>
      </c>
      <c r="H1" s="16" t="s">
        <v>24</v>
      </c>
      <c r="I1" s="17" t="s">
        <v>25</v>
      </c>
    </row>
    <row r="2" spans="1:9">
      <c r="A2" s="4">
        <f>Volume_Weights!A2</f>
        <v>6030</v>
      </c>
      <c r="B2">
        <v>0.61</v>
      </c>
      <c r="C2">
        <v>0.82599999999999996</v>
      </c>
      <c r="D2">
        <v>3</v>
      </c>
      <c r="E2">
        <v>3</v>
      </c>
      <c r="F2">
        <v>0.61399999999999999</v>
      </c>
      <c r="G2" s="18">
        <v>0.85399999999999998</v>
      </c>
      <c r="H2" s="5" t="s">
        <v>26</v>
      </c>
      <c r="I2" s="5" t="s">
        <v>27</v>
      </c>
    </row>
    <row r="3" spans="1:9">
      <c r="A3" s="4">
        <f>Volume_Weights!A3</f>
        <v>6031</v>
      </c>
      <c r="B3">
        <v>0.627</v>
      </c>
      <c r="C3">
        <v>0.59699999999999998</v>
      </c>
      <c r="D3">
        <v>3</v>
      </c>
      <c r="E3">
        <v>2.5</v>
      </c>
      <c r="F3">
        <v>0.627</v>
      </c>
      <c r="G3" s="18">
        <v>0.627</v>
      </c>
      <c r="H3" s="5" t="s">
        <v>26</v>
      </c>
      <c r="I3" s="5" t="s">
        <v>27</v>
      </c>
    </row>
    <row r="4" spans="1:9">
      <c r="A4" s="4">
        <f>Volume_Weights!A4</f>
        <v>6032</v>
      </c>
      <c r="B4">
        <v>0.56299999999999994</v>
      </c>
      <c r="C4">
        <v>0.78400000000000003</v>
      </c>
      <c r="D4">
        <v>3</v>
      </c>
      <c r="E4">
        <v>2</v>
      </c>
      <c r="F4">
        <v>0.56399999999999995</v>
      </c>
      <c r="G4" s="18">
        <v>0.56399999999999995</v>
      </c>
      <c r="H4" s="5" t="s">
        <v>26</v>
      </c>
      <c r="I4" s="5" t="s">
        <v>27</v>
      </c>
    </row>
    <row r="5" spans="1:9">
      <c r="A5" s="4">
        <f>Volume_Weights!A5</f>
        <v>6033</v>
      </c>
      <c r="B5">
        <v>0.63600000000000001</v>
      </c>
      <c r="C5">
        <v>0.81200000000000006</v>
      </c>
      <c r="D5">
        <v>3</v>
      </c>
      <c r="E5">
        <v>2</v>
      </c>
      <c r="F5">
        <v>0.64</v>
      </c>
      <c r="G5" s="18">
        <v>0.64</v>
      </c>
      <c r="H5" s="5" t="s">
        <v>26</v>
      </c>
      <c r="I5" s="5" t="s">
        <v>27</v>
      </c>
    </row>
    <row r="6" spans="1:9">
      <c r="A6" s="4">
        <f>Volume_Weights!A6</f>
        <v>6034</v>
      </c>
      <c r="B6">
        <v>0.73</v>
      </c>
      <c r="C6">
        <v>0.81899999999999995</v>
      </c>
      <c r="D6">
        <v>3</v>
      </c>
      <c r="E6">
        <v>2</v>
      </c>
      <c r="F6">
        <v>0.73399999999999999</v>
      </c>
      <c r="G6" s="18">
        <v>0.73399999999999999</v>
      </c>
      <c r="H6" s="5" t="s">
        <v>26</v>
      </c>
      <c r="I6" s="5" t="s">
        <v>27</v>
      </c>
    </row>
    <row r="7" spans="1:9" ht="17" thickBot="1">
      <c r="A7" s="7">
        <f>Volume_Weights!A7</f>
        <v>6035</v>
      </c>
      <c r="B7" s="8">
        <v>0.81200000000000006</v>
      </c>
      <c r="C7" s="8">
        <v>0.74299999999999999</v>
      </c>
      <c r="D7" s="8">
        <v>3</v>
      </c>
      <c r="E7" s="8">
        <v>2</v>
      </c>
      <c r="F7" s="8">
        <v>0.81499999999999995</v>
      </c>
      <c r="G7" s="19">
        <v>0.81499999999999995</v>
      </c>
      <c r="H7" s="9" t="s">
        <v>26</v>
      </c>
      <c r="I7" s="9" t="s">
        <v>27</v>
      </c>
    </row>
    <row r="8" spans="1:9" ht="17" thickTop="1">
      <c r="A8" s="4">
        <f>Volume_Weights!A8</f>
        <v>6036</v>
      </c>
      <c r="B8">
        <v>0.85399999999999998</v>
      </c>
      <c r="C8">
        <v>1.3029999999999999</v>
      </c>
      <c r="D8">
        <v>2</v>
      </c>
      <c r="E8">
        <v>2</v>
      </c>
      <c r="F8">
        <v>0.85799999999999998</v>
      </c>
      <c r="G8" s="20">
        <v>1.306</v>
      </c>
      <c r="H8" s="5" t="s">
        <v>28</v>
      </c>
      <c r="I8" s="5" t="s">
        <v>29</v>
      </c>
    </row>
    <row r="9" spans="1:9">
      <c r="A9" s="4">
        <f>Volume_Weights!A9</f>
        <v>6037</v>
      </c>
      <c r="B9">
        <v>0.93500000000000005</v>
      </c>
      <c r="C9">
        <v>1.877</v>
      </c>
      <c r="D9">
        <v>2</v>
      </c>
      <c r="E9">
        <v>2</v>
      </c>
      <c r="F9">
        <v>0.93700000000000006</v>
      </c>
      <c r="G9" s="20">
        <v>1.879</v>
      </c>
      <c r="H9" s="5" t="s">
        <v>28</v>
      </c>
      <c r="I9" s="5" t="s">
        <v>29</v>
      </c>
    </row>
    <row r="10" spans="1:9">
      <c r="A10" s="4">
        <f>Volume_Weights!A10</f>
        <v>6039</v>
      </c>
      <c r="B10">
        <v>0.64700000000000002</v>
      </c>
      <c r="C10">
        <v>1.073</v>
      </c>
      <c r="D10">
        <v>1.6</v>
      </c>
      <c r="E10">
        <v>2</v>
      </c>
      <c r="F10">
        <v>0.64900000000000002</v>
      </c>
      <c r="G10" s="20">
        <v>1.0780000000000001</v>
      </c>
      <c r="H10" s="5" t="s">
        <v>28</v>
      </c>
      <c r="I10" s="5" t="s">
        <v>29</v>
      </c>
    </row>
    <row r="11" spans="1:9">
      <c r="A11" s="4">
        <f>Volume_Weights!A11</f>
        <v>6040</v>
      </c>
      <c r="B11">
        <v>0.84</v>
      </c>
      <c r="C11">
        <v>0.79900000000000004</v>
      </c>
      <c r="D11">
        <v>1.6</v>
      </c>
      <c r="E11">
        <v>2</v>
      </c>
      <c r="F11">
        <v>0.84599999999999997</v>
      </c>
      <c r="G11" s="20">
        <v>0.80200000000000005</v>
      </c>
      <c r="H11" s="5" t="s">
        <v>28</v>
      </c>
      <c r="I11" s="5" t="s">
        <v>29</v>
      </c>
    </row>
    <row r="12" spans="1:9">
      <c r="A12" s="4">
        <f>Volume_Weights!A12</f>
        <v>6042</v>
      </c>
      <c r="B12">
        <v>0.57299999999999995</v>
      </c>
      <c r="C12">
        <v>0.80700000000000005</v>
      </c>
      <c r="D12">
        <v>2</v>
      </c>
      <c r="E12">
        <v>2</v>
      </c>
      <c r="F12">
        <v>0.57499999999999996</v>
      </c>
      <c r="G12" s="20">
        <v>0.81</v>
      </c>
      <c r="H12" s="5" t="s">
        <v>28</v>
      </c>
      <c r="I12" s="5" t="s">
        <v>29</v>
      </c>
    </row>
    <row r="13" spans="1:9" ht="17" thickBot="1">
      <c r="A13" s="7">
        <f>Volume_Weights!A13</f>
        <v>6078</v>
      </c>
      <c r="B13" s="8">
        <v>0.68799999999999994</v>
      </c>
      <c r="C13" s="8">
        <v>0.86</v>
      </c>
      <c r="D13" s="8">
        <v>2</v>
      </c>
      <c r="E13" s="8">
        <v>2</v>
      </c>
      <c r="F13" s="8">
        <v>0.69199999999999995</v>
      </c>
      <c r="G13" s="21">
        <v>0.86299999999999999</v>
      </c>
      <c r="H13" s="9" t="s">
        <v>28</v>
      </c>
      <c r="I13" s="9" t="s">
        <v>29</v>
      </c>
    </row>
    <row r="14" spans="1:9" ht="17" thickTop="1">
      <c r="A14" s="4">
        <f>Volume_Weights!A14</f>
        <v>235</v>
      </c>
      <c r="B14">
        <v>0.85899999999999999</v>
      </c>
      <c r="C14">
        <v>1.5620000000000001</v>
      </c>
      <c r="D14">
        <v>2</v>
      </c>
      <c r="E14">
        <v>1.3</v>
      </c>
      <c r="F14">
        <v>0.86299999999999999</v>
      </c>
      <c r="G14" s="20">
        <v>0.86299999999999999</v>
      </c>
      <c r="H14" s="22" t="s">
        <v>30</v>
      </c>
      <c r="I14" s="5" t="s">
        <v>31</v>
      </c>
    </row>
    <row r="15" spans="1:9">
      <c r="A15" s="4">
        <f>Volume_Weights!A15</f>
        <v>237</v>
      </c>
      <c r="B15">
        <v>0.57299999999999995</v>
      </c>
      <c r="C15">
        <v>1.633</v>
      </c>
      <c r="D15">
        <v>2</v>
      </c>
      <c r="E15">
        <v>1.5</v>
      </c>
      <c r="F15">
        <v>0.57499999999999996</v>
      </c>
      <c r="G15" s="20">
        <v>0.57499999999999996</v>
      </c>
      <c r="H15" s="22" t="s">
        <v>30</v>
      </c>
      <c r="I15" s="5" t="s">
        <v>31</v>
      </c>
    </row>
    <row r="16" spans="1:9">
      <c r="A16" s="4">
        <f>Volume_Weights!A16</f>
        <v>238</v>
      </c>
      <c r="B16">
        <v>0.63300000000000001</v>
      </c>
      <c r="C16">
        <v>1.99</v>
      </c>
      <c r="D16">
        <v>2</v>
      </c>
      <c r="E16">
        <v>1.5</v>
      </c>
      <c r="F16">
        <v>0.63400000000000001</v>
      </c>
      <c r="G16" s="20">
        <v>0.63400000000000001</v>
      </c>
      <c r="H16" s="22" t="s">
        <v>30</v>
      </c>
      <c r="I16" s="5" t="s">
        <v>31</v>
      </c>
    </row>
    <row r="17" spans="1:9">
      <c r="A17" s="4">
        <f>Volume_Weights!A17</f>
        <v>239</v>
      </c>
      <c r="B17">
        <v>0.75700000000000001</v>
      </c>
      <c r="C17">
        <v>1.75</v>
      </c>
      <c r="D17">
        <v>2</v>
      </c>
      <c r="E17">
        <v>2</v>
      </c>
      <c r="F17">
        <v>0.76</v>
      </c>
      <c r="G17" s="20">
        <v>0.76</v>
      </c>
      <c r="H17" s="22" t="s">
        <v>30</v>
      </c>
      <c r="I17" s="5" t="s">
        <v>31</v>
      </c>
    </row>
    <row r="18" spans="1:9">
      <c r="A18" s="4">
        <f>Volume_Weights!A18</f>
        <v>240</v>
      </c>
      <c r="B18">
        <v>0.53700000000000003</v>
      </c>
      <c r="C18">
        <v>1.2629999999999999</v>
      </c>
      <c r="D18">
        <v>2</v>
      </c>
      <c r="E18">
        <v>1.5</v>
      </c>
      <c r="F18">
        <v>0.53900000000000003</v>
      </c>
      <c r="G18" s="20">
        <v>0.59</v>
      </c>
      <c r="H18" s="22" t="s">
        <v>30</v>
      </c>
      <c r="I18" s="5" t="s">
        <v>31</v>
      </c>
    </row>
    <row r="19" spans="1:9" ht="17" thickBot="1">
      <c r="A19" s="7">
        <f>Volume_Weights!A19</f>
        <v>118</v>
      </c>
      <c r="B19" s="8">
        <v>0.67</v>
      </c>
      <c r="C19" s="8">
        <v>1.3859999999999999</v>
      </c>
      <c r="D19" s="8">
        <v>2</v>
      </c>
      <c r="E19" s="8">
        <v>2</v>
      </c>
      <c r="F19" s="8">
        <v>0.66900000000000004</v>
      </c>
      <c r="G19" s="21">
        <v>0.66900000000000004</v>
      </c>
      <c r="H19" s="23" t="s">
        <v>30</v>
      </c>
      <c r="I19" s="9" t="s">
        <v>31</v>
      </c>
    </row>
    <row r="20" spans="1:9" ht="17" thickTop="1">
      <c r="A20" s="4">
        <f>Volume_Weights!A20</f>
        <v>163</v>
      </c>
      <c r="B20">
        <v>1.486</v>
      </c>
      <c r="C20">
        <v>1.49</v>
      </c>
      <c r="D20">
        <v>2</v>
      </c>
      <c r="E20">
        <v>2</v>
      </c>
      <c r="F20">
        <v>1.488</v>
      </c>
      <c r="G20" s="20">
        <v>1.494</v>
      </c>
      <c r="H20" s="5" t="s">
        <v>32</v>
      </c>
      <c r="I20" s="5" t="s">
        <v>31</v>
      </c>
    </row>
    <row r="21" spans="1:9">
      <c r="A21" s="4">
        <f>Volume_Weights!A21</f>
        <v>165</v>
      </c>
      <c r="B21">
        <v>0.88500000000000001</v>
      </c>
      <c r="C21">
        <v>1.149</v>
      </c>
      <c r="D21">
        <v>2</v>
      </c>
      <c r="E21">
        <v>0.9</v>
      </c>
      <c r="F21">
        <v>0.88900000000000001</v>
      </c>
      <c r="G21" s="20">
        <v>1.1519999999999999</v>
      </c>
      <c r="H21" s="5" t="s">
        <v>32</v>
      </c>
      <c r="I21" s="5" t="s">
        <v>31</v>
      </c>
    </row>
    <row r="22" spans="1:9">
      <c r="A22" s="4">
        <f>Volume_Weights!A22</f>
        <v>166</v>
      </c>
      <c r="B22">
        <v>0.82299999999999995</v>
      </c>
      <c r="C22">
        <v>1.302</v>
      </c>
      <c r="D22">
        <v>2</v>
      </c>
      <c r="E22">
        <v>2</v>
      </c>
      <c r="F22">
        <v>0.82399999999999995</v>
      </c>
      <c r="G22" s="20">
        <v>1.31</v>
      </c>
      <c r="H22" s="5" t="s">
        <v>32</v>
      </c>
      <c r="I22" s="5" t="s">
        <v>31</v>
      </c>
    </row>
    <row r="23" spans="1:9">
      <c r="A23" s="4">
        <f>Volume_Weights!A23</f>
        <v>167</v>
      </c>
      <c r="B23">
        <v>0.95</v>
      </c>
      <c r="C23">
        <v>1.2070000000000001</v>
      </c>
      <c r="D23">
        <v>2</v>
      </c>
      <c r="E23">
        <v>2</v>
      </c>
      <c r="F23">
        <v>0.95299999999999996</v>
      </c>
      <c r="G23" s="20">
        <v>1.2110000000000001</v>
      </c>
      <c r="H23" s="5" t="s">
        <v>32</v>
      </c>
      <c r="I23" s="5" t="s">
        <v>31</v>
      </c>
    </row>
    <row r="24" spans="1:9">
      <c r="A24" s="4">
        <f>Volume_Weights!A24</f>
        <v>168</v>
      </c>
      <c r="B24">
        <v>1.1419999999999999</v>
      </c>
      <c r="C24">
        <v>1.2889999999999999</v>
      </c>
      <c r="D24">
        <v>2</v>
      </c>
      <c r="E24">
        <v>2</v>
      </c>
      <c r="F24">
        <v>1.1439999999999999</v>
      </c>
      <c r="G24" s="20">
        <v>1.294</v>
      </c>
      <c r="H24" s="5" t="s">
        <v>32</v>
      </c>
      <c r="I24" s="5" t="s">
        <v>31</v>
      </c>
    </row>
    <row r="25" spans="1:9" ht="17" thickBot="1">
      <c r="A25" s="7">
        <f>Volume_Weights!A25</f>
        <v>108</v>
      </c>
      <c r="B25" s="8">
        <v>1.1319999999999999</v>
      </c>
      <c r="C25" s="8">
        <v>1.2689999999999999</v>
      </c>
      <c r="D25" s="8">
        <v>2</v>
      </c>
      <c r="E25" s="8">
        <v>2</v>
      </c>
      <c r="F25" s="8">
        <v>1.135</v>
      </c>
      <c r="G25" s="8">
        <v>1.2729999999999999</v>
      </c>
      <c r="H25" s="9" t="s">
        <v>32</v>
      </c>
      <c r="I25" s="9" t="s">
        <v>31</v>
      </c>
    </row>
    <row r="26" spans="1:9" ht="17" thickTop="1">
      <c r="A26" s="4">
        <f>Volume_Weights!A26</f>
        <v>1143</v>
      </c>
      <c r="B26">
        <v>1.266</v>
      </c>
      <c r="C26">
        <v>0.83799999999999997</v>
      </c>
      <c r="D26">
        <v>2</v>
      </c>
      <c r="E26">
        <v>2</v>
      </c>
      <c r="F26">
        <v>1.2709999999999999</v>
      </c>
      <c r="G26" s="20">
        <v>0.84299999999999997</v>
      </c>
      <c r="H26" s="5" t="s">
        <v>100</v>
      </c>
      <c r="I26" s="5" t="s">
        <v>31</v>
      </c>
    </row>
    <row r="27" spans="1:9">
      <c r="A27" s="4">
        <f>Volume_Weights!A27</f>
        <v>1144</v>
      </c>
      <c r="B27">
        <v>1.361</v>
      </c>
      <c r="C27">
        <v>1.3640000000000001</v>
      </c>
      <c r="D27">
        <v>2</v>
      </c>
      <c r="E27">
        <v>2</v>
      </c>
      <c r="F27">
        <v>1.3660000000000001</v>
      </c>
      <c r="G27" s="20">
        <v>1.371</v>
      </c>
      <c r="H27" s="5" t="s">
        <v>100</v>
      </c>
      <c r="I27" s="5" t="s">
        <v>31</v>
      </c>
    </row>
    <row r="28" spans="1:9">
      <c r="A28" s="4">
        <f>Volume_Weights!A28</f>
        <v>1145</v>
      </c>
      <c r="B28">
        <v>1.1499999999999999</v>
      </c>
      <c r="C28">
        <v>1.2769999999999999</v>
      </c>
      <c r="D28">
        <v>2</v>
      </c>
      <c r="E28">
        <v>2</v>
      </c>
      <c r="F28">
        <v>1.1539999999999999</v>
      </c>
      <c r="G28" s="20">
        <v>1.282</v>
      </c>
      <c r="H28" s="5" t="s">
        <v>100</v>
      </c>
      <c r="I28" s="5" t="s">
        <v>31</v>
      </c>
    </row>
    <row r="29" spans="1:9">
      <c r="A29" s="4">
        <f>Volume_Weights!A29</f>
        <v>1146</v>
      </c>
      <c r="B29">
        <v>1.24</v>
      </c>
      <c r="C29">
        <v>0.93200000000000005</v>
      </c>
      <c r="D29">
        <v>2</v>
      </c>
      <c r="E29">
        <v>2</v>
      </c>
      <c r="F29">
        <v>1.2430000000000001</v>
      </c>
      <c r="G29" s="20">
        <v>0.93799999999999994</v>
      </c>
      <c r="H29" s="5" t="s">
        <v>100</v>
      </c>
      <c r="I29" s="5" t="s">
        <v>31</v>
      </c>
    </row>
    <row r="30" spans="1:9">
      <c r="A30" s="4">
        <f>Volume_Weights!A30</f>
        <v>1147</v>
      </c>
      <c r="B30">
        <v>1.262</v>
      </c>
      <c r="C30">
        <v>1.6279999999999999</v>
      </c>
      <c r="D30">
        <v>2</v>
      </c>
      <c r="E30">
        <v>2</v>
      </c>
      <c r="F30">
        <v>1.2649999999999999</v>
      </c>
      <c r="G30" s="20">
        <v>1.3640000000000001</v>
      </c>
      <c r="H30" s="5" t="s">
        <v>100</v>
      </c>
      <c r="I30" s="5" t="s">
        <v>31</v>
      </c>
    </row>
    <row r="31" spans="1:9" s="8" customFormat="1" ht="17" thickBot="1">
      <c r="A31" s="7">
        <f>Volume_Weights!A31</f>
        <v>1148</v>
      </c>
      <c r="B31" s="8">
        <v>1.0620000000000001</v>
      </c>
      <c r="C31" s="8">
        <v>1.248</v>
      </c>
      <c r="D31" s="8">
        <v>2</v>
      </c>
      <c r="E31" s="8">
        <v>2</v>
      </c>
      <c r="F31" s="8">
        <v>1.0640000000000001</v>
      </c>
      <c r="G31" s="8">
        <v>1.2549999999999999</v>
      </c>
      <c r="H31" s="9" t="s">
        <v>100</v>
      </c>
      <c r="I31" s="9" t="s">
        <v>31</v>
      </c>
    </row>
    <row r="32" spans="1:9" ht="17" thickTop="1">
      <c r="A32" s="4">
        <f>Volume_Weights!A32</f>
        <v>1019</v>
      </c>
      <c r="B32">
        <v>1.339</v>
      </c>
      <c r="C32">
        <v>1.37</v>
      </c>
      <c r="D32">
        <v>2</v>
      </c>
      <c r="E32">
        <v>2</v>
      </c>
      <c r="F32">
        <v>1.34</v>
      </c>
      <c r="G32" s="20">
        <v>1.377</v>
      </c>
      <c r="H32" s="5" t="s">
        <v>98</v>
      </c>
      <c r="I32" s="5" t="s">
        <v>99</v>
      </c>
    </row>
    <row r="33" spans="1:9">
      <c r="A33" s="4">
        <f>Volume_Weights!A33</f>
        <v>1020</v>
      </c>
      <c r="B33">
        <v>1.647</v>
      </c>
      <c r="C33">
        <v>1.4530000000000001</v>
      </c>
      <c r="D33">
        <v>2</v>
      </c>
      <c r="E33">
        <v>2</v>
      </c>
      <c r="F33">
        <v>1.6479999999999999</v>
      </c>
      <c r="G33" s="20">
        <v>1.458</v>
      </c>
      <c r="H33" s="5" t="s">
        <v>98</v>
      </c>
      <c r="I33" s="5" t="s">
        <v>99</v>
      </c>
    </row>
    <row r="34" spans="1:9">
      <c r="A34" s="4">
        <f>Volume_Weights!A34</f>
        <v>1021</v>
      </c>
      <c r="B34">
        <v>1.492</v>
      </c>
      <c r="C34">
        <v>1.25</v>
      </c>
      <c r="D34">
        <v>2</v>
      </c>
      <c r="E34">
        <v>2</v>
      </c>
      <c r="F34">
        <v>1.494</v>
      </c>
      <c r="G34" s="20">
        <v>1.2569999999999999</v>
      </c>
      <c r="H34" s="5" t="s">
        <v>98</v>
      </c>
      <c r="I34" s="5" t="s">
        <v>99</v>
      </c>
    </row>
    <row r="35" spans="1:9">
      <c r="A35" s="4">
        <f>Volume_Weights!A35</f>
        <v>1022</v>
      </c>
      <c r="B35">
        <v>1.6759999999999999</v>
      </c>
      <c r="C35">
        <v>1.4650000000000001</v>
      </c>
      <c r="D35">
        <v>2</v>
      </c>
      <c r="E35">
        <v>2</v>
      </c>
      <c r="F35">
        <v>1.677</v>
      </c>
      <c r="G35" s="20">
        <v>1.47</v>
      </c>
      <c r="H35" s="5" t="s">
        <v>98</v>
      </c>
      <c r="I35" s="5" t="s">
        <v>99</v>
      </c>
    </row>
    <row r="36" spans="1:9">
      <c r="A36" s="4">
        <f>Volume_Weights!A36</f>
        <v>1023</v>
      </c>
      <c r="B36">
        <v>1.4059999999999999</v>
      </c>
      <c r="C36">
        <v>1.3919999999999999</v>
      </c>
      <c r="D36">
        <v>2</v>
      </c>
      <c r="E36">
        <v>2</v>
      </c>
      <c r="F36">
        <v>1.4059999999999999</v>
      </c>
      <c r="G36" s="20">
        <v>1.399</v>
      </c>
      <c r="H36" s="5" t="s">
        <v>98</v>
      </c>
      <c r="I36" s="5" t="s">
        <v>99</v>
      </c>
    </row>
    <row r="37" spans="1:9" s="8" customFormat="1" ht="17" thickBot="1">
      <c r="A37" s="7">
        <f>Volume_Weights!A37</f>
        <v>1025</v>
      </c>
      <c r="B37" s="8">
        <v>1.4330000000000001</v>
      </c>
      <c r="C37" s="8">
        <v>1.294</v>
      </c>
      <c r="D37" s="8">
        <v>2</v>
      </c>
      <c r="E37" s="8">
        <v>2</v>
      </c>
      <c r="F37" s="8">
        <v>1.4339999999999999</v>
      </c>
      <c r="G37" s="8">
        <v>1.3</v>
      </c>
      <c r="H37" s="9" t="s">
        <v>98</v>
      </c>
      <c r="I37" s="9" t="s">
        <v>99</v>
      </c>
    </row>
    <row r="38" spans="1:9" ht="17" thickTop="1">
      <c r="A38" s="4">
        <f>Volume_Weights!A38</f>
        <v>2573</v>
      </c>
      <c r="B38">
        <v>1.3220000000000001</v>
      </c>
      <c r="C38">
        <v>1.339</v>
      </c>
      <c r="D38">
        <v>2</v>
      </c>
      <c r="E38">
        <v>2</v>
      </c>
      <c r="F38">
        <v>1.3260000000000001</v>
      </c>
      <c r="G38" s="20">
        <v>1.343</v>
      </c>
      <c r="H38" s="5" t="s">
        <v>102</v>
      </c>
      <c r="I38" s="5" t="s">
        <v>99</v>
      </c>
    </row>
    <row r="39" spans="1:9">
      <c r="A39" s="4">
        <f>Volume_Weights!A39</f>
        <v>2574</v>
      </c>
      <c r="B39">
        <v>1.534</v>
      </c>
      <c r="C39">
        <v>1.4870000000000001</v>
      </c>
      <c r="D39">
        <v>2</v>
      </c>
      <c r="E39">
        <v>2</v>
      </c>
      <c r="F39">
        <v>1.538</v>
      </c>
      <c r="G39" s="20">
        <v>1.4950000000000001</v>
      </c>
      <c r="H39" s="5" t="s">
        <v>102</v>
      </c>
      <c r="I39" s="5" t="s">
        <v>99</v>
      </c>
    </row>
    <row r="40" spans="1:9">
      <c r="A40" s="4">
        <f>Volume_Weights!A40</f>
        <v>2575</v>
      </c>
      <c r="B40">
        <v>1.5720000000000001</v>
      </c>
      <c r="C40">
        <v>1.306</v>
      </c>
      <c r="D40">
        <v>2</v>
      </c>
      <c r="E40">
        <v>2</v>
      </c>
      <c r="F40">
        <v>1.575</v>
      </c>
      <c r="G40" s="20">
        <v>1.3169999999999999</v>
      </c>
      <c r="H40" s="5" t="s">
        <v>102</v>
      </c>
      <c r="I40" s="5" t="s">
        <v>99</v>
      </c>
    </row>
    <row r="41" spans="1:9">
      <c r="A41" s="4">
        <f>Volume_Weights!A41</f>
        <v>2576</v>
      </c>
      <c r="B41">
        <v>1.363</v>
      </c>
      <c r="C41">
        <v>1.224</v>
      </c>
      <c r="D41">
        <v>1.5</v>
      </c>
      <c r="E41">
        <v>2</v>
      </c>
      <c r="F41">
        <v>1.367</v>
      </c>
      <c r="G41" s="20">
        <v>1.2330000000000001</v>
      </c>
      <c r="H41" s="5" t="s">
        <v>102</v>
      </c>
      <c r="I41" s="5" t="s">
        <v>99</v>
      </c>
    </row>
    <row r="42" spans="1:9">
      <c r="A42" s="4">
        <f>Volume_Weights!A42</f>
        <v>2577</v>
      </c>
      <c r="B42">
        <v>1.605</v>
      </c>
      <c r="C42">
        <v>1.345</v>
      </c>
      <c r="D42">
        <v>1.5</v>
      </c>
      <c r="E42">
        <v>2</v>
      </c>
      <c r="F42">
        <v>1.6080000000000001</v>
      </c>
      <c r="G42" s="20">
        <v>1.3520000000000001</v>
      </c>
      <c r="H42" s="5" t="s">
        <v>102</v>
      </c>
      <c r="I42" s="5" t="s">
        <v>99</v>
      </c>
    </row>
    <row r="43" spans="1:9" s="8" customFormat="1" ht="17" thickBot="1">
      <c r="A43" s="7">
        <f>Volume_Weights!A43</f>
        <v>2578</v>
      </c>
      <c r="B43" s="8">
        <v>1.3819999999999999</v>
      </c>
      <c r="C43" s="8">
        <v>1.44</v>
      </c>
      <c r="D43" s="8">
        <v>1.5</v>
      </c>
      <c r="E43" s="8">
        <v>1.5</v>
      </c>
      <c r="F43" s="8">
        <v>1.389</v>
      </c>
      <c r="G43" s="21">
        <v>1.4450000000000001</v>
      </c>
      <c r="H43" s="9" t="s">
        <v>102</v>
      </c>
      <c r="I43" s="9" t="s">
        <v>99</v>
      </c>
    </row>
    <row r="44" spans="1:9" ht="17" thickTop="1">
      <c r="A44" s="4">
        <f>Volume_Weights!A44</f>
        <v>2564</v>
      </c>
      <c r="B44">
        <v>1.429</v>
      </c>
      <c r="C44">
        <v>1.425</v>
      </c>
      <c r="D44">
        <v>2</v>
      </c>
      <c r="E44">
        <v>2</v>
      </c>
      <c r="F44">
        <v>1.4319999999999999</v>
      </c>
      <c r="G44" s="20">
        <v>1.429</v>
      </c>
      <c r="H44" s="5" t="s">
        <v>101</v>
      </c>
      <c r="I44" s="5" t="s">
        <v>99</v>
      </c>
    </row>
    <row r="45" spans="1:9">
      <c r="A45" s="4">
        <f>Volume_Weights!A45</f>
        <v>2565</v>
      </c>
      <c r="B45">
        <v>1.496</v>
      </c>
      <c r="C45">
        <v>1.3919999999999999</v>
      </c>
      <c r="D45">
        <v>2</v>
      </c>
      <c r="E45">
        <v>2</v>
      </c>
      <c r="F45">
        <v>1.5029999999999999</v>
      </c>
      <c r="G45" s="20">
        <v>1.3959999999999999</v>
      </c>
      <c r="H45" s="5" t="s">
        <v>101</v>
      </c>
      <c r="I45" s="5" t="s">
        <v>99</v>
      </c>
    </row>
    <row r="46" spans="1:9">
      <c r="A46" s="4">
        <f>Volume_Weights!A46</f>
        <v>2566</v>
      </c>
      <c r="B46">
        <v>1.3</v>
      </c>
      <c r="C46">
        <v>1.1100000000000001</v>
      </c>
      <c r="D46">
        <v>2</v>
      </c>
      <c r="E46">
        <v>2</v>
      </c>
      <c r="F46">
        <v>1.304</v>
      </c>
      <c r="G46" s="20">
        <v>1.113</v>
      </c>
      <c r="H46" s="5" t="s">
        <v>101</v>
      </c>
      <c r="I46" s="5" t="s">
        <v>99</v>
      </c>
    </row>
    <row r="47" spans="1:9">
      <c r="A47" s="4">
        <f>Volume_Weights!A47</f>
        <v>2567</v>
      </c>
      <c r="B47">
        <v>1.415</v>
      </c>
      <c r="C47">
        <v>1.357</v>
      </c>
      <c r="D47">
        <v>1.5</v>
      </c>
      <c r="E47">
        <v>2</v>
      </c>
      <c r="F47">
        <v>1.421</v>
      </c>
      <c r="G47" s="20">
        <v>1.363</v>
      </c>
      <c r="H47" s="5" t="s">
        <v>101</v>
      </c>
      <c r="I47" s="5" t="s">
        <v>99</v>
      </c>
    </row>
    <row r="48" spans="1:9">
      <c r="A48" s="4">
        <f>Volume_Weights!A48</f>
        <v>2568</v>
      </c>
      <c r="B48">
        <v>1.357</v>
      </c>
      <c r="C48">
        <v>1.421</v>
      </c>
      <c r="D48">
        <v>1.5</v>
      </c>
      <c r="E48">
        <v>2</v>
      </c>
      <c r="F48">
        <v>1.3620000000000001</v>
      </c>
      <c r="G48" s="20">
        <v>1.425</v>
      </c>
      <c r="H48" s="5" t="s">
        <v>101</v>
      </c>
      <c r="I48" s="5" t="s">
        <v>99</v>
      </c>
    </row>
    <row r="49" spans="1:9" s="8" customFormat="1" ht="17" thickBot="1">
      <c r="A49" s="7">
        <f>Volume_Weights!A49</f>
        <v>2569</v>
      </c>
      <c r="B49" s="8">
        <v>1.4890000000000001</v>
      </c>
      <c r="C49" s="8">
        <v>1.26</v>
      </c>
      <c r="D49" s="8">
        <v>2</v>
      </c>
      <c r="E49" s="8">
        <v>2</v>
      </c>
      <c r="F49" s="8">
        <v>1.494</v>
      </c>
      <c r="G49" s="8">
        <v>1.264</v>
      </c>
      <c r="H49" s="9" t="s">
        <v>101</v>
      </c>
      <c r="I49" s="9" t="s">
        <v>99</v>
      </c>
    </row>
    <row r="50" spans="1:9" ht="17" thickTop="1">
      <c r="A50" s="4">
        <f>Volume_Weights!A50</f>
        <v>1718</v>
      </c>
      <c r="B50">
        <v>0.77500000000000002</v>
      </c>
      <c r="C50">
        <v>2.1139999999999999</v>
      </c>
      <c r="D50">
        <v>2</v>
      </c>
      <c r="E50">
        <v>2</v>
      </c>
      <c r="F50">
        <v>0.77500000000000002</v>
      </c>
      <c r="G50" s="20">
        <v>2.117</v>
      </c>
      <c r="H50" s="5" t="s">
        <v>123</v>
      </c>
      <c r="I50" s="5" t="s">
        <v>122</v>
      </c>
    </row>
    <row r="51" spans="1:9">
      <c r="A51" s="4">
        <f>Volume_Weights!A52</f>
        <v>1856</v>
      </c>
      <c r="B51">
        <v>1.667</v>
      </c>
      <c r="C51">
        <v>1.95</v>
      </c>
      <c r="D51">
        <v>2</v>
      </c>
      <c r="E51">
        <v>2</v>
      </c>
      <c r="F51">
        <v>1.6659999999999999</v>
      </c>
      <c r="G51" s="20">
        <v>1.954</v>
      </c>
      <c r="H51" s="5" t="s">
        <v>123</v>
      </c>
      <c r="I51" s="5" t="s">
        <v>122</v>
      </c>
    </row>
    <row r="52" spans="1:9">
      <c r="A52" s="4">
        <f>Volume_Weights!A53</f>
        <v>1859</v>
      </c>
      <c r="B52">
        <v>1.1259999999999999</v>
      </c>
      <c r="C52">
        <v>1.4119999999999999</v>
      </c>
      <c r="D52">
        <v>2</v>
      </c>
      <c r="E52">
        <v>2</v>
      </c>
      <c r="F52">
        <v>1.1279999999999999</v>
      </c>
      <c r="G52" s="20">
        <v>1.417</v>
      </c>
      <c r="H52" s="5" t="s">
        <v>123</v>
      </c>
      <c r="I52" s="5" t="s">
        <v>122</v>
      </c>
    </row>
    <row r="53" spans="1:9">
      <c r="A53" s="4">
        <f>Volume_Weights!A54</f>
        <v>1860</v>
      </c>
      <c r="B53">
        <v>1.3180000000000001</v>
      </c>
      <c r="C53">
        <v>1.579</v>
      </c>
      <c r="D53">
        <v>2</v>
      </c>
      <c r="E53">
        <v>2</v>
      </c>
      <c r="F53">
        <v>1.319</v>
      </c>
      <c r="G53" s="20">
        <v>1.5840000000000001</v>
      </c>
      <c r="H53" s="5" t="s">
        <v>123</v>
      </c>
      <c r="I53" s="5" t="s">
        <v>122</v>
      </c>
    </row>
    <row r="54" spans="1:9">
      <c r="A54" s="4">
        <f>Volume_Weights!A54</f>
        <v>1860</v>
      </c>
      <c r="B54">
        <v>1.5860000000000001</v>
      </c>
      <c r="C54">
        <v>1.621</v>
      </c>
      <c r="D54">
        <v>2</v>
      </c>
      <c r="E54">
        <v>2</v>
      </c>
      <c r="F54">
        <v>1.587</v>
      </c>
      <c r="G54" s="20">
        <v>1.623</v>
      </c>
      <c r="H54" s="5" t="s">
        <v>123</v>
      </c>
      <c r="I54" s="5" t="s">
        <v>122</v>
      </c>
    </row>
    <row r="55" spans="1:9" s="8" customFormat="1" ht="17" thickBot="1">
      <c r="A55" s="7">
        <f>Volume_Weights!A55</f>
        <v>1862</v>
      </c>
      <c r="B55" s="8">
        <v>1.1559999999999999</v>
      </c>
      <c r="C55" s="8">
        <v>1.4350000000000001</v>
      </c>
      <c r="D55" s="8">
        <v>2</v>
      </c>
      <c r="E55" s="8">
        <v>0.5</v>
      </c>
      <c r="F55" s="8">
        <v>1.1559999999999999</v>
      </c>
      <c r="G55" s="21">
        <v>1.4390000000000001</v>
      </c>
      <c r="H55" s="9" t="s">
        <v>123</v>
      </c>
      <c r="I55" s="9" t="s">
        <v>122</v>
      </c>
    </row>
    <row r="56" spans="1:9" ht="17" thickTop="1">
      <c r="A56" s="4">
        <f>Volume_Weights!A56</f>
        <v>1769</v>
      </c>
      <c r="B56">
        <v>1.7230000000000001</v>
      </c>
      <c r="C56">
        <v>1.419</v>
      </c>
      <c r="D56">
        <v>2</v>
      </c>
      <c r="E56">
        <v>2</v>
      </c>
      <c r="F56">
        <v>1.7230000000000001</v>
      </c>
      <c r="G56" s="20">
        <v>1.4259999999999999</v>
      </c>
      <c r="H56" s="5" t="s">
        <v>124</v>
      </c>
      <c r="I56" s="5" t="s">
        <v>122</v>
      </c>
    </row>
    <row r="57" spans="1:9">
      <c r="A57" s="4">
        <f>Volume_Weights!A57</f>
        <v>1771</v>
      </c>
      <c r="B57">
        <v>1.9319999999999999</v>
      </c>
      <c r="C57">
        <v>1.575</v>
      </c>
      <c r="D57">
        <v>2</v>
      </c>
      <c r="E57">
        <v>2</v>
      </c>
      <c r="F57">
        <v>1.9330000000000001</v>
      </c>
      <c r="G57" s="20">
        <v>1.579</v>
      </c>
      <c r="H57" s="5" t="s">
        <v>124</v>
      </c>
      <c r="I57" s="5" t="s">
        <v>122</v>
      </c>
    </row>
    <row r="58" spans="1:9">
      <c r="A58" s="4">
        <f>Volume_Weights!A58</f>
        <v>1772</v>
      </c>
      <c r="B58">
        <v>2.286</v>
      </c>
      <c r="C58">
        <v>1.5209999999999999</v>
      </c>
      <c r="D58">
        <v>2</v>
      </c>
      <c r="E58">
        <v>2</v>
      </c>
      <c r="F58">
        <v>2.286</v>
      </c>
      <c r="G58" s="20">
        <v>1.5229999999999999</v>
      </c>
      <c r="H58" s="5" t="s">
        <v>124</v>
      </c>
      <c r="I58" s="5" t="s">
        <v>122</v>
      </c>
    </row>
    <row r="59" spans="1:9">
      <c r="A59" s="4">
        <f>Volume_Weights!A59</f>
        <v>1773</v>
      </c>
      <c r="B59">
        <v>1.752</v>
      </c>
      <c r="C59">
        <v>1.6160000000000001</v>
      </c>
      <c r="D59">
        <v>2</v>
      </c>
      <c r="E59">
        <v>2</v>
      </c>
      <c r="F59">
        <v>1.752</v>
      </c>
      <c r="G59" s="20">
        <v>1.619</v>
      </c>
      <c r="H59" s="5" t="s">
        <v>124</v>
      </c>
      <c r="I59" s="5" t="s">
        <v>122</v>
      </c>
    </row>
    <row r="60" spans="1:9">
      <c r="A60" s="4">
        <f>Volume_Weights!A60</f>
        <v>1774</v>
      </c>
      <c r="B60">
        <v>1.3740000000000001</v>
      </c>
      <c r="C60">
        <v>1.659</v>
      </c>
      <c r="D60">
        <v>2</v>
      </c>
      <c r="E60">
        <v>2</v>
      </c>
      <c r="F60">
        <v>1.3740000000000001</v>
      </c>
      <c r="G60" s="20">
        <v>1.6679999999999999</v>
      </c>
      <c r="H60" s="5" t="s">
        <v>124</v>
      </c>
      <c r="I60" s="5" t="s">
        <v>122</v>
      </c>
    </row>
    <row r="61" spans="1:9" s="8" customFormat="1" ht="17" thickBot="1">
      <c r="A61" s="7">
        <f>Volume_Weights!A61</f>
        <v>1775</v>
      </c>
      <c r="B61" s="8">
        <v>1.6319999999999999</v>
      </c>
      <c r="C61" s="8">
        <v>1.899</v>
      </c>
      <c r="D61" s="8">
        <v>2</v>
      </c>
      <c r="E61" s="8">
        <v>2</v>
      </c>
      <c r="F61" s="8">
        <v>1.6319999999999999</v>
      </c>
      <c r="G61" s="21">
        <v>1.9019999999999999</v>
      </c>
      <c r="H61" s="9" t="s">
        <v>124</v>
      </c>
      <c r="I61" s="9" t="s">
        <v>122</v>
      </c>
    </row>
    <row r="62" spans="1:9" ht="17" thickTop="1">
      <c r="A62" s="4">
        <f>Volume_Weights!A62</f>
        <v>128</v>
      </c>
      <c r="B62">
        <v>1.8819999999999999</v>
      </c>
      <c r="C62">
        <v>1.7889999999999999</v>
      </c>
      <c r="D62">
        <v>2</v>
      </c>
      <c r="E62">
        <v>2</v>
      </c>
      <c r="F62">
        <v>1.8839999999999999</v>
      </c>
      <c r="G62" s="20">
        <v>1.766</v>
      </c>
      <c r="H62" s="5" t="s">
        <v>125</v>
      </c>
      <c r="I62" s="5" t="s">
        <v>122</v>
      </c>
    </row>
    <row r="63" spans="1:9">
      <c r="A63" s="4">
        <f>Volume_Weights!A63</f>
        <v>140</v>
      </c>
      <c r="B63">
        <v>1.512</v>
      </c>
      <c r="C63">
        <v>1.75</v>
      </c>
      <c r="D63">
        <v>2</v>
      </c>
      <c r="E63">
        <v>2</v>
      </c>
      <c r="F63">
        <v>1.512</v>
      </c>
      <c r="G63" s="20">
        <v>1.752</v>
      </c>
      <c r="H63" s="5" t="s">
        <v>125</v>
      </c>
      <c r="I63" s="5" t="s">
        <v>122</v>
      </c>
    </row>
    <row r="64" spans="1:9">
      <c r="A64" s="4">
        <f>Volume_Weights!A64</f>
        <v>143</v>
      </c>
      <c r="B64">
        <v>1.8440000000000001</v>
      </c>
      <c r="C64">
        <v>1.2589999999999999</v>
      </c>
      <c r="D64">
        <v>2</v>
      </c>
      <c r="E64">
        <v>2</v>
      </c>
      <c r="F64">
        <v>1.845</v>
      </c>
      <c r="G64" s="20">
        <v>1.2629999999999999</v>
      </c>
      <c r="H64" s="5" t="s">
        <v>125</v>
      </c>
      <c r="I64" s="5" t="s">
        <v>122</v>
      </c>
    </row>
    <row r="65" spans="1:9">
      <c r="A65" s="4">
        <f>Volume_Weights!A65</f>
        <v>172</v>
      </c>
      <c r="B65">
        <v>1.637</v>
      </c>
      <c r="C65">
        <v>1.4470000000000001</v>
      </c>
      <c r="D65">
        <v>2</v>
      </c>
      <c r="E65">
        <v>2</v>
      </c>
      <c r="F65">
        <v>1.6379999999999999</v>
      </c>
      <c r="G65" s="20">
        <v>1.4490000000000001</v>
      </c>
      <c r="H65" s="5" t="s">
        <v>125</v>
      </c>
      <c r="I65" s="5" t="s">
        <v>122</v>
      </c>
    </row>
    <row r="66" spans="1:9">
      <c r="A66" s="4">
        <f>Volume_Weights!A66</f>
        <v>232</v>
      </c>
      <c r="B66">
        <v>1.3580000000000001</v>
      </c>
      <c r="C66">
        <v>1.4910000000000001</v>
      </c>
      <c r="D66">
        <v>2</v>
      </c>
      <c r="E66">
        <v>2</v>
      </c>
      <c r="F66">
        <v>1.357</v>
      </c>
      <c r="G66" s="20">
        <v>1.4950000000000001</v>
      </c>
      <c r="H66" s="5" t="s">
        <v>125</v>
      </c>
      <c r="I66" s="5" t="s">
        <v>122</v>
      </c>
    </row>
    <row r="67" spans="1:9" s="8" customFormat="1" ht="17" thickBot="1">
      <c r="A67" s="7">
        <f>Volume_Weights!A67</f>
        <v>233</v>
      </c>
      <c r="B67" s="8">
        <v>1.492</v>
      </c>
      <c r="C67" s="8">
        <v>1.462</v>
      </c>
      <c r="D67" s="8">
        <v>2</v>
      </c>
      <c r="E67" s="8">
        <v>2</v>
      </c>
      <c r="F67" s="8">
        <v>1.492</v>
      </c>
      <c r="G67" s="21">
        <v>1.468</v>
      </c>
      <c r="H67" s="9" t="s">
        <v>125</v>
      </c>
      <c r="I67" s="9" t="s">
        <v>122</v>
      </c>
    </row>
    <row r="68" spans="1:9" ht="17" thickTop="1">
      <c r="A68" s="4">
        <f>Volume_Weights!A68</f>
        <v>1827</v>
      </c>
      <c r="B68">
        <v>1.659</v>
      </c>
      <c r="C68">
        <v>1.6040000000000001</v>
      </c>
      <c r="D68">
        <v>2</v>
      </c>
      <c r="E68">
        <v>2</v>
      </c>
      <c r="F68">
        <v>1.659</v>
      </c>
      <c r="G68" s="20">
        <v>1.607</v>
      </c>
      <c r="H68" s="5" t="s">
        <v>126</v>
      </c>
      <c r="I68" s="5" t="s">
        <v>138</v>
      </c>
    </row>
    <row r="69" spans="1:9">
      <c r="A69" s="4">
        <f>Volume_Weights!A69</f>
        <v>1828</v>
      </c>
      <c r="B69">
        <v>1.4330000000000001</v>
      </c>
      <c r="C69">
        <v>1.4319999999999999</v>
      </c>
      <c r="D69">
        <v>2</v>
      </c>
      <c r="E69">
        <v>1.5</v>
      </c>
      <c r="F69">
        <v>1.4379999999999999</v>
      </c>
      <c r="G69" s="20">
        <v>1.4350000000000001</v>
      </c>
      <c r="H69" s="5" t="s">
        <v>126</v>
      </c>
      <c r="I69" s="5" t="s">
        <v>138</v>
      </c>
    </row>
    <row r="70" spans="1:9">
      <c r="A70" s="4">
        <f>Volume_Weights!A70</f>
        <v>1830</v>
      </c>
      <c r="B70">
        <v>1.752</v>
      </c>
      <c r="C70">
        <v>1.2629999999999999</v>
      </c>
      <c r="D70">
        <v>2</v>
      </c>
      <c r="E70">
        <v>1.5</v>
      </c>
      <c r="F70">
        <v>1.7549999999999999</v>
      </c>
      <c r="G70" s="20">
        <v>1.2649999999999999</v>
      </c>
      <c r="H70" s="5" t="s">
        <v>126</v>
      </c>
      <c r="I70" s="5" t="s">
        <v>138</v>
      </c>
    </row>
    <row r="71" spans="1:9">
      <c r="A71" s="4">
        <f>Volume_Weights!A71</f>
        <v>1831</v>
      </c>
      <c r="B71">
        <v>1.38</v>
      </c>
      <c r="C71">
        <v>1.893</v>
      </c>
      <c r="D71">
        <v>1.5</v>
      </c>
      <c r="E71">
        <v>1.5</v>
      </c>
      <c r="F71">
        <v>1.3819999999999999</v>
      </c>
      <c r="G71" s="20">
        <v>1.8939999999999999</v>
      </c>
      <c r="H71" s="5" t="s">
        <v>126</v>
      </c>
      <c r="I71" s="5" t="s">
        <v>138</v>
      </c>
    </row>
    <row r="72" spans="1:9">
      <c r="A72" s="4">
        <f>Volume_Weights!A72</f>
        <v>1832</v>
      </c>
      <c r="B72">
        <v>1.855</v>
      </c>
      <c r="C72">
        <v>1.587</v>
      </c>
      <c r="D72">
        <v>1.5</v>
      </c>
      <c r="E72">
        <v>1.5</v>
      </c>
      <c r="F72">
        <v>1.859</v>
      </c>
      <c r="G72" s="20">
        <v>1.59</v>
      </c>
      <c r="H72" s="5" t="s">
        <v>126</v>
      </c>
      <c r="I72" s="5" t="s">
        <v>138</v>
      </c>
    </row>
    <row r="73" spans="1:9" s="8" customFormat="1" ht="17" thickBot="1">
      <c r="A73" s="7">
        <f>Volume_Weights!A73</f>
        <v>1833</v>
      </c>
      <c r="B73" s="8">
        <v>1.55</v>
      </c>
      <c r="C73" s="8">
        <v>1.89</v>
      </c>
      <c r="D73" s="8">
        <v>1.5</v>
      </c>
      <c r="E73" s="8">
        <v>1.5</v>
      </c>
      <c r="F73" s="8">
        <v>1.5529999999999999</v>
      </c>
      <c r="G73" s="8">
        <v>1.8919999999999999</v>
      </c>
      <c r="H73" s="9" t="s">
        <v>126</v>
      </c>
      <c r="I73" s="9" t="s">
        <v>138</v>
      </c>
    </row>
    <row r="74" spans="1:9" ht="17" thickTop="1">
      <c r="A74" s="4">
        <f>Volume_Weights!A74</f>
        <v>1836</v>
      </c>
      <c r="B74">
        <v>1.1830000000000001</v>
      </c>
      <c r="C74">
        <v>1.7</v>
      </c>
      <c r="D74">
        <v>2</v>
      </c>
      <c r="E74">
        <v>2</v>
      </c>
      <c r="F74">
        <v>1.1879999999999999</v>
      </c>
      <c r="G74" s="20">
        <v>1.702</v>
      </c>
      <c r="H74" s="5" t="s">
        <v>127</v>
      </c>
      <c r="I74" s="5" t="s">
        <v>138</v>
      </c>
    </row>
    <row r="75" spans="1:9">
      <c r="A75" s="4">
        <f>Volume_Weights!A75</f>
        <v>1837</v>
      </c>
      <c r="B75">
        <v>1.278</v>
      </c>
      <c r="C75">
        <v>1.4350000000000001</v>
      </c>
      <c r="D75">
        <v>1.5</v>
      </c>
      <c r="E75">
        <v>2</v>
      </c>
      <c r="F75">
        <v>1.28</v>
      </c>
      <c r="G75" s="20">
        <v>1.4359999999999999</v>
      </c>
      <c r="H75" s="5" t="s">
        <v>127</v>
      </c>
      <c r="I75" s="5" t="s">
        <v>138</v>
      </c>
    </row>
    <row r="76" spans="1:9">
      <c r="A76" s="4">
        <f>Volume_Weights!A76</f>
        <v>1838</v>
      </c>
      <c r="B76">
        <v>1.3620000000000001</v>
      </c>
      <c r="C76">
        <v>1.53</v>
      </c>
      <c r="D76">
        <v>2</v>
      </c>
      <c r="E76">
        <v>2</v>
      </c>
      <c r="F76">
        <v>1.3620000000000001</v>
      </c>
      <c r="G76" s="20">
        <v>1.532</v>
      </c>
      <c r="H76" s="5" t="s">
        <v>127</v>
      </c>
      <c r="I76" s="5" t="s">
        <v>138</v>
      </c>
    </row>
    <row r="77" spans="1:9">
      <c r="A77" s="4">
        <f>Volume_Weights!A77</f>
        <v>1839</v>
      </c>
      <c r="B77">
        <v>1.415</v>
      </c>
      <c r="C77">
        <v>1.8220000000000001</v>
      </c>
      <c r="D77">
        <v>2</v>
      </c>
      <c r="E77">
        <v>2</v>
      </c>
      <c r="F77">
        <v>1.4159999999999999</v>
      </c>
      <c r="G77" s="20">
        <v>1.8220000000000001</v>
      </c>
      <c r="H77" s="5" t="s">
        <v>127</v>
      </c>
      <c r="I77" s="5" t="s">
        <v>138</v>
      </c>
    </row>
    <row r="78" spans="1:9">
      <c r="A78" s="4">
        <f>Volume_Weights!A78</f>
        <v>1840</v>
      </c>
      <c r="B78">
        <v>1.38</v>
      </c>
      <c r="C78">
        <v>1.899</v>
      </c>
      <c r="D78">
        <v>2</v>
      </c>
      <c r="E78">
        <v>2</v>
      </c>
      <c r="F78">
        <v>1.38</v>
      </c>
      <c r="G78" s="20">
        <v>1.899</v>
      </c>
      <c r="H78" s="5" t="s">
        <v>127</v>
      </c>
      <c r="I78" s="5" t="s">
        <v>138</v>
      </c>
    </row>
    <row r="79" spans="1:9" s="8" customFormat="1" ht="17" thickBot="1">
      <c r="A79" s="7">
        <f>Volume_Weights!A79</f>
        <v>1841</v>
      </c>
      <c r="B79" s="8">
        <v>1.3879999999999999</v>
      </c>
      <c r="C79" s="8">
        <v>1.8120000000000001</v>
      </c>
      <c r="D79" s="8">
        <v>2</v>
      </c>
      <c r="E79" s="8">
        <v>2</v>
      </c>
      <c r="F79" s="8">
        <v>1.387</v>
      </c>
      <c r="G79" s="8">
        <v>1.8149999999999999</v>
      </c>
      <c r="H79" s="9" t="s">
        <v>127</v>
      </c>
      <c r="I79" s="9" t="s">
        <v>138</v>
      </c>
    </row>
    <row r="80" spans="1:9" ht="17" thickTop="1">
      <c r="A80" s="4">
        <f>Volume_Weights!A80</f>
        <v>1864</v>
      </c>
      <c r="B80">
        <v>0.92900000000000005</v>
      </c>
      <c r="C80">
        <v>0.98099999999999998</v>
      </c>
      <c r="D80">
        <v>2</v>
      </c>
      <c r="E80">
        <v>2</v>
      </c>
      <c r="F80">
        <v>0.93799999999999994</v>
      </c>
      <c r="G80" s="20">
        <v>0.98899999999999999</v>
      </c>
      <c r="H80" s="5" t="s">
        <v>128</v>
      </c>
      <c r="I80" s="5" t="s">
        <v>138</v>
      </c>
    </row>
    <row r="81" spans="1:9">
      <c r="A81" s="4">
        <f>Volume_Weights!A81</f>
        <v>1865</v>
      </c>
      <c r="B81">
        <v>0.80600000000000005</v>
      </c>
      <c r="C81">
        <v>0.93300000000000005</v>
      </c>
      <c r="D81">
        <v>2</v>
      </c>
      <c r="E81">
        <v>1.5</v>
      </c>
      <c r="F81">
        <v>0.82099999999999995</v>
      </c>
      <c r="G81" s="20">
        <v>0.93600000000000005</v>
      </c>
      <c r="H81" s="5" t="s">
        <v>128</v>
      </c>
      <c r="I81" s="5" t="s">
        <v>138</v>
      </c>
    </row>
    <row r="82" spans="1:9">
      <c r="A82" s="4">
        <f>Volume_Weights!A82</f>
        <v>1866</v>
      </c>
      <c r="B82">
        <v>0.92700000000000005</v>
      </c>
      <c r="C82">
        <v>0.96</v>
      </c>
      <c r="D82">
        <v>1.5</v>
      </c>
      <c r="E82">
        <v>1.5</v>
      </c>
      <c r="F82">
        <v>0.92900000000000005</v>
      </c>
      <c r="G82" s="20">
        <v>0.96199999999999997</v>
      </c>
      <c r="H82" s="5" t="s">
        <v>128</v>
      </c>
      <c r="I82" s="5" t="s">
        <v>138</v>
      </c>
    </row>
    <row r="83" spans="1:9">
      <c r="A83" s="4">
        <f>Volume_Weights!A83</f>
        <v>1867</v>
      </c>
      <c r="B83">
        <v>0.97399999999999998</v>
      </c>
      <c r="C83">
        <v>0.97599999999999998</v>
      </c>
      <c r="D83">
        <v>1.5</v>
      </c>
      <c r="E83">
        <v>1.5</v>
      </c>
      <c r="F83">
        <v>0.97499999999999998</v>
      </c>
      <c r="G83" s="20">
        <v>0.97599999999999998</v>
      </c>
      <c r="H83" s="5" t="s">
        <v>128</v>
      </c>
      <c r="I83" s="5" t="s">
        <v>138</v>
      </c>
    </row>
    <row r="84" spans="1:9">
      <c r="A84" s="4">
        <f>Volume_Weights!A84</f>
        <v>1868</v>
      </c>
      <c r="B84">
        <v>0.94099999999999995</v>
      </c>
      <c r="C84">
        <v>1.03</v>
      </c>
      <c r="D84">
        <v>1.5</v>
      </c>
      <c r="E84">
        <v>1.5</v>
      </c>
      <c r="F84">
        <v>0.94299999999999995</v>
      </c>
      <c r="G84" s="20">
        <v>1.032</v>
      </c>
      <c r="H84" s="5" t="s">
        <v>128</v>
      </c>
      <c r="I84" s="5" t="s">
        <v>138</v>
      </c>
    </row>
    <row r="85" spans="1:9" s="8" customFormat="1" ht="17" thickBot="1">
      <c r="A85" s="7">
        <f>Volume_Weights!A85</f>
        <v>1869</v>
      </c>
      <c r="B85" s="8">
        <v>0.81899999999999995</v>
      </c>
      <c r="C85" s="8">
        <v>0.95599999999999996</v>
      </c>
      <c r="D85" s="8">
        <v>1.5</v>
      </c>
      <c r="E85" s="8">
        <v>1.5</v>
      </c>
      <c r="F85" s="8">
        <v>0.81899999999999995</v>
      </c>
      <c r="G85" s="8">
        <v>0.95599999999999996</v>
      </c>
      <c r="H85" s="9" t="s">
        <v>128</v>
      </c>
      <c r="I85" s="9" t="s">
        <v>138</v>
      </c>
    </row>
    <row r="86" spans="1:9" ht="17" thickTop="1">
      <c r="A86" s="4">
        <f>Volume_Weights!A86</f>
        <v>1845</v>
      </c>
      <c r="B86">
        <v>1.0169999999999999</v>
      </c>
      <c r="C86">
        <v>0.78400000000000003</v>
      </c>
      <c r="D86">
        <v>2</v>
      </c>
      <c r="E86">
        <v>2</v>
      </c>
      <c r="F86">
        <v>1.02</v>
      </c>
      <c r="G86" s="20">
        <v>0.78600000000000003</v>
      </c>
      <c r="H86" s="5" t="s">
        <v>139</v>
      </c>
      <c r="I86" s="5" t="s">
        <v>155</v>
      </c>
    </row>
    <row r="87" spans="1:9">
      <c r="A87" s="4">
        <f>Volume_Weights!A87</f>
        <v>1846</v>
      </c>
      <c r="B87">
        <v>0.96399999999999997</v>
      </c>
      <c r="C87">
        <v>0.92100000000000004</v>
      </c>
      <c r="D87">
        <v>2</v>
      </c>
      <c r="E87">
        <v>2</v>
      </c>
      <c r="F87">
        <v>0.96699999999999997</v>
      </c>
      <c r="G87" s="20">
        <v>0.92400000000000004</v>
      </c>
      <c r="H87" s="5" t="s">
        <v>139</v>
      </c>
      <c r="I87" s="5" t="s">
        <v>155</v>
      </c>
    </row>
    <row r="88" spans="1:9">
      <c r="A88" s="4">
        <f>Volume_Weights!A88</f>
        <v>1847</v>
      </c>
      <c r="B88">
        <v>0.89300000000000002</v>
      </c>
      <c r="C88">
        <v>1.02</v>
      </c>
      <c r="D88">
        <v>2</v>
      </c>
      <c r="E88">
        <v>2</v>
      </c>
      <c r="F88">
        <v>0.89500000000000002</v>
      </c>
      <c r="G88" s="20">
        <v>1.0249999999999999</v>
      </c>
      <c r="H88" s="5" t="s">
        <v>139</v>
      </c>
      <c r="I88" s="5" t="s">
        <v>155</v>
      </c>
    </row>
    <row r="89" spans="1:9">
      <c r="A89" s="4">
        <f>Volume_Weights!A89</f>
        <v>1848</v>
      </c>
      <c r="B89">
        <v>0.95299999999999996</v>
      </c>
      <c r="C89">
        <v>1.079</v>
      </c>
      <c r="D89">
        <v>2</v>
      </c>
      <c r="E89">
        <v>2</v>
      </c>
      <c r="F89">
        <v>0.95799999999999996</v>
      </c>
      <c r="G89" s="20">
        <v>1.0860000000000001</v>
      </c>
      <c r="H89" s="5" t="s">
        <v>139</v>
      </c>
      <c r="I89" s="5" t="s">
        <v>155</v>
      </c>
    </row>
    <row r="90" spans="1:9">
      <c r="A90" s="4">
        <f>Volume_Weights!A90</f>
        <v>1849</v>
      </c>
      <c r="B90">
        <v>1.2070000000000001</v>
      </c>
      <c r="C90">
        <v>1.014</v>
      </c>
      <c r="D90">
        <v>2</v>
      </c>
      <c r="E90">
        <v>2</v>
      </c>
      <c r="F90">
        <v>1.21</v>
      </c>
      <c r="G90" s="20">
        <v>1.016</v>
      </c>
      <c r="H90" s="5" t="s">
        <v>139</v>
      </c>
      <c r="I90" s="5" t="s">
        <v>155</v>
      </c>
    </row>
    <row r="91" spans="1:9" s="8" customFormat="1" ht="17" thickBot="1">
      <c r="A91" s="7">
        <f>Volume_Weights!A91</f>
        <v>1850</v>
      </c>
      <c r="B91" s="8">
        <v>0.89200000000000002</v>
      </c>
      <c r="C91" s="8">
        <v>0.93100000000000005</v>
      </c>
      <c r="D91" s="8">
        <v>2</v>
      </c>
      <c r="E91" s="8">
        <v>2</v>
      </c>
      <c r="F91" s="8">
        <v>0.89300000000000002</v>
      </c>
      <c r="G91" s="8">
        <v>0.93400000000000005</v>
      </c>
      <c r="H91" s="9" t="s">
        <v>139</v>
      </c>
      <c r="I91" s="9" t="s">
        <v>155</v>
      </c>
    </row>
    <row r="92" spans="1:9" ht="17" thickTop="1">
      <c r="A92" s="4">
        <f>Volume_Weights!A92</f>
        <v>2463</v>
      </c>
      <c r="B92">
        <v>0.98299999999999998</v>
      </c>
      <c r="C92">
        <v>1.5069999999999999</v>
      </c>
      <c r="D92">
        <v>2</v>
      </c>
      <c r="E92">
        <v>2</v>
      </c>
      <c r="F92">
        <v>0.99299999999999999</v>
      </c>
      <c r="G92" s="20">
        <v>1.51</v>
      </c>
      <c r="H92" s="5" t="s">
        <v>140</v>
      </c>
      <c r="I92" s="5" t="s">
        <v>155</v>
      </c>
    </row>
    <row r="93" spans="1:9">
      <c r="A93" s="4">
        <f>Volume_Weights!A93</f>
        <v>2464</v>
      </c>
      <c r="B93">
        <v>0.94899999999999995</v>
      </c>
      <c r="C93">
        <v>1.6080000000000001</v>
      </c>
      <c r="D93">
        <v>2</v>
      </c>
      <c r="E93">
        <v>2</v>
      </c>
      <c r="F93">
        <v>0.95599999999999996</v>
      </c>
      <c r="G93" s="20">
        <v>1.611</v>
      </c>
      <c r="H93" s="5" t="s">
        <v>140</v>
      </c>
      <c r="I93" s="5" t="s">
        <v>155</v>
      </c>
    </row>
    <row r="94" spans="1:9">
      <c r="A94" s="4">
        <f>Volume_Weights!A94</f>
        <v>2465</v>
      </c>
      <c r="B94">
        <v>0.95099999999999996</v>
      </c>
      <c r="C94">
        <v>1.1539999999999999</v>
      </c>
      <c r="D94">
        <v>1.5</v>
      </c>
      <c r="E94">
        <v>2</v>
      </c>
      <c r="F94">
        <v>0.95399999999999996</v>
      </c>
      <c r="G94" s="20">
        <v>1.157</v>
      </c>
      <c r="H94" s="5" t="s">
        <v>140</v>
      </c>
      <c r="I94" s="5" t="s">
        <v>155</v>
      </c>
    </row>
    <row r="95" spans="1:9">
      <c r="A95" s="4">
        <f>Volume_Weights!A95</f>
        <v>2466</v>
      </c>
      <c r="B95">
        <v>0.92900000000000005</v>
      </c>
      <c r="C95">
        <v>0.92800000000000005</v>
      </c>
      <c r="D95">
        <v>1.5</v>
      </c>
      <c r="E95">
        <v>2</v>
      </c>
      <c r="F95">
        <v>0.93</v>
      </c>
      <c r="G95" s="20">
        <v>0.93100000000000005</v>
      </c>
      <c r="H95" s="5" t="s">
        <v>140</v>
      </c>
      <c r="I95" s="5" t="s">
        <v>155</v>
      </c>
    </row>
    <row r="96" spans="1:9">
      <c r="A96" s="4">
        <f>Volume_Weights!A96</f>
        <v>2467</v>
      </c>
      <c r="B96">
        <v>0.83899999999999997</v>
      </c>
      <c r="C96">
        <v>0.91700000000000004</v>
      </c>
      <c r="D96">
        <v>2</v>
      </c>
      <c r="E96">
        <v>2</v>
      </c>
      <c r="F96">
        <v>0.84099999999999997</v>
      </c>
      <c r="G96" s="20">
        <v>0.92200000000000004</v>
      </c>
      <c r="H96" s="5" t="s">
        <v>140</v>
      </c>
      <c r="I96" s="5" t="s">
        <v>155</v>
      </c>
    </row>
    <row r="97" spans="1:9" s="8" customFormat="1" ht="17" thickBot="1">
      <c r="A97" s="7">
        <f>Volume_Weights!A97</f>
        <v>2468</v>
      </c>
      <c r="B97" s="8">
        <v>0.83199999999999996</v>
      </c>
      <c r="C97" s="8">
        <v>1.2609999999999999</v>
      </c>
      <c r="D97" s="8">
        <v>1.5</v>
      </c>
      <c r="E97" s="8">
        <v>2</v>
      </c>
      <c r="F97" s="8">
        <v>0.83399999999999996</v>
      </c>
      <c r="G97" s="8">
        <v>1.262</v>
      </c>
      <c r="H97" s="9" t="s">
        <v>140</v>
      </c>
      <c r="I97" s="9" t="s">
        <v>155</v>
      </c>
    </row>
    <row r="98" spans="1:9" ht="17" thickTop="1">
      <c r="A98" s="4">
        <f>Volume_Weights!A98</f>
        <v>2473</v>
      </c>
      <c r="B98">
        <v>0.88900000000000001</v>
      </c>
      <c r="C98">
        <v>1.0740000000000001</v>
      </c>
      <c r="D98">
        <v>2</v>
      </c>
      <c r="E98">
        <v>2</v>
      </c>
      <c r="F98">
        <v>0.89400000000000002</v>
      </c>
      <c r="G98" s="20">
        <v>1.0780000000000001</v>
      </c>
      <c r="H98" s="5" t="s">
        <v>141</v>
      </c>
      <c r="I98" s="5" t="s">
        <v>155</v>
      </c>
    </row>
    <row r="99" spans="1:9">
      <c r="A99" s="4">
        <f>Volume_Weights!A99</f>
        <v>2474</v>
      </c>
      <c r="B99">
        <v>0.88400000000000001</v>
      </c>
      <c r="C99">
        <v>1.0760000000000001</v>
      </c>
      <c r="D99">
        <v>1.5</v>
      </c>
      <c r="E99">
        <v>2</v>
      </c>
      <c r="F99">
        <v>0.89200000000000002</v>
      </c>
      <c r="G99" s="20">
        <v>1.08</v>
      </c>
      <c r="H99" s="5" t="s">
        <v>141</v>
      </c>
      <c r="I99" s="5" t="s">
        <v>155</v>
      </c>
    </row>
    <row r="100" spans="1:9">
      <c r="A100" s="4">
        <f>Volume_Weights!A100</f>
        <v>2475</v>
      </c>
      <c r="B100">
        <v>1.2270000000000001</v>
      </c>
      <c r="C100">
        <v>1.1259999999999999</v>
      </c>
      <c r="D100">
        <v>1.5</v>
      </c>
      <c r="E100">
        <v>2</v>
      </c>
      <c r="F100">
        <v>1.2330000000000001</v>
      </c>
      <c r="G100" s="20">
        <v>1.127</v>
      </c>
      <c r="H100" s="5" t="s">
        <v>141</v>
      </c>
      <c r="I100" s="5" t="s">
        <v>155</v>
      </c>
    </row>
    <row r="101" spans="1:9">
      <c r="A101" s="4">
        <f>Volume_Weights!A101</f>
        <v>2476</v>
      </c>
      <c r="B101">
        <v>0.85099999999999998</v>
      </c>
      <c r="C101">
        <v>1.107</v>
      </c>
      <c r="D101">
        <v>1.5</v>
      </c>
      <c r="E101">
        <v>2</v>
      </c>
      <c r="F101">
        <v>0.85299999999999998</v>
      </c>
      <c r="G101" s="20">
        <v>1.111</v>
      </c>
      <c r="H101" s="5" t="s">
        <v>141</v>
      </c>
      <c r="I101" s="5" t="s">
        <v>155</v>
      </c>
    </row>
    <row r="102" spans="1:9">
      <c r="A102" s="4">
        <f>Volume_Weights!A102</f>
        <v>2477</v>
      </c>
      <c r="B102">
        <v>1.006</v>
      </c>
      <c r="C102">
        <v>0.92300000000000004</v>
      </c>
      <c r="D102">
        <v>2</v>
      </c>
      <c r="E102">
        <v>2</v>
      </c>
      <c r="F102">
        <v>1.006</v>
      </c>
      <c r="G102" s="20">
        <v>0.92600000000000005</v>
      </c>
      <c r="H102" s="5" t="s">
        <v>141</v>
      </c>
      <c r="I102" s="5" t="s">
        <v>155</v>
      </c>
    </row>
    <row r="103" spans="1:9" s="8" customFormat="1" ht="17" thickBot="1">
      <c r="A103" s="7">
        <f>Volume_Weights!A103</f>
        <v>2478</v>
      </c>
      <c r="B103" s="8">
        <v>0.94499999999999995</v>
      </c>
      <c r="C103" s="8">
        <v>0.98</v>
      </c>
      <c r="D103" s="8">
        <v>1.5</v>
      </c>
      <c r="E103" s="8">
        <v>2</v>
      </c>
      <c r="F103" s="8">
        <v>0.94699999999999995</v>
      </c>
      <c r="G103" s="8">
        <v>0.98099999999999998</v>
      </c>
      <c r="H103" s="9" t="s">
        <v>141</v>
      </c>
      <c r="I103" s="9" t="s">
        <v>155</v>
      </c>
    </row>
    <row r="104" spans="1:9" ht="17" thickTop="1">
      <c r="A104" s="4">
        <f>Volume_Weights!A104</f>
        <v>1737</v>
      </c>
      <c r="B104">
        <v>1.1040000000000001</v>
      </c>
      <c r="C104">
        <v>0.873</v>
      </c>
      <c r="D104">
        <v>2</v>
      </c>
      <c r="E104">
        <v>2</v>
      </c>
      <c r="F104">
        <v>1.107</v>
      </c>
      <c r="G104" s="20">
        <v>0.875</v>
      </c>
      <c r="H104" s="5" t="s">
        <v>150</v>
      </c>
      <c r="I104" s="5" t="s">
        <v>155</v>
      </c>
    </row>
    <row r="105" spans="1:9">
      <c r="A105" s="4">
        <f>Volume_Weights!A105</f>
        <v>1738</v>
      </c>
      <c r="B105">
        <v>1.4770000000000001</v>
      </c>
      <c r="C105">
        <v>0.95099999999999996</v>
      </c>
      <c r="D105">
        <v>2</v>
      </c>
      <c r="E105">
        <v>2</v>
      </c>
      <c r="F105">
        <v>1.478</v>
      </c>
      <c r="G105" s="20">
        <v>0.95399999999999996</v>
      </c>
      <c r="H105" s="5" t="s">
        <v>150</v>
      </c>
      <c r="I105" s="5" t="s">
        <v>155</v>
      </c>
    </row>
    <row r="106" spans="1:9">
      <c r="A106" s="4">
        <f>Volume_Weights!A106</f>
        <v>1739</v>
      </c>
      <c r="B106">
        <v>0.81599999999999995</v>
      </c>
      <c r="C106">
        <v>0.77800000000000002</v>
      </c>
      <c r="D106">
        <v>2</v>
      </c>
      <c r="E106">
        <v>2</v>
      </c>
      <c r="F106">
        <v>0.81799999999999995</v>
      </c>
      <c r="G106" s="20">
        <v>0.78200000000000003</v>
      </c>
      <c r="H106" s="5" t="s">
        <v>150</v>
      </c>
      <c r="I106" s="5" t="s">
        <v>155</v>
      </c>
    </row>
    <row r="107" spans="1:9">
      <c r="A107" s="4">
        <f>Volume_Weights!A107</f>
        <v>1740</v>
      </c>
      <c r="B107">
        <v>0.97199999999999998</v>
      </c>
      <c r="C107">
        <v>0.88800000000000001</v>
      </c>
      <c r="D107">
        <v>2</v>
      </c>
      <c r="E107">
        <v>2</v>
      </c>
      <c r="F107">
        <v>0.97299999999999998</v>
      </c>
      <c r="G107" s="20">
        <v>0.88900000000000001</v>
      </c>
      <c r="H107" s="5" t="s">
        <v>150</v>
      </c>
      <c r="I107" s="5" t="s">
        <v>155</v>
      </c>
    </row>
    <row r="108" spans="1:9">
      <c r="A108" s="4">
        <f>Volume_Weights!A108</f>
        <v>1741</v>
      </c>
      <c r="B108">
        <v>1.018</v>
      </c>
      <c r="C108">
        <v>0.877</v>
      </c>
      <c r="D108">
        <v>2</v>
      </c>
      <c r="E108">
        <v>2</v>
      </c>
      <c r="F108">
        <v>1.02</v>
      </c>
      <c r="G108" s="20">
        <v>0.88100000000000001</v>
      </c>
      <c r="H108" s="5" t="s">
        <v>150</v>
      </c>
      <c r="I108" s="5" t="s">
        <v>155</v>
      </c>
    </row>
    <row r="109" spans="1:9" s="8" customFormat="1" ht="17" thickBot="1">
      <c r="A109" s="7">
        <f>Volume_Weights!A109</f>
        <v>1742</v>
      </c>
      <c r="B109" s="8">
        <v>0.995</v>
      </c>
      <c r="C109" s="8">
        <v>1.177</v>
      </c>
      <c r="D109" s="8">
        <v>2</v>
      </c>
      <c r="E109" s="8">
        <v>2</v>
      </c>
      <c r="F109" s="8">
        <v>0.996</v>
      </c>
      <c r="G109" s="8">
        <v>1.18</v>
      </c>
      <c r="H109" s="9" t="s">
        <v>150</v>
      </c>
      <c r="I109" s="9" t="s">
        <v>155</v>
      </c>
    </row>
    <row r="110" spans="1:9" ht="17" thickTop="1">
      <c r="A110" s="4">
        <f>Volume_Weights!A110</f>
        <v>1080</v>
      </c>
      <c r="B110">
        <v>0.82099999999999995</v>
      </c>
      <c r="C110">
        <v>1.0940000000000001</v>
      </c>
      <c r="D110">
        <v>2</v>
      </c>
      <c r="E110">
        <v>2</v>
      </c>
      <c r="F110">
        <v>0.82299999999999995</v>
      </c>
      <c r="G110" s="20">
        <v>1096</v>
      </c>
      <c r="H110" s="5" t="s">
        <v>156</v>
      </c>
      <c r="I110" s="5" t="s">
        <v>157</v>
      </c>
    </row>
    <row r="111" spans="1:9">
      <c r="A111" s="4">
        <f>Volume_Weights!A111</f>
        <v>1081</v>
      </c>
      <c r="B111">
        <v>0.83</v>
      </c>
      <c r="C111">
        <v>1.1120000000000001</v>
      </c>
      <c r="D111">
        <v>2</v>
      </c>
      <c r="E111">
        <v>2</v>
      </c>
      <c r="F111">
        <v>0.83</v>
      </c>
      <c r="G111" s="20">
        <v>1.113</v>
      </c>
      <c r="H111" s="5" t="s">
        <v>156</v>
      </c>
      <c r="I111" s="5" t="s">
        <v>157</v>
      </c>
    </row>
    <row r="112" spans="1:9">
      <c r="A112" s="4">
        <f>Volume_Weights!A112</f>
        <v>1082</v>
      </c>
      <c r="B112">
        <v>1.054</v>
      </c>
      <c r="C112">
        <v>1.073</v>
      </c>
      <c r="D112">
        <v>2</v>
      </c>
      <c r="E112">
        <v>2</v>
      </c>
      <c r="F112">
        <v>1.054</v>
      </c>
      <c r="G112" s="20">
        <v>1.0760000000000001</v>
      </c>
      <c r="H112" s="5" t="s">
        <v>156</v>
      </c>
      <c r="I112" s="5" t="s">
        <v>157</v>
      </c>
    </row>
    <row r="113" spans="1:9">
      <c r="A113" s="4">
        <f>Volume_Weights!A113</f>
        <v>1083</v>
      </c>
      <c r="B113">
        <v>0.88400000000000001</v>
      </c>
      <c r="C113">
        <v>0.81100000000000005</v>
      </c>
      <c r="D113">
        <v>2</v>
      </c>
      <c r="E113">
        <v>2</v>
      </c>
      <c r="F113">
        <v>0.88500000000000001</v>
      </c>
      <c r="G113" s="20">
        <v>0.81200000000000006</v>
      </c>
      <c r="H113" s="5" t="s">
        <v>156</v>
      </c>
      <c r="I113" s="5" t="s">
        <v>157</v>
      </c>
    </row>
    <row r="114" spans="1:9">
      <c r="A114" s="4">
        <f>Volume_Weights!A114</f>
        <v>1084</v>
      </c>
      <c r="B114">
        <v>1.0780000000000001</v>
      </c>
      <c r="C114">
        <v>1.093</v>
      </c>
      <c r="D114">
        <v>2</v>
      </c>
      <c r="E114">
        <v>2</v>
      </c>
      <c r="F114">
        <v>1.0780000000000001</v>
      </c>
      <c r="G114" s="20">
        <v>1.097</v>
      </c>
      <c r="H114" s="5" t="s">
        <v>156</v>
      </c>
      <c r="I114" s="5" t="s">
        <v>157</v>
      </c>
    </row>
    <row r="115" spans="1:9" s="8" customFormat="1" ht="17" thickBot="1">
      <c r="A115" s="7">
        <f>Volume_Weights!A115</f>
        <v>1085</v>
      </c>
      <c r="B115" s="8">
        <v>1.099</v>
      </c>
      <c r="C115" s="8">
        <v>1.2310000000000001</v>
      </c>
      <c r="D115" s="8">
        <v>3</v>
      </c>
      <c r="E115" s="8">
        <v>2</v>
      </c>
      <c r="F115" s="8">
        <v>1.099</v>
      </c>
      <c r="G115" s="21">
        <v>1.236</v>
      </c>
      <c r="H115" s="9" t="s">
        <v>156</v>
      </c>
      <c r="I115" s="9" t="s">
        <v>157</v>
      </c>
    </row>
    <row r="116" spans="1:9" ht="17" thickTop="1">
      <c r="A116" s="4">
        <f>Volume_Weights!A116</f>
        <v>1612</v>
      </c>
      <c r="B116">
        <v>0.85599999999999998</v>
      </c>
      <c r="C116">
        <v>0.96899999999999997</v>
      </c>
      <c r="D116">
        <v>3</v>
      </c>
      <c r="E116">
        <v>2</v>
      </c>
      <c r="F116">
        <v>0.85799999999999998</v>
      </c>
      <c r="G116" s="20">
        <v>0.97199999999999998</v>
      </c>
      <c r="H116" s="5" t="s">
        <v>158</v>
      </c>
      <c r="I116" s="5" t="s">
        <v>157</v>
      </c>
    </row>
    <row r="117" spans="1:9">
      <c r="A117" s="4">
        <f>Volume_Weights!A117</f>
        <v>1614</v>
      </c>
      <c r="B117">
        <v>0.89300000000000002</v>
      </c>
      <c r="C117">
        <v>1.294</v>
      </c>
      <c r="D117">
        <v>2</v>
      </c>
      <c r="E117">
        <v>2</v>
      </c>
      <c r="F117">
        <v>0.89300000000000002</v>
      </c>
      <c r="G117" s="20">
        <v>1.3080000000000001</v>
      </c>
      <c r="H117" s="5" t="s">
        <v>158</v>
      </c>
      <c r="I117" s="5" t="s">
        <v>157</v>
      </c>
    </row>
    <row r="118" spans="1:9">
      <c r="A118" s="4">
        <f>Volume_Weights!A118</f>
        <v>1615</v>
      </c>
      <c r="B118">
        <v>1.036</v>
      </c>
      <c r="C118">
        <v>1.4039999999999999</v>
      </c>
      <c r="D118">
        <v>2</v>
      </c>
      <c r="E118">
        <v>2</v>
      </c>
      <c r="F118">
        <v>1.036</v>
      </c>
      <c r="G118" s="20">
        <v>1.407</v>
      </c>
      <c r="H118" s="5" t="s">
        <v>158</v>
      </c>
      <c r="I118" s="5" t="s">
        <v>157</v>
      </c>
    </row>
    <row r="119" spans="1:9">
      <c r="A119" s="4">
        <f>Volume_Weights!A119</f>
        <v>1616</v>
      </c>
      <c r="B119">
        <v>1.3160000000000001</v>
      </c>
      <c r="C119">
        <v>1.294</v>
      </c>
      <c r="D119">
        <v>2</v>
      </c>
      <c r="E119">
        <v>2</v>
      </c>
      <c r="F119">
        <v>1.3180000000000001</v>
      </c>
      <c r="G119" s="20">
        <v>1.302</v>
      </c>
      <c r="H119" s="5" t="s">
        <v>158</v>
      </c>
      <c r="I119" s="5" t="s">
        <v>157</v>
      </c>
    </row>
    <row r="120" spans="1:9">
      <c r="A120" s="4">
        <f>Volume_Weights!A120</f>
        <v>1617</v>
      </c>
      <c r="B120">
        <v>0.88500000000000001</v>
      </c>
      <c r="C120">
        <v>0.96399999999999997</v>
      </c>
      <c r="D120">
        <v>2</v>
      </c>
      <c r="E120">
        <v>2</v>
      </c>
      <c r="F120">
        <v>0.88600000000000001</v>
      </c>
      <c r="G120" s="20">
        <v>0.96699999999999997</v>
      </c>
      <c r="H120" s="5" t="s">
        <v>158</v>
      </c>
      <c r="I120" s="5" t="s">
        <v>157</v>
      </c>
    </row>
    <row r="121" spans="1:9" s="8" customFormat="1" ht="17" thickBot="1">
      <c r="A121" s="7">
        <f>Volume_Weights!A121</f>
        <v>1618</v>
      </c>
      <c r="B121" s="8">
        <v>0.85699999999999998</v>
      </c>
      <c r="C121" s="8">
        <v>1.0569999999999999</v>
      </c>
      <c r="D121" s="8">
        <v>2</v>
      </c>
      <c r="E121" s="8">
        <v>2</v>
      </c>
      <c r="F121" s="8">
        <v>0.85699999999999998</v>
      </c>
      <c r="G121" s="21">
        <v>1.0609999999999999</v>
      </c>
      <c r="H121" s="9" t="s">
        <v>158</v>
      </c>
      <c r="I121" s="9" t="s">
        <v>157</v>
      </c>
    </row>
    <row r="122" spans="1:9" ht="17" thickTop="1">
      <c r="A122" s="4">
        <f>Volume_Weights!A122</f>
        <v>919</v>
      </c>
      <c r="B122">
        <v>0.98799999999999999</v>
      </c>
      <c r="C122">
        <v>1.0389999999999999</v>
      </c>
      <c r="D122">
        <v>2</v>
      </c>
      <c r="E122">
        <v>2</v>
      </c>
      <c r="F122">
        <v>0.995</v>
      </c>
      <c r="G122" s="20">
        <v>1.04</v>
      </c>
      <c r="H122" s="5" t="s">
        <v>165</v>
      </c>
      <c r="I122" s="5" t="s">
        <v>166</v>
      </c>
    </row>
    <row r="123" spans="1:9">
      <c r="A123" s="4">
        <f>Volume_Weights!A123</f>
        <v>920</v>
      </c>
      <c r="B123">
        <v>0.93100000000000005</v>
      </c>
      <c r="C123">
        <v>1.5880000000000001</v>
      </c>
      <c r="D123">
        <v>2</v>
      </c>
      <c r="E123">
        <v>2</v>
      </c>
      <c r="F123">
        <v>0.93300000000000005</v>
      </c>
      <c r="G123" s="20">
        <v>1.589</v>
      </c>
      <c r="H123" s="5" t="s">
        <v>165</v>
      </c>
      <c r="I123" s="5" t="s">
        <v>166</v>
      </c>
    </row>
    <row r="124" spans="1:9">
      <c r="A124" s="4">
        <f>Volume_Weights!A124</f>
        <v>923</v>
      </c>
      <c r="B124">
        <v>0.83399999999999996</v>
      </c>
      <c r="C124">
        <v>1.0129999999999999</v>
      </c>
      <c r="D124">
        <v>2</v>
      </c>
      <c r="E124">
        <v>2</v>
      </c>
      <c r="F124">
        <v>0.83599999999999997</v>
      </c>
      <c r="G124" s="20">
        <v>1.014</v>
      </c>
      <c r="H124" s="5" t="s">
        <v>165</v>
      </c>
      <c r="I124" s="5" t="s">
        <v>166</v>
      </c>
    </row>
    <row r="125" spans="1:9">
      <c r="A125" s="4">
        <f>Volume_Weights!A125</f>
        <v>924</v>
      </c>
      <c r="B125">
        <v>0.75600000000000001</v>
      </c>
      <c r="C125">
        <v>0.91900000000000004</v>
      </c>
      <c r="D125">
        <v>2</v>
      </c>
      <c r="E125">
        <v>2</v>
      </c>
      <c r="F125">
        <v>0.75800000000000001</v>
      </c>
      <c r="G125" s="20">
        <v>0.92100000000000004</v>
      </c>
      <c r="H125" s="5" t="s">
        <v>165</v>
      </c>
      <c r="I125" s="5" t="s">
        <v>166</v>
      </c>
    </row>
    <row r="126" spans="1:9">
      <c r="A126" s="4">
        <f>Volume_Weights!A126</f>
        <v>925</v>
      </c>
      <c r="B126">
        <v>0.877</v>
      </c>
      <c r="C126">
        <v>1.1080000000000001</v>
      </c>
      <c r="D126">
        <v>2</v>
      </c>
      <c r="E126">
        <v>2</v>
      </c>
      <c r="F126">
        <v>0.877</v>
      </c>
      <c r="G126" s="20">
        <v>1.115</v>
      </c>
      <c r="H126" s="5" t="s">
        <v>165</v>
      </c>
      <c r="I126" s="5" t="s">
        <v>166</v>
      </c>
    </row>
    <row r="127" spans="1:9" s="8" customFormat="1" ht="17" thickBot="1">
      <c r="A127" s="7">
        <f>Volume_Weights!A127</f>
        <v>926</v>
      </c>
      <c r="B127" s="8">
        <v>0.96799999999999997</v>
      </c>
      <c r="C127" s="8">
        <v>1.3089999999999999</v>
      </c>
      <c r="D127" s="8">
        <v>2</v>
      </c>
      <c r="E127" s="8">
        <v>2</v>
      </c>
      <c r="F127" s="8">
        <v>0.96799999999999997</v>
      </c>
      <c r="G127" s="8">
        <v>1.3140000000000001</v>
      </c>
      <c r="H127" s="9" t="s">
        <v>165</v>
      </c>
      <c r="I127" s="9" t="s">
        <v>166</v>
      </c>
    </row>
    <row r="128" spans="1:9" ht="17" thickTop="1">
      <c r="A128" s="4">
        <f>Volume_Weights!A128</f>
        <v>89</v>
      </c>
      <c r="B128">
        <v>0.72599999999999998</v>
      </c>
      <c r="C128">
        <v>1.0549999999999999</v>
      </c>
      <c r="D128">
        <v>2</v>
      </c>
      <c r="E128">
        <v>2</v>
      </c>
      <c r="F128">
        <v>0.72799999999999998</v>
      </c>
      <c r="G128" s="20">
        <v>1.0589999999999999</v>
      </c>
      <c r="H128" s="5" t="s">
        <v>167</v>
      </c>
      <c r="I128" s="5" t="s">
        <v>166</v>
      </c>
    </row>
    <row r="129" spans="1:9">
      <c r="A129" s="4">
        <f>Volume_Weights!A129</f>
        <v>100</v>
      </c>
      <c r="B129">
        <v>0.86799999999999999</v>
      </c>
      <c r="C129">
        <v>0.80300000000000005</v>
      </c>
      <c r="D129">
        <v>2</v>
      </c>
      <c r="E129">
        <v>2</v>
      </c>
      <c r="F129">
        <v>0.86799999999999999</v>
      </c>
      <c r="G129" s="20">
        <v>0.80600000000000005</v>
      </c>
      <c r="H129" s="5" t="s">
        <v>167</v>
      </c>
      <c r="I129" s="5" t="s">
        <v>166</v>
      </c>
    </row>
    <row r="130" spans="1:9">
      <c r="A130" s="4">
        <f>Volume_Weights!A130</f>
        <v>110</v>
      </c>
      <c r="B130">
        <v>0.66800000000000004</v>
      </c>
      <c r="C130">
        <v>0.95199999999999996</v>
      </c>
      <c r="D130">
        <v>2</v>
      </c>
      <c r="E130">
        <v>2</v>
      </c>
      <c r="F130">
        <v>0.67100000000000004</v>
      </c>
      <c r="G130" s="20">
        <v>0.95599999999999996</v>
      </c>
      <c r="H130" s="5" t="s">
        <v>167</v>
      </c>
      <c r="I130" s="5" t="s">
        <v>166</v>
      </c>
    </row>
    <row r="131" spans="1:9">
      <c r="A131" s="4">
        <f>Volume_Weights!A131</f>
        <v>112</v>
      </c>
      <c r="B131">
        <v>0.80200000000000005</v>
      </c>
      <c r="C131">
        <v>0.80800000000000005</v>
      </c>
      <c r="D131">
        <v>2</v>
      </c>
      <c r="E131">
        <v>2</v>
      </c>
      <c r="F131">
        <v>0.80200000000000005</v>
      </c>
      <c r="G131" s="20">
        <v>0.81299999999999994</v>
      </c>
      <c r="H131" s="5" t="s">
        <v>167</v>
      </c>
      <c r="I131" s="5" t="s">
        <v>166</v>
      </c>
    </row>
    <row r="132" spans="1:9">
      <c r="A132" s="4">
        <f>Volume_Weights!A132</f>
        <v>113</v>
      </c>
      <c r="B132">
        <v>0.83599999999999997</v>
      </c>
      <c r="C132">
        <v>0.91400000000000003</v>
      </c>
      <c r="D132">
        <v>2</v>
      </c>
      <c r="E132">
        <v>2</v>
      </c>
      <c r="F132">
        <v>0.84099999999999997</v>
      </c>
      <c r="G132" s="20">
        <v>0.91900000000000004</v>
      </c>
      <c r="H132" s="5" t="s">
        <v>167</v>
      </c>
      <c r="I132" s="5" t="s">
        <v>166</v>
      </c>
    </row>
    <row r="133" spans="1:9" s="8" customFormat="1" ht="17" thickBot="1">
      <c r="A133" s="7">
        <f>Volume_Weights!A133</f>
        <v>146</v>
      </c>
      <c r="B133" s="8">
        <v>0.81299999999999994</v>
      </c>
      <c r="C133" s="8">
        <v>0.95</v>
      </c>
      <c r="D133" s="8">
        <v>2</v>
      </c>
      <c r="E133" s="8">
        <v>2</v>
      </c>
      <c r="F133" s="8">
        <v>0.81699999999999995</v>
      </c>
      <c r="G133" s="8">
        <v>0.95299999999999996</v>
      </c>
      <c r="H133" s="5" t="s">
        <v>167</v>
      </c>
      <c r="I133" s="9" t="s">
        <v>166</v>
      </c>
    </row>
    <row r="134" spans="1:9" ht="17" thickTop="1">
      <c r="A134" s="4">
        <f>Volume_Weights!A134</f>
        <v>102</v>
      </c>
      <c r="B134">
        <v>0.754</v>
      </c>
      <c r="C134">
        <v>1.0249999999999999</v>
      </c>
      <c r="D134">
        <v>2</v>
      </c>
      <c r="E134">
        <v>2</v>
      </c>
      <c r="F134">
        <v>0.75600000000000001</v>
      </c>
      <c r="G134" s="20">
        <v>1.0269999999999999</v>
      </c>
      <c r="H134" s="5" t="s">
        <v>168</v>
      </c>
      <c r="I134" s="5" t="s">
        <v>166</v>
      </c>
    </row>
    <row r="135" spans="1:9">
      <c r="A135" s="4">
        <f>Volume_Weights!A135</f>
        <v>124</v>
      </c>
      <c r="B135">
        <v>0.76800000000000002</v>
      </c>
      <c r="C135">
        <v>0.80400000000000005</v>
      </c>
      <c r="D135">
        <v>2</v>
      </c>
      <c r="E135">
        <v>2</v>
      </c>
      <c r="F135">
        <v>0.76900000000000002</v>
      </c>
      <c r="G135" s="20">
        <v>0.80800000000000005</v>
      </c>
      <c r="H135" s="5" t="s">
        <v>168</v>
      </c>
      <c r="I135" s="5" t="s">
        <v>166</v>
      </c>
    </row>
    <row r="136" spans="1:9">
      <c r="A136" s="4">
        <f>Volume_Weights!A136</f>
        <v>169</v>
      </c>
      <c r="B136">
        <v>0.75600000000000001</v>
      </c>
      <c r="C136">
        <v>0.93</v>
      </c>
      <c r="D136">
        <v>2</v>
      </c>
      <c r="E136">
        <v>2</v>
      </c>
      <c r="F136">
        <v>0.75700000000000001</v>
      </c>
      <c r="G136" s="20">
        <v>0.93400000000000005</v>
      </c>
      <c r="H136" s="5" t="s">
        <v>168</v>
      </c>
      <c r="I136" s="5" t="s">
        <v>166</v>
      </c>
    </row>
    <row r="137" spans="1:9">
      <c r="A137" s="4">
        <f>Volume_Weights!A137</f>
        <v>1086</v>
      </c>
      <c r="B137">
        <v>0.81699999999999995</v>
      </c>
      <c r="C137">
        <v>0.82599999999999996</v>
      </c>
      <c r="D137">
        <v>2</v>
      </c>
      <c r="E137">
        <v>2</v>
      </c>
      <c r="F137">
        <v>0.81799999999999995</v>
      </c>
      <c r="G137" s="20">
        <v>0.83</v>
      </c>
      <c r="H137" s="5" t="s">
        <v>168</v>
      </c>
      <c r="I137" s="5" t="s">
        <v>166</v>
      </c>
    </row>
    <row r="138" spans="1:9">
      <c r="A138" s="4">
        <f>Volume_Weights!A138</f>
        <v>1087</v>
      </c>
      <c r="B138">
        <v>0.71299999999999997</v>
      </c>
      <c r="C138">
        <v>1.0469999999999999</v>
      </c>
      <c r="D138">
        <v>2</v>
      </c>
      <c r="E138">
        <v>2</v>
      </c>
      <c r="F138">
        <v>0.71599999999999997</v>
      </c>
      <c r="G138" s="20">
        <v>1.05</v>
      </c>
      <c r="H138" s="5" t="s">
        <v>168</v>
      </c>
      <c r="I138" s="5" t="s">
        <v>166</v>
      </c>
    </row>
    <row r="139" spans="1:9" s="8" customFormat="1" ht="17" thickBot="1">
      <c r="A139" s="7">
        <f>Volume_Weights!A139</f>
        <v>1088</v>
      </c>
      <c r="B139" s="8">
        <v>0.83</v>
      </c>
      <c r="C139" s="8">
        <v>0.97299999999999998</v>
      </c>
      <c r="D139" s="8">
        <v>2</v>
      </c>
      <c r="E139" s="8">
        <v>2</v>
      </c>
      <c r="F139" s="8">
        <v>0.83099999999999996</v>
      </c>
      <c r="G139" s="8">
        <v>0.97799999999999998</v>
      </c>
      <c r="H139" s="9" t="s">
        <v>168</v>
      </c>
      <c r="I139" s="9" t="s">
        <v>166</v>
      </c>
    </row>
    <row r="140" spans="1:9" ht="17" thickTop="1">
      <c r="A140" s="4">
        <f>Volume_Weights!A140</f>
        <v>109</v>
      </c>
      <c r="B140">
        <v>1.204</v>
      </c>
      <c r="C140">
        <v>1.125</v>
      </c>
      <c r="D140">
        <v>2</v>
      </c>
      <c r="E140">
        <v>2</v>
      </c>
      <c r="F140">
        <v>1.206</v>
      </c>
      <c r="G140" s="20">
        <v>1.1299999999999999</v>
      </c>
      <c r="H140" s="5" t="s">
        <v>171</v>
      </c>
      <c r="I140" s="5" t="s">
        <v>172</v>
      </c>
    </row>
    <row r="141" spans="1:9">
      <c r="A141" s="4">
        <f>Volume_Weights!A141</f>
        <v>123</v>
      </c>
      <c r="B141">
        <v>0.90200000000000002</v>
      </c>
      <c r="C141">
        <v>1.1830000000000001</v>
      </c>
      <c r="D141">
        <v>2</v>
      </c>
      <c r="E141">
        <v>2</v>
      </c>
      <c r="F141">
        <v>0.90300000000000002</v>
      </c>
      <c r="G141" s="20">
        <v>1.1890000000000001</v>
      </c>
      <c r="H141" s="5" t="s">
        <v>171</v>
      </c>
      <c r="I141" s="5" t="s">
        <v>172</v>
      </c>
    </row>
    <row r="142" spans="1:9">
      <c r="A142" s="4">
        <f>Volume_Weights!A142</f>
        <v>137</v>
      </c>
      <c r="B142">
        <v>1.1259999999999999</v>
      </c>
      <c r="C142">
        <v>0.79800000000000004</v>
      </c>
      <c r="D142">
        <v>2</v>
      </c>
      <c r="E142">
        <v>2</v>
      </c>
      <c r="F142">
        <v>1.127</v>
      </c>
      <c r="G142" s="20">
        <v>0.80100000000000005</v>
      </c>
      <c r="H142" s="5" t="s">
        <v>171</v>
      </c>
      <c r="I142" s="5" t="s">
        <v>172</v>
      </c>
    </row>
    <row r="143" spans="1:9">
      <c r="A143" s="4">
        <f>Volume_Weights!A143</f>
        <v>138</v>
      </c>
      <c r="B143">
        <v>0.72599999999999998</v>
      </c>
      <c r="C143">
        <v>0.85</v>
      </c>
      <c r="D143">
        <v>2</v>
      </c>
      <c r="E143">
        <v>2</v>
      </c>
      <c r="F143">
        <v>0.72699999999999998</v>
      </c>
      <c r="G143" s="20">
        <v>0.85</v>
      </c>
      <c r="H143" s="5" t="s">
        <v>171</v>
      </c>
      <c r="I143" s="5" t="s">
        <v>172</v>
      </c>
    </row>
    <row r="144" spans="1:9">
      <c r="A144" s="4">
        <f>Volume_Weights!A144</f>
        <v>136</v>
      </c>
      <c r="B144">
        <v>0.97399999999999998</v>
      </c>
      <c r="C144">
        <v>1.018</v>
      </c>
      <c r="D144">
        <v>2</v>
      </c>
      <c r="E144">
        <v>2</v>
      </c>
      <c r="F144">
        <v>0.97599999999999998</v>
      </c>
      <c r="G144" s="20">
        <v>1.018</v>
      </c>
      <c r="H144" s="5" t="s">
        <v>171</v>
      </c>
      <c r="I144" s="5" t="s">
        <v>172</v>
      </c>
    </row>
    <row r="145" spans="1:9" s="8" customFormat="1" ht="17" thickBot="1">
      <c r="A145" s="7">
        <f>Volume_Weights!A145</f>
        <v>152</v>
      </c>
      <c r="B145" s="8">
        <v>0.81299999999999994</v>
      </c>
      <c r="C145" s="8">
        <v>0.85199999999999998</v>
      </c>
      <c r="D145" s="8">
        <v>2</v>
      </c>
      <c r="E145" s="8">
        <v>2</v>
      </c>
      <c r="F145" s="8">
        <v>0.81399999999999995</v>
      </c>
      <c r="G145" s="21">
        <v>0.85399999999999998</v>
      </c>
      <c r="H145" s="9" t="s">
        <v>171</v>
      </c>
      <c r="I145" s="9" t="s">
        <v>172</v>
      </c>
    </row>
    <row r="146" spans="1:9" ht="17" thickTop="1">
      <c r="A146" s="4">
        <f>Volume_Weights!A146</f>
        <v>126</v>
      </c>
      <c r="B146">
        <v>0.89200000000000002</v>
      </c>
      <c r="C146">
        <v>0.88400000000000001</v>
      </c>
      <c r="D146">
        <v>2.5</v>
      </c>
      <c r="E146">
        <v>2</v>
      </c>
      <c r="F146">
        <v>0.89200000000000002</v>
      </c>
      <c r="G146" s="20">
        <v>0.88700000000000001</v>
      </c>
      <c r="H146" s="5" t="s">
        <v>173</v>
      </c>
      <c r="I146" s="5" t="s">
        <v>172</v>
      </c>
    </row>
    <row r="147" spans="1:9">
      <c r="A147" s="4">
        <f>Volume_Weights!A147</f>
        <v>182</v>
      </c>
      <c r="B147">
        <v>0.79800000000000004</v>
      </c>
      <c r="C147">
        <v>0.96699999999999997</v>
      </c>
      <c r="D147">
        <v>2</v>
      </c>
      <c r="E147">
        <v>2</v>
      </c>
      <c r="F147">
        <v>0.79800000000000004</v>
      </c>
      <c r="G147" s="20">
        <v>0.96799999999999997</v>
      </c>
      <c r="H147" s="5" t="s">
        <v>173</v>
      </c>
      <c r="I147" s="5" t="s">
        <v>172</v>
      </c>
    </row>
    <row r="148" spans="1:9">
      <c r="A148" s="4">
        <f>Volume_Weights!A148</f>
        <v>183</v>
      </c>
      <c r="B148">
        <v>0.753</v>
      </c>
      <c r="C148">
        <v>0.91900000000000004</v>
      </c>
      <c r="D148">
        <v>2</v>
      </c>
      <c r="E148">
        <v>2</v>
      </c>
      <c r="F148">
        <v>0.752</v>
      </c>
      <c r="G148" s="20">
        <v>0.92200000000000004</v>
      </c>
      <c r="H148" s="5" t="s">
        <v>173</v>
      </c>
      <c r="I148" s="5" t="s">
        <v>172</v>
      </c>
    </row>
    <row r="149" spans="1:9">
      <c r="A149" s="4">
        <f>Volume_Weights!A149</f>
        <v>215</v>
      </c>
      <c r="B149">
        <v>0.84699999999999998</v>
      </c>
      <c r="C149">
        <v>0.84</v>
      </c>
      <c r="D149">
        <v>2</v>
      </c>
      <c r="E149">
        <v>2</v>
      </c>
      <c r="F149">
        <v>0.84699999999999998</v>
      </c>
      <c r="G149" s="20">
        <v>0.84099999999999997</v>
      </c>
      <c r="H149" s="5" t="s">
        <v>173</v>
      </c>
      <c r="I149" s="5" t="s">
        <v>172</v>
      </c>
    </row>
    <row r="150" spans="1:9">
      <c r="A150" s="4">
        <f>Volume_Weights!A150</f>
        <v>216</v>
      </c>
      <c r="B150">
        <v>0.81399999999999995</v>
      </c>
      <c r="C150">
        <v>0.97299999999999998</v>
      </c>
      <c r="E150">
        <v>2</v>
      </c>
      <c r="F150">
        <v>0.81399999999999995</v>
      </c>
      <c r="G150" s="20">
        <v>0.97799999999999998</v>
      </c>
      <c r="H150" s="5" t="s">
        <v>173</v>
      </c>
      <c r="I150" s="5" t="s">
        <v>172</v>
      </c>
    </row>
    <row r="151" spans="1:9" s="8" customFormat="1" ht="17" thickBot="1">
      <c r="A151" s="7">
        <f>Volume_Weights!A151</f>
        <v>217</v>
      </c>
      <c r="B151" s="8">
        <v>0.86</v>
      </c>
      <c r="C151" s="8">
        <v>1.07</v>
      </c>
      <c r="D151" s="8">
        <v>2</v>
      </c>
      <c r="E151" s="8">
        <v>2</v>
      </c>
      <c r="F151" s="8">
        <v>0.86099999999999999</v>
      </c>
      <c r="G151" s="21">
        <v>1.07</v>
      </c>
      <c r="H151" s="9" t="s">
        <v>173</v>
      </c>
      <c r="I151" s="9" t="s">
        <v>172</v>
      </c>
    </row>
    <row r="152" spans="1:9" ht="17" thickTop="1">
      <c r="A152" s="4">
        <f>Volume_Weights!A152</f>
        <v>93</v>
      </c>
      <c r="B152">
        <v>0.70699999999999996</v>
      </c>
      <c r="C152">
        <v>0.93500000000000005</v>
      </c>
      <c r="D152">
        <v>2</v>
      </c>
      <c r="E152">
        <v>2</v>
      </c>
      <c r="F152">
        <v>0.70799999999999996</v>
      </c>
      <c r="G152" s="20">
        <v>0.93700000000000006</v>
      </c>
      <c r="H152" s="5" t="s">
        <v>174</v>
      </c>
      <c r="I152" s="5" t="s">
        <v>172</v>
      </c>
    </row>
    <row r="153" spans="1:9">
      <c r="A153" s="4">
        <f>Volume_Weights!A153</f>
        <v>94</v>
      </c>
      <c r="B153">
        <v>0.86499999999999999</v>
      </c>
      <c r="C153">
        <v>0.74199999999999999</v>
      </c>
      <c r="D153">
        <v>2</v>
      </c>
      <c r="E153">
        <v>2</v>
      </c>
      <c r="F153">
        <v>0.86599999999999999</v>
      </c>
      <c r="G153" s="20">
        <v>0.746</v>
      </c>
      <c r="H153" s="5" t="s">
        <v>174</v>
      </c>
      <c r="I153" s="5" t="s">
        <v>172</v>
      </c>
    </row>
    <row r="154" spans="1:9">
      <c r="A154" s="4">
        <f>Volume_Weights!A154</f>
        <v>96</v>
      </c>
      <c r="B154">
        <v>0.86899999999999999</v>
      </c>
      <c r="C154">
        <v>0.98899999999999999</v>
      </c>
      <c r="D154">
        <v>2</v>
      </c>
      <c r="E154">
        <v>2</v>
      </c>
      <c r="F154">
        <v>0.871</v>
      </c>
      <c r="G154" s="20">
        <v>0.99099999999999999</v>
      </c>
      <c r="H154" s="5" t="s">
        <v>174</v>
      </c>
      <c r="I154" s="5" t="s">
        <v>172</v>
      </c>
    </row>
    <row r="155" spans="1:9">
      <c r="A155" s="4">
        <f>Volume_Weights!A155</f>
        <v>201</v>
      </c>
      <c r="B155">
        <v>0.77500000000000002</v>
      </c>
      <c r="C155">
        <v>1.0169999999999999</v>
      </c>
      <c r="D155">
        <v>2</v>
      </c>
      <c r="E155">
        <v>2</v>
      </c>
      <c r="F155">
        <v>0.77600000000000002</v>
      </c>
      <c r="G155" s="20">
        <v>1.02</v>
      </c>
      <c r="H155" s="5" t="s">
        <v>174</v>
      </c>
      <c r="I155" s="5" t="s">
        <v>172</v>
      </c>
    </row>
    <row r="156" spans="1:9">
      <c r="A156" s="4">
        <f>Volume_Weights!A156</f>
        <v>202</v>
      </c>
      <c r="B156">
        <v>0.78200000000000003</v>
      </c>
      <c r="C156">
        <v>1.0209999999999999</v>
      </c>
      <c r="D156">
        <v>2</v>
      </c>
      <c r="E156">
        <v>2</v>
      </c>
      <c r="F156">
        <v>0.78300000000000003</v>
      </c>
      <c r="G156" s="20">
        <v>1.026</v>
      </c>
      <c r="H156" s="5" t="s">
        <v>174</v>
      </c>
      <c r="I156" s="5" t="s">
        <v>172</v>
      </c>
    </row>
    <row r="157" spans="1:9" s="8" customFormat="1" ht="17" thickBot="1">
      <c r="A157" s="7">
        <f>Volume_Weights!A157</f>
        <v>203</v>
      </c>
      <c r="B157" s="8">
        <v>0.76600000000000001</v>
      </c>
      <c r="C157" s="8">
        <v>1.016</v>
      </c>
      <c r="D157" s="8">
        <v>2</v>
      </c>
      <c r="E157" s="8">
        <v>2</v>
      </c>
      <c r="F157" s="8">
        <v>0.76700000000000002</v>
      </c>
      <c r="G157" s="21">
        <v>1.0229999999999999</v>
      </c>
      <c r="H157" s="9" t="s">
        <v>174</v>
      </c>
      <c r="I157" s="9" t="s">
        <v>172</v>
      </c>
    </row>
    <row r="158" spans="1:9" ht="17" thickTop="1">
      <c r="A158" s="4">
        <f>Volume_Weights!A158</f>
        <v>1027</v>
      </c>
      <c r="B158">
        <v>0.74099999999999999</v>
      </c>
      <c r="C158">
        <v>1.1240000000000001</v>
      </c>
      <c r="D158">
        <v>2</v>
      </c>
      <c r="E158">
        <v>2</v>
      </c>
      <c r="F158">
        <v>0.74199999999999999</v>
      </c>
      <c r="G158" s="20">
        <v>1.131</v>
      </c>
      <c r="H158" s="5" t="s">
        <v>193</v>
      </c>
      <c r="I158" s="5" t="s">
        <v>191</v>
      </c>
    </row>
    <row r="159" spans="1:9">
      <c r="A159" s="4">
        <f>Volume_Weights!A159</f>
        <v>1028</v>
      </c>
      <c r="B159">
        <v>0.77200000000000002</v>
      </c>
      <c r="C159">
        <v>0.91200000000000003</v>
      </c>
      <c r="D159">
        <v>2</v>
      </c>
      <c r="E159">
        <v>2</v>
      </c>
      <c r="F159">
        <v>0.77400000000000002</v>
      </c>
      <c r="G159" s="20">
        <v>0.91700000000000004</v>
      </c>
      <c r="H159" s="5" t="s">
        <v>193</v>
      </c>
      <c r="I159" s="5" t="s">
        <v>191</v>
      </c>
    </row>
    <row r="160" spans="1:9">
      <c r="A160" s="4">
        <f>Volume_Weights!A160</f>
        <v>1029</v>
      </c>
      <c r="B160">
        <v>0.78300000000000003</v>
      </c>
      <c r="C160">
        <v>1.0389999999999999</v>
      </c>
      <c r="D160">
        <v>2</v>
      </c>
      <c r="E160">
        <v>2</v>
      </c>
      <c r="F160">
        <v>0.78400000000000003</v>
      </c>
      <c r="G160" s="20">
        <v>1.044</v>
      </c>
      <c r="H160" s="5" t="s">
        <v>193</v>
      </c>
      <c r="I160" s="5" t="s">
        <v>191</v>
      </c>
    </row>
    <row r="161" spans="1:9">
      <c r="A161" s="4">
        <f>Volume_Weights!A161</f>
        <v>1030</v>
      </c>
      <c r="B161">
        <v>0.86899999999999999</v>
      </c>
      <c r="C161">
        <v>0.92800000000000005</v>
      </c>
      <c r="D161">
        <v>2</v>
      </c>
      <c r="E161">
        <v>2</v>
      </c>
      <c r="F161">
        <v>0.86799999999999999</v>
      </c>
      <c r="G161" s="20">
        <v>0.93100000000000005</v>
      </c>
      <c r="H161" s="5" t="s">
        <v>193</v>
      </c>
      <c r="I161" s="5" t="s">
        <v>191</v>
      </c>
    </row>
    <row r="162" spans="1:9">
      <c r="A162" s="4">
        <f>Volume_Weights!A162</f>
        <v>1031</v>
      </c>
      <c r="B162">
        <v>0.70599999999999996</v>
      </c>
      <c r="C162">
        <v>1</v>
      </c>
      <c r="D162">
        <v>2</v>
      </c>
      <c r="E162">
        <v>2</v>
      </c>
      <c r="F162">
        <v>0.70699999999999996</v>
      </c>
      <c r="G162" s="20">
        <v>1.008</v>
      </c>
      <c r="H162" s="5" t="s">
        <v>193</v>
      </c>
      <c r="I162" s="5" t="s">
        <v>191</v>
      </c>
    </row>
    <row r="163" spans="1:9" s="8" customFormat="1" ht="17" thickBot="1">
      <c r="A163" s="7">
        <f>Volume_Weights!A163</f>
        <v>1032</v>
      </c>
      <c r="B163" s="8">
        <v>0.81599999999999995</v>
      </c>
      <c r="C163" s="8">
        <v>1.05</v>
      </c>
      <c r="D163" s="8">
        <v>2</v>
      </c>
      <c r="E163" s="8">
        <v>2</v>
      </c>
      <c r="F163" s="8">
        <v>0.81599999999999995</v>
      </c>
      <c r="G163" s="21">
        <v>1.054</v>
      </c>
      <c r="H163" s="9" t="s">
        <v>193</v>
      </c>
      <c r="I163" s="9" t="s">
        <v>191</v>
      </c>
    </row>
    <row r="164" spans="1:9" ht="17" thickTop="1">
      <c r="A164" s="4">
        <f>Volume_Weights!A164</f>
        <v>909</v>
      </c>
      <c r="B164">
        <v>0.88100000000000001</v>
      </c>
      <c r="C164">
        <v>0.77900000000000003</v>
      </c>
      <c r="D164">
        <v>2</v>
      </c>
      <c r="E164">
        <v>2</v>
      </c>
      <c r="F164">
        <v>0.88100000000000001</v>
      </c>
      <c r="G164" s="20">
        <v>0.78500000000000003</v>
      </c>
      <c r="H164" s="5" t="s">
        <v>192</v>
      </c>
      <c r="I164" s="5" t="s">
        <v>191</v>
      </c>
    </row>
    <row r="165" spans="1:9">
      <c r="A165" s="4">
        <f>Volume_Weights!A165</f>
        <v>910</v>
      </c>
      <c r="B165">
        <v>0.72799999999999998</v>
      </c>
      <c r="C165">
        <v>0.97499999999999998</v>
      </c>
      <c r="D165">
        <v>2</v>
      </c>
      <c r="E165">
        <v>2</v>
      </c>
      <c r="F165">
        <v>0.73</v>
      </c>
      <c r="G165" s="20">
        <v>0.97899999999999998</v>
      </c>
      <c r="H165" s="5" t="s">
        <v>192</v>
      </c>
      <c r="I165" s="5" t="s">
        <v>191</v>
      </c>
    </row>
    <row r="166" spans="1:9">
      <c r="A166" s="4">
        <f>Volume_Weights!A166</f>
        <v>911</v>
      </c>
      <c r="B166">
        <v>0.84399999999999997</v>
      </c>
      <c r="C166">
        <v>0.94</v>
      </c>
      <c r="D166">
        <v>2</v>
      </c>
      <c r="E166">
        <v>2</v>
      </c>
      <c r="F166">
        <v>0.84499999999999997</v>
      </c>
      <c r="G166" s="20">
        <v>0.94299999999999995</v>
      </c>
      <c r="H166" s="5" t="s">
        <v>192</v>
      </c>
      <c r="I166" s="5" t="s">
        <v>191</v>
      </c>
    </row>
    <row r="167" spans="1:9">
      <c r="A167" s="4">
        <f>Volume_Weights!A167</f>
        <v>912</v>
      </c>
      <c r="B167">
        <v>0.83</v>
      </c>
      <c r="C167">
        <v>1.026</v>
      </c>
      <c r="D167">
        <v>2</v>
      </c>
      <c r="E167">
        <v>2</v>
      </c>
      <c r="F167">
        <v>0.83099999999999996</v>
      </c>
      <c r="G167" s="20">
        <v>1.0269999999999999</v>
      </c>
      <c r="H167" s="5" t="s">
        <v>192</v>
      </c>
      <c r="I167" s="5" t="s">
        <v>191</v>
      </c>
    </row>
    <row r="168" spans="1:9">
      <c r="A168" s="4">
        <f>Volume_Weights!A168</f>
        <v>913</v>
      </c>
      <c r="B168">
        <v>0.76500000000000001</v>
      </c>
      <c r="C168">
        <v>0.91500000000000004</v>
      </c>
      <c r="D168">
        <v>2</v>
      </c>
      <c r="E168">
        <v>2</v>
      </c>
      <c r="F168">
        <v>0.76700000000000002</v>
      </c>
      <c r="G168" s="20">
        <v>0.91700000000000004</v>
      </c>
      <c r="H168" s="5" t="s">
        <v>192</v>
      </c>
      <c r="I168" s="5" t="s">
        <v>191</v>
      </c>
    </row>
    <row r="169" spans="1:9" s="8" customFormat="1" ht="17" thickBot="1">
      <c r="A169" s="7">
        <f>Volume_Weights!A169</f>
        <v>914</v>
      </c>
      <c r="B169" s="8">
        <v>0.90100000000000002</v>
      </c>
      <c r="C169" s="8">
        <v>1.135</v>
      </c>
      <c r="D169" s="8">
        <v>2</v>
      </c>
      <c r="E169" s="8">
        <v>2</v>
      </c>
      <c r="F169" s="8">
        <v>0.90200000000000002</v>
      </c>
      <c r="G169" s="21">
        <v>1.1459999999999999</v>
      </c>
      <c r="H169" s="9" t="s">
        <v>192</v>
      </c>
      <c r="I169" s="9" t="s">
        <v>191</v>
      </c>
    </row>
    <row r="170" spans="1:9" ht="17" thickTop="1">
      <c r="A170" s="4">
        <f>Volume_Weights!A170</f>
        <v>852</v>
      </c>
      <c r="B170">
        <v>0.94899999999999995</v>
      </c>
      <c r="C170">
        <v>1.117</v>
      </c>
      <c r="D170">
        <v>2</v>
      </c>
      <c r="E170">
        <v>1.5</v>
      </c>
      <c r="F170">
        <v>0.94899999999999995</v>
      </c>
      <c r="G170" s="20">
        <v>1.121</v>
      </c>
      <c r="H170" s="5" t="s">
        <v>200</v>
      </c>
      <c r="I170" s="5" t="s">
        <v>201</v>
      </c>
    </row>
    <row r="171" spans="1:9">
      <c r="A171" s="4">
        <f>Volume_Weights!A171</f>
        <v>853</v>
      </c>
      <c r="B171">
        <v>0.95799999999999996</v>
      </c>
      <c r="C171">
        <v>0.91400000000000003</v>
      </c>
      <c r="D171">
        <v>2</v>
      </c>
      <c r="E171">
        <v>2</v>
      </c>
      <c r="F171">
        <v>0.95899999999999996</v>
      </c>
      <c r="G171" s="20">
        <v>0.91900000000000004</v>
      </c>
      <c r="H171" s="5" t="s">
        <v>200</v>
      </c>
      <c r="I171" s="5" t="s">
        <v>201</v>
      </c>
    </row>
    <row r="172" spans="1:9">
      <c r="A172" s="4">
        <f>Volume_Weights!A172</f>
        <v>854</v>
      </c>
      <c r="B172">
        <v>0.90200000000000002</v>
      </c>
      <c r="C172">
        <v>0.92500000000000004</v>
      </c>
      <c r="D172">
        <v>2</v>
      </c>
      <c r="E172">
        <v>2</v>
      </c>
      <c r="F172">
        <v>0.90300000000000002</v>
      </c>
      <c r="G172" s="20">
        <v>0.92700000000000005</v>
      </c>
      <c r="H172" s="5" t="s">
        <v>200</v>
      </c>
      <c r="I172" s="5" t="s">
        <v>201</v>
      </c>
    </row>
    <row r="173" spans="1:9">
      <c r="A173" s="4">
        <f>Volume_Weights!A173</f>
        <v>855</v>
      </c>
      <c r="B173">
        <v>0.89700000000000002</v>
      </c>
      <c r="C173">
        <v>1.1339999999999999</v>
      </c>
      <c r="D173">
        <v>2</v>
      </c>
      <c r="E173">
        <v>2</v>
      </c>
      <c r="F173">
        <v>0.89800000000000002</v>
      </c>
      <c r="G173" s="20">
        <v>1.137</v>
      </c>
      <c r="H173" s="5" t="s">
        <v>200</v>
      </c>
      <c r="I173" s="5" t="s">
        <v>201</v>
      </c>
    </row>
    <row r="174" spans="1:9">
      <c r="A174" s="4">
        <f>Volume_Weights!A174</f>
        <v>856</v>
      </c>
      <c r="B174">
        <v>1.081</v>
      </c>
      <c r="C174">
        <v>0.78</v>
      </c>
      <c r="D174">
        <v>2</v>
      </c>
      <c r="E174">
        <v>2</v>
      </c>
      <c r="F174">
        <v>1.081</v>
      </c>
      <c r="G174" s="20">
        <v>0.78300000000000003</v>
      </c>
      <c r="H174" s="5" t="s">
        <v>200</v>
      </c>
      <c r="I174" s="5" t="s">
        <v>201</v>
      </c>
    </row>
    <row r="175" spans="1:9" s="8" customFormat="1" ht="17" thickBot="1">
      <c r="A175" s="7">
        <f>Volume_Weights!A175</f>
        <v>857</v>
      </c>
      <c r="B175" s="8">
        <v>0.88800000000000001</v>
      </c>
      <c r="C175" s="8">
        <v>0.71399999999999997</v>
      </c>
      <c r="D175" s="8">
        <v>2</v>
      </c>
      <c r="E175" s="8">
        <v>2</v>
      </c>
      <c r="F175" s="8">
        <v>0.89</v>
      </c>
      <c r="G175" s="21">
        <v>0.72</v>
      </c>
      <c r="H175" s="9" t="s">
        <v>200</v>
      </c>
      <c r="I175" s="9" t="s">
        <v>201</v>
      </c>
    </row>
    <row r="176" spans="1:9" ht="17" thickTop="1">
      <c r="A176" s="4">
        <f>Volume_Weights!A176</f>
        <v>95</v>
      </c>
      <c r="B176">
        <v>0.84499999999999997</v>
      </c>
      <c r="C176">
        <v>1.1020000000000001</v>
      </c>
      <c r="D176">
        <v>2</v>
      </c>
      <c r="E176">
        <v>2</v>
      </c>
      <c r="F176">
        <v>0.84599999999999997</v>
      </c>
      <c r="G176" s="20">
        <v>1.1040000000000001</v>
      </c>
      <c r="H176" s="5" t="s">
        <v>202</v>
      </c>
      <c r="I176" s="5" t="s">
        <v>201</v>
      </c>
    </row>
    <row r="177" spans="1:9">
      <c r="A177" s="4">
        <f>Volume_Weights!A177</f>
        <v>145</v>
      </c>
      <c r="B177">
        <v>0.70799999999999996</v>
      </c>
      <c r="C177">
        <v>1.0840000000000001</v>
      </c>
      <c r="D177">
        <v>2</v>
      </c>
      <c r="E177">
        <v>2</v>
      </c>
      <c r="F177">
        <v>0.70899999999999996</v>
      </c>
      <c r="G177" s="20">
        <v>1.091</v>
      </c>
      <c r="H177" s="5" t="s">
        <v>202</v>
      </c>
      <c r="I177" s="5" t="s">
        <v>201</v>
      </c>
    </row>
    <row r="178" spans="1:9">
      <c r="A178" s="4">
        <f>Volume_Weights!A178</f>
        <v>86</v>
      </c>
      <c r="B178">
        <v>0.9</v>
      </c>
      <c r="C178">
        <v>0.96599999999999997</v>
      </c>
      <c r="D178">
        <v>2</v>
      </c>
      <c r="E178">
        <v>2</v>
      </c>
      <c r="F178">
        <v>0.9</v>
      </c>
      <c r="G178" s="20">
        <v>0.97199999999999998</v>
      </c>
      <c r="H178" s="5" t="s">
        <v>202</v>
      </c>
      <c r="I178" s="5" t="s">
        <v>201</v>
      </c>
    </row>
    <row r="179" spans="1:9">
      <c r="A179" s="4">
        <f>Volume_Weights!A179</f>
        <v>117</v>
      </c>
      <c r="B179">
        <v>0.89900000000000002</v>
      </c>
      <c r="C179">
        <v>0.93</v>
      </c>
      <c r="D179">
        <v>2</v>
      </c>
      <c r="E179">
        <v>2</v>
      </c>
      <c r="F179">
        <v>0.89900000000000002</v>
      </c>
      <c r="G179" s="20">
        <v>0.93700000000000006</v>
      </c>
      <c r="H179" s="5" t="s">
        <v>202</v>
      </c>
      <c r="I179" s="5" t="s">
        <v>201</v>
      </c>
    </row>
    <row r="180" spans="1:9">
      <c r="A180" s="4">
        <f>Volume_Weights!A180</f>
        <v>219</v>
      </c>
      <c r="B180">
        <v>0.71399999999999997</v>
      </c>
      <c r="C180">
        <v>1.2270000000000001</v>
      </c>
      <c r="D180">
        <v>2</v>
      </c>
      <c r="E180">
        <v>2</v>
      </c>
      <c r="F180">
        <v>0.71399999999999997</v>
      </c>
      <c r="G180" s="20">
        <v>1.2330000000000001</v>
      </c>
      <c r="H180" s="5" t="s">
        <v>202</v>
      </c>
      <c r="I180" s="5" t="s">
        <v>201</v>
      </c>
    </row>
    <row r="181" spans="1:9" s="8" customFormat="1" ht="17" thickBot="1">
      <c r="A181" s="7">
        <f>Volume_Weights!A181</f>
        <v>234</v>
      </c>
      <c r="B181" s="8">
        <v>0.93899999999999995</v>
      </c>
      <c r="C181" s="8">
        <v>0.92700000000000005</v>
      </c>
      <c r="D181" s="8">
        <v>2</v>
      </c>
      <c r="E181" s="8">
        <v>2</v>
      </c>
      <c r="F181" s="8">
        <v>0.94499999999999995</v>
      </c>
      <c r="G181" s="21">
        <v>0.93500000000000005</v>
      </c>
      <c r="H181" s="9" t="s">
        <v>202</v>
      </c>
      <c r="I181" s="9" t="s">
        <v>201</v>
      </c>
    </row>
    <row r="182" spans="1:9" ht="17" thickTop="1">
      <c r="A182" s="4">
        <f>Volume_Weights!A182</f>
        <v>2594</v>
      </c>
      <c r="B182">
        <v>0.84199999999999997</v>
      </c>
      <c r="C182">
        <v>0.996</v>
      </c>
      <c r="D182">
        <v>2</v>
      </c>
      <c r="E182">
        <v>2</v>
      </c>
      <c r="F182">
        <v>0.84299999999999997</v>
      </c>
      <c r="G182" s="20">
        <v>1</v>
      </c>
      <c r="H182" s="5" t="s">
        <v>209</v>
      </c>
      <c r="I182" s="5" t="s">
        <v>210</v>
      </c>
    </row>
    <row r="183" spans="1:9">
      <c r="A183" s="4">
        <f>Volume_Weights!A183</f>
        <v>2595</v>
      </c>
      <c r="B183">
        <v>0.747</v>
      </c>
      <c r="C183">
        <v>0.95199999999999996</v>
      </c>
      <c r="D183">
        <v>2</v>
      </c>
      <c r="E183">
        <v>2</v>
      </c>
      <c r="F183">
        <v>0.747</v>
      </c>
      <c r="G183" s="20">
        <v>0.95599999999999996</v>
      </c>
      <c r="H183" s="5" t="s">
        <v>209</v>
      </c>
      <c r="I183" s="5" t="s">
        <v>210</v>
      </c>
    </row>
    <row r="184" spans="1:9">
      <c r="A184" s="4">
        <f>Volume_Weights!A184</f>
        <v>2596</v>
      </c>
      <c r="B184">
        <v>0.98299999999999998</v>
      </c>
      <c r="C184">
        <v>1.022</v>
      </c>
      <c r="D184">
        <v>2</v>
      </c>
      <c r="E184">
        <v>2</v>
      </c>
      <c r="F184">
        <v>0.98399999999999999</v>
      </c>
      <c r="G184" s="20">
        <v>1.0289999999999999</v>
      </c>
      <c r="H184" s="5" t="s">
        <v>209</v>
      </c>
      <c r="I184" s="5" t="s">
        <v>210</v>
      </c>
    </row>
    <row r="185" spans="1:9">
      <c r="A185" s="4">
        <f>Volume_Weights!A185</f>
        <v>2597</v>
      </c>
      <c r="B185">
        <v>1.022</v>
      </c>
      <c r="C185">
        <v>0.91100000000000003</v>
      </c>
      <c r="D185">
        <v>2</v>
      </c>
      <c r="E185">
        <v>2</v>
      </c>
      <c r="F185">
        <v>1.022</v>
      </c>
      <c r="G185" s="20">
        <v>0.91800000000000004</v>
      </c>
      <c r="H185" s="5" t="s">
        <v>209</v>
      </c>
      <c r="I185" s="5" t="s">
        <v>210</v>
      </c>
    </row>
    <row r="186" spans="1:9">
      <c r="A186" s="4">
        <f>Volume_Weights!A186</f>
        <v>2598</v>
      </c>
      <c r="B186">
        <v>1.034</v>
      </c>
      <c r="C186">
        <v>1.0429999999999999</v>
      </c>
      <c r="D186">
        <v>2</v>
      </c>
      <c r="E186">
        <v>2</v>
      </c>
      <c r="F186">
        <v>1.0349999999999999</v>
      </c>
      <c r="G186" s="20">
        <v>1.048</v>
      </c>
      <c r="H186" s="5" t="s">
        <v>209</v>
      </c>
      <c r="I186" s="5" t="s">
        <v>210</v>
      </c>
    </row>
    <row r="187" spans="1:9" s="8" customFormat="1" ht="17" thickBot="1">
      <c r="A187" s="7">
        <f>Volume_Weights!A187</f>
        <v>2599</v>
      </c>
      <c r="B187" s="8">
        <v>1.115</v>
      </c>
      <c r="C187" s="8">
        <v>0.97299999999999998</v>
      </c>
      <c r="D187" s="8">
        <v>2</v>
      </c>
      <c r="E187" s="8">
        <v>2</v>
      </c>
      <c r="F187" s="8">
        <v>1.117</v>
      </c>
      <c r="G187" s="21">
        <v>0.98</v>
      </c>
      <c r="H187" s="9" t="s">
        <v>209</v>
      </c>
      <c r="I187" s="9" t="s">
        <v>210</v>
      </c>
    </row>
    <row r="188" spans="1:9" ht="17" thickTop="1">
      <c r="A188" s="4">
        <f>Volume_Weights!A188</f>
        <v>2583</v>
      </c>
      <c r="B188">
        <v>0.85099999999999998</v>
      </c>
      <c r="C188">
        <v>1.161</v>
      </c>
      <c r="D188">
        <v>2</v>
      </c>
      <c r="E188">
        <v>2</v>
      </c>
      <c r="F188">
        <v>0.85099999999999998</v>
      </c>
      <c r="G188" s="20">
        <v>1.1659999999999999</v>
      </c>
      <c r="H188" s="5" t="s">
        <v>218</v>
      </c>
      <c r="I188" s="5" t="s">
        <v>219</v>
      </c>
    </row>
    <row r="189" spans="1:9">
      <c r="A189" s="4">
        <f>Volume_Weights!A189</f>
        <v>2584</v>
      </c>
      <c r="B189">
        <v>0.84099999999999997</v>
      </c>
      <c r="C189">
        <v>1.1679999999999999</v>
      </c>
      <c r="D189">
        <v>2</v>
      </c>
      <c r="E189">
        <v>2</v>
      </c>
      <c r="F189">
        <v>0.84099999999999997</v>
      </c>
      <c r="G189" s="20">
        <v>1.169</v>
      </c>
      <c r="H189" s="5" t="s">
        <v>218</v>
      </c>
      <c r="I189" s="5" t="s">
        <v>219</v>
      </c>
    </row>
    <row r="190" spans="1:9">
      <c r="A190" s="4">
        <f>Volume_Weights!A190</f>
        <v>2585</v>
      </c>
      <c r="B190">
        <v>0.85699999999999998</v>
      </c>
      <c r="C190">
        <v>1.0489999999999999</v>
      </c>
      <c r="D190">
        <v>2</v>
      </c>
      <c r="E190">
        <v>2</v>
      </c>
      <c r="F190">
        <v>0.85699999999999998</v>
      </c>
      <c r="G190" s="20">
        <v>1.054</v>
      </c>
      <c r="H190" s="5" t="s">
        <v>218</v>
      </c>
      <c r="I190" s="5" t="s">
        <v>219</v>
      </c>
    </row>
    <row r="191" spans="1:9">
      <c r="A191" s="4">
        <f>Volume_Weights!A191</f>
        <v>2586</v>
      </c>
      <c r="B191">
        <v>1.0309999999999999</v>
      </c>
      <c r="C191">
        <v>3.5000000000000003E-2</v>
      </c>
      <c r="D191">
        <v>2</v>
      </c>
      <c r="E191">
        <v>2</v>
      </c>
      <c r="F191">
        <v>1.0329999999999999</v>
      </c>
      <c r="G191" s="20">
        <v>1.028</v>
      </c>
      <c r="H191" s="5" t="s">
        <v>218</v>
      </c>
      <c r="I191" s="5" t="s">
        <v>219</v>
      </c>
    </row>
    <row r="192" spans="1:9">
      <c r="A192" s="4">
        <f>Volume_Weights!A192</f>
        <v>2587</v>
      </c>
      <c r="B192">
        <v>0.88800000000000001</v>
      </c>
      <c r="C192">
        <v>1.0389999999999999</v>
      </c>
      <c r="D192">
        <v>2</v>
      </c>
      <c r="E192">
        <v>2</v>
      </c>
      <c r="F192">
        <v>0.88900000000000001</v>
      </c>
      <c r="G192" s="20">
        <v>1.044</v>
      </c>
      <c r="H192" s="5" t="s">
        <v>218</v>
      </c>
      <c r="I192" s="5" t="s">
        <v>219</v>
      </c>
    </row>
    <row r="193" spans="1:9" s="8" customFormat="1" ht="17" thickBot="1">
      <c r="A193" s="7">
        <f>Volume_Weights!A193</f>
        <v>2588</v>
      </c>
      <c r="B193" s="8">
        <v>0.997</v>
      </c>
      <c r="C193" s="8">
        <v>0.92300000000000004</v>
      </c>
      <c r="D193" s="8">
        <v>2</v>
      </c>
      <c r="E193" s="8">
        <v>2</v>
      </c>
      <c r="F193" s="8">
        <v>1</v>
      </c>
      <c r="G193" s="21">
        <v>0.92700000000000005</v>
      </c>
      <c r="H193" s="9" t="s">
        <v>218</v>
      </c>
      <c r="I193" s="9" t="s">
        <v>219</v>
      </c>
    </row>
    <row r="194" spans="1:9" ht="17" thickTop="1">
      <c r="A194" s="4">
        <f>Volume_Weights!A194</f>
        <v>2483</v>
      </c>
      <c r="B194">
        <v>0.98099999999999998</v>
      </c>
      <c r="C194">
        <v>1.0289999999999999</v>
      </c>
      <c r="D194">
        <v>2</v>
      </c>
      <c r="E194">
        <v>2</v>
      </c>
      <c r="F194">
        <v>0.98199999999999998</v>
      </c>
      <c r="G194" s="20">
        <v>1.0349999999999999</v>
      </c>
      <c r="H194" s="5" t="s">
        <v>220</v>
      </c>
      <c r="I194" s="5" t="s">
        <v>219</v>
      </c>
    </row>
    <row r="195" spans="1:9">
      <c r="A195" s="4">
        <f>Volume_Weights!A195</f>
        <v>2484</v>
      </c>
      <c r="B195">
        <v>0.90900000000000003</v>
      </c>
      <c r="C195">
        <v>1.048</v>
      </c>
      <c r="D195">
        <v>2</v>
      </c>
      <c r="E195">
        <v>2</v>
      </c>
      <c r="F195">
        <v>0.91</v>
      </c>
      <c r="G195" s="20">
        <v>1.0549999999999999</v>
      </c>
      <c r="H195" s="5" t="s">
        <v>220</v>
      </c>
      <c r="I195" s="5" t="s">
        <v>219</v>
      </c>
    </row>
    <row r="196" spans="1:9">
      <c r="A196" s="4">
        <f>Volume_Weights!A196</f>
        <v>2485</v>
      </c>
      <c r="B196">
        <v>0.74</v>
      </c>
      <c r="C196">
        <v>1.083</v>
      </c>
      <c r="D196">
        <v>2</v>
      </c>
      <c r="E196">
        <v>2</v>
      </c>
      <c r="F196">
        <v>0.74099999999999999</v>
      </c>
      <c r="G196" s="20">
        <v>1.089</v>
      </c>
      <c r="H196" s="5" t="s">
        <v>220</v>
      </c>
      <c r="I196" s="5" t="s">
        <v>219</v>
      </c>
    </row>
    <row r="197" spans="1:9">
      <c r="A197" s="4">
        <f>Volume_Weights!A197</f>
        <v>2486</v>
      </c>
      <c r="B197">
        <v>0.82399999999999995</v>
      </c>
      <c r="C197">
        <v>1.044</v>
      </c>
      <c r="D197">
        <v>2</v>
      </c>
      <c r="E197">
        <v>2</v>
      </c>
      <c r="F197">
        <v>0.82699999999999996</v>
      </c>
      <c r="G197" s="20">
        <v>1.048</v>
      </c>
      <c r="H197" s="5" t="s">
        <v>220</v>
      </c>
      <c r="I197" s="5" t="s">
        <v>219</v>
      </c>
    </row>
    <row r="198" spans="1:9">
      <c r="A198" s="4">
        <f>Volume_Weights!A198</f>
        <v>2487</v>
      </c>
      <c r="B198">
        <v>0.99099999999999999</v>
      </c>
      <c r="C198">
        <v>0.92500000000000004</v>
      </c>
      <c r="D198">
        <v>2</v>
      </c>
      <c r="E198">
        <v>2</v>
      </c>
      <c r="F198">
        <v>0.99299999999999999</v>
      </c>
      <c r="G198" s="20">
        <v>0.93100000000000005</v>
      </c>
      <c r="H198" s="5" t="s">
        <v>220</v>
      </c>
      <c r="I198" s="5" t="s">
        <v>219</v>
      </c>
    </row>
    <row r="199" spans="1:9" s="8" customFormat="1" ht="17" thickBot="1">
      <c r="A199" s="7">
        <f>Volume_Weights!A199</f>
        <v>2488</v>
      </c>
      <c r="B199" s="8">
        <v>0.92800000000000005</v>
      </c>
      <c r="C199" s="8">
        <v>1.048</v>
      </c>
      <c r="D199" s="8">
        <v>2</v>
      </c>
      <c r="E199" s="8">
        <v>2</v>
      </c>
      <c r="F199" s="8">
        <v>0.93</v>
      </c>
      <c r="G199" s="21">
        <v>1.0580000000000001</v>
      </c>
      <c r="H199" s="9" t="s">
        <v>220</v>
      </c>
      <c r="I199" s="9" t="s">
        <v>219</v>
      </c>
    </row>
    <row r="200" spans="1:9" ht="17" thickTop="1">
      <c r="A200" s="4">
        <f>Volume_Weights!A200</f>
        <v>915</v>
      </c>
      <c r="B200">
        <v>0.94899999999999995</v>
      </c>
      <c r="C200">
        <v>1.1120000000000001</v>
      </c>
      <c r="D200">
        <v>2</v>
      </c>
      <c r="E200">
        <v>2</v>
      </c>
      <c r="F200">
        <v>0.95</v>
      </c>
      <c r="G200" s="20">
        <v>1.1140000000000001</v>
      </c>
      <c r="H200" s="5" t="s">
        <v>221</v>
      </c>
      <c r="I200" s="5" t="s">
        <v>222</v>
      </c>
    </row>
    <row r="201" spans="1:9">
      <c r="A201" s="4">
        <f>Volume_Weights!A201</f>
        <v>916</v>
      </c>
      <c r="B201">
        <v>0.879</v>
      </c>
      <c r="C201">
        <v>1.0129999999999999</v>
      </c>
      <c r="D201">
        <v>2</v>
      </c>
      <c r="E201">
        <v>2</v>
      </c>
      <c r="F201" s="92">
        <v>0.88</v>
      </c>
      <c r="G201" s="20">
        <v>1.016</v>
      </c>
      <c r="H201" s="5" t="s">
        <v>221</v>
      </c>
      <c r="I201" s="5" t="s">
        <v>222</v>
      </c>
    </row>
    <row r="202" spans="1:9">
      <c r="A202" s="4">
        <f>Volume_Weights!A202</f>
        <v>1842</v>
      </c>
      <c r="B202">
        <v>0.873</v>
      </c>
      <c r="C202">
        <v>0.98599999999999999</v>
      </c>
      <c r="D202">
        <v>2</v>
      </c>
      <c r="E202">
        <v>2</v>
      </c>
      <c r="F202">
        <v>0.873</v>
      </c>
      <c r="G202" s="20">
        <v>0.98799999999999999</v>
      </c>
      <c r="H202" s="5" t="s">
        <v>221</v>
      </c>
      <c r="I202" s="5" t="s">
        <v>222</v>
      </c>
    </row>
    <row r="203" spans="1:9">
      <c r="A203" s="4">
        <f>Volume_Weights!A203</f>
        <v>2563</v>
      </c>
      <c r="B203">
        <v>0.69099999999999995</v>
      </c>
      <c r="C203">
        <v>0.99299999999999999</v>
      </c>
      <c r="D203">
        <v>2</v>
      </c>
      <c r="E203">
        <v>2</v>
      </c>
      <c r="F203">
        <v>0.69199999999999995</v>
      </c>
      <c r="G203" s="20">
        <v>0.999</v>
      </c>
      <c r="H203" s="5" t="s">
        <v>221</v>
      </c>
      <c r="I203" s="5" t="s">
        <v>222</v>
      </c>
    </row>
    <row r="204" spans="1:9">
      <c r="A204" s="4">
        <f>Volume_Weights!A204</f>
        <v>1851</v>
      </c>
      <c r="B204">
        <v>0.96599999999999997</v>
      </c>
      <c r="C204">
        <v>1.06</v>
      </c>
      <c r="D204">
        <v>2</v>
      </c>
      <c r="E204">
        <v>2</v>
      </c>
      <c r="F204">
        <v>0.96799999999999997</v>
      </c>
      <c r="G204" s="20">
        <v>1.0680000000000001</v>
      </c>
      <c r="H204" s="5" t="s">
        <v>221</v>
      </c>
      <c r="I204" s="5" t="s">
        <v>222</v>
      </c>
    </row>
    <row r="205" spans="1:9" s="8" customFormat="1" ht="17" thickBot="1">
      <c r="A205" s="7">
        <f>Volume_Weights!A205</f>
        <v>1870</v>
      </c>
      <c r="B205" s="8">
        <v>0.87</v>
      </c>
      <c r="C205" s="8">
        <v>1.024</v>
      </c>
      <c r="D205" s="8">
        <v>2</v>
      </c>
      <c r="E205" s="8">
        <v>2</v>
      </c>
      <c r="F205" s="8">
        <v>0.871</v>
      </c>
      <c r="G205" s="21">
        <v>1.0269999999999999</v>
      </c>
      <c r="H205" s="9" t="s">
        <v>221</v>
      </c>
      <c r="I205" s="9" t="s">
        <v>222</v>
      </c>
    </row>
    <row r="206" spans="1:9" ht="17" thickTop="1">
      <c r="A206" s="4">
        <f>Volume_Weights!A206</f>
        <v>170</v>
      </c>
      <c r="B206">
        <v>0.93100000000000005</v>
      </c>
      <c r="C206">
        <v>1.038</v>
      </c>
      <c r="D206">
        <v>2</v>
      </c>
      <c r="E206">
        <v>2</v>
      </c>
      <c r="F206">
        <v>0.93500000000000005</v>
      </c>
      <c r="G206" s="20">
        <v>1.042</v>
      </c>
      <c r="H206" t="s">
        <v>223</v>
      </c>
      <c r="I206" s="5" t="s">
        <v>222</v>
      </c>
    </row>
    <row r="207" spans="1:9">
      <c r="A207" s="4">
        <f>Volume_Weights!A207</f>
        <v>1149</v>
      </c>
      <c r="B207">
        <v>1.07</v>
      </c>
      <c r="C207">
        <v>1.161</v>
      </c>
      <c r="D207">
        <v>2</v>
      </c>
      <c r="E207">
        <v>2</v>
      </c>
      <c r="F207">
        <v>0.874</v>
      </c>
      <c r="G207" s="20">
        <v>1.165</v>
      </c>
      <c r="H207" t="s">
        <v>223</v>
      </c>
      <c r="I207" s="5" t="s">
        <v>222</v>
      </c>
    </row>
    <row r="208" spans="1:9">
      <c r="A208" s="4">
        <f>Volume_Weights!A208</f>
        <v>1853</v>
      </c>
      <c r="B208">
        <v>0.91800000000000004</v>
      </c>
      <c r="C208">
        <v>0.97299999999999998</v>
      </c>
      <c r="D208">
        <v>2</v>
      </c>
      <c r="E208">
        <v>2</v>
      </c>
      <c r="F208">
        <v>0.91900000000000004</v>
      </c>
      <c r="G208" s="20">
        <v>0.98</v>
      </c>
      <c r="H208" t="s">
        <v>223</v>
      </c>
      <c r="I208" s="5" t="s">
        <v>222</v>
      </c>
    </row>
    <row r="209" spans="1:9">
      <c r="A209" s="4">
        <f>Volume_Weights!A209</f>
        <v>1854</v>
      </c>
      <c r="B209">
        <v>0.89200000000000002</v>
      </c>
      <c r="C209">
        <v>1.022</v>
      </c>
      <c r="D209">
        <v>2</v>
      </c>
      <c r="E209">
        <v>2</v>
      </c>
      <c r="F209">
        <v>0.89200000000000002</v>
      </c>
      <c r="G209" s="20">
        <v>1.0289999999999999</v>
      </c>
      <c r="H209" t="s">
        <v>223</v>
      </c>
      <c r="I209" s="5" t="s">
        <v>222</v>
      </c>
    </row>
    <row r="210" spans="1:9">
      <c r="A210" s="4">
        <f>Volume_Weights!A210</f>
        <v>1858</v>
      </c>
      <c r="B210">
        <v>0.99</v>
      </c>
      <c r="C210">
        <v>1.036</v>
      </c>
      <c r="D210">
        <v>2</v>
      </c>
      <c r="E210">
        <v>2</v>
      </c>
      <c r="F210">
        <v>0.99199999999999999</v>
      </c>
      <c r="G210" s="20">
        <v>1.04</v>
      </c>
      <c r="H210" t="s">
        <v>223</v>
      </c>
      <c r="I210" s="5" t="s">
        <v>222</v>
      </c>
    </row>
    <row r="211" spans="1:9" s="8" customFormat="1" ht="17" thickBot="1">
      <c r="A211" s="7">
        <f>Volume_Weights!A211</f>
        <v>2590</v>
      </c>
      <c r="B211" s="8">
        <v>1.0029999999999999</v>
      </c>
      <c r="C211" s="8">
        <v>0.95499999999999996</v>
      </c>
      <c r="D211" s="8">
        <v>2</v>
      </c>
      <c r="E211" s="8">
        <v>2</v>
      </c>
      <c r="F211" s="8">
        <v>1.004</v>
      </c>
      <c r="G211" s="21">
        <v>0.96</v>
      </c>
      <c r="H211" s="8" t="s">
        <v>223</v>
      </c>
      <c r="I211" s="9" t="s">
        <v>222</v>
      </c>
    </row>
    <row r="212" spans="1:9" ht="17" thickTop="1">
      <c r="A212" s="4">
        <f>Volume_Weights!A212</f>
        <v>918</v>
      </c>
      <c r="B212">
        <v>0.81200000000000006</v>
      </c>
      <c r="C212">
        <v>0.90100000000000002</v>
      </c>
      <c r="D212">
        <v>2</v>
      </c>
      <c r="E212">
        <v>2</v>
      </c>
      <c r="F212">
        <v>0.81200000000000006</v>
      </c>
      <c r="G212" s="20">
        <v>0.93400000000000005</v>
      </c>
      <c r="H212" t="s">
        <v>230</v>
      </c>
      <c r="I212" s="5" t="s">
        <v>233</v>
      </c>
    </row>
    <row r="213" spans="1:9">
      <c r="A213" s="4">
        <f>Volume_Weights!A213</f>
        <v>1843</v>
      </c>
      <c r="B213">
        <v>0.94</v>
      </c>
      <c r="C213">
        <v>0.96899999999999997</v>
      </c>
      <c r="D213">
        <v>2</v>
      </c>
      <c r="E213">
        <v>2</v>
      </c>
      <c r="F213">
        <v>0.94299999999999995</v>
      </c>
      <c r="G213" s="20">
        <v>0.97199999999999998</v>
      </c>
      <c r="H213" t="s">
        <v>230</v>
      </c>
      <c r="I213" s="5" t="s">
        <v>233</v>
      </c>
    </row>
    <row r="214" spans="1:9">
      <c r="A214" s="4">
        <f>Volume_Weights!A214</f>
        <v>1844</v>
      </c>
      <c r="B214">
        <v>0.86499999999999999</v>
      </c>
      <c r="C214">
        <v>1.0269999999999999</v>
      </c>
      <c r="D214">
        <v>2</v>
      </c>
      <c r="E214">
        <v>2</v>
      </c>
      <c r="F214">
        <v>0.86599999999999999</v>
      </c>
      <c r="G214" s="20">
        <v>1.03</v>
      </c>
      <c r="H214" t="s">
        <v>230</v>
      </c>
      <c r="I214" s="5" t="s">
        <v>233</v>
      </c>
    </row>
    <row r="215" spans="1:9">
      <c r="A215" s="4">
        <f>Volume_Weights!A215</f>
        <v>2570</v>
      </c>
      <c r="B215">
        <v>0.88400000000000001</v>
      </c>
      <c r="C215">
        <v>1.1870000000000001</v>
      </c>
      <c r="D215">
        <v>2</v>
      </c>
      <c r="E215">
        <v>2</v>
      </c>
      <c r="F215">
        <v>0.88500000000000001</v>
      </c>
      <c r="G215" s="20">
        <v>1.19</v>
      </c>
      <c r="H215" t="s">
        <v>230</v>
      </c>
      <c r="I215" s="5" t="s">
        <v>233</v>
      </c>
    </row>
    <row r="216" spans="1:9">
      <c r="A216" s="4">
        <f>Volume_Weights!A216</f>
        <v>2571</v>
      </c>
      <c r="B216">
        <v>0.95399999999999996</v>
      </c>
      <c r="C216">
        <v>1.022</v>
      </c>
      <c r="D216">
        <v>2</v>
      </c>
      <c r="E216">
        <v>2</v>
      </c>
      <c r="F216">
        <v>0.95799999999999996</v>
      </c>
      <c r="G216" s="20">
        <v>1.0229999999999999</v>
      </c>
      <c r="H216" t="s">
        <v>230</v>
      </c>
      <c r="I216" s="5" t="s">
        <v>233</v>
      </c>
    </row>
    <row r="217" spans="1:9" s="8" customFormat="1" ht="17" thickBot="1">
      <c r="A217" s="7">
        <f>Volume_Weights!A217</f>
        <v>2572</v>
      </c>
      <c r="B217" s="8">
        <v>0.93700000000000006</v>
      </c>
      <c r="C217" s="8">
        <v>1.0009999999999999</v>
      </c>
      <c r="D217" s="8">
        <v>2</v>
      </c>
      <c r="E217" s="8">
        <v>2</v>
      </c>
      <c r="F217" s="8">
        <v>0.93799999999999994</v>
      </c>
      <c r="G217" s="21">
        <v>1.002</v>
      </c>
      <c r="H217" s="8" t="s">
        <v>230</v>
      </c>
      <c r="I217" s="9" t="s">
        <v>233</v>
      </c>
    </row>
    <row r="218" spans="1:9" ht="17" thickTop="1">
      <c r="A218" s="4">
        <f>Volume_Weights!A218</f>
        <v>1824</v>
      </c>
      <c r="B218">
        <v>0.95599999999999996</v>
      </c>
      <c r="C218">
        <v>0.96299999999999997</v>
      </c>
      <c r="D218">
        <v>2</v>
      </c>
      <c r="E218">
        <v>2</v>
      </c>
      <c r="F218">
        <v>0.99199999999999999</v>
      </c>
      <c r="G218" s="20">
        <v>0.97199999999999998</v>
      </c>
      <c r="H218" t="s">
        <v>232</v>
      </c>
      <c r="I218" s="5" t="s">
        <v>233</v>
      </c>
    </row>
    <row r="219" spans="1:9">
      <c r="A219" s="4">
        <f>Volume_Weights!A219</f>
        <v>1861</v>
      </c>
      <c r="B219">
        <v>0.79400000000000004</v>
      </c>
      <c r="C219">
        <v>1.083</v>
      </c>
      <c r="D219">
        <v>2</v>
      </c>
      <c r="E219">
        <v>2</v>
      </c>
      <c r="F219">
        <v>0.79500000000000004</v>
      </c>
      <c r="G219" s="20">
        <v>1.0860000000000001</v>
      </c>
      <c r="H219" t="s">
        <v>232</v>
      </c>
      <c r="I219" s="5" t="s">
        <v>233</v>
      </c>
    </row>
    <row r="220" spans="1:9">
      <c r="A220" s="4">
        <f>Volume_Weights!A220</f>
        <v>1863</v>
      </c>
      <c r="B220">
        <v>0.81799999999999995</v>
      </c>
      <c r="C220">
        <v>1.216</v>
      </c>
      <c r="D220">
        <v>2</v>
      </c>
      <c r="E220">
        <v>2</v>
      </c>
      <c r="F220">
        <v>0.82199999999999995</v>
      </c>
      <c r="G220" s="20">
        <v>1.2190000000000001</v>
      </c>
      <c r="H220" t="s">
        <v>232</v>
      </c>
      <c r="I220" s="5" t="s">
        <v>233</v>
      </c>
    </row>
    <row r="221" spans="1:9">
      <c r="A221" s="4">
        <f>Volume_Weights!A221</f>
        <v>2589</v>
      </c>
      <c r="B221">
        <v>0.876</v>
      </c>
      <c r="C221">
        <v>1.0489999999999999</v>
      </c>
      <c r="D221">
        <v>2</v>
      </c>
      <c r="E221">
        <v>2</v>
      </c>
      <c r="F221">
        <v>0.879</v>
      </c>
      <c r="G221" s="20">
        <v>1.052</v>
      </c>
      <c r="H221" t="s">
        <v>232</v>
      </c>
      <c r="I221" s="5" t="s">
        <v>233</v>
      </c>
    </row>
    <row r="222" spans="1:9">
      <c r="A222" s="4">
        <f>Volume_Weights!A222</f>
        <v>2591</v>
      </c>
      <c r="B222">
        <v>0.875</v>
      </c>
      <c r="C222">
        <v>0.93</v>
      </c>
      <c r="D222">
        <v>2</v>
      </c>
      <c r="E222">
        <v>2</v>
      </c>
      <c r="F222">
        <v>0.877</v>
      </c>
      <c r="G222" s="20">
        <v>0.93600000000000005</v>
      </c>
      <c r="H222" t="s">
        <v>232</v>
      </c>
      <c r="I222" s="5" t="s">
        <v>233</v>
      </c>
    </row>
    <row r="223" spans="1:9" s="8" customFormat="1" ht="17" thickBot="1">
      <c r="A223" s="7">
        <f>Volume_Weights!A223</f>
        <v>2592</v>
      </c>
      <c r="B223" s="8">
        <v>0.90100000000000002</v>
      </c>
      <c r="C223" s="8">
        <v>0.98899999999999999</v>
      </c>
      <c r="D223" s="8">
        <v>2</v>
      </c>
      <c r="E223" s="8">
        <v>2</v>
      </c>
      <c r="F223" s="8">
        <v>0.90400000000000003</v>
      </c>
      <c r="G223" s="21">
        <v>0.99199999999999999</v>
      </c>
      <c r="H223" s="8" t="s">
        <v>232</v>
      </c>
      <c r="I223" s="9" t="s">
        <v>233</v>
      </c>
    </row>
    <row r="224" spans="1:9" ht="17" thickTop="1">
      <c r="A224" s="4">
        <f>Volume_Weights!A224</f>
        <v>116</v>
      </c>
      <c r="B224">
        <v>0.83699999999999997</v>
      </c>
      <c r="C224">
        <v>0.97</v>
      </c>
      <c r="D224">
        <v>2</v>
      </c>
      <c r="E224">
        <v>2</v>
      </c>
      <c r="F224">
        <v>0.83799999999999997</v>
      </c>
      <c r="G224" s="20">
        <v>0.97899999999999998</v>
      </c>
      <c r="H224" t="s">
        <v>234</v>
      </c>
      <c r="I224" s="5" t="s">
        <v>231</v>
      </c>
    </row>
    <row r="225" spans="1:9">
      <c r="A225" s="4">
        <f>Volume_Weights!A225</f>
        <v>1619</v>
      </c>
      <c r="B225">
        <v>0.91900000000000004</v>
      </c>
      <c r="C225">
        <v>0.86599999999999999</v>
      </c>
      <c r="D225">
        <v>2</v>
      </c>
      <c r="E225">
        <v>2</v>
      </c>
      <c r="F225">
        <v>0.92</v>
      </c>
      <c r="G225" s="20">
        <v>0.874</v>
      </c>
      <c r="H225" t="s">
        <v>234</v>
      </c>
      <c r="I225" s="5" t="s">
        <v>231</v>
      </c>
    </row>
    <row r="226" spans="1:9">
      <c r="A226" s="4">
        <f>Volume_Weights!A226</f>
        <v>1822</v>
      </c>
      <c r="B226">
        <v>0.73099999999999998</v>
      </c>
      <c r="C226">
        <v>1.018</v>
      </c>
      <c r="D226">
        <v>2</v>
      </c>
      <c r="E226">
        <v>2</v>
      </c>
      <c r="F226">
        <v>0.73399999999999999</v>
      </c>
      <c r="G226" s="20">
        <v>1.0249999999999999</v>
      </c>
      <c r="H226" t="s">
        <v>234</v>
      </c>
      <c r="I226" s="5" t="s">
        <v>231</v>
      </c>
    </row>
    <row r="227" spans="1:9">
      <c r="A227" s="4">
        <f>Volume_Weights!A227</f>
        <v>2490</v>
      </c>
      <c r="B227">
        <v>0.76700000000000002</v>
      </c>
      <c r="C227">
        <v>1.008</v>
      </c>
      <c r="D227">
        <v>2</v>
      </c>
      <c r="E227">
        <v>2</v>
      </c>
      <c r="F227">
        <v>0.76900000000000002</v>
      </c>
      <c r="G227" s="20">
        <v>1.0149999999999999</v>
      </c>
      <c r="H227" t="s">
        <v>234</v>
      </c>
      <c r="I227" s="5" t="s">
        <v>231</v>
      </c>
    </row>
    <row r="228" spans="1:9">
      <c r="A228" s="4">
        <f>Volume_Weights!A228</f>
        <v>2491</v>
      </c>
      <c r="B228">
        <v>0.73399999999999999</v>
      </c>
      <c r="C228">
        <v>0.88200000000000001</v>
      </c>
      <c r="D228">
        <v>2</v>
      </c>
      <c r="E228">
        <v>2</v>
      </c>
      <c r="F228">
        <v>0.73599999999999999</v>
      </c>
      <c r="G228" s="20">
        <v>0.88900000000000001</v>
      </c>
      <c r="H228" t="s">
        <v>234</v>
      </c>
      <c r="I228" s="5" t="s">
        <v>231</v>
      </c>
    </row>
    <row r="229" spans="1:9" s="8" customFormat="1" ht="17" thickBot="1">
      <c r="A229" s="7">
        <f>Volume_Weights!A229</f>
        <v>2492</v>
      </c>
      <c r="B229" s="8">
        <v>0.81699999999999995</v>
      </c>
      <c r="C229" s="8">
        <v>1.1930000000000001</v>
      </c>
      <c r="D229" s="8">
        <v>2</v>
      </c>
      <c r="E229" s="8">
        <v>2</v>
      </c>
      <c r="F229" s="8">
        <v>0.81699999999999995</v>
      </c>
      <c r="G229" s="21">
        <v>1.2</v>
      </c>
      <c r="H229" s="8" t="s">
        <v>234</v>
      </c>
      <c r="I229" s="9" t="s">
        <v>231</v>
      </c>
    </row>
    <row r="230" spans="1:9" ht="17" thickTop="1">
      <c r="A230" s="4">
        <f>Volume_Weights!A230</f>
        <v>1823</v>
      </c>
      <c r="B230">
        <v>0.875</v>
      </c>
      <c r="C230">
        <v>0.94199999999999995</v>
      </c>
      <c r="D230">
        <v>2</v>
      </c>
      <c r="E230">
        <v>2</v>
      </c>
      <c r="F230">
        <v>0.877</v>
      </c>
      <c r="G230" s="20">
        <v>0.95099999999999996</v>
      </c>
      <c r="H230" t="s">
        <v>244</v>
      </c>
      <c r="I230" s="5" t="s">
        <v>231</v>
      </c>
    </row>
    <row r="231" spans="1:9">
      <c r="A231" s="4">
        <f>Volume_Weights!A231</f>
        <v>1825</v>
      </c>
      <c r="B231">
        <v>0.77200000000000002</v>
      </c>
      <c r="C231">
        <v>0.99</v>
      </c>
      <c r="D231">
        <v>2</v>
      </c>
      <c r="E231">
        <v>2</v>
      </c>
      <c r="F231">
        <v>0.77300000000000002</v>
      </c>
      <c r="G231" s="20">
        <v>0.997</v>
      </c>
      <c r="H231" t="s">
        <v>244</v>
      </c>
      <c r="I231" s="5" t="s">
        <v>231</v>
      </c>
    </row>
    <row r="232" spans="1:9">
      <c r="A232" s="4">
        <f>Volume_Weights!A232</f>
        <v>2600</v>
      </c>
      <c r="B232">
        <v>0.81799999999999995</v>
      </c>
      <c r="C232">
        <v>0.90500000000000003</v>
      </c>
      <c r="D232">
        <v>2</v>
      </c>
      <c r="E232">
        <v>2</v>
      </c>
      <c r="F232">
        <v>0.81899999999999995</v>
      </c>
      <c r="G232" s="20">
        <v>0.91100000000000003</v>
      </c>
      <c r="H232" t="s">
        <v>244</v>
      </c>
      <c r="I232" s="5" t="s">
        <v>231</v>
      </c>
    </row>
    <row r="233" spans="1:9">
      <c r="A233" s="4">
        <f>Volume_Weights!A233</f>
        <v>2601</v>
      </c>
      <c r="B233">
        <v>0.75600000000000001</v>
      </c>
      <c r="C233">
        <v>0.92600000000000005</v>
      </c>
      <c r="D233">
        <v>2</v>
      </c>
      <c r="E233">
        <v>2</v>
      </c>
      <c r="F233">
        <v>0.75600000000000001</v>
      </c>
      <c r="G233" s="20">
        <v>0.93200000000000005</v>
      </c>
      <c r="H233" t="s">
        <v>244</v>
      </c>
      <c r="I233" s="5" t="s">
        <v>231</v>
      </c>
    </row>
    <row r="234" spans="1:9">
      <c r="A234" s="4">
        <f>Volume_Weights!A234</f>
        <v>2602</v>
      </c>
      <c r="B234">
        <v>0.81200000000000006</v>
      </c>
      <c r="C234">
        <v>0.871</v>
      </c>
      <c r="D234">
        <v>2</v>
      </c>
      <c r="E234">
        <v>2</v>
      </c>
      <c r="F234">
        <v>0.81299999999999994</v>
      </c>
      <c r="G234" s="20">
        <v>0.88</v>
      </c>
      <c r="H234" t="s">
        <v>244</v>
      </c>
      <c r="I234" s="5" t="s">
        <v>231</v>
      </c>
    </row>
    <row r="235" spans="1:9" s="8" customFormat="1" ht="17" thickBot="1">
      <c r="A235" s="7">
        <f>Volume_Weights!A235</f>
        <v>2603</v>
      </c>
      <c r="B235" s="8">
        <v>0.76500000000000001</v>
      </c>
      <c r="C235" s="8">
        <v>0.92100000000000004</v>
      </c>
      <c r="D235" s="8">
        <v>2</v>
      </c>
      <c r="E235">
        <v>2</v>
      </c>
      <c r="F235" s="8">
        <v>0.76700000000000002</v>
      </c>
      <c r="G235" s="21">
        <v>0.92500000000000004</v>
      </c>
      <c r="H235" s="8" t="s">
        <v>244</v>
      </c>
      <c r="I235" s="9" t="s">
        <v>231</v>
      </c>
    </row>
    <row r="236" spans="1:9" ht="17" thickTop="1">
      <c r="A236" s="4">
        <f>Volume_Weights!A236</f>
        <v>1033</v>
      </c>
      <c r="B236">
        <v>0.81899999999999995</v>
      </c>
      <c r="C236">
        <v>1.0309999999999999</v>
      </c>
      <c r="D236">
        <v>2</v>
      </c>
      <c r="E236">
        <v>2</v>
      </c>
      <c r="F236">
        <v>0.82</v>
      </c>
      <c r="G236" s="20">
        <v>1.034</v>
      </c>
      <c r="H236" t="s">
        <v>245</v>
      </c>
      <c r="I236" s="5" t="s">
        <v>231</v>
      </c>
    </row>
    <row r="237" spans="1:9">
      <c r="A237" s="4">
        <f>Volume_Weights!A237</f>
        <v>917</v>
      </c>
      <c r="B237">
        <v>0.94</v>
      </c>
      <c r="C237">
        <v>1.1839999999999999</v>
      </c>
      <c r="D237">
        <v>2</v>
      </c>
      <c r="E237">
        <v>2</v>
      </c>
      <c r="F237">
        <v>0.94199999999999995</v>
      </c>
      <c r="G237" s="20">
        <v>1.1879999999999999</v>
      </c>
      <c r="H237" t="s">
        <v>245</v>
      </c>
      <c r="I237" s="5" t="s">
        <v>231</v>
      </c>
    </row>
    <row r="238" spans="1:9">
      <c r="A238" s="4">
        <f>Volume_Weights!A238</f>
        <v>111</v>
      </c>
      <c r="B238">
        <v>0.80300000000000005</v>
      </c>
      <c r="C238">
        <v>1.046</v>
      </c>
      <c r="D238">
        <v>2</v>
      </c>
      <c r="E238">
        <v>2</v>
      </c>
      <c r="F238">
        <v>0.80400000000000005</v>
      </c>
      <c r="G238" s="20">
        <v>1.0509999999999999</v>
      </c>
      <c r="H238" t="s">
        <v>245</v>
      </c>
      <c r="I238" s="5" t="s">
        <v>231</v>
      </c>
    </row>
    <row r="239" spans="1:9">
      <c r="A239" s="4">
        <f>Volume_Weights!A239</f>
        <v>921</v>
      </c>
      <c r="B239">
        <v>0.68500000000000005</v>
      </c>
      <c r="C239">
        <v>0.95</v>
      </c>
      <c r="D239">
        <v>2</v>
      </c>
      <c r="E239">
        <v>2</v>
      </c>
      <c r="F239">
        <v>0.68899999999999995</v>
      </c>
      <c r="G239" s="20">
        <v>0.95699999999999996</v>
      </c>
      <c r="H239" t="s">
        <v>245</v>
      </c>
      <c r="I239" s="5" t="s">
        <v>231</v>
      </c>
    </row>
    <row r="240" spans="1:9">
      <c r="A240" s="4">
        <f>Volume_Weights!A240</f>
        <v>922</v>
      </c>
      <c r="B240">
        <v>0.91600000000000004</v>
      </c>
      <c r="C240">
        <v>0.97299999999999998</v>
      </c>
      <c r="D240">
        <v>2</v>
      </c>
      <c r="E240">
        <v>2</v>
      </c>
      <c r="F240">
        <v>0.91600000000000004</v>
      </c>
      <c r="G240" s="20">
        <v>0.97699999999999998</v>
      </c>
      <c r="H240" t="s">
        <v>245</v>
      </c>
      <c r="I240" s="5" t="s">
        <v>231</v>
      </c>
    </row>
    <row r="241" spans="1:9" s="8" customFormat="1" ht="17" thickBot="1">
      <c r="A241" s="7">
        <f>Volume_Weights!A241</f>
        <v>1778</v>
      </c>
      <c r="B241" s="8">
        <v>0.90600000000000003</v>
      </c>
      <c r="C241" s="8">
        <v>0.90400000000000003</v>
      </c>
      <c r="D241" s="8">
        <v>2</v>
      </c>
      <c r="E241" s="8">
        <v>2</v>
      </c>
      <c r="F241" s="8">
        <v>0.90800000000000003</v>
      </c>
      <c r="G241" s="8">
        <v>0.91100000000000003</v>
      </c>
      <c r="H241" s="8" t="s">
        <v>245</v>
      </c>
      <c r="I241" s="9" t="s">
        <v>231</v>
      </c>
    </row>
    <row r="242" spans="1:9" ht="17" thickTop="1">
      <c r="A242" s="4">
        <f>Volume_Weights!A242</f>
        <v>1834</v>
      </c>
      <c r="B242">
        <v>0.70099999999999996</v>
      </c>
      <c r="C242">
        <v>0.89</v>
      </c>
      <c r="D242">
        <v>2</v>
      </c>
      <c r="E242">
        <v>2</v>
      </c>
      <c r="F242">
        <v>0.70099999999999996</v>
      </c>
      <c r="G242" s="20">
        <v>0.89500000000000002</v>
      </c>
      <c r="H242" t="s">
        <v>246</v>
      </c>
      <c r="I242" s="5" t="s">
        <v>231</v>
      </c>
    </row>
    <row r="243" spans="1:9">
      <c r="A243" s="4">
        <f>Volume_Weights!A243</f>
        <v>1743</v>
      </c>
      <c r="B243">
        <v>0.87</v>
      </c>
      <c r="C243">
        <v>0.9</v>
      </c>
      <c r="D243">
        <v>2</v>
      </c>
      <c r="E243">
        <v>2</v>
      </c>
      <c r="F243">
        <v>0.871</v>
      </c>
      <c r="G243" s="20">
        <v>0.90300000000000002</v>
      </c>
      <c r="H243" t="s">
        <v>246</v>
      </c>
      <c r="I243" s="5" t="s">
        <v>231</v>
      </c>
    </row>
    <row r="244" spans="1:9">
      <c r="A244" s="4">
        <f>Volume_Weights!A244</f>
        <v>2479</v>
      </c>
      <c r="B244">
        <v>0.76900000000000002</v>
      </c>
      <c r="C244">
        <v>0.92900000000000005</v>
      </c>
      <c r="D244">
        <v>2</v>
      </c>
      <c r="E244">
        <v>2</v>
      </c>
      <c r="F244">
        <v>0.77</v>
      </c>
      <c r="G244" s="20">
        <v>0.93200000000000005</v>
      </c>
      <c r="H244" t="s">
        <v>246</v>
      </c>
      <c r="I244" s="5" t="s">
        <v>231</v>
      </c>
    </row>
    <row r="245" spans="1:9">
      <c r="A245" s="4">
        <f>Volume_Weights!A245</f>
        <v>2480</v>
      </c>
      <c r="B245">
        <v>0.78800000000000003</v>
      </c>
      <c r="C245">
        <v>0.96499999999999997</v>
      </c>
      <c r="D245">
        <v>2</v>
      </c>
      <c r="E245">
        <v>2</v>
      </c>
      <c r="F245">
        <v>0.78900000000000003</v>
      </c>
      <c r="G245" s="20">
        <v>0.96699999999999997</v>
      </c>
      <c r="H245" t="s">
        <v>246</v>
      </c>
      <c r="I245" s="5" t="s">
        <v>231</v>
      </c>
    </row>
    <row r="246" spans="1:9">
      <c r="A246" s="4">
        <f>Volume_Weights!A246</f>
        <v>2469</v>
      </c>
      <c r="B246">
        <v>0.89300000000000002</v>
      </c>
      <c r="C246">
        <v>0.93</v>
      </c>
      <c r="D246">
        <v>2</v>
      </c>
      <c r="E246">
        <v>2</v>
      </c>
      <c r="F246">
        <v>0.89500000000000002</v>
      </c>
      <c r="G246" s="20">
        <v>0.93500000000000005</v>
      </c>
      <c r="H246" t="s">
        <v>246</v>
      </c>
      <c r="I246" s="5" t="s">
        <v>231</v>
      </c>
    </row>
    <row r="247" spans="1:9" ht="17" thickBot="1">
      <c r="A247" s="4">
        <f>Volume_Weights!A247</f>
        <v>2470</v>
      </c>
      <c r="B247">
        <v>0.87</v>
      </c>
      <c r="C247">
        <v>1.0289999999999999</v>
      </c>
      <c r="D247">
        <v>2</v>
      </c>
      <c r="E247">
        <v>2</v>
      </c>
      <c r="F247">
        <v>0.871</v>
      </c>
      <c r="G247" s="20">
        <v>1.03</v>
      </c>
      <c r="H247" t="s">
        <v>246</v>
      </c>
      <c r="I247" s="9" t="s">
        <v>231</v>
      </c>
    </row>
    <row r="248" spans="1:9" s="11" customFormat="1" ht="17" thickTop="1">
      <c r="A248" s="37" t="str">
        <f>Volume_Weights!A248</f>
        <v xml:space="preserve">Stop </v>
      </c>
      <c r="I248" s="93"/>
    </row>
    <row r="249" spans="1:9">
      <c r="I249" s="5"/>
    </row>
    <row r="250" spans="1:9">
      <c r="I250" s="5"/>
    </row>
    <row r="251" spans="1:9">
      <c r="I251" s="5"/>
    </row>
    <row r="252" spans="1:9">
      <c r="I252" s="5"/>
    </row>
    <row r="253" spans="1:9">
      <c r="I253" s="5"/>
    </row>
    <row r="254" spans="1:9">
      <c r="I254" s="5"/>
    </row>
    <row r="255" spans="1:9">
      <c r="I255" s="5"/>
    </row>
    <row r="256" spans="1:9">
      <c r="I256" s="5"/>
    </row>
    <row r="257" spans="9:9">
      <c r="I257" s="5"/>
    </row>
    <row r="258" spans="9:9">
      <c r="I258" s="5"/>
    </row>
    <row r="259" spans="9:9">
      <c r="I259" s="5"/>
    </row>
    <row r="260" spans="9:9">
      <c r="I260" s="5"/>
    </row>
    <row r="261" spans="9:9">
      <c r="I261" s="5"/>
    </row>
    <row r="262" spans="9:9">
      <c r="I262" s="5"/>
    </row>
    <row r="263" spans="9:9">
      <c r="I263" s="5"/>
    </row>
    <row r="264" spans="9:9">
      <c r="I264" s="5"/>
    </row>
    <row r="265" spans="9:9">
      <c r="I265" s="5"/>
    </row>
    <row r="266" spans="9:9">
      <c r="I266" s="5"/>
    </row>
    <row r="267" spans="9:9">
      <c r="I267" s="5"/>
    </row>
    <row r="268" spans="9:9">
      <c r="I268" s="5"/>
    </row>
    <row r="269" spans="9:9">
      <c r="I269" s="5"/>
    </row>
    <row r="270" spans="9:9">
      <c r="I270" s="5"/>
    </row>
    <row r="271" spans="9:9">
      <c r="I271" s="5"/>
    </row>
    <row r="272" spans="9:9">
      <c r="I272" s="5"/>
    </row>
    <row r="273" spans="9:9">
      <c r="I273" s="5"/>
    </row>
    <row r="274" spans="9:9">
      <c r="I274" s="5"/>
    </row>
    <row r="275" spans="9:9">
      <c r="I275" s="5"/>
    </row>
    <row r="276" spans="9:9">
      <c r="I276" s="5"/>
    </row>
    <row r="277" spans="9:9">
      <c r="I277" s="5"/>
    </row>
    <row r="278" spans="9:9">
      <c r="I278" s="5"/>
    </row>
    <row r="279" spans="9:9">
      <c r="I279" s="5"/>
    </row>
    <row r="280" spans="9:9">
      <c r="I280" s="5"/>
    </row>
    <row r="281" spans="9:9">
      <c r="I281" s="5"/>
    </row>
    <row r="282" spans="9:9">
      <c r="I282" s="5"/>
    </row>
    <row r="283" spans="9:9">
      <c r="I283" s="5"/>
    </row>
    <row r="284" spans="9:9">
      <c r="I284" s="5"/>
    </row>
    <row r="285" spans="9:9">
      <c r="I285" s="5"/>
    </row>
    <row r="286" spans="9:9">
      <c r="I286" s="5"/>
    </row>
    <row r="287" spans="9:9">
      <c r="I287" s="5"/>
    </row>
    <row r="288" spans="9:9">
      <c r="I288" s="5"/>
    </row>
    <row r="289" spans="9:9">
      <c r="I289" s="5"/>
    </row>
    <row r="290" spans="9:9">
      <c r="I290" s="5"/>
    </row>
    <row r="291" spans="9:9">
      <c r="I291" s="5"/>
    </row>
    <row r="292" spans="9:9">
      <c r="I292" s="5"/>
    </row>
    <row r="293" spans="9:9">
      <c r="I293" s="5"/>
    </row>
    <row r="294" spans="9:9">
      <c r="I294" s="5"/>
    </row>
    <row r="295" spans="9:9">
      <c r="I295" s="5"/>
    </row>
    <row r="296" spans="9:9">
      <c r="I296" s="5"/>
    </row>
    <row r="297" spans="9:9">
      <c r="I297" s="5"/>
    </row>
    <row r="298" spans="9:9">
      <c r="I298" s="5"/>
    </row>
    <row r="299" spans="9:9">
      <c r="I299" s="5"/>
    </row>
    <row r="300" spans="9:9">
      <c r="I300" s="5"/>
    </row>
    <row r="301" spans="9:9">
      <c r="I301" s="5"/>
    </row>
    <row r="302" spans="9:9">
      <c r="I302" s="5"/>
    </row>
    <row r="303" spans="9:9">
      <c r="I303" s="5"/>
    </row>
    <row r="304" spans="9:9">
      <c r="I304" s="5"/>
    </row>
    <row r="305" spans="9:9">
      <c r="I305" s="5"/>
    </row>
    <row r="306" spans="9:9">
      <c r="I306" s="5"/>
    </row>
    <row r="307" spans="9:9">
      <c r="I307" s="5"/>
    </row>
    <row r="308" spans="9:9">
      <c r="I308" s="5"/>
    </row>
    <row r="309" spans="9:9">
      <c r="I309" s="5"/>
    </row>
    <row r="310" spans="9:9">
      <c r="I310" s="5"/>
    </row>
    <row r="311" spans="9:9">
      <c r="I311" s="5"/>
    </row>
    <row r="312" spans="9:9">
      <c r="I312" s="5"/>
    </row>
    <row r="313" spans="9:9">
      <c r="I313" s="5"/>
    </row>
    <row r="314" spans="9:9">
      <c r="I314" s="5"/>
    </row>
    <row r="315" spans="9:9">
      <c r="I315" s="5"/>
    </row>
    <row r="316" spans="9:9">
      <c r="I316" s="5"/>
    </row>
    <row r="317" spans="9:9">
      <c r="I317" s="5"/>
    </row>
    <row r="318" spans="9:9">
      <c r="I318" s="5"/>
    </row>
    <row r="319" spans="9:9">
      <c r="I319" s="5"/>
    </row>
    <row r="320" spans="9:9">
      <c r="I320" s="5"/>
    </row>
    <row r="321" spans="9:9">
      <c r="I321" s="5"/>
    </row>
    <row r="322" spans="9:9">
      <c r="I322" s="5"/>
    </row>
    <row r="323" spans="9:9">
      <c r="I323" s="5"/>
    </row>
    <row r="324" spans="9:9">
      <c r="I324" s="5"/>
    </row>
    <row r="325" spans="9:9">
      <c r="I325" s="5"/>
    </row>
    <row r="326" spans="9:9">
      <c r="I326" s="5"/>
    </row>
    <row r="327" spans="9:9">
      <c r="I327" s="5"/>
    </row>
    <row r="328" spans="9:9">
      <c r="I328" s="5"/>
    </row>
    <row r="329" spans="9:9">
      <c r="I329" s="5"/>
    </row>
    <row r="330" spans="9:9">
      <c r="I330" s="5"/>
    </row>
    <row r="331" spans="9:9">
      <c r="I331" s="5"/>
    </row>
    <row r="332" spans="9:9">
      <c r="I332" s="5"/>
    </row>
    <row r="333" spans="9:9">
      <c r="I333" s="5"/>
    </row>
    <row r="334" spans="9:9">
      <c r="I334" s="5"/>
    </row>
    <row r="335" spans="9:9">
      <c r="I335" s="5"/>
    </row>
    <row r="336" spans="9:9">
      <c r="I336" s="5"/>
    </row>
    <row r="337" spans="9:9">
      <c r="I337" s="5"/>
    </row>
    <row r="338" spans="9:9">
      <c r="I338" s="5"/>
    </row>
    <row r="339" spans="9:9">
      <c r="I339" s="5"/>
    </row>
    <row r="340" spans="9:9">
      <c r="I340" s="5"/>
    </row>
    <row r="341" spans="9:9">
      <c r="I341" s="5"/>
    </row>
    <row r="342" spans="9:9">
      <c r="I342" s="5"/>
    </row>
    <row r="343" spans="9:9">
      <c r="I343" s="5"/>
    </row>
    <row r="344" spans="9:9">
      <c r="I344" s="5"/>
    </row>
    <row r="345" spans="9:9">
      <c r="I345" s="5"/>
    </row>
    <row r="346" spans="9:9">
      <c r="I346" s="5"/>
    </row>
    <row r="347" spans="9:9">
      <c r="I347" s="5"/>
    </row>
    <row r="348" spans="9:9">
      <c r="I348" s="5"/>
    </row>
    <row r="349" spans="9:9">
      <c r="I349" s="5"/>
    </row>
    <row r="350" spans="9:9">
      <c r="I350" s="5"/>
    </row>
    <row r="351" spans="9:9">
      <c r="I351" s="5"/>
    </row>
    <row r="352" spans="9:9">
      <c r="I352" s="5"/>
    </row>
    <row r="353" spans="9:9">
      <c r="I353" s="5"/>
    </row>
    <row r="354" spans="9:9">
      <c r="I354" s="5"/>
    </row>
    <row r="355" spans="9:9">
      <c r="I355" s="5"/>
    </row>
    <row r="356" spans="9:9">
      <c r="I356" s="5"/>
    </row>
    <row r="357" spans="9:9">
      <c r="I357" s="5"/>
    </row>
    <row r="358" spans="9:9">
      <c r="I358" s="5"/>
    </row>
    <row r="359" spans="9:9">
      <c r="I359" s="5"/>
    </row>
    <row r="360" spans="9:9">
      <c r="I360" s="5"/>
    </row>
    <row r="361" spans="9:9">
      <c r="I361" s="5"/>
    </row>
    <row r="362" spans="9:9">
      <c r="I362" s="5"/>
    </row>
    <row r="363" spans="9:9">
      <c r="I363" s="5"/>
    </row>
    <row r="364" spans="9:9">
      <c r="I364" s="5"/>
    </row>
    <row r="365" spans="9:9">
      <c r="I365" s="5"/>
    </row>
    <row r="366" spans="9:9">
      <c r="I366" s="5"/>
    </row>
    <row r="367" spans="9:9">
      <c r="I367" s="5"/>
    </row>
    <row r="368" spans="9:9">
      <c r="I368" s="5"/>
    </row>
    <row r="369" spans="9:9">
      <c r="I369" s="5"/>
    </row>
    <row r="370" spans="9:9">
      <c r="I370" s="5"/>
    </row>
    <row r="371" spans="9:9">
      <c r="I371" s="5"/>
    </row>
    <row r="372" spans="9:9">
      <c r="I372" s="5"/>
    </row>
    <row r="373" spans="9:9">
      <c r="I373" s="5"/>
    </row>
    <row r="374" spans="9:9">
      <c r="I374" s="5"/>
    </row>
    <row r="375" spans="9:9">
      <c r="I375" s="5"/>
    </row>
    <row r="376" spans="9:9">
      <c r="I376" s="5"/>
    </row>
    <row r="377" spans="9:9">
      <c r="I377" s="5"/>
    </row>
    <row r="378" spans="9:9">
      <c r="I378" s="5"/>
    </row>
    <row r="379" spans="9:9">
      <c r="I379" s="5"/>
    </row>
    <row r="380" spans="9:9">
      <c r="I380" s="5"/>
    </row>
    <row r="381" spans="9:9">
      <c r="I381" s="5"/>
    </row>
    <row r="382" spans="9:9">
      <c r="I382" s="5"/>
    </row>
    <row r="383" spans="9:9">
      <c r="I383" s="5"/>
    </row>
    <row r="384" spans="9:9">
      <c r="I384" s="5"/>
    </row>
    <row r="385" spans="9:9">
      <c r="I385" s="5"/>
    </row>
    <row r="386" spans="9:9">
      <c r="I386" s="5"/>
    </row>
    <row r="387" spans="9:9">
      <c r="I387" s="5"/>
    </row>
    <row r="388" spans="9:9">
      <c r="I388" s="5"/>
    </row>
    <row r="389" spans="9:9">
      <c r="I389" s="5"/>
    </row>
    <row r="390" spans="9:9">
      <c r="I390" s="5"/>
    </row>
    <row r="391" spans="9:9">
      <c r="I391" s="5"/>
    </row>
    <row r="392" spans="9:9">
      <c r="I392" s="5"/>
    </row>
    <row r="393" spans="9:9">
      <c r="I393" s="5"/>
    </row>
    <row r="394" spans="9:9">
      <c r="I394" s="5"/>
    </row>
    <row r="395" spans="9:9">
      <c r="I395" s="5"/>
    </row>
    <row r="396" spans="9:9">
      <c r="I396" s="5"/>
    </row>
    <row r="397" spans="9:9">
      <c r="I397" s="5"/>
    </row>
    <row r="398" spans="9:9">
      <c r="I398" s="5"/>
    </row>
    <row r="399" spans="9:9">
      <c r="I399" s="5"/>
    </row>
    <row r="400" spans="9:9">
      <c r="I400" s="5"/>
    </row>
    <row r="401" spans="9:9">
      <c r="I401" s="5"/>
    </row>
    <row r="402" spans="9:9">
      <c r="I402" s="5"/>
    </row>
    <row r="403" spans="9:9">
      <c r="I403" s="5"/>
    </row>
    <row r="404" spans="9:9">
      <c r="I404" s="5"/>
    </row>
    <row r="405" spans="9:9">
      <c r="I405" s="5"/>
    </row>
    <row r="406" spans="9:9">
      <c r="I406" s="5"/>
    </row>
    <row r="407" spans="9:9">
      <c r="I407" s="5"/>
    </row>
    <row r="408" spans="9:9">
      <c r="I408" s="5"/>
    </row>
    <row r="409" spans="9:9">
      <c r="I409" s="5"/>
    </row>
    <row r="410" spans="9:9">
      <c r="I410" s="5"/>
    </row>
    <row r="411" spans="9:9">
      <c r="I411" s="5"/>
    </row>
    <row r="412" spans="9:9">
      <c r="I412" s="5"/>
    </row>
  </sheetData>
  <sheetProtection sheet="1" objects="1" scenarios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4D1-A8CA-E043-8290-6F47C5A0FD10}">
  <dimension ref="A1:R412"/>
  <sheetViews>
    <sheetView workbookViewId="0">
      <selection activeCell="A133" sqref="A133"/>
    </sheetView>
  </sheetViews>
  <sheetFormatPr baseColWidth="10" defaultRowHeight="16"/>
  <cols>
    <col min="2" max="2" width="21.5" customWidth="1"/>
    <col min="18" max="18" width="10.83203125" style="42"/>
  </cols>
  <sheetData>
    <row r="1" spans="1:18" ht="17" thickBot="1">
      <c r="A1" s="24" t="str">
        <f>Volume_Weights!A1</f>
        <v>ID_LAB</v>
      </c>
      <c r="B1" s="25" t="s">
        <v>33</v>
      </c>
      <c r="C1" s="25" t="s">
        <v>34</v>
      </c>
      <c r="D1" s="25" t="s">
        <v>35</v>
      </c>
      <c r="E1" s="25" t="s">
        <v>36</v>
      </c>
      <c r="F1" s="25" t="s">
        <v>37</v>
      </c>
      <c r="G1" s="25" t="s">
        <v>38</v>
      </c>
      <c r="H1" s="25" t="s">
        <v>39</v>
      </c>
      <c r="I1" s="25" t="s">
        <v>40</v>
      </c>
      <c r="J1" s="25" t="s">
        <v>41</v>
      </c>
      <c r="K1" s="47" t="s">
        <v>82</v>
      </c>
      <c r="L1" s="25" t="s">
        <v>83</v>
      </c>
      <c r="M1" s="25" t="s">
        <v>84</v>
      </c>
      <c r="N1" s="47" t="s">
        <v>85</v>
      </c>
      <c r="O1" s="25" t="s">
        <v>86</v>
      </c>
      <c r="P1" s="25" t="s">
        <v>87</v>
      </c>
      <c r="Q1" s="49" t="s">
        <v>81</v>
      </c>
      <c r="R1" s="49" t="s">
        <v>88</v>
      </c>
    </row>
    <row r="2" spans="1:18">
      <c r="A2" s="26">
        <f>Volume_Weights!A2</f>
        <v>6030</v>
      </c>
      <c r="B2" s="27" t="s">
        <v>42</v>
      </c>
      <c r="C2" s="28">
        <v>96</v>
      </c>
      <c r="D2" s="28">
        <v>111</v>
      </c>
      <c r="E2" s="28">
        <v>118</v>
      </c>
      <c r="F2" s="28">
        <v>137</v>
      </c>
      <c r="G2" s="28">
        <v>124</v>
      </c>
      <c r="H2" s="28">
        <v>134</v>
      </c>
      <c r="I2" s="28"/>
      <c r="J2" s="28"/>
      <c r="Q2" s="42">
        <f>AVERAGE(C2:P2)</f>
        <v>120</v>
      </c>
      <c r="R2" s="42">
        <f>STDEV(C2:P2)</f>
        <v>15.244671200127604</v>
      </c>
    </row>
    <row r="3" spans="1:18">
      <c r="A3" s="26">
        <f>Volume_Weights!A3</f>
        <v>6031</v>
      </c>
      <c r="B3" s="27" t="s">
        <v>42</v>
      </c>
      <c r="C3" s="28">
        <v>109</v>
      </c>
      <c r="D3" s="28">
        <v>97</v>
      </c>
      <c r="E3" s="28">
        <v>102</v>
      </c>
      <c r="F3" s="28">
        <v>119</v>
      </c>
      <c r="G3" s="28">
        <v>124</v>
      </c>
      <c r="H3" s="28">
        <v>89</v>
      </c>
      <c r="I3" s="28">
        <v>106</v>
      </c>
      <c r="J3" s="28"/>
      <c r="Q3" s="42">
        <f t="shared" ref="Q3:Q66" si="0">AVERAGE(C3:P3)</f>
        <v>106.57142857142857</v>
      </c>
      <c r="R3" s="42">
        <f t="shared" ref="R3:R66" si="1">STDEV(C3:P3)</f>
        <v>12.149857925879147</v>
      </c>
    </row>
    <row r="4" spans="1:18">
      <c r="A4" s="26">
        <f>Volume_Weights!A4</f>
        <v>6032</v>
      </c>
      <c r="B4" s="27" t="s">
        <v>42</v>
      </c>
      <c r="C4" s="28">
        <v>60</v>
      </c>
      <c r="D4" s="28">
        <v>50</v>
      </c>
      <c r="E4" s="28">
        <v>56</v>
      </c>
      <c r="F4" s="28">
        <v>41</v>
      </c>
      <c r="G4" s="28">
        <v>64</v>
      </c>
      <c r="H4" s="28">
        <v>42</v>
      </c>
      <c r="I4" s="28">
        <v>47</v>
      </c>
      <c r="J4" s="28">
        <v>53</v>
      </c>
      <c r="Q4" s="42">
        <f t="shared" si="0"/>
        <v>51.625</v>
      </c>
      <c r="R4" s="42">
        <f t="shared" si="1"/>
        <v>8.2277839404926389</v>
      </c>
    </row>
    <row r="5" spans="1:18">
      <c r="A5" s="26">
        <f>Volume_Weights!A5</f>
        <v>6033</v>
      </c>
      <c r="B5" s="27" t="s">
        <v>42</v>
      </c>
      <c r="C5" s="28">
        <v>102</v>
      </c>
      <c r="D5" s="28">
        <v>100</v>
      </c>
      <c r="E5" s="28">
        <v>99</v>
      </c>
      <c r="F5" s="28">
        <v>100</v>
      </c>
      <c r="G5" s="28">
        <v>94</v>
      </c>
      <c r="H5" s="28">
        <v>102</v>
      </c>
      <c r="I5" s="28"/>
      <c r="J5" s="28"/>
      <c r="Q5" s="42">
        <f t="shared" si="0"/>
        <v>99.5</v>
      </c>
      <c r="R5" s="42">
        <f t="shared" si="1"/>
        <v>2.9495762407505248</v>
      </c>
    </row>
    <row r="6" spans="1:18">
      <c r="A6" s="26">
        <f>Volume_Weights!A6</f>
        <v>6034</v>
      </c>
      <c r="B6" s="27" t="s">
        <v>42</v>
      </c>
      <c r="C6" s="28">
        <v>127</v>
      </c>
      <c r="D6" s="28">
        <v>138</v>
      </c>
      <c r="E6" s="28">
        <v>145</v>
      </c>
      <c r="F6" s="28">
        <v>147</v>
      </c>
      <c r="G6" s="28">
        <v>132</v>
      </c>
      <c r="H6" s="28">
        <v>156</v>
      </c>
      <c r="I6" s="28"/>
      <c r="J6" s="28"/>
      <c r="Q6" s="42">
        <f t="shared" si="0"/>
        <v>140.83333333333334</v>
      </c>
      <c r="R6" s="42">
        <f t="shared" si="1"/>
        <v>10.609743949156673</v>
      </c>
    </row>
    <row r="7" spans="1:18" ht="17" thickBot="1">
      <c r="A7" s="29">
        <f>Volume_Weights!A7</f>
        <v>6035</v>
      </c>
      <c r="B7" s="30" t="s">
        <v>42</v>
      </c>
      <c r="C7" s="31">
        <v>132</v>
      </c>
      <c r="D7" s="31">
        <v>118</v>
      </c>
      <c r="E7" s="31">
        <v>135</v>
      </c>
      <c r="F7" s="31">
        <v>140</v>
      </c>
      <c r="G7" s="31">
        <v>132</v>
      </c>
      <c r="H7" s="31">
        <v>128</v>
      </c>
      <c r="I7" s="31"/>
      <c r="J7" s="31"/>
      <c r="Q7" s="42">
        <f t="shared" si="0"/>
        <v>130.83333333333334</v>
      </c>
      <c r="R7" s="42">
        <f t="shared" si="1"/>
        <v>7.4408780843840372</v>
      </c>
    </row>
    <row r="8" spans="1:18" ht="17" thickTop="1">
      <c r="A8" s="26">
        <f>Volume_Weights!A8</f>
        <v>6036</v>
      </c>
      <c r="B8" s="27" t="s">
        <v>43</v>
      </c>
      <c r="C8" s="28">
        <v>102</v>
      </c>
      <c r="D8" s="28">
        <v>113</v>
      </c>
      <c r="E8" s="28">
        <v>121</v>
      </c>
      <c r="F8" s="28">
        <v>143</v>
      </c>
      <c r="G8" s="28">
        <v>110</v>
      </c>
      <c r="H8" s="28">
        <v>122</v>
      </c>
      <c r="I8" s="28"/>
      <c r="J8" s="28"/>
      <c r="Q8" s="42">
        <f t="shared" si="0"/>
        <v>118.5</v>
      </c>
      <c r="R8" s="42">
        <f t="shared" si="1"/>
        <v>14.096098751072937</v>
      </c>
    </row>
    <row r="9" spans="1:18">
      <c r="A9" s="26">
        <f>Volume_Weights!A9</f>
        <v>6037</v>
      </c>
      <c r="B9" s="27" t="s">
        <v>43</v>
      </c>
      <c r="C9" s="28">
        <v>110</v>
      </c>
      <c r="D9" s="28">
        <v>94</v>
      </c>
      <c r="E9" s="28">
        <v>92</v>
      </c>
      <c r="F9" s="28">
        <v>101</v>
      </c>
      <c r="G9" s="28">
        <v>92</v>
      </c>
      <c r="H9" s="28">
        <v>92</v>
      </c>
      <c r="I9" s="28"/>
      <c r="J9" s="28"/>
      <c r="Q9" s="42">
        <f t="shared" si="0"/>
        <v>96.833333333333329</v>
      </c>
      <c r="R9" s="42">
        <f t="shared" si="1"/>
        <v>7.3325757184407356</v>
      </c>
    </row>
    <row r="10" spans="1:18">
      <c r="A10" s="26">
        <f>Volume_Weights!A10</f>
        <v>6039</v>
      </c>
      <c r="B10" s="27" t="s">
        <v>43</v>
      </c>
      <c r="C10" s="28">
        <v>74</v>
      </c>
      <c r="D10" s="28">
        <v>71</v>
      </c>
      <c r="E10" s="28">
        <v>62</v>
      </c>
      <c r="F10" s="28">
        <v>63</v>
      </c>
      <c r="G10" s="28">
        <v>63</v>
      </c>
      <c r="H10" s="28">
        <v>62</v>
      </c>
      <c r="I10" s="28"/>
      <c r="J10" s="28"/>
      <c r="Q10" s="42">
        <f t="shared" si="0"/>
        <v>65.833333333333329</v>
      </c>
      <c r="R10" s="42">
        <f t="shared" si="1"/>
        <v>5.2694085689635664</v>
      </c>
    </row>
    <row r="11" spans="1:18">
      <c r="A11" s="26">
        <f>Volume_Weights!A11</f>
        <v>6040</v>
      </c>
      <c r="B11" s="27" t="s">
        <v>43</v>
      </c>
      <c r="C11" s="28">
        <v>71</v>
      </c>
      <c r="D11" s="28">
        <v>76</v>
      </c>
      <c r="E11" s="28">
        <v>51</v>
      </c>
      <c r="F11" s="28">
        <v>88</v>
      </c>
      <c r="G11" s="28">
        <v>69</v>
      </c>
      <c r="H11" s="28">
        <v>59</v>
      </c>
      <c r="I11" s="28">
        <v>63</v>
      </c>
      <c r="J11" s="28">
        <v>77</v>
      </c>
      <c r="Q11" s="42">
        <f t="shared" si="0"/>
        <v>69.25</v>
      </c>
      <c r="R11" s="42">
        <f t="shared" si="1"/>
        <v>11.572751247156893</v>
      </c>
    </row>
    <row r="12" spans="1:18">
      <c r="A12" s="26">
        <f>Volume_Weights!A12</f>
        <v>6042</v>
      </c>
      <c r="B12" s="27" t="s">
        <v>43</v>
      </c>
      <c r="C12" s="28">
        <v>84</v>
      </c>
      <c r="D12" s="28">
        <v>65</v>
      </c>
      <c r="E12" s="28">
        <v>130</v>
      </c>
      <c r="F12" s="28">
        <v>229</v>
      </c>
      <c r="G12" s="28">
        <v>125</v>
      </c>
      <c r="H12" s="28">
        <v>143</v>
      </c>
      <c r="I12" s="28">
        <v>141</v>
      </c>
      <c r="J12" s="28">
        <v>132</v>
      </c>
      <c r="Q12" s="42">
        <f t="shared" si="0"/>
        <v>131.125</v>
      </c>
      <c r="R12" s="42">
        <f t="shared" si="1"/>
        <v>48.478087833576936</v>
      </c>
    </row>
    <row r="13" spans="1:18" ht="17" thickBot="1">
      <c r="A13" s="29">
        <f>Volume_Weights!A13</f>
        <v>6078</v>
      </c>
      <c r="B13" s="30" t="s">
        <v>43</v>
      </c>
      <c r="C13" s="31">
        <v>67</v>
      </c>
      <c r="D13" s="31">
        <v>64</v>
      </c>
      <c r="E13" s="31">
        <v>65</v>
      </c>
      <c r="F13" s="31">
        <v>79</v>
      </c>
      <c r="G13" s="31">
        <v>81</v>
      </c>
      <c r="H13" s="31">
        <v>73</v>
      </c>
      <c r="I13" s="31"/>
      <c r="J13" s="31"/>
      <c r="Q13" s="42">
        <f t="shared" si="0"/>
        <v>71.5</v>
      </c>
      <c r="R13" s="42">
        <f t="shared" si="1"/>
        <v>7.3143694191638966</v>
      </c>
    </row>
    <row r="14" spans="1:18" ht="17" thickTop="1">
      <c r="A14" s="26">
        <f>Volume_Weights!A14</f>
        <v>235</v>
      </c>
      <c r="B14" s="27" t="s">
        <v>44</v>
      </c>
      <c r="C14" s="18">
        <v>152</v>
      </c>
      <c r="D14" s="18">
        <v>183</v>
      </c>
      <c r="E14" s="18">
        <v>150</v>
      </c>
      <c r="F14" s="18">
        <v>152</v>
      </c>
      <c r="G14" s="18">
        <v>175</v>
      </c>
      <c r="H14" s="18">
        <v>179</v>
      </c>
      <c r="I14" s="28">
        <v>192</v>
      </c>
      <c r="J14" s="28">
        <v>153</v>
      </c>
      <c r="K14" s="28">
        <v>168</v>
      </c>
      <c r="L14" s="28">
        <v>179</v>
      </c>
      <c r="Q14" s="42">
        <f t="shared" si="0"/>
        <v>168.3</v>
      </c>
      <c r="R14" s="42">
        <f t="shared" si="1"/>
        <v>15.463577277661928</v>
      </c>
    </row>
    <row r="15" spans="1:18">
      <c r="A15" s="26">
        <f>Volume_Weights!A15</f>
        <v>237</v>
      </c>
      <c r="B15" s="27" t="s">
        <v>44</v>
      </c>
      <c r="C15" s="18">
        <v>40</v>
      </c>
      <c r="D15" s="18">
        <v>43</v>
      </c>
      <c r="E15" s="18">
        <v>32</v>
      </c>
      <c r="F15" s="18">
        <v>27</v>
      </c>
      <c r="G15" s="18">
        <v>37</v>
      </c>
      <c r="H15" s="18">
        <v>39</v>
      </c>
      <c r="I15" s="18">
        <v>31</v>
      </c>
      <c r="J15" s="18">
        <v>36</v>
      </c>
      <c r="K15" s="28">
        <v>30</v>
      </c>
      <c r="L15" s="28">
        <v>32</v>
      </c>
      <c r="Q15" s="42">
        <f t="shared" si="0"/>
        <v>34.700000000000003</v>
      </c>
      <c r="R15" s="42">
        <f t="shared" si="1"/>
        <v>5.0782761729635117</v>
      </c>
    </row>
    <row r="16" spans="1:18">
      <c r="A16" s="26">
        <f>Volume_Weights!A16</f>
        <v>238</v>
      </c>
      <c r="B16" s="27" t="s">
        <v>44</v>
      </c>
      <c r="C16" s="18">
        <v>153</v>
      </c>
      <c r="D16" s="18">
        <v>153</v>
      </c>
      <c r="E16" s="18">
        <v>130</v>
      </c>
      <c r="F16" s="18">
        <v>152</v>
      </c>
      <c r="G16" s="18">
        <v>169</v>
      </c>
      <c r="H16" s="18">
        <v>171</v>
      </c>
      <c r="I16" s="28">
        <v>154</v>
      </c>
      <c r="J16" s="28">
        <v>146</v>
      </c>
      <c r="K16" s="28">
        <v>178</v>
      </c>
      <c r="L16" s="28">
        <v>149</v>
      </c>
      <c r="Q16" s="42">
        <f t="shared" si="0"/>
        <v>155.5</v>
      </c>
      <c r="R16" s="42">
        <f t="shared" si="1"/>
        <v>13.898441159592922</v>
      </c>
    </row>
    <row r="17" spans="1:18">
      <c r="A17" s="26">
        <f>Volume_Weights!A17</f>
        <v>239</v>
      </c>
      <c r="B17" s="27" t="s">
        <v>44</v>
      </c>
      <c r="C17" s="18">
        <v>81</v>
      </c>
      <c r="D17" s="18">
        <v>83</v>
      </c>
      <c r="E17" s="18">
        <v>81</v>
      </c>
      <c r="F17" s="18">
        <v>91</v>
      </c>
      <c r="G17" s="18">
        <v>98</v>
      </c>
      <c r="H17" s="18">
        <v>77</v>
      </c>
      <c r="I17" s="28">
        <v>78</v>
      </c>
      <c r="J17" s="28">
        <v>89</v>
      </c>
      <c r="Q17" s="42">
        <f t="shared" si="0"/>
        <v>84.75</v>
      </c>
      <c r="R17" s="42">
        <f t="shared" si="1"/>
        <v>7.2653777799722352</v>
      </c>
    </row>
    <row r="18" spans="1:18">
      <c r="A18" s="26">
        <f>Volume_Weights!A18</f>
        <v>240</v>
      </c>
      <c r="B18" s="27" t="s">
        <v>44</v>
      </c>
      <c r="C18" s="18">
        <v>134</v>
      </c>
      <c r="D18" s="18">
        <v>121</v>
      </c>
      <c r="E18" s="18">
        <v>130</v>
      </c>
      <c r="F18" s="18">
        <v>126</v>
      </c>
      <c r="G18" s="18">
        <v>125</v>
      </c>
      <c r="H18" s="18">
        <v>129</v>
      </c>
      <c r="I18" s="28">
        <v>138</v>
      </c>
      <c r="J18" s="28">
        <v>115</v>
      </c>
      <c r="K18" s="28">
        <v>116</v>
      </c>
      <c r="L18" s="28">
        <v>108</v>
      </c>
      <c r="M18" s="28">
        <v>123</v>
      </c>
      <c r="N18" s="28">
        <v>120</v>
      </c>
      <c r="Q18" s="42">
        <f t="shared" si="0"/>
        <v>123.75</v>
      </c>
      <c r="R18" s="42">
        <f t="shared" si="1"/>
        <v>8.4651692782301122</v>
      </c>
    </row>
    <row r="19" spans="1:18" ht="17" thickBot="1">
      <c r="A19" s="29">
        <f>Volume_Weights!A19</f>
        <v>118</v>
      </c>
      <c r="B19" s="30" t="s">
        <v>44</v>
      </c>
      <c r="C19" s="19">
        <v>47</v>
      </c>
      <c r="D19" s="19">
        <v>48</v>
      </c>
      <c r="E19" s="19">
        <v>47</v>
      </c>
      <c r="F19" s="19">
        <v>41</v>
      </c>
      <c r="G19" s="19">
        <v>46</v>
      </c>
      <c r="H19" s="19">
        <v>47</v>
      </c>
      <c r="I19" s="18">
        <v>31</v>
      </c>
      <c r="J19" s="18">
        <v>36</v>
      </c>
      <c r="K19" s="31">
        <v>41</v>
      </c>
      <c r="L19" s="31">
        <v>58</v>
      </c>
      <c r="M19" s="28">
        <v>29</v>
      </c>
      <c r="N19" s="28">
        <v>28</v>
      </c>
      <c r="O19" s="28">
        <v>42</v>
      </c>
      <c r="P19" s="28">
        <v>40</v>
      </c>
      <c r="Q19" s="42">
        <f>AVERAGE(C19:P19)</f>
        <v>41.5</v>
      </c>
      <c r="R19" s="42">
        <f>STDEV(C19:P19)</f>
        <v>8.3550997784402501</v>
      </c>
    </row>
    <row r="20" spans="1:18" ht="17" thickTop="1">
      <c r="A20" s="26">
        <f>Volume_Weights!A20</f>
        <v>163</v>
      </c>
      <c r="B20" s="27" t="s">
        <v>45</v>
      </c>
      <c r="C20" s="18">
        <v>85</v>
      </c>
      <c r="D20" s="18">
        <v>80</v>
      </c>
      <c r="E20" s="18">
        <v>77</v>
      </c>
      <c r="F20" s="18">
        <v>87</v>
      </c>
      <c r="G20" s="18">
        <v>77</v>
      </c>
      <c r="H20" s="18">
        <v>73</v>
      </c>
      <c r="I20" s="28">
        <v>80</v>
      </c>
      <c r="J20" s="28">
        <v>68</v>
      </c>
      <c r="K20" s="28">
        <v>80</v>
      </c>
      <c r="L20" s="28">
        <v>86</v>
      </c>
      <c r="Q20" s="42">
        <f t="shared" si="0"/>
        <v>79.3</v>
      </c>
      <c r="R20" s="42">
        <f t="shared" si="1"/>
        <v>5.9264004439644662</v>
      </c>
    </row>
    <row r="21" spans="1:18">
      <c r="A21" s="26">
        <f>Volume_Weights!A21</f>
        <v>165</v>
      </c>
      <c r="B21" s="27" t="s">
        <v>45</v>
      </c>
      <c r="C21" s="18">
        <v>91</v>
      </c>
      <c r="D21" s="18">
        <v>97</v>
      </c>
      <c r="E21" s="18">
        <v>88</v>
      </c>
      <c r="F21" s="18">
        <v>97</v>
      </c>
      <c r="G21" s="18">
        <v>103</v>
      </c>
      <c r="H21" s="18">
        <v>104</v>
      </c>
      <c r="I21" s="28">
        <v>81</v>
      </c>
      <c r="J21" s="28">
        <v>104</v>
      </c>
      <c r="K21" s="28">
        <v>96</v>
      </c>
      <c r="L21" s="28">
        <v>99</v>
      </c>
      <c r="Q21" s="42">
        <f t="shared" si="0"/>
        <v>96</v>
      </c>
      <c r="R21" s="42">
        <f t="shared" si="1"/>
        <v>7.4684521674693602</v>
      </c>
    </row>
    <row r="22" spans="1:18">
      <c r="A22" s="26">
        <f>Volume_Weights!A22</f>
        <v>166</v>
      </c>
      <c r="B22" s="27" t="s">
        <v>45</v>
      </c>
      <c r="C22" s="18">
        <v>83</v>
      </c>
      <c r="D22" s="18">
        <v>64</v>
      </c>
      <c r="E22" s="18">
        <v>88</v>
      </c>
      <c r="F22" s="18">
        <v>87</v>
      </c>
      <c r="G22" s="18">
        <v>68</v>
      </c>
      <c r="H22" s="18">
        <v>51</v>
      </c>
      <c r="I22" s="18">
        <v>88</v>
      </c>
      <c r="J22" s="18">
        <v>84</v>
      </c>
      <c r="K22" s="20">
        <v>56</v>
      </c>
      <c r="L22" s="20">
        <v>66</v>
      </c>
      <c r="M22" s="20">
        <v>69</v>
      </c>
      <c r="N22" s="20">
        <v>86</v>
      </c>
      <c r="Q22" s="42">
        <f t="shared" si="0"/>
        <v>74.166666666666671</v>
      </c>
      <c r="R22" s="42">
        <f t="shared" si="1"/>
        <v>13.360956235058625</v>
      </c>
    </row>
    <row r="23" spans="1:18">
      <c r="A23" s="26">
        <f>Volume_Weights!A23</f>
        <v>167</v>
      </c>
      <c r="B23" s="27" t="s">
        <v>45</v>
      </c>
      <c r="C23" s="18">
        <v>72</v>
      </c>
      <c r="D23" s="18">
        <v>79</v>
      </c>
      <c r="E23" s="18">
        <v>54</v>
      </c>
      <c r="F23" s="18">
        <v>56</v>
      </c>
      <c r="G23" s="18">
        <v>56</v>
      </c>
      <c r="H23" s="18">
        <v>66</v>
      </c>
      <c r="I23" s="28">
        <v>66</v>
      </c>
      <c r="J23" s="28">
        <v>65</v>
      </c>
      <c r="Q23" s="42">
        <f t="shared" si="0"/>
        <v>64.25</v>
      </c>
      <c r="R23" s="42">
        <f t="shared" si="1"/>
        <v>8.6643769869176719</v>
      </c>
    </row>
    <row r="24" spans="1:18">
      <c r="A24" s="26">
        <f>Volume_Weights!A24</f>
        <v>168</v>
      </c>
      <c r="B24" s="27" t="s">
        <v>45</v>
      </c>
      <c r="C24" s="18">
        <v>75</v>
      </c>
      <c r="D24" s="18">
        <v>90</v>
      </c>
      <c r="E24" s="18">
        <v>83</v>
      </c>
      <c r="F24" s="18">
        <v>98</v>
      </c>
      <c r="G24" s="18">
        <v>115</v>
      </c>
      <c r="H24" s="18">
        <v>95</v>
      </c>
      <c r="I24" s="28">
        <v>75</v>
      </c>
      <c r="J24" s="28">
        <v>69</v>
      </c>
      <c r="K24" s="28">
        <v>84</v>
      </c>
      <c r="L24" s="28">
        <v>75</v>
      </c>
      <c r="M24" s="28">
        <v>103</v>
      </c>
      <c r="N24" s="28">
        <v>84</v>
      </c>
      <c r="Q24" s="42">
        <f t="shared" si="0"/>
        <v>87.166666666666671</v>
      </c>
      <c r="R24" s="42">
        <f t="shared" si="1"/>
        <v>13.563542935741289</v>
      </c>
    </row>
    <row r="25" spans="1:18" ht="17" thickBot="1">
      <c r="A25" s="29">
        <f>Volume_Weights!A25</f>
        <v>108</v>
      </c>
      <c r="B25" s="30" t="s">
        <v>45</v>
      </c>
      <c r="C25" s="19">
        <v>86</v>
      </c>
      <c r="D25" s="19">
        <v>108</v>
      </c>
      <c r="E25" s="19">
        <v>88</v>
      </c>
      <c r="F25" s="19">
        <v>84</v>
      </c>
      <c r="G25" s="19">
        <v>89</v>
      </c>
      <c r="H25" s="19">
        <v>101</v>
      </c>
      <c r="I25" s="31">
        <v>71</v>
      </c>
      <c r="J25" s="31">
        <v>70</v>
      </c>
      <c r="K25" s="28">
        <v>101</v>
      </c>
      <c r="L25" s="28">
        <v>92</v>
      </c>
      <c r="Q25" s="42">
        <f t="shared" si="0"/>
        <v>89</v>
      </c>
      <c r="R25" s="42">
        <f t="shared" si="1"/>
        <v>12.373807462180391</v>
      </c>
    </row>
    <row r="26" spans="1:18" ht="17" thickTop="1">
      <c r="A26" s="26">
        <f>Volume_Weights!A26</f>
        <v>1143</v>
      </c>
      <c r="B26" s="32" t="s">
        <v>46</v>
      </c>
      <c r="C26" s="18">
        <v>93</v>
      </c>
      <c r="D26" s="18">
        <v>96</v>
      </c>
      <c r="E26" s="18">
        <v>101</v>
      </c>
      <c r="F26" s="18">
        <v>89</v>
      </c>
      <c r="G26" s="18">
        <v>104</v>
      </c>
      <c r="H26" s="18">
        <v>100</v>
      </c>
      <c r="I26" s="28">
        <v>89</v>
      </c>
      <c r="J26" s="28">
        <v>69</v>
      </c>
      <c r="K26" s="28">
        <v>93</v>
      </c>
      <c r="L26" s="28">
        <v>86</v>
      </c>
      <c r="M26" s="28">
        <v>103</v>
      </c>
      <c r="N26" s="28">
        <v>101</v>
      </c>
      <c r="Q26" s="42">
        <f t="shared" si="0"/>
        <v>93.666666666666671</v>
      </c>
      <c r="R26" s="42">
        <f t="shared" si="1"/>
        <v>9.8103223312195116</v>
      </c>
    </row>
    <row r="27" spans="1:18">
      <c r="A27" s="26">
        <f>Volume_Weights!A27</f>
        <v>1144</v>
      </c>
      <c r="B27" s="32" t="s">
        <v>46</v>
      </c>
      <c r="C27" s="18">
        <v>89</v>
      </c>
      <c r="D27" s="18">
        <v>91</v>
      </c>
      <c r="E27" s="18">
        <v>106</v>
      </c>
      <c r="F27" s="18">
        <v>94</v>
      </c>
      <c r="G27" s="18">
        <v>92</v>
      </c>
      <c r="H27" s="18">
        <v>107</v>
      </c>
      <c r="I27" s="28">
        <v>97</v>
      </c>
      <c r="J27" s="28">
        <v>102</v>
      </c>
      <c r="K27" s="28">
        <v>105</v>
      </c>
      <c r="L27" s="28">
        <v>100</v>
      </c>
      <c r="Q27" s="42">
        <f t="shared" si="0"/>
        <v>98.3</v>
      </c>
      <c r="R27" s="42">
        <f t="shared" si="1"/>
        <v>6.6340870593557257</v>
      </c>
    </row>
    <row r="28" spans="1:18">
      <c r="A28" s="26">
        <f>Volume_Weights!A28</f>
        <v>1145</v>
      </c>
      <c r="B28" s="32" t="s">
        <v>46</v>
      </c>
      <c r="C28" s="18">
        <v>79</v>
      </c>
      <c r="D28" s="18">
        <v>113</v>
      </c>
      <c r="E28" s="18">
        <v>69</v>
      </c>
      <c r="F28" s="18">
        <v>83</v>
      </c>
      <c r="G28" s="18">
        <v>99</v>
      </c>
      <c r="H28" s="18">
        <v>86</v>
      </c>
      <c r="I28" s="28">
        <v>69</v>
      </c>
      <c r="J28" s="28">
        <v>68</v>
      </c>
      <c r="K28" s="28">
        <v>80</v>
      </c>
      <c r="L28" s="28">
        <v>81</v>
      </c>
      <c r="M28" s="28">
        <v>77</v>
      </c>
      <c r="N28" s="28">
        <v>79</v>
      </c>
      <c r="Q28" s="42">
        <f t="shared" si="0"/>
        <v>81.916666666666671</v>
      </c>
      <c r="R28" s="42">
        <f t="shared" si="1"/>
        <v>12.964695651396285</v>
      </c>
    </row>
    <row r="29" spans="1:18">
      <c r="A29" s="26">
        <f>Volume_Weights!A29</f>
        <v>1146</v>
      </c>
      <c r="B29" s="32" t="s">
        <v>46</v>
      </c>
      <c r="C29" s="18">
        <v>88</v>
      </c>
      <c r="D29" s="18">
        <v>88</v>
      </c>
      <c r="E29" s="18">
        <v>85</v>
      </c>
      <c r="F29" s="18">
        <v>96</v>
      </c>
      <c r="G29" s="18">
        <v>95</v>
      </c>
      <c r="H29" s="18">
        <v>99</v>
      </c>
      <c r="I29" s="28">
        <v>47</v>
      </c>
      <c r="J29" s="28">
        <v>46</v>
      </c>
      <c r="K29" s="28">
        <v>52</v>
      </c>
      <c r="L29" s="28">
        <v>85</v>
      </c>
      <c r="M29" s="28">
        <v>68</v>
      </c>
      <c r="N29" s="28">
        <v>90</v>
      </c>
      <c r="Q29" s="42">
        <f t="shared" si="0"/>
        <v>78.25</v>
      </c>
      <c r="R29" s="42">
        <f t="shared" si="1"/>
        <v>19.670582558272599</v>
      </c>
    </row>
    <row r="30" spans="1:18">
      <c r="A30" s="26">
        <f>Volume_Weights!A30</f>
        <v>1147</v>
      </c>
      <c r="B30" s="32" t="s">
        <v>46</v>
      </c>
      <c r="C30" s="18">
        <v>62</v>
      </c>
      <c r="D30" s="18">
        <v>53</v>
      </c>
      <c r="E30" s="18">
        <v>128</v>
      </c>
      <c r="F30" s="18">
        <v>47</v>
      </c>
      <c r="G30" s="18">
        <v>102</v>
      </c>
      <c r="H30" s="18">
        <v>82</v>
      </c>
      <c r="I30" s="18">
        <v>71</v>
      </c>
      <c r="J30" s="18">
        <v>93</v>
      </c>
      <c r="K30" s="28">
        <v>64</v>
      </c>
      <c r="L30" s="28">
        <v>62</v>
      </c>
      <c r="M30" s="28">
        <v>63</v>
      </c>
      <c r="N30" s="28">
        <v>62</v>
      </c>
      <c r="O30" s="28">
        <v>90</v>
      </c>
      <c r="P30" s="28">
        <v>72</v>
      </c>
      <c r="Q30" s="42">
        <f t="shared" si="0"/>
        <v>75.071428571428569</v>
      </c>
      <c r="R30" s="42">
        <f t="shared" si="1"/>
        <v>21.840203879417082</v>
      </c>
    </row>
    <row r="31" spans="1:18" ht="17" thickBot="1">
      <c r="A31" s="29">
        <f>Volume_Weights!A31</f>
        <v>1148</v>
      </c>
      <c r="B31" s="33" t="s">
        <v>46</v>
      </c>
      <c r="C31" s="19">
        <v>57</v>
      </c>
      <c r="D31" s="19">
        <v>59</v>
      </c>
      <c r="E31" s="19">
        <v>55</v>
      </c>
      <c r="F31" s="19">
        <v>47</v>
      </c>
      <c r="G31" s="19">
        <v>40</v>
      </c>
      <c r="H31" s="19">
        <v>21</v>
      </c>
      <c r="I31" s="19">
        <v>29</v>
      </c>
      <c r="J31" s="19">
        <v>46</v>
      </c>
      <c r="K31" s="28">
        <v>78</v>
      </c>
      <c r="L31" s="28">
        <v>76</v>
      </c>
      <c r="M31" s="28">
        <v>86</v>
      </c>
      <c r="N31" s="28">
        <v>75</v>
      </c>
      <c r="O31" s="28">
        <v>63</v>
      </c>
      <c r="P31" s="28">
        <v>70</v>
      </c>
      <c r="Q31" s="42">
        <f t="shared" si="0"/>
        <v>57.285714285714285</v>
      </c>
      <c r="R31" s="42">
        <f t="shared" si="1"/>
        <v>19.152941414706124</v>
      </c>
    </row>
    <row r="32" spans="1:18" ht="17" thickTop="1">
      <c r="A32">
        <f>Volume_Weights!A32</f>
        <v>1019</v>
      </c>
      <c r="B32" s="32" t="s">
        <v>105</v>
      </c>
      <c r="C32" s="18">
        <v>75</v>
      </c>
      <c r="D32" s="18">
        <v>57</v>
      </c>
      <c r="E32" s="18">
        <v>36</v>
      </c>
      <c r="F32" s="18">
        <v>33</v>
      </c>
      <c r="G32" s="18">
        <v>31</v>
      </c>
      <c r="H32" s="18">
        <v>31</v>
      </c>
      <c r="I32" s="18">
        <v>37</v>
      </c>
      <c r="J32" s="28">
        <v>57</v>
      </c>
      <c r="K32" s="28">
        <v>55</v>
      </c>
      <c r="L32" s="28">
        <v>66</v>
      </c>
      <c r="M32" s="28">
        <v>57</v>
      </c>
      <c r="N32" s="28">
        <v>47</v>
      </c>
      <c r="O32" s="28">
        <v>59</v>
      </c>
      <c r="Q32" s="42">
        <f t="shared" si="0"/>
        <v>49.307692307692307</v>
      </c>
      <c r="R32" s="42">
        <f t="shared" si="1"/>
        <v>14.470571374255956</v>
      </c>
    </row>
    <row r="33" spans="1:18">
      <c r="A33">
        <f>Volume_Weights!A33</f>
        <v>1020</v>
      </c>
      <c r="B33" s="32" t="s">
        <v>105</v>
      </c>
      <c r="C33" s="18">
        <v>32</v>
      </c>
      <c r="D33" s="18">
        <v>37</v>
      </c>
      <c r="E33" s="18">
        <v>43</v>
      </c>
      <c r="F33" s="18">
        <v>47</v>
      </c>
      <c r="G33" s="18">
        <v>40</v>
      </c>
      <c r="H33" s="18">
        <v>53</v>
      </c>
      <c r="I33" s="20">
        <v>31</v>
      </c>
      <c r="J33" s="28">
        <v>39</v>
      </c>
      <c r="K33" s="28">
        <v>34</v>
      </c>
      <c r="L33" s="28">
        <v>33</v>
      </c>
      <c r="M33" s="28">
        <v>31</v>
      </c>
      <c r="N33" s="28">
        <v>38</v>
      </c>
      <c r="Q33" s="42">
        <f t="shared" si="0"/>
        <v>38.166666666666664</v>
      </c>
      <c r="R33" s="42">
        <f t="shared" si="1"/>
        <v>6.8202017210014851</v>
      </c>
    </row>
    <row r="34" spans="1:18">
      <c r="A34">
        <f>Volume_Weights!A34</f>
        <v>1021</v>
      </c>
      <c r="B34" s="32" t="s">
        <v>105</v>
      </c>
      <c r="C34" s="18">
        <v>51</v>
      </c>
      <c r="D34" s="18">
        <v>60</v>
      </c>
      <c r="E34" s="18">
        <v>45</v>
      </c>
      <c r="F34" s="18">
        <v>54</v>
      </c>
      <c r="G34" s="18">
        <v>73</v>
      </c>
      <c r="H34" s="18">
        <v>53</v>
      </c>
      <c r="I34" s="20">
        <v>52</v>
      </c>
      <c r="J34" s="28">
        <v>47</v>
      </c>
      <c r="K34" s="28">
        <v>48</v>
      </c>
      <c r="L34" s="28">
        <v>64</v>
      </c>
      <c r="M34" s="28">
        <v>61</v>
      </c>
      <c r="N34" s="28">
        <v>49</v>
      </c>
      <c r="Q34" s="42">
        <f t="shared" si="0"/>
        <v>54.75</v>
      </c>
      <c r="R34" s="42">
        <f t="shared" si="1"/>
        <v>8.2255146288296697</v>
      </c>
    </row>
    <row r="35" spans="1:18">
      <c r="A35">
        <f>Volume_Weights!A35</f>
        <v>1022</v>
      </c>
      <c r="B35" s="32" t="s">
        <v>105</v>
      </c>
      <c r="C35" s="18">
        <v>13</v>
      </c>
      <c r="D35" s="18">
        <v>10</v>
      </c>
      <c r="E35" s="18">
        <v>25</v>
      </c>
      <c r="F35" s="18">
        <v>24</v>
      </c>
      <c r="G35" s="18">
        <v>18</v>
      </c>
      <c r="H35" s="18">
        <v>21</v>
      </c>
      <c r="I35" s="18">
        <v>18</v>
      </c>
      <c r="J35" s="18">
        <v>27</v>
      </c>
      <c r="K35" s="28">
        <v>21</v>
      </c>
      <c r="L35" s="28">
        <v>15</v>
      </c>
      <c r="M35" s="28">
        <v>21</v>
      </c>
      <c r="N35" s="28">
        <v>25</v>
      </c>
      <c r="O35" s="28">
        <v>23</v>
      </c>
      <c r="P35" s="28">
        <v>24</v>
      </c>
      <c r="Q35" s="42">
        <f t="shared" si="0"/>
        <v>20.357142857142858</v>
      </c>
      <c r="R35" s="42">
        <f t="shared" si="1"/>
        <v>4.98624481575437</v>
      </c>
    </row>
    <row r="36" spans="1:18">
      <c r="A36">
        <f>Volume_Weights!A36</f>
        <v>1023</v>
      </c>
      <c r="B36" s="32" t="s">
        <v>105</v>
      </c>
      <c r="C36" s="18">
        <v>42</v>
      </c>
      <c r="D36" s="18">
        <v>41</v>
      </c>
      <c r="E36" s="18">
        <v>24</v>
      </c>
      <c r="F36" s="18">
        <v>33</v>
      </c>
      <c r="G36" s="18">
        <v>27</v>
      </c>
      <c r="H36" s="18">
        <v>33</v>
      </c>
      <c r="I36" s="18">
        <v>26</v>
      </c>
      <c r="J36" s="18">
        <v>38</v>
      </c>
      <c r="K36" s="28">
        <v>49</v>
      </c>
      <c r="L36" s="28">
        <v>58</v>
      </c>
      <c r="M36" s="28">
        <v>59</v>
      </c>
      <c r="N36" s="28">
        <v>59</v>
      </c>
      <c r="O36" s="28">
        <v>52</v>
      </c>
      <c r="P36" s="28">
        <v>53</v>
      </c>
      <c r="Q36" s="42">
        <f t="shared" si="0"/>
        <v>42.428571428571431</v>
      </c>
      <c r="R36" s="42">
        <f t="shared" si="1"/>
        <v>12.665606279115995</v>
      </c>
    </row>
    <row r="37" spans="1:18" s="8" customFormat="1" ht="17" thickBot="1">
      <c r="A37" s="8">
        <f>Volume_Weights!A37</f>
        <v>1025</v>
      </c>
      <c r="B37" s="33" t="s">
        <v>105</v>
      </c>
      <c r="C37" s="19">
        <v>26</v>
      </c>
      <c r="D37" s="19">
        <v>25</v>
      </c>
      <c r="E37" s="19">
        <v>39</v>
      </c>
      <c r="F37" s="19">
        <v>37</v>
      </c>
      <c r="G37" s="19">
        <v>29</v>
      </c>
      <c r="H37" s="19">
        <v>45</v>
      </c>
      <c r="I37" s="19">
        <v>47</v>
      </c>
      <c r="J37" s="19">
        <v>38</v>
      </c>
      <c r="K37" s="31">
        <v>41</v>
      </c>
      <c r="L37" s="31">
        <v>43</v>
      </c>
      <c r="M37" s="31">
        <v>36</v>
      </c>
      <c r="N37" s="31">
        <v>38</v>
      </c>
      <c r="O37" s="31">
        <v>29</v>
      </c>
      <c r="P37" s="31">
        <v>35</v>
      </c>
      <c r="Q37" s="66">
        <f t="shared" si="0"/>
        <v>36.285714285714285</v>
      </c>
      <c r="R37" s="66">
        <f t="shared" si="1"/>
        <v>6.8660656232559436</v>
      </c>
    </row>
    <row r="38" spans="1:18" ht="17" thickTop="1">
      <c r="A38">
        <f>Volume_Weights!A38</f>
        <v>2573</v>
      </c>
      <c r="B38" s="77" t="s">
        <v>107</v>
      </c>
      <c r="C38" s="20">
        <v>95</v>
      </c>
      <c r="D38" s="20">
        <v>108</v>
      </c>
      <c r="E38" s="20">
        <v>113</v>
      </c>
      <c r="F38" s="20">
        <v>101</v>
      </c>
      <c r="G38" s="20">
        <v>114</v>
      </c>
      <c r="H38" s="20">
        <v>104</v>
      </c>
      <c r="I38" s="20"/>
      <c r="J38" s="20"/>
      <c r="K38" s="20"/>
      <c r="Q38" s="42">
        <f t="shared" si="0"/>
        <v>105.83333333333333</v>
      </c>
      <c r="R38" s="42">
        <f t="shared" si="1"/>
        <v>7.3052492542463368</v>
      </c>
    </row>
    <row r="39" spans="1:18">
      <c r="A39">
        <f>Volume_Weights!A39</f>
        <v>2574</v>
      </c>
      <c r="B39" s="77" t="s">
        <v>107</v>
      </c>
      <c r="C39" s="20">
        <v>83</v>
      </c>
      <c r="D39" s="20">
        <v>84</v>
      </c>
      <c r="E39" s="20">
        <v>82</v>
      </c>
      <c r="F39" s="20">
        <v>91</v>
      </c>
      <c r="G39" s="20">
        <v>86</v>
      </c>
      <c r="H39" s="20">
        <v>80</v>
      </c>
      <c r="I39" s="20">
        <v>94</v>
      </c>
      <c r="J39" s="20">
        <v>82</v>
      </c>
      <c r="K39" s="20"/>
      <c r="Q39" s="42">
        <f t="shared" si="0"/>
        <v>85.25</v>
      </c>
      <c r="R39" s="42">
        <f t="shared" si="1"/>
        <v>4.8623921214621451</v>
      </c>
    </row>
    <row r="40" spans="1:18">
      <c r="A40">
        <f>Volume_Weights!A40</f>
        <v>2575</v>
      </c>
      <c r="B40" s="77" t="s">
        <v>107</v>
      </c>
      <c r="C40" s="20">
        <v>125</v>
      </c>
      <c r="D40" s="20">
        <v>136</v>
      </c>
      <c r="E40" s="20">
        <v>156</v>
      </c>
      <c r="F40" s="20">
        <v>158</v>
      </c>
      <c r="G40" s="20">
        <v>142</v>
      </c>
      <c r="H40" s="20">
        <v>132</v>
      </c>
      <c r="I40" s="20"/>
      <c r="J40" s="20"/>
      <c r="K40" s="20"/>
      <c r="Q40" s="42">
        <f t="shared" si="0"/>
        <v>141.5</v>
      </c>
      <c r="R40" s="42">
        <f t="shared" si="1"/>
        <v>13.232535660258014</v>
      </c>
    </row>
    <row r="41" spans="1:18">
      <c r="A41">
        <f>Volume_Weights!A41</f>
        <v>2576</v>
      </c>
      <c r="B41" s="77" t="s">
        <v>107</v>
      </c>
      <c r="C41" s="20">
        <v>173</v>
      </c>
      <c r="D41" s="20">
        <v>169</v>
      </c>
      <c r="E41" s="20">
        <v>161</v>
      </c>
      <c r="F41" s="20">
        <v>154</v>
      </c>
      <c r="G41" s="20">
        <v>170</v>
      </c>
      <c r="H41" s="20">
        <v>156</v>
      </c>
      <c r="I41" s="20">
        <v>178</v>
      </c>
      <c r="J41" s="20">
        <v>171</v>
      </c>
      <c r="K41" s="20"/>
      <c r="Q41" s="42">
        <f t="shared" si="0"/>
        <v>166.5</v>
      </c>
      <c r="R41" s="42">
        <f t="shared" si="1"/>
        <v>8.5356395693083744</v>
      </c>
    </row>
    <row r="42" spans="1:18">
      <c r="A42">
        <f>Volume_Weights!A42</f>
        <v>2577</v>
      </c>
      <c r="B42" s="77" t="s">
        <v>107</v>
      </c>
      <c r="C42" s="20">
        <v>85</v>
      </c>
      <c r="D42" s="20">
        <v>102</v>
      </c>
      <c r="E42" s="20">
        <v>105</v>
      </c>
      <c r="F42" s="20">
        <v>89</v>
      </c>
      <c r="G42" s="20">
        <v>114</v>
      </c>
      <c r="H42" s="20">
        <v>117</v>
      </c>
      <c r="I42" s="20">
        <v>84</v>
      </c>
      <c r="J42" s="20">
        <v>107</v>
      </c>
      <c r="K42" s="20"/>
      <c r="Q42" s="42">
        <f t="shared" si="0"/>
        <v>100.375</v>
      </c>
      <c r="R42" s="42">
        <f t="shared" si="1"/>
        <v>12.894489409932335</v>
      </c>
    </row>
    <row r="43" spans="1:18" s="8" customFormat="1" ht="17" thickBot="1">
      <c r="A43" s="8">
        <f>Volume_Weights!A43</f>
        <v>2578</v>
      </c>
      <c r="B43" s="78" t="s">
        <v>107</v>
      </c>
      <c r="C43" s="21">
        <v>112</v>
      </c>
      <c r="D43" s="21">
        <v>127</v>
      </c>
      <c r="E43" s="21">
        <v>119</v>
      </c>
      <c r="F43" s="21">
        <v>128</v>
      </c>
      <c r="G43" s="21">
        <v>127</v>
      </c>
      <c r="H43" s="21">
        <v>127</v>
      </c>
      <c r="I43" s="21">
        <v>127</v>
      </c>
      <c r="J43" s="21">
        <v>123</v>
      </c>
      <c r="K43" s="21">
        <v>128</v>
      </c>
      <c r="Q43" s="66">
        <f t="shared" si="0"/>
        <v>124.22222222222223</v>
      </c>
      <c r="R43" s="66">
        <f t="shared" si="1"/>
        <v>5.449260908090606</v>
      </c>
    </row>
    <row r="44" spans="1:18" ht="17" thickTop="1">
      <c r="A44">
        <f>Volume_Weights!A44</f>
        <v>2564</v>
      </c>
      <c r="B44" s="77" t="s">
        <v>112</v>
      </c>
      <c r="C44" s="20">
        <v>57</v>
      </c>
      <c r="D44" s="20">
        <v>58</v>
      </c>
      <c r="E44" s="20">
        <v>60</v>
      </c>
      <c r="F44" s="20">
        <v>54</v>
      </c>
      <c r="G44" s="20">
        <v>63</v>
      </c>
      <c r="H44" s="20">
        <v>60</v>
      </c>
      <c r="I44" s="20"/>
      <c r="J44" s="20"/>
      <c r="K44" s="20"/>
      <c r="Q44" s="42">
        <f t="shared" ref="Q44:Q49" si="2">AVERAGE(D44:P44)</f>
        <v>59</v>
      </c>
      <c r="R44" s="42">
        <f t="shared" ref="R44:R49" si="3">STDEV(D44:P44)</f>
        <v>3.3166247903553998</v>
      </c>
    </row>
    <row r="45" spans="1:18">
      <c r="A45">
        <f>Volume_Weights!A45</f>
        <v>2565</v>
      </c>
      <c r="B45" s="77" t="s">
        <v>112</v>
      </c>
      <c r="C45" s="20">
        <v>131</v>
      </c>
      <c r="D45" s="20">
        <v>118</v>
      </c>
      <c r="E45" s="20">
        <v>129</v>
      </c>
      <c r="F45" s="20">
        <v>148</v>
      </c>
      <c r="G45" s="20">
        <v>124</v>
      </c>
      <c r="H45" s="20">
        <v>146</v>
      </c>
      <c r="I45" s="20"/>
      <c r="J45" s="20"/>
      <c r="K45" s="20"/>
      <c r="Q45" s="42">
        <f t="shared" si="2"/>
        <v>133</v>
      </c>
      <c r="R45" s="42">
        <f t="shared" si="3"/>
        <v>13.379088160259652</v>
      </c>
    </row>
    <row r="46" spans="1:18">
      <c r="A46">
        <f>Volume_Weights!A46</f>
        <v>2566</v>
      </c>
      <c r="B46" s="77" t="s">
        <v>112</v>
      </c>
      <c r="C46" s="20">
        <v>92</v>
      </c>
      <c r="D46" s="20">
        <v>89</v>
      </c>
      <c r="E46" s="20">
        <v>90</v>
      </c>
      <c r="F46" s="20">
        <v>103</v>
      </c>
      <c r="G46" s="20">
        <v>109</v>
      </c>
      <c r="H46" s="20">
        <v>87</v>
      </c>
      <c r="I46" s="20"/>
      <c r="J46" s="20"/>
      <c r="K46" s="20"/>
      <c r="Q46" s="42">
        <f t="shared" si="2"/>
        <v>95.6</v>
      </c>
      <c r="R46" s="42">
        <f t="shared" si="3"/>
        <v>9.7877474425937248</v>
      </c>
    </row>
    <row r="47" spans="1:18">
      <c r="A47">
        <f>Volume_Weights!A47</f>
        <v>2567</v>
      </c>
      <c r="B47" s="77" t="s">
        <v>112</v>
      </c>
      <c r="C47" s="20">
        <v>197</v>
      </c>
      <c r="D47" s="20">
        <v>202</v>
      </c>
      <c r="E47" s="20">
        <v>184</v>
      </c>
      <c r="F47" s="20">
        <v>183</v>
      </c>
      <c r="G47" s="20">
        <v>184</v>
      </c>
      <c r="H47" s="20">
        <v>173</v>
      </c>
      <c r="I47" s="20"/>
      <c r="J47" s="20"/>
      <c r="K47" s="20"/>
      <c r="Q47" s="42">
        <f t="shared" si="2"/>
        <v>185.2</v>
      </c>
      <c r="R47" s="42">
        <f t="shared" si="3"/>
        <v>10.47377677822093</v>
      </c>
    </row>
    <row r="48" spans="1:18">
      <c r="A48">
        <f>Volume_Weights!A48</f>
        <v>2568</v>
      </c>
      <c r="B48" s="77" t="s">
        <v>112</v>
      </c>
      <c r="C48" s="20">
        <v>60</v>
      </c>
      <c r="D48" s="20">
        <v>77</v>
      </c>
      <c r="E48" s="20">
        <v>87</v>
      </c>
      <c r="F48" s="20">
        <v>79</v>
      </c>
      <c r="G48" s="20">
        <v>87</v>
      </c>
      <c r="H48" s="20">
        <v>77</v>
      </c>
      <c r="I48" s="20">
        <v>80</v>
      </c>
      <c r="J48" s="20"/>
      <c r="K48" s="20"/>
      <c r="Q48" s="42">
        <f t="shared" si="2"/>
        <v>81.166666666666671</v>
      </c>
      <c r="R48" s="42">
        <f t="shared" si="3"/>
        <v>4.665476038590989</v>
      </c>
    </row>
    <row r="49" spans="1:18" s="8" customFormat="1" ht="17" thickBot="1">
      <c r="A49" s="8">
        <f>Volume_Weights!A49</f>
        <v>2569</v>
      </c>
      <c r="B49" s="78" t="s">
        <v>112</v>
      </c>
      <c r="C49" s="21">
        <v>72</v>
      </c>
      <c r="D49" s="21">
        <v>79</v>
      </c>
      <c r="E49" s="21">
        <v>97</v>
      </c>
      <c r="F49" s="21">
        <v>85</v>
      </c>
      <c r="G49" s="21">
        <v>91</v>
      </c>
      <c r="H49" s="21">
        <v>84</v>
      </c>
      <c r="I49" s="21">
        <v>86</v>
      </c>
      <c r="J49" s="21">
        <v>79</v>
      </c>
      <c r="K49" s="21"/>
      <c r="Q49" s="66">
        <f t="shared" si="2"/>
        <v>85.857142857142861</v>
      </c>
      <c r="R49" s="66">
        <f t="shared" si="3"/>
        <v>6.4402011207873375</v>
      </c>
    </row>
    <row r="50" spans="1:18" ht="17" thickTop="1">
      <c r="A50">
        <f>Volume_Weights!A50</f>
        <v>1718</v>
      </c>
      <c r="B50" s="77" t="s">
        <v>113</v>
      </c>
      <c r="C50" s="20">
        <v>63</v>
      </c>
      <c r="D50" s="20">
        <v>90</v>
      </c>
      <c r="E50" s="20">
        <v>87</v>
      </c>
      <c r="F50" s="20">
        <v>70</v>
      </c>
      <c r="G50" s="20">
        <v>93</v>
      </c>
      <c r="H50" s="20">
        <v>96</v>
      </c>
      <c r="I50" s="20">
        <v>91</v>
      </c>
      <c r="J50" s="20">
        <v>92</v>
      </c>
      <c r="K50" s="20"/>
      <c r="Q50" s="42">
        <f t="shared" si="0"/>
        <v>85.25</v>
      </c>
      <c r="R50" s="42">
        <f t="shared" si="1"/>
        <v>11.997023440361005</v>
      </c>
    </row>
    <row r="51" spans="1:18">
      <c r="A51">
        <f>Volume_Weights!A51</f>
        <v>1855</v>
      </c>
      <c r="B51" s="77" t="s">
        <v>113</v>
      </c>
      <c r="C51" s="20">
        <v>118</v>
      </c>
      <c r="D51" s="20">
        <v>129</v>
      </c>
      <c r="E51" s="20">
        <v>151</v>
      </c>
      <c r="F51" s="20">
        <v>138</v>
      </c>
      <c r="G51" s="20">
        <v>148</v>
      </c>
      <c r="H51" s="20">
        <v>122</v>
      </c>
      <c r="I51" s="20">
        <v>150</v>
      </c>
      <c r="J51" s="20">
        <v>144</v>
      </c>
      <c r="K51" s="20"/>
      <c r="Q51" s="42">
        <f t="shared" si="0"/>
        <v>137.5</v>
      </c>
      <c r="R51" s="42">
        <f t="shared" si="1"/>
        <v>13.005493344846904</v>
      </c>
    </row>
    <row r="52" spans="1:18">
      <c r="A52">
        <f>Volume_Weights!A52</f>
        <v>1856</v>
      </c>
      <c r="B52" s="77" t="s">
        <v>113</v>
      </c>
      <c r="C52" s="20">
        <v>73</v>
      </c>
      <c r="D52" s="20">
        <v>69</v>
      </c>
      <c r="E52" s="20">
        <v>69</v>
      </c>
      <c r="F52" s="20">
        <v>66</v>
      </c>
      <c r="G52" s="20">
        <v>73</v>
      </c>
      <c r="H52" s="20">
        <v>81</v>
      </c>
      <c r="I52" s="20"/>
      <c r="J52" s="20"/>
      <c r="K52" s="20"/>
      <c r="Q52" s="42">
        <f t="shared" si="0"/>
        <v>71.833333333333329</v>
      </c>
      <c r="R52" s="42">
        <f t="shared" si="1"/>
        <v>5.23131595936115</v>
      </c>
    </row>
    <row r="53" spans="1:18">
      <c r="A53">
        <f>Volume_Weights!A53</f>
        <v>1859</v>
      </c>
      <c r="B53" s="77" t="s">
        <v>113</v>
      </c>
      <c r="C53" s="20">
        <v>48</v>
      </c>
      <c r="D53" s="20">
        <v>47</v>
      </c>
      <c r="E53" s="20">
        <v>47</v>
      </c>
      <c r="F53" s="20">
        <v>58</v>
      </c>
      <c r="G53" s="20">
        <v>58</v>
      </c>
      <c r="H53" s="20">
        <v>44</v>
      </c>
      <c r="I53" s="20"/>
      <c r="J53" s="20"/>
      <c r="K53" s="20"/>
      <c r="Q53" s="42">
        <f t="shared" si="0"/>
        <v>50.333333333333336</v>
      </c>
      <c r="R53" s="42">
        <f t="shared" si="1"/>
        <v>6.0882400303098096</v>
      </c>
    </row>
    <row r="54" spans="1:18">
      <c r="A54">
        <f>Volume_Weights!A54</f>
        <v>1860</v>
      </c>
      <c r="B54" s="77" t="s">
        <v>113</v>
      </c>
      <c r="C54" s="20">
        <v>66</v>
      </c>
      <c r="D54" s="20">
        <v>59</v>
      </c>
      <c r="E54" s="20">
        <v>76</v>
      </c>
      <c r="F54" s="20">
        <v>67</v>
      </c>
      <c r="G54" s="20">
        <v>71</v>
      </c>
      <c r="H54" s="20">
        <v>65</v>
      </c>
      <c r="I54" s="20"/>
      <c r="J54" s="20"/>
      <c r="K54" s="20"/>
      <c r="Q54" s="42">
        <f t="shared" si="0"/>
        <v>67.333333333333329</v>
      </c>
      <c r="R54" s="42">
        <f t="shared" si="1"/>
        <v>5.7503623074260872</v>
      </c>
    </row>
    <row r="55" spans="1:18" s="8" customFormat="1" ht="17" thickBot="1">
      <c r="A55" s="8">
        <f>Volume_Weights!A55</f>
        <v>1862</v>
      </c>
      <c r="B55" s="78" t="s">
        <v>113</v>
      </c>
      <c r="C55" s="21">
        <v>56</v>
      </c>
      <c r="D55" s="21">
        <v>43</v>
      </c>
      <c r="E55" s="21">
        <v>84</v>
      </c>
      <c r="F55" s="21">
        <v>69</v>
      </c>
      <c r="G55" s="21">
        <v>63</v>
      </c>
      <c r="H55" s="21">
        <v>77</v>
      </c>
      <c r="I55" s="21">
        <v>81</v>
      </c>
      <c r="J55" s="21">
        <v>71</v>
      </c>
      <c r="K55" s="21">
        <v>65</v>
      </c>
      <c r="L55" s="21">
        <v>76</v>
      </c>
      <c r="Q55" s="66">
        <f t="shared" si="0"/>
        <v>68.5</v>
      </c>
      <c r="R55" s="66">
        <f t="shared" si="1"/>
        <v>12.385026802106198</v>
      </c>
    </row>
    <row r="56" spans="1:18" ht="17" thickTop="1">
      <c r="A56">
        <f>Volume_Weights!A56</f>
        <v>1769</v>
      </c>
      <c r="B56" s="20" t="s">
        <v>116</v>
      </c>
      <c r="C56" s="20">
        <v>68</v>
      </c>
      <c r="D56" s="20">
        <v>78</v>
      </c>
      <c r="E56" s="20">
        <v>74</v>
      </c>
      <c r="F56" s="20">
        <v>77</v>
      </c>
      <c r="G56" s="20">
        <v>89</v>
      </c>
      <c r="H56" s="20">
        <v>86</v>
      </c>
      <c r="I56" s="20">
        <v>105</v>
      </c>
      <c r="J56" s="20">
        <v>90</v>
      </c>
      <c r="K56" s="20">
        <v>89</v>
      </c>
      <c r="L56" s="20">
        <v>82</v>
      </c>
      <c r="Q56" s="42">
        <f t="shared" si="0"/>
        <v>83.8</v>
      </c>
      <c r="R56" s="42">
        <f t="shared" si="1"/>
        <v>10.411532067856328</v>
      </c>
    </row>
    <row r="57" spans="1:18">
      <c r="A57">
        <f>Volume_Weights!A57</f>
        <v>1771</v>
      </c>
      <c r="B57" s="20" t="s">
        <v>116</v>
      </c>
      <c r="C57" s="20">
        <v>66</v>
      </c>
      <c r="D57" s="20">
        <v>29</v>
      </c>
      <c r="E57" s="20">
        <v>38</v>
      </c>
      <c r="F57" s="20">
        <v>43</v>
      </c>
      <c r="G57" s="20">
        <v>45</v>
      </c>
      <c r="H57" s="20">
        <v>43</v>
      </c>
      <c r="I57" s="20">
        <v>47</v>
      </c>
      <c r="J57" s="20">
        <v>41</v>
      </c>
      <c r="K57" s="20"/>
      <c r="Q57" s="42">
        <f t="shared" si="0"/>
        <v>44</v>
      </c>
      <c r="R57" s="42">
        <f t="shared" si="1"/>
        <v>10.460811222298748</v>
      </c>
    </row>
    <row r="58" spans="1:18">
      <c r="A58">
        <f>Volume_Weights!A58</f>
        <v>1772</v>
      </c>
      <c r="B58" s="20" t="s">
        <v>116</v>
      </c>
      <c r="C58" s="20">
        <v>61</v>
      </c>
      <c r="D58" s="20">
        <v>49</v>
      </c>
      <c r="E58" s="20">
        <v>53</v>
      </c>
      <c r="F58" s="20">
        <v>55</v>
      </c>
      <c r="G58" s="20">
        <v>55</v>
      </c>
      <c r="H58" s="20">
        <v>59</v>
      </c>
      <c r="I58" s="20"/>
      <c r="J58" s="20"/>
      <c r="K58" s="20"/>
      <c r="Q58" s="42">
        <f t="shared" si="0"/>
        <v>55.333333333333336</v>
      </c>
      <c r="R58" s="42">
        <f t="shared" si="1"/>
        <v>4.2739521132865619</v>
      </c>
    </row>
    <row r="59" spans="1:18">
      <c r="A59">
        <f>Volume_Weights!A59</f>
        <v>1773</v>
      </c>
      <c r="B59" s="20" t="s">
        <v>116</v>
      </c>
      <c r="C59" s="20">
        <v>69</v>
      </c>
      <c r="D59" s="20">
        <v>86</v>
      </c>
      <c r="E59" s="20">
        <v>75</v>
      </c>
      <c r="F59" s="20">
        <v>75</v>
      </c>
      <c r="G59" s="20">
        <v>96</v>
      </c>
      <c r="H59" s="20">
        <v>72</v>
      </c>
      <c r="I59" s="20">
        <v>84</v>
      </c>
      <c r="J59" s="20">
        <v>67</v>
      </c>
      <c r="K59" s="20"/>
      <c r="Q59" s="42">
        <f t="shared" si="0"/>
        <v>78</v>
      </c>
      <c r="R59" s="42">
        <f t="shared" si="1"/>
        <v>9.8561076060916228</v>
      </c>
    </row>
    <row r="60" spans="1:18">
      <c r="A60">
        <f>Volume_Weights!A60</f>
        <v>1774</v>
      </c>
      <c r="B60" s="20" t="s">
        <v>116</v>
      </c>
      <c r="C60" s="20">
        <v>146</v>
      </c>
      <c r="D60" s="20">
        <v>159</v>
      </c>
      <c r="E60" s="20">
        <v>143</v>
      </c>
      <c r="F60" s="20">
        <v>155</v>
      </c>
      <c r="G60" s="20">
        <v>135</v>
      </c>
      <c r="H60" s="20">
        <v>142</v>
      </c>
      <c r="I60" s="20"/>
      <c r="J60" s="20"/>
      <c r="K60" s="20"/>
      <c r="Q60" s="42">
        <f t="shared" si="0"/>
        <v>146.66666666666666</v>
      </c>
      <c r="R60" s="42">
        <f t="shared" si="1"/>
        <v>8.8694231304333808</v>
      </c>
    </row>
    <row r="61" spans="1:18" s="8" customFormat="1" ht="17" thickBot="1">
      <c r="A61" s="8">
        <f>Volume_Weights!A61</f>
        <v>1775</v>
      </c>
      <c r="B61" s="21" t="s">
        <v>116</v>
      </c>
      <c r="C61" s="21">
        <v>52</v>
      </c>
      <c r="D61" s="21">
        <v>45</v>
      </c>
      <c r="E61" s="21">
        <v>44</v>
      </c>
      <c r="F61" s="21">
        <v>55</v>
      </c>
      <c r="G61" s="21">
        <v>35</v>
      </c>
      <c r="H61" s="21">
        <v>46</v>
      </c>
      <c r="I61" s="21">
        <v>54</v>
      </c>
      <c r="J61" s="21">
        <v>47</v>
      </c>
      <c r="K61" s="21"/>
      <c r="Q61" s="66">
        <f t="shared" si="0"/>
        <v>47.25</v>
      </c>
      <c r="R61" s="66">
        <f t="shared" si="1"/>
        <v>6.4972521664381873</v>
      </c>
    </row>
    <row r="62" spans="1:18" ht="17" thickTop="1">
      <c r="A62">
        <f>Volume_Weights!A62</f>
        <v>128</v>
      </c>
      <c r="B62" s="20" t="s">
        <v>119</v>
      </c>
      <c r="C62" s="20">
        <v>137</v>
      </c>
      <c r="D62" s="20">
        <v>131</v>
      </c>
      <c r="E62" s="20">
        <v>138</v>
      </c>
      <c r="F62" s="20">
        <v>143</v>
      </c>
      <c r="G62" s="20">
        <v>153</v>
      </c>
      <c r="H62" s="20">
        <v>145</v>
      </c>
      <c r="I62" s="20"/>
      <c r="J62" s="20"/>
      <c r="K62" s="20"/>
      <c r="Q62" s="42">
        <f t="shared" si="0"/>
        <v>141.16666666666666</v>
      </c>
      <c r="R62" s="42">
        <f t="shared" si="1"/>
        <v>7.600438583836242</v>
      </c>
    </row>
    <row r="63" spans="1:18">
      <c r="A63">
        <f>Volume_Weights!A63</f>
        <v>140</v>
      </c>
      <c r="B63" s="20" t="s">
        <v>119</v>
      </c>
      <c r="C63" s="20">
        <v>94</v>
      </c>
      <c r="D63" s="20">
        <v>113</v>
      </c>
      <c r="E63" s="20">
        <v>119</v>
      </c>
      <c r="F63" s="20">
        <v>113</v>
      </c>
      <c r="G63" s="20">
        <v>139</v>
      </c>
      <c r="H63" s="20">
        <v>136</v>
      </c>
      <c r="I63" s="20">
        <v>116</v>
      </c>
      <c r="J63" s="20">
        <v>123</v>
      </c>
      <c r="K63" s="20"/>
      <c r="Q63" s="42">
        <f t="shared" si="0"/>
        <v>119.125</v>
      </c>
      <c r="R63" s="42">
        <f t="shared" si="1"/>
        <v>14.196956414266102</v>
      </c>
    </row>
    <row r="64" spans="1:18">
      <c r="A64">
        <f>Volume_Weights!A64</f>
        <v>143</v>
      </c>
      <c r="B64" s="20" t="s">
        <v>119</v>
      </c>
      <c r="C64" s="20">
        <v>142</v>
      </c>
      <c r="D64" s="20">
        <v>124</v>
      </c>
      <c r="E64" s="20">
        <v>168</v>
      </c>
      <c r="F64" s="20">
        <v>169</v>
      </c>
      <c r="G64" s="20">
        <v>156</v>
      </c>
      <c r="H64" s="20">
        <v>163</v>
      </c>
      <c r="I64" s="20">
        <v>165</v>
      </c>
      <c r="J64" s="20"/>
      <c r="K64" s="20"/>
      <c r="Q64" s="42">
        <f t="shared" si="0"/>
        <v>155.28571428571428</v>
      </c>
      <c r="R64" s="42">
        <f t="shared" si="1"/>
        <v>16.630436812406</v>
      </c>
    </row>
    <row r="65" spans="1:18">
      <c r="A65">
        <f>Volume_Weights!A65</f>
        <v>172</v>
      </c>
      <c r="B65" s="20" t="s">
        <v>119</v>
      </c>
      <c r="C65" s="20">
        <v>84</v>
      </c>
      <c r="D65" s="20">
        <v>96</v>
      </c>
      <c r="E65" s="20">
        <v>99</v>
      </c>
      <c r="F65" s="20">
        <v>101</v>
      </c>
      <c r="G65" s="20">
        <v>106</v>
      </c>
      <c r="H65" s="20">
        <v>125</v>
      </c>
      <c r="I65" s="20">
        <v>121</v>
      </c>
      <c r="J65" s="20">
        <v>126</v>
      </c>
      <c r="K65" s="20">
        <v>119</v>
      </c>
      <c r="L65" s="20">
        <v>138</v>
      </c>
      <c r="Q65" s="42">
        <f t="shared" si="0"/>
        <v>111.5</v>
      </c>
      <c r="R65" s="42">
        <f t="shared" si="1"/>
        <v>16.781272630855835</v>
      </c>
    </row>
    <row r="66" spans="1:18">
      <c r="A66">
        <f>Volume_Weights!A66</f>
        <v>232</v>
      </c>
      <c r="B66" s="20" t="s">
        <v>119</v>
      </c>
      <c r="C66" s="20">
        <v>121</v>
      </c>
      <c r="D66" s="20">
        <v>78</v>
      </c>
      <c r="E66" s="20">
        <v>126</v>
      </c>
      <c r="F66" s="20">
        <v>128</v>
      </c>
      <c r="G66" s="20">
        <v>115</v>
      </c>
      <c r="H66" s="20">
        <v>125</v>
      </c>
      <c r="I66" s="20">
        <v>115</v>
      </c>
      <c r="J66" s="20">
        <v>121</v>
      </c>
      <c r="K66" s="20"/>
      <c r="Q66" s="42">
        <f t="shared" si="0"/>
        <v>116.125</v>
      </c>
      <c r="R66" s="42">
        <f t="shared" si="1"/>
        <v>16.128391116289311</v>
      </c>
    </row>
    <row r="67" spans="1:18" s="8" customFormat="1" ht="17" thickBot="1">
      <c r="A67" s="8">
        <f>Volume_Weights!A67</f>
        <v>233</v>
      </c>
      <c r="B67" s="21" t="s">
        <v>119</v>
      </c>
      <c r="C67" s="21">
        <v>115</v>
      </c>
      <c r="D67" s="21">
        <v>122</v>
      </c>
      <c r="E67" s="21">
        <v>142</v>
      </c>
      <c r="F67" s="21">
        <v>139</v>
      </c>
      <c r="G67" s="21">
        <v>145</v>
      </c>
      <c r="H67" s="21">
        <v>137</v>
      </c>
      <c r="I67" s="21">
        <v>121</v>
      </c>
      <c r="J67" s="21">
        <v>143</v>
      </c>
      <c r="K67" s="21"/>
      <c r="Q67" s="66">
        <f t="shared" ref="Q67:Q130" si="4">AVERAGE(C67:P67)</f>
        <v>133</v>
      </c>
      <c r="R67" s="66">
        <f t="shared" ref="R67:R130" si="5">STDEV(C67:P67)</f>
        <v>11.74734012447073</v>
      </c>
    </row>
    <row r="68" spans="1:18" ht="17" thickTop="1">
      <c r="A68">
        <f>Volume_Weights!A68</f>
        <v>1827</v>
      </c>
      <c r="B68" s="20" t="s">
        <v>129</v>
      </c>
      <c r="C68" s="20">
        <v>207</v>
      </c>
      <c r="D68" s="20">
        <v>177</v>
      </c>
      <c r="E68" s="20">
        <v>247</v>
      </c>
      <c r="F68" s="20">
        <v>236</v>
      </c>
      <c r="G68" s="20">
        <v>254</v>
      </c>
      <c r="H68" s="20">
        <v>240</v>
      </c>
      <c r="I68" s="20">
        <v>239</v>
      </c>
      <c r="J68" s="20">
        <v>213</v>
      </c>
      <c r="K68" s="20">
        <v>254</v>
      </c>
      <c r="L68" s="20">
        <v>234</v>
      </c>
      <c r="Q68" s="42">
        <f t="shared" si="4"/>
        <v>230.1</v>
      </c>
      <c r="R68" s="42">
        <f t="shared" si="5"/>
        <v>24.26909328526488</v>
      </c>
    </row>
    <row r="69" spans="1:18">
      <c r="A69">
        <f>Volume_Weights!A69</f>
        <v>1828</v>
      </c>
      <c r="B69" s="20" t="s">
        <v>129</v>
      </c>
      <c r="C69" s="20">
        <v>280</v>
      </c>
      <c r="D69" s="20">
        <v>316</v>
      </c>
      <c r="E69" s="82">
        <v>330</v>
      </c>
      <c r="F69" s="82">
        <v>288</v>
      </c>
      <c r="G69" s="82">
        <v>348</v>
      </c>
      <c r="H69" s="82">
        <v>292</v>
      </c>
      <c r="I69" s="82">
        <v>370</v>
      </c>
      <c r="J69" s="82">
        <v>336</v>
      </c>
      <c r="K69" s="82">
        <v>316</v>
      </c>
      <c r="L69" s="82">
        <v>326</v>
      </c>
      <c r="M69" s="20">
        <v>277</v>
      </c>
      <c r="N69" s="20">
        <v>299</v>
      </c>
      <c r="Q69" s="42">
        <f t="shared" si="4"/>
        <v>314.83333333333331</v>
      </c>
      <c r="R69" s="42">
        <f t="shared" si="5"/>
        <v>28.739688532927715</v>
      </c>
    </row>
    <row r="70" spans="1:18">
      <c r="A70">
        <f>Volume_Weights!A70</f>
        <v>1830</v>
      </c>
      <c r="B70" s="20" t="s">
        <v>129</v>
      </c>
      <c r="C70" s="82">
        <v>166</v>
      </c>
      <c r="D70" s="82">
        <v>180</v>
      </c>
      <c r="E70" s="20">
        <v>147</v>
      </c>
      <c r="F70" s="20">
        <v>163</v>
      </c>
      <c r="G70" s="82">
        <v>178</v>
      </c>
      <c r="H70" s="82">
        <v>176</v>
      </c>
      <c r="I70" s="20"/>
      <c r="J70" s="20"/>
      <c r="K70" s="20"/>
      <c r="Q70" s="42">
        <f t="shared" si="4"/>
        <v>168.33333333333334</v>
      </c>
      <c r="R70" s="42">
        <f t="shared" si="5"/>
        <v>12.46862729680644</v>
      </c>
    </row>
    <row r="71" spans="1:18">
      <c r="A71">
        <f>Volume_Weights!A71</f>
        <v>1831</v>
      </c>
      <c r="B71" s="20" t="s">
        <v>129</v>
      </c>
      <c r="C71" s="82">
        <v>282</v>
      </c>
      <c r="D71" s="82">
        <v>282</v>
      </c>
      <c r="E71" s="82">
        <v>326</v>
      </c>
      <c r="F71" s="82">
        <v>308</v>
      </c>
      <c r="G71" s="82">
        <v>320</v>
      </c>
      <c r="H71" s="82">
        <v>342</v>
      </c>
      <c r="I71" s="82">
        <v>324</v>
      </c>
      <c r="J71" s="82">
        <v>294</v>
      </c>
      <c r="K71" s="82"/>
      <c r="L71" s="83"/>
      <c r="Q71" s="42">
        <f t="shared" si="4"/>
        <v>309.75</v>
      </c>
      <c r="R71" s="42">
        <f t="shared" si="5"/>
        <v>22.050267248137509</v>
      </c>
    </row>
    <row r="72" spans="1:18">
      <c r="A72">
        <f>Volume_Weights!A72</f>
        <v>1832</v>
      </c>
      <c r="B72" s="20" t="s">
        <v>129</v>
      </c>
      <c r="C72" s="82">
        <v>318</v>
      </c>
      <c r="D72" s="82">
        <v>378</v>
      </c>
      <c r="E72" s="82">
        <v>344</v>
      </c>
      <c r="F72" s="82">
        <v>330</v>
      </c>
      <c r="G72" s="82">
        <v>366</v>
      </c>
      <c r="H72" s="82">
        <v>376</v>
      </c>
      <c r="I72" s="82">
        <v>356</v>
      </c>
      <c r="J72" s="82">
        <v>380</v>
      </c>
      <c r="K72" s="20">
        <v>363</v>
      </c>
      <c r="Q72" s="42">
        <f t="shared" si="4"/>
        <v>356.77777777777777</v>
      </c>
      <c r="R72" s="42">
        <f t="shared" si="5"/>
        <v>21.987370112053977</v>
      </c>
    </row>
    <row r="73" spans="1:18" s="8" customFormat="1" ht="17" thickBot="1">
      <c r="A73" s="8">
        <f>Volume_Weights!A73</f>
        <v>1833</v>
      </c>
      <c r="B73" s="21" t="s">
        <v>129</v>
      </c>
      <c r="C73" s="84">
        <v>252</v>
      </c>
      <c r="D73" s="84">
        <v>248</v>
      </c>
      <c r="E73" s="84">
        <v>286</v>
      </c>
      <c r="F73" s="84">
        <v>258</v>
      </c>
      <c r="G73" s="84">
        <v>304</v>
      </c>
      <c r="H73" s="84">
        <v>298</v>
      </c>
      <c r="I73" s="84">
        <v>296</v>
      </c>
      <c r="J73" s="84">
        <v>298</v>
      </c>
      <c r="K73" s="84"/>
      <c r="L73" s="85"/>
      <c r="Q73" s="66">
        <f t="shared" si="4"/>
        <v>280</v>
      </c>
      <c r="R73" s="66">
        <f t="shared" si="5"/>
        <v>23.323807579381203</v>
      </c>
    </row>
    <row r="74" spans="1:18" ht="17" thickTop="1">
      <c r="A74">
        <f>Volume_Weights!A74</f>
        <v>1836</v>
      </c>
      <c r="B74" s="20" t="s">
        <v>132</v>
      </c>
      <c r="C74" s="20">
        <v>104</v>
      </c>
      <c r="D74" s="20">
        <v>117</v>
      </c>
      <c r="E74" s="20">
        <v>111</v>
      </c>
      <c r="F74" s="20">
        <v>99</v>
      </c>
      <c r="G74" s="20">
        <v>111</v>
      </c>
      <c r="H74" s="20">
        <v>118</v>
      </c>
      <c r="I74" s="20"/>
      <c r="J74" s="20"/>
      <c r="K74" s="20"/>
      <c r="Q74" s="42">
        <f t="shared" si="4"/>
        <v>110</v>
      </c>
      <c r="R74" s="42">
        <f t="shared" si="5"/>
        <v>7.37563556583431</v>
      </c>
    </row>
    <row r="75" spans="1:18">
      <c r="A75">
        <f>Volume_Weights!A75</f>
        <v>1837</v>
      </c>
      <c r="B75" s="20" t="s">
        <v>132</v>
      </c>
      <c r="C75" s="20">
        <v>111</v>
      </c>
      <c r="D75" s="20">
        <v>103</v>
      </c>
      <c r="E75" s="20">
        <v>112</v>
      </c>
      <c r="F75" s="20">
        <v>112</v>
      </c>
      <c r="G75" s="20">
        <v>107</v>
      </c>
      <c r="H75" s="20">
        <v>104</v>
      </c>
      <c r="I75" s="20"/>
      <c r="J75" s="20"/>
      <c r="K75" s="20"/>
      <c r="Q75" s="42">
        <f t="shared" si="4"/>
        <v>108.16666666666667</v>
      </c>
      <c r="R75" s="42">
        <f t="shared" si="5"/>
        <v>4.0702170294305766</v>
      </c>
    </row>
    <row r="76" spans="1:18">
      <c r="A76">
        <f>Volume_Weights!A76</f>
        <v>1838</v>
      </c>
      <c r="B76" s="20" t="s">
        <v>132</v>
      </c>
      <c r="C76" s="20">
        <v>125</v>
      </c>
      <c r="D76" s="20">
        <v>116</v>
      </c>
      <c r="E76" s="20">
        <v>107</v>
      </c>
      <c r="F76" s="20">
        <v>98</v>
      </c>
      <c r="G76" s="20">
        <v>90</v>
      </c>
      <c r="H76" s="20">
        <v>92</v>
      </c>
      <c r="I76" s="20">
        <v>103</v>
      </c>
      <c r="J76" s="20">
        <v>91</v>
      </c>
      <c r="K76" s="20"/>
      <c r="Q76" s="42">
        <f t="shared" si="4"/>
        <v>102.75</v>
      </c>
      <c r="R76" s="42">
        <f t="shared" si="5"/>
        <v>12.691391908353811</v>
      </c>
    </row>
    <row r="77" spans="1:18">
      <c r="A77">
        <f>Volume_Weights!A77</f>
        <v>1839</v>
      </c>
      <c r="B77" s="20" t="s">
        <v>132</v>
      </c>
      <c r="C77" s="20">
        <v>70</v>
      </c>
      <c r="D77" s="20">
        <v>70</v>
      </c>
      <c r="E77" s="20">
        <v>63</v>
      </c>
      <c r="F77" s="20">
        <v>86</v>
      </c>
      <c r="G77" s="20">
        <v>93</v>
      </c>
      <c r="H77" s="20">
        <v>87</v>
      </c>
      <c r="I77" s="20">
        <v>78</v>
      </c>
      <c r="J77" s="20">
        <v>74</v>
      </c>
      <c r="K77" s="20"/>
      <c r="Q77" s="42">
        <f t="shared" si="4"/>
        <v>77.625</v>
      </c>
      <c r="R77" s="42">
        <f t="shared" si="5"/>
        <v>10.266972011538471</v>
      </c>
    </row>
    <row r="78" spans="1:18">
      <c r="A78">
        <f>Volume_Weights!A78</f>
        <v>1840</v>
      </c>
      <c r="B78" s="20" t="s">
        <v>132</v>
      </c>
      <c r="C78" s="20">
        <v>38</v>
      </c>
      <c r="D78" s="20">
        <v>43</v>
      </c>
      <c r="E78" s="20">
        <v>54</v>
      </c>
      <c r="F78" s="20">
        <v>60</v>
      </c>
      <c r="G78" s="20">
        <v>73</v>
      </c>
      <c r="H78" s="20">
        <v>49</v>
      </c>
      <c r="I78" s="20">
        <v>55</v>
      </c>
      <c r="J78" s="20">
        <v>67</v>
      </c>
      <c r="K78" s="20">
        <v>59</v>
      </c>
      <c r="L78" s="20">
        <v>55</v>
      </c>
      <c r="Q78" s="42">
        <f t="shared" si="4"/>
        <v>55.3</v>
      </c>
      <c r="R78" s="42">
        <f t="shared" si="5"/>
        <v>10.424863441684865</v>
      </c>
    </row>
    <row r="79" spans="1:18" s="8" customFormat="1" ht="17" thickBot="1">
      <c r="A79" s="8">
        <f>Volume_Weights!A79</f>
        <v>1841</v>
      </c>
      <c r="B79" s="21" t="s">
        <v>132</v>
      </c>
      <c r="C79" s="21">
        <v>83</v>
      </c>
      <c r="D79" s="21">
        <v>66</v>
      </c>
      <c r="E79" s="21">
        <v>71</v>
      </c>
      <c r="F79" s="21">
        <v>67</v>
      </c>
      <c r="G79" s="21">
        <v>78</v>
      </c>
      <c r="H79" s="21">
        <v>84</v>
      </c>
      <c r="I79" s="21"/>
      <c r="J79" s="21"/>
      <c r="K79" s="21"/>
      <c r="Q79" s="66">
        <f t="shared" si="4"/>
        <v>74.833333333333329</v>
      </c>
      <c r="R79" s="66">
        <f t="shared" si="5"/>
        <v>7.9351538527407683</v>
      </c>
    </row>
    <row r="80" spans="1:18" ht="17" thickTop="1">
      <c r="A80">
        <f>Volume_Weights!A80</f>
        <v>1864</v>
      </c>
      <c r="B80" s="20" t="s">
        <v>135</v>
      </c>
      <c r="C80" s="20">
        <v>117</v>
      </c>
      <c r="D80" s="20">
        <v>121</v>
      </c>
      <c r="E80" s="20">
        <v>135</v>
      </c>
      <c r="F80" s="20">
        <v>137</v>
      </c>
      <c r="G80" s="20">
        <v>148</v>
      </c>
      <c r="H80" s="20">
        <v>119</v>
      </c>
      <c r="I80" s="20">
        <v>114</v>
      </c>
      <c r="J80" s="20">
        <v>133</v>
      </c>
      <c r="K80" s="20"/>
      <c r="Q80" s="42">
        <f>AVERAGE(C80:P80)</f>
        <v>128</v>
      </c>
      <c r="R80" s="42">
        <f>STDEV(C80:P80)</f>
        <v>11.964232409262916</v>
      </c>
    </row>
    <row r="81" spans="1:18">
      <c r="A81">
        <f>Volume_Weights!A81</f>
        <v>1865</v>
      </c>
      <c r="B81" s="20" t="s">
        <v>135</v>
      </c>
      <c r="C81" s="20">
        <v>91</v>
      </c>
      <c r="D81" s="20">
        <v>100</v>
      </c>
      <c r="E81" s="20">
        <v>130</v>
      </c>
      <c r="F81" s="20">
        <v>128</v>
      </c>
      <c r="G81" s="20">
        <v>146</v>
      </c>
      <c r="H81" s="20">
        <v>122</v>
      </c>
      <c r="I81" s="20">
        <v>141</v>
      </c>
      <c r="J81" s="20">
        <v>138</v>
      </c>
      <c r="K81" s="20"/>
      <c r="Q81" s="42">
        <f t="shared" si="4"/>
        <v>124.5</v>
      </c>
      <c r="R81" s="42">
        <f t="shared" si="5"/>
        <v>19.595917942265423</v>
      </c>
    </row>
    <row r="82" spans="1:18">
      <c r="A82">
        <f>Volume_Weights!A82</f>
        <v>1866</v>
      </c>
      <c r="B82" s="20" t="s">
        <v>135</v>
      </c>
      <c r="C82" s="20">
        <v>68</v>
      </c>
      <c r="D82" s="20">
        <v>100</v>
      </c>
      <c r="E82" s="20">
        <v>101</v>
      </c>
      <c r="F82" s="20">
        <v>71</v>
      </c>
      <c r="G82" s="20">
        <v>102</v>
      </c>
      <c r="H82" s="20">
        <v>100</v>
      </c>
      <c r="I82" s="20">
        <v>91</v>
      </c>
      <c r="J82" s="20">
        <v>103</v>
      </c>
      <c r="K82" s="20"/>
      <c r="Q82" s="42">
        <f t="shared" si="4"/>
        <v>92</v>
      </c>
      <c r="R82" s="42">
        <f t="shared" si="5"/>
        <v>14.382529084175108</v>
      </c>
    </row>
    <row r="83" spans="1:18">
      <c r="A83">
        <f>Volume_Weights!A83</f>
        <v>1867</v>
      </c>
      <c r="B83" s="20" t="s">
        <v>135</v>
      </c>
      <c r="C83" s="20">
        <v>137</v>
      </c>
      <c r="D83" s="20">
        <v>119</v>
      </c>
      <c r="E83" s="20">
        <v>119</v>
      </c>
      <c r="F83" s="20">
        <v>134</v>
      </c>
      <c r="G83" s="20">
        <v>122</v>
      </c>
      <c r="H83" s="20">
        <v>128</v>
      </c>
      <c r="I83" s="20"/>
      <c r="J83" s="20"/>
      <c r="K83" s="20"/>
      <c r="Q83" s="42">
        <f t="shared" si="4"/>
        <v>126.5</v>
      </c>
      <c r="R83" s="42">
        <f t="shared" si="5"/>
        <v>7.7653074633268702</v>
      </c>
    </row>
    <row r="84" spans="1:18">
      <c r="A84">
        <f>Volume_Weights!A84</f>
        <v>1868</v>
      </c>
      <c r="B84" s="20" t="s">
        <v>135</v>
      </c>
      <c r="C84" s="20">
        <v>91</v>
      </c>
      <c r="D84" s="20">
        <v>85</v>
      </c>
      <c r="E84" s="20">
        <v>84</v>
      </c>
      <c r="F84" s="20">
        <v>86</v>
      </c>
      <c r="G84" s="20">
        <v>99</v>
      </c>
      <c r="H84" s="20">
        <v>101</v>
      </c>
      <c r="I84" s="20"/>
      <c r="J84" s="20"/>
      <c r="K84" s="20"/>
      <c r="Q84" s="42">
        <f t="shared" si="4"/>
        <v>91</v>
      </c>
      <c r="R84" s="42">
        <f t="shared" si="5"/>
        <v>7.4027022093286989</v>
      </c>
    </row>
    <row r="85" spans="1:18" s="8" customFormat="1" ht="17" thickBot="1">
      <c r="A85" s="8">
        <f>Volume_Weights!A85</f>
        <v>1869</v>
      </c>
      <c r="B85" s="21" t="s">
        <v>135</v>
      </c>
      <c r="C85" s="21">
        <v>126</v>
      </c>
      <c r="D85" s="21">
        <v>132</v>
      </c>
      <c r="E85" s="21">
        <v>129</v>
      </c>
      <c r="F85" s="21">
        <v>139</v>
      </c>
      <c r="G85" s="21">
        <v>130</v>
      </c>
      <c r="H85" s="21">
        <v>130</v>
      </c>
      <c r="I85" s="21"/>
      <c r="J85" s="21"/>
      <c r="K85" s="21"/>
      <c r="Q85" s="66">
        <f t="shared" si="4"/>
        <v>131</v>
      </c>
      <c r="R85" s="66">
        <f t="shared" si="5"/>
        <v>4.3817804600413286</v>
      </c>
    </row>
    <row r="86" spans="1:18" ht="17" thickTop="1">
      <c r="A86">
        <f>Volume_Weights!A86</f>
        <v>1845</v>
      </c>
      <c r="B86" s="20" t="s">
        <v>142</v>
      </c>
      <c r="C86" s="20">
        <v>111</v>
      </c>
      <c r="D86" s="20">
        <v>120</v>
      </c>
      <c r="E86" s="20">
        <v>112</v>
      </c>
      <c r="F86" s="20">
        <v>134</v>
      </c>
      <c r="G86" s="20">
        <v>153</v>
      </c>
      <c r="H86" s="20">
        <v>123</v>
      </c>
      <c r="I86" s="20">
        <v>139</v>
      </c>
      <c r="J86" s="20">
        <v>137</v>
      </c>
      <c r="K86" s="20"/>
      <c r="Q86" s="42">
        <f t="shared" si="4"/>
        <v>128.625</v>
      </c>
      <c r="R86" s="42">
        <f t="shared" si="5"/>
        <v>14.60858358245981</v>
      </c>
    </row>
    <row r="87" spans="1:18">
      <c r="A87">
        <f>Volume_Weights!A87</f>
        <v>1846</v>
      </c>
      <c r="B87" s="20" t="s">
        <v>142</v>
      </c>
      <c r="C87" s="20">
        <v>114</v>
      </c>
      <c r="D87" s="20">
        <v>92</v>
      </c>
      <c r="E87" s="20">
        <v>74</v>
      </c>
      <c r="F87" s="20">
        <v>90</v>
      </c>
      <c r="G87" s="20">
        <v>81</v>
      </c>
      <c r="H87" s="20">
        <v>91</v>
      </c>
      <c r="I87" s="20">
        <v>94</v>
      </c>
      <c r="J87" s="20">
        <v>94</v>
      </c>
      <c r="K87" s="20"/>
      <c r="Q87" s="42">
        <f t="shared" si="4"/>
        <v>91.25</v>
      </c>
      <c r="R87" s="42">
        <f t="shared" si="5"/>
        <v>11.572751247156893</v>
      </c>
    </row>
    <row r="88" spans="1:18">
      <c r="A88">
        <f>Volume_Weights!A88</f>
        <v>1847</v>
      </c>
      <c r="B88" s="20" t="s">
        <v>142</v>
      </c>
      <c r="C88" s="20">
        <v>81</v>
      </c>
      <c r="D88" s="20">
        <v>98</v>
      </c>
      <c r="E88" s="20">
        <v>122</v>
      </c>
      <c r="F88" s="20">
        <v>98</v>
      </c>
      <c r="G88" s="20">
        <v>87</v>
      </c>
      <c r="H88" s="20">
        <v>107</v>
      </c>
      <c r="I88" s="20">
        <v>96</v>
      </c>
      <c r="J88" s="20">
        <v>101</v>
      </c>
      <c r="K88" s="20"/>
      <c r="Q88" s="42">
        <f t="shared" si="4"/>
        <v>98.75</v>
      </c>
      <c r="R88" s="42">
        <f t="shared" si="5"/>
        <v>12.395275597696775</v>
      </c>
    </row>
    <row r="89" spans="1:18">
      <c r="A89">
        <f>Volume_Weights!A89</f>
        <v>1848</v>
      </c>
      <c r="B89" s="20" t="s">
        <v>142</v>
      </c>
      <c r="C89" s="20">
        <v>123</v>
      </c>
      <c r="D89" s="20">
        <v>104</v>
      </c>
      <c r="E89" s="20">
        <v>124</v>
      </c>
      <c r="F89" s="20">
        <v>108</v>
      </c>
      <c r="G89" s="20">
        <v>106</v>
      </c>
      <c r="H89" s="20">
        <v>109</v>
      </c>
      <c r="I89" s="20"/>
      <c r="J89" s="20"/>
      <c r="K89" s="20"/>
      <c r="Q89" s="42">
        <f t="shared" si="4"/>
        <v>112.33333333333333</v>
      </c>
      <c r="R89" s="42">
        <f t="shared" si="5"/>
        <v>8.8242091241462912</v>
      </c>
    </row>
    <row r="90" spans="1:18">
      <c r="A90">
        <f>Volume_Weights!A90</f>
        <v>1849</v>
      </c>
      <c r="B90" s="20" t="s">
        <v>142</v>
      </c>
      <c r="C90" s="20">
        <v>104</v>
      </c>
      <c r="D90" s="20">
        <v>97</v>
      </c>
      <c r="E90" s="20">
        <v>127</v>
      </c>
      <c r="F90" s="20">
        <v>120</v>
      </c>
      <c r="G90" s="20">
        <v>98</v>
      </c>
      <c r="H90" s="20">
        <v>99</v>
      </c>
      <c r="I90" s="20"/>
      <c r="J90" s="20"/>
      <c r="K90" s="20"/>
      <c r="Q90" s="42">
        <f t="shared" si="4"/>
        <v>107.5</v>
      </c>
      <c r="R90" s="42">
        <f t="shared" si="5"/>
        <v>12.817956155331473</v>
      </c>
    </row>
    <row r="91" spans="1:18" s="8" customFormat="1" ht="17" thickBot="1">
      <c r="A91" s="8">
        <f>Volume_Weights!A91</f>
        <v>1850</v>
      </c>
      <c r="B91" s="21" t="s">
        <v>142</v>
      </c>
      <c r="C91" s="21">
        <v>115</v>
      </c>
      <c r="D91" s="21">
        <v>99</v>
      </c>
      <c r="E91" s="21">
        <v>96</v>
      </c>
      <c r="F91" s="21">
        <v>89</v>
      </c>
      <c r="G91" s="21">
        <v>107</v>
      </c>
      <c r="H91" s="21">
        <v>96</v>
      </c>
      <c r="I91" s="21"/>
      <c r="J91" s="21"/>
      <c r="K91" s="21"/>
      <c r="Q91" s="66">
        <f t="shared" si="4"/>
        <v>100.33333333333333</v>
      </c>
      <c r="R91" s="66">
        <f t="shared" si="5"/>
        <v>9.2448183685060386</v>
      </c>
    </row>
    <row r="92" spans="1:18" ht="17" thickTop="1">
      <c r="A92">
        <f>Volume_Weights!A92</f>
        <v>2463</v>
      </c>
      <c r="B92" s="20" t="s">
        <v>145</v>
      </c>
      <c r="C92" s="20">
        <v>68</v>
      </c>
      <c r="D92" s="20">
        <v>49</v>
      </c>
      <c r="E92" s="20">
        <v>72</v>
      </c>
      <c r="F92" s="20">
        <v>54</v>
      </c>
      <c r="G92" s="20">
        <v>66</v>
      </c>
      <c r="H92" s="20">
        <v>63</v>
      </c>
      <c r="I92" s="20">
        <v>54</v>
      </c>
      <c r="J92" s="20">
        <v>55</v>
      </c>
      <c r="K92" s="20"/>
      <c r="Q92" s="42">
        <f t="shared" si="4"/>
        <v>60.125</v>
      </c>
      <c r="R92" s="42">
        <f t="shared" si="5"/>
        <v>8.2016984303775242</v>
      </c>
    </row>
    <row r="93" spans="1:18">
      <c r="A93">
        <f>Volume_Weights!A93</f>
        <v>2464</v>
      </c>
      <c r="B93" s="20" t="s">
        <v>145</v>
      </c>
      <c r="C93" s="20">
        <v>77</v>
      </c>
      <c r="D93" s="20">
        <v>106</v>
      </c>
      <c r="E93" s="20">
        <v>93</v>
      </c>
      <c r="F93" s="20">
        <v>96</v>
      </c>
      <c r="G93" s="20">
        <v>86</v>
      </c>
      <c r="H93" s="20">
        <v>107</v>
      </c>
      <c r="I93" s="20">
        <v>96</v>
      </c>
      <c r="J93" s="20">
        <v>106</v>
      </c>
      <c r="K93" s="20"/>
      <c r="Q93" s="42">
        <f t="shared" si="4"/>
        <v>95.875</v>
      </c>
      <c r="R93" s="42">
        <f t="shared" si="5"/>
        <v>10.629305850202208</v>
      </c>
    </row>
    <row r="94" spans="1:18">
      <c r="A94">
        <f>Volume_Weights!A94</f>
        <v>2465</v>
      </c>
      <c r="B94" s="20" t="s">
        <v>145</v>
      </c>
      <c r="C94" s="20">
        <v>78</v>
      </c>
      <c r="D94" s="20">
        <v>75</v>
      </c>
      <c r="E94" s="20">
        <v>81</v>
      </c>
      <c r="F94" s="20">
        <v>89</v>
      </c>
      <c r="G94" s="20">
        <v>71</v>
      </c>
      <c r="H94" s="20">
        <v>77</v>
      </c>
      <c r="I94" s="20"/>
      <c r="J94" s="20"/>
      <c r="K94" s="20"/>
      <c r="Q94" s="42">
        <f t="shared" si="4"/>
        <v>78.5</v>
      </c>
      <c r="R94" s="42">
        <f t="shared" si="5"/>
        <v>6.1237243569579451</v>
      </c>
    </row>
    <row r="95" spans="1:18">
      <c r="A95">
        <f>Volume_Weights!A95</f>
        <v>2466</v>
      </c>
      <c r="B95" s="20" t="s">
        <v>145</v>
      </c>
      <c r="C95" s="20">
        <v>75</v>
      </c>
      <c r="D95" s="20">
        <v>69</v>
      </c>
      <c r="E95" s="20">
        <v>64</v>
      </c>
      <c r="F95" s="20">
        <v>78</v>
      </c>
      <c r="G95" s="20">
        <v>64</v>
      </c>
      <c r="H95" s="20">
        <v>84</v>
      </c>
      <c r="I95" s="20"/>
      <c r="J95" s="20"/>
      <c r="K95" s="20"/>
      <c r="Q95" s="42">
        <f t="shared" si="4"/>
        <v>72.333333333333329</v>
      </c>
      <c r="R95" s="42">
        <f t="shared" si="5"/>
        <v>8.0663911798688783</v>
      </c>
    </row>
    <row r="96" spans="1:18">
      <c r="A96">
        <f>Volume_Weights!A96</f>
        <v>2467</v>
      </c>
      <c r="B96" s="20" t="s">
        <v>145</v>
      </c>
      <c r="C96" s="20">
        <v>48</v>
      </c>
      <c r="D96" s="20">
        <v>51</v>
      </c>
      <c r="E96" s="20">
        <v>52</v>
      </c>
      <c r="F96" s="20">
        <v>47</v>
      </c>
      <c r="G96" s="20">
        <v>64</v>
      </c>
      <c r="H96" s="20">
        <v>52</v>
      </c>
      <c r="I96" s="20"/>
      <c r="J96" s="20"/>
      <c r="K96" s="20"/>
      <c r="Q96" s="42">
        <f t="shared" si="4"/>
        <v>52.333333333333336</v>
      </c>
      <c r="R96" s="42">
        <f t="shared" si="5"/>
        <v>6.0882400303097794</v>
      </c>
    </row>
    <row r="97" spans="1:18" s="8" customFormat="1" ht="17" thickBot="1">
      <c r="A97" s="8">
        <f>Volume_Weights!A97</f>
        <v>2468</v>
      </c>
      <c r="B97" s="21" t="s">
        <v>145</v>
      </c>
      <c r="C97" s="21">
        <v>44</v>
      </c>
      <c r="D97" s="21">
        <v>68</v>
      </c>
      <c r="E97" s="21">
        <v>60</v>
      </c>
      <c r="F97" s="21">
        <v>62</v>
      </c>
      <c r="G97" s="21">
        <v>55</v>
      </c>
      <c r="H97" s="21">
        <v>61</v>
      </c>
      <c r="I97" s="21">
        <v>53</v>
      </c>
      <c r="J97" s="21">
        <v>59</v>
      </c>
      <c r="K97" s="21"/>
      <c r="Q97" s="66">
        <f t="shared" si="4"/>
        <v>57.75</v>
      </c>
      <c r="R97" s="66">
        <f t="shared" si="5"/>
        <v>7.1663898063908622</v>
      </c>
    </row>
    <row r="98" spans="1:18" ht="17" thickTop="1">
      <c r="A98">
        <f>Volume_Weights!A98</f>
        <v>2473</v>
      </c>
      <c r="B98" s="20" t="s">
        <v>148</v>
      </c>
      <c r="C98" s="20">
        <v>119</v>
      </c>
      <c r="D98" s="20">
        <v>82</v>
      </c>
      <c r="E98" s="20">
        <v>98</v>
      </c>
      <c r="F98" s="20">
        <v>124</v>
      </c>
      <c r="G98" s="20">
        <v>85</v>
      </c>
      <c r="H98" s="20">
        <v>83</v>
      </c>
      <c r="I98" s="20">
        <v>101</v>
      </c>
      <c r="J98" s="20">
        <v>101</v>
      </c>
      <c r="K98" s="20">
        <v>85</v>
      </c>
      <c r="L98" s="20">
        <v>111</v>
      </c>
      <c r="Q98" s="42">
        <f t="shared" si="4"/>
        <v>98.9</v>
      </c>
      <c r="R98" s="42">
        <f t="shared" si="5"/>
        <v>15.329347307987</v>
      </c>
    </row>
    <row r="99" spans="1:18">
      <c r="A99">
        <f>Volume_Weights!A99</f>
        <v>2474</v>
      </c>
      <c r="B99" s="20" t="s">
        <v>148</v>
      </c>
      <c r="C99" s="20">
        <v>90</v>
      </c>
      <c r="D99" s="20">
        <v>89</v>
      </c>
      <c r="E99" s="20">
        <v>94</v>
      </c>
      <c r="F99" s="20">
        <v>109</v>
      </c>
      <c r="G99" s="20">
        <v>96</v>
      </c>
      <c r="H99" s="20">
        <v>101</v>
      </c>
      <c r="I99" s="20"/>
      <c r="J99" s="20"/>
      <c r="K99" s="20"/>
      <c r="Q99" s="42">
        <f t="shared" si="4"/>
        <v>96.5</v>
      </c>
      <c r="R99" s="42">
        <f t="shared" si="5"/>
        <v>7.5033325929216277</v>
      </c>
    </row>
    <row r="100" spans="1:18">
      <c r="A100">
        <f>Volume_Weights!A100</f>
        <v>2475</v>
      </c>
      <c r="B100" s="20" t="s">
        <v>148</v>
      </c>
      <c r="C100" s="20">
        <v>77</v>
      </c>
      <c r="D100" s="20">
        <v>62</v>
      </c>
      <c r="E100" s="20">
        <v>73</v>
      </c>
      <c r="F100" s="20">
        <v>77</v>
      </c>
      <c r="G100" s="20">
        <v>64</v>
      </c>
      <c r="H100" s="20">
        <v>79</v>
      </c>
      <c r="I100" s="20"/>
      <c r="J100" s="20"/>
      <c r="K100" s="20"/>
      <c r="Q100" s="42">
        <f t="shared" si="4"/>
        <v>72</v>
      </c>
      <c r="R100" s="42">
        <f t="shared" si="5"/>
        <v>7.2663608498339798</v>
      </c>
    </row>
    <row r="101" spans="1:18">
      <c r="A101">
        <f>Volume_Weights!A101</f>
        <v>2476</v>
      </c>
      <c r="B101" s="20" t="s">
        <v>148</v>
      </c>
      <c r="C101" s="20">
        <v>58</v>
      </c>
      <c r="D101" s="20">
        <v>60</v>
      </c>
      <c r="E101" s="20">
        <v>80</v>
      </c>
      <c r="F101" s="20">
        <v>71</v>
      </c>
      <c r="G101" s="20">
        <v>71</v>
      </c>
      <c r="H101" s="20">
        <v>69</v>
      </c>
      <c r="I101" s="20"/>
      <c r="J101" s="20"/>
      <c r="K101" s="20"/>
      <c r="Q101" s="42">
        <f t="shared" si="4"/>
        <v>68.166666666666671</v>
      </c>
      <c r="R101" s="42">
        <f t="shared" si="5"/>
        <v>8.0849654709631515</v>
      </c>
    </row>
    <row r="102" spans="1:18">
      <c r="A102">
        <f>Volume_Weights!A102</f>
        <v>2477</v>
      </c>
      <c r="B102" s="20" t="s">
        <v>148</v>
      </c>
      <c r="C102" s="20">
        <v>61</v>
      </c>
      <c r="D102" s="20">
        <v>52</v>
      </c>
      <c r="E102" s="20">
        <v>88</v>
      </c>
      <c r="F102" s="20">
        <v>65</v>
      </c>
      <c r="G102" s="20">
        <v>67</v>
      </c>
      <c r="H102" s="20">
        <v>75</v>
      </c>
      <c r="I102" s="20">
        <v>57</v>
      </c>
      <c r="J102" s="20">
        <v>71</v>
      </c>
      <c r="K102" s="20"/>
      <c r="Q102" s="42">
        <f t="shared" si="4"/>
        <v>67</v>
      </c>
      <c r="R102" s="42">
        <f t="shared" si="5"/>
        <v>11.250396818398388</v>
      </c>
    </row>
    <row r="103" spans="1:18" s="8" customFormat="1" ht="17" thickBot="1">
      <c r="A103" s="8">
        <f>Volume_Weights!A103</f>
        <v>2478</v>
      </c>
      <c r="B103" s="21" t="s">
        <v>148</v>
      </c>
      <c r="C103" s="21">
        <v>65</v>
      </c>
      <c r="D103" s="21">
        <v>69</v>
      </c>
      <c r="E103" s="21">
        <v>67</v>
      </c>
      <c r="F103" s="21">
        <v>51</v>
      </c>
      <c r="G103" s="21">
        <v>53</v>
      </c>
      <c r="H103" s="21">
        <v>71</v>
      </c>
      <c r="I103" s="21"/>
      <c r="J103" s="21"/>
      <c r="K103" s="21"/>
      <c r="Q103" s="66">
        <f t="shared" si="4"/>
        <v>62.666666666666664</v>
      </c>
      <c r="R103" s="66">
        <f t="shared" si="5"/>
        <v>8.5244745683629333</v>
      </c>
    </row>
    <row r="104" spans="1:18" ht="17" thickTop="1">
      <c r="A104">
        <f>Volume_Weights!A104</f>
        <v>1737</v>
      </c>
      <c r="B104" s="20" t="s">
        <v>151</v>
      </c>
      <c r="C104" s="20">
        <v>100</v>
      </c>
      <c r="D104" s="20">
        <v>110</v>
      </c>
      <c r="E104" s="20">
        <v>85</v>
      </c>
      <c r="F104" s="20">
        <v>110</v>
      </c>
      <c r="G104" s="20">
        <v>122</v>
      </c>
      <c r="H104" s="20">
        <v>86</v>
      </c>
      <c r="I104" s="20">
        <v>115</v>
      </c>
      <c r="J104" s="20">
        <v>80</v>
      </c>
      <c r="K104" s="20"/>
      <c r="Q104" s="42">
        <f t="shared" si="4"/>
        <v>101</v>
      </c>
      <c r="R104" s="42">
        <f t="shared" si="5"/>
        <v>15.684387141358123</v>
      </c>
    </row>
    <row r="105" spans="1:18">
      <c r="A105">
        <f>Volume_Weights!A105</f>
        <v>1738</v>
      </c>
      <c r="B105" s="20" t="s">
        <v>151</v>
      </c>
      <c r="C105" s="20">
        <v>57</v>
      </c>
      <c r="D105" s="20">
        <v>54</v>
      </c>
      <c r="E105" s="20">
        <v>58</v>
      </c>
      <c r="F105" s="20">
        <v>55</v>
      </c>
      <c r="G105" s="20">
        <v>55</v>
      </c>
      <c r="H105" s="20">
        <v>51</v>
      </c>
      <c r="I105" s="20"/>
      <c r="J105" s="20"/>
      <c r="K105" s="20"/>
      <c r="Q105" s="42">
        <f t="shared" si="4"/>
        <v>55</v>
      </c>
      <c r="R105" s="42">
        <f t="shared" si="5"/>
        <v>2.4494897427831779</v>
      </c>
    </row>
    <row r="106" spans="1:18">
      <c r="A106">
        <f>Volume_Weights!A106</f>
        <v>1739</v>
      </c>
      <c r="B106" s="20" t="s">
        <v>151</v>
      </c>
      <c r="C106" s="20">
        <v>51</v>
      </c>
      <c r="D106" s="20">
        <v>65</v>
      </c>
      <c r="E106" s="20">
        <v>49</v>
      </c>
      <c r="F106" s="20">
        <v>62</v>
      </c>
      <c r="G106" s="20">
        <v>70</v>
      </c>
      <c r="H106" s="20">
        <v>60</v>
      </c>
      <c r="I106" s="20">
        <v>72</v>
      </c>
      <c r="J106" s="20">
        <v>75</v>
      </c>
      <c r="K106" s="20"/>
      <c r="Q106" s="42">
        <f t="shared" si="4"/>
        <v>63</v>
      </c>
      <c r="R106" s="42">
        <f t="shared" si="5"/>
        <v>9.4717625452861576</v>
      </c>
    </row>
    <row r="107" spans="1:18">
      <c r="A107">
        <f>Volume_Weights!A107</f>
        <v>1740</v>
      </c>
      <c r="B107" s="20" t="s">
        <v>151</v>
      </c>
      <c r="C107" s="20">
        <v>54</v>
      </c>
      <c r="D107" s="20">
        <v>74</v>
      </c>
      <c r="E107" s="20">
        <v>47</v>
      </c>
      <c r="F107" s="20">
        <v>53</v>
      </c>
      <c r="G107" s="20">
        <v>50</v>
      </c>
      <c r="H107" s="20">
        <v>58</v>
      </c>
      <c r="I107" s="20">
        <v>51</v>
      </c>
      <c r="J107" s="20">
        <v>69</v>
      </c>
      <c r="K107" s="20"/>
      <c r="Q107" s="42">
        <f t="shared" si="4"/>
        <v>57</v>
      </c>
      <c r="R107" s="42">
        <f t="shared" si="5"/>
        <v>9.5916630466254382</v>
      </c>
    </row>
    <row r="108" spans="1:18">
      <c r="A108">
        <f>Volume_Weights!A108</f>
        <v>1741</v>
      </c>
      <c r="B108" s="20" t="s">
        <v>151</v>
      </c>
      <c r="C108" s="20">
        <v>80</v>
      </c>
      <c r="D108" s="20">
        <v>71</v>
      </c>
      <c r="E108" s="20">
        <v>86</v>
      </c>
      <c r="F108" s="20">
        <v>76</v>
      </c>
      <c r="G108" s="20">
        <v>73</v>
      </c>
      <c r="H108" s="20">
        <v>69</v>
      </c>
      <c r="I108" s="20"/>
      <c r="J108" s="20"/>
      <c r="K108" s="20"/>
      <c r="Q108" s="42">
        <f t="shared" si="4"/>
        <v>75.833333333333329</v>
      </c>
      <c r="R108" s="42">
        <f t="shared" si="5"/>
        <v>6.306081720582652</v>
      </c>
    </row>
    <row r="109" spans="1:18" s="8" customFormat="1" ht="17" thickBot="1">
      <c r="A109" s="8">
        <f>Volume_Weights!A109</f>
        <v>1742</v>
      </c>
      <c r="B109" s="21" t="s">
        <v>151</v>
      </c>
      <c r="C109" s="21">
        <v>113</v>
      </c>
      <c r="D109" s="21">
        <v>128</v>
      </c>
      <c r="E109" s="21">
        <v>115</v>
      </c>
      <c r="F109" s="21">
        <v>122</v>
      </c>
      <c r="G109" s="21">
        <v>112</v>
      </c>
      <c r="H109" s="21">
        <v>110</v>
      </c>
      <c r="I109" s="21"/>
      <c r="J109" s="21"/>
      <c r="K109" s="21"/>
      <c r="Q109" s="66">
        <f t="shared" si="4"/>
        <v>116.66666666666667</v>
      </c>
      <c r="R109" s="66">
        <f t="shared" si="5"/>
        <v>6.9185740341971247</v>
      </c>
    </row>
    <row r="110" spans="1:18" ht="17" thickTop="1">
      <c r="A110">
        <f>Volume_Weights!A110</f>
        <v>1080</v>
      </c>
      <c r="B110" s="20" t="s">
        <v>159</v>
      </c>
      <c r="C110" s="20">
        <v>94</v>
      </c>
      <c r="D110" s="20">
        <v>81</v>
      </c>
      <c r="E110" s="20">
        <v>91</v>
      </c>
      <c r="F110" s="20">
        <v>91</v>
      </c>
      <c r="G110" s="20">
        <v>92</v>
      </c>
      <c r="H110" s="20">
        <v>98</v>
      </c>
      <c r="I110" s="20"/>
      <c r="J110" s="20"/>
      <c r="K110" s="20"/>
      <c r="Q110" s="42">
        <f t="shared" si="4"/>
        <v>91.166666666666671</v>
      </c>
      <c r="R110" s="42">
        <f t="shared" si="5"/>
        <v>5.6361925682739651</v>
      </c>
    </row>
    <row r="111" spans="1:18">
      <c r="A111">
        <f>Volume_Weights!A111</f>
        <v>1081</v>
      </c>
      <c r="B111" s="20" t="s">
        <v>159</v>
      </c>
      <c r="C111" s="20">
        <v>55</v>
      </c>
      <c r="D111" s="20">
        <v>61</v>
      </c>
      <c r="E111" s="20">
        <v>62</v>
      </c>
      <c r="F111" s="20">
        <v>49</v>
      </c>
      <c r="G111" s="20">
        <v>51</v>
      </c>
      <c r="H111" s="20">
        <v>69</v>
      </c>
      <c r="I111" s="20">
        <v>72</v>
      </c>
      <c r="J111" s="20">
        <v>68</v>
      </c>
      <c r="K111" s="20"/>
      <c r="Q111" s="42">
        <f t="shared" si="4"/>
        <v>60.875</v>
      </c>
      <c r="R111" s="42">
        <f t="shared" si="5"/>
        <v>8.5763378798046102</v>
      </c>
    </row>
    <row r="112" spans="1:18">
      <c r="A112">
        <f>Volume_Weights!A112</f>
        <v>1082</v>
      </c>
      <c r="B112" s="20" t="s">
        <v>159</v>
      </c>
      <c r="C112" s="20">
        <v>91</v>
      </c>
      <c r="D112" s="20">
        <v>84</v>
      </c>
      <c r="E112" s="20">
        <v>87</v>
      </c>
      <c r="F112" s="20">
        <v>89</v>
      </c>
      <c r="G112" s="20">
        <v>91</v>
      </c>
      <c r="H112" s="20">
        <v>99</v>
      </c>
      <c r="I112" s="20"/>
      <c r="J112" s="20"/>
      <c r="K112" s="20"/>
      <c r="Q112" s="42">
        <f t="shared" si="4"/>
        <v>90.166666666666671</v>
      </c>
      <c r="R112" s="42">
        <f t="shared" si="5"/>
        <v>5.0760877323650222</v>
      </c>
    </row>
    <row r="113" spans="1:18">
      <c r="A113">
        <f>Volume_Weights!A113</f>
        <v>1083</v>
      </c>
      <c r="B113" s="20" t="s">
        <v>159</v>
      </c>
      <c r="C113" s="20">
        <v>45</v>
      </c>
      <c r="D113" s="20">
        <v>36</v>
      </c>
      <c r="E113" s="20">
        <v>35</v>
      </c>
      <c r="F113" s="20">
        <v>45</v>
      </c>
      <c r="G113" s="20">
        <v>44</v>
      </c>
      <c r="H113" s="20">
        <v>41</v>
      </c>
      <c r="I113" s="20">
        <v>43</v>
      </c>
      <c r="J113" s="20">
        <v>45</v>
      </c>
      <c r="K113" s="20"/>
      <c r="Q113" s="42">
        <f t="shared" si="4"/>
        <v>41.75</v>
      </c>
      <c r="R113" s="42">
        <f t="shared" si="5"/>
        <v>4.0970372570571385</v>
      </c>
    </row>
    <row r="114" spans="1:18">
      <c r="A114">
        <f>Volume_Weights!A114</f>
        <v>1084</v>
      </c>
      <c r="B114" s="20" t="s">
        <v>159</v>
      </c>
      <c r="C114" s="20">
        <v>128</v>
      </c>
      <c r="D114" s="20">
        <v>108</v>
      </c>
      <c r="E114" s="20">
        <v>100</v>
      </c>
      <c r="F114" s="20">
        <v>99</v>
      </c>
      <c r="G114" s="20">
        <v>97</v>
      </c>
      <c r="H114" s="20">
        <v>108</v>
      </c>
      <c r="I114" s="20">
        <v>89</v>
      </c>
      <c r="J114" s="20">
        <v>106</v>
      </c>
      <c r="K114" s="20"/>
      <c r="Q114" s="42">
        <f t="shared" si="4"/>
        <v>104.375</v>
      </c>
      <c r="R114" s="42">
        <f t="shared" si="5"/>
        <v>11.500776371308902</v>
      </c>
    </row>
    <row r="115" spans="1:18" s="8" customFormat="1" ht="17" thickBot="1">
      <c r="A115" s="8">
        <f>Volume_Weights!A115</f>
        <v>1085</v>
      </c>
      <c r="B115" s="21" t="s">
        <v>159</v>
      </c>
      <c r="C115" s="21">
        <v>54</v>
      </c>
      <c r="D115" s="21">
        <v>49</v>
      </c>
      <c r="E115" s="21">
        <v>50</v>
      </c>
      <c r="F115" s="21">
        <v>59</v>
      </c>
      <c r="G115" s="21">
        <v>62</v>
      </c>
      <c r="H115" s="21">
        <v>60</v>
      </c>
      <c r="I115" s="21"/>
      <c r="J115" s="21"/>
      <c r="K115" s="21"/>
      <c r="Q115" s="66">
        <f t="shared" si="4"/>
        <v>55.666666666666664</v>
      </c>
      <c r="R115" s="66">
        <f t="shared" si="5"/>
        <v>5.4650404085117854</v>
      </c>
    </row>
    <row r="116" spans="1:18" ht="17" thickTop="1">
      <c r="A116">
        <f>Volume_Weights!A116</f>
        <v>1612</v>
      </c>
      <c r="B116" s="20" t="s">
        <v>160</v>
      </c>
      <c r="C116" s="20">
        <v>75</v>
      </c>
      <c r="D116" s="20">
        <v>69</v>
      </c>
      <c r="E116" s="20">
        <v>66</v>
      </c>
      <c r="F116" s="20">
        <v>83</v>
      </c>
      <c r="G116" s="20">
        <v>59</v>
      </c>
      <c r="H116" s="20">
        <v>70</v>
      </c>
      <c r="I116" s="20">
        <v>77</v>
      </c>
      <c r="J116" s="20">
        <v>66</v>
      </c>
      <c r="K116" s="20"/>
      <c r="Q116" s="42">
        <f t="shared" si="4"/>
        <v>70.625</v>
      </c>
      <c r="R116" s="42">
        <f t="shared" si="5"/>
        <v>7.5011903817232328</v>
      </c>
    </row>
    <row r="117" spans="1:18">
      <c r="A117">
        <f>Volume_Weights!A117</f>
        <v>1614</v>
      </c>
      <c r="B117" s="20" t="s">
        <v>160</v>
      </c>
      <c r="C117" s="20">
        <v>137</v>
      </c>
      <c r="D117" s="20">
        <v>145</v>
      </c>
      <c r="E117" s="20">
        <v>138</v>
      </c>
      <c r="F117" s="20">
        <v>129</v>
      </c>
      <c r="G117" s="20">
        <v>158</v>
      </c>
      <c r="H117" s="20">
        <v>133</v>
      </c>
      <c r="I117" s="20">
        <v>144</v>
      </c>
      <c r="J117" s="20">
        <v>141</v>
      </c>
      <c r="K117" s="20"/>
      <c r="Q117" s="42">
        <f t="shared" si="4"/>
        <v>140.625</v>
      </c>
      <c r="R117" s="42">
        <f t="shared" si="5"/>
        <v>8.830749846821778</v>
      </c>
    </row>
    <row r="118" spans="1:18">
      <c r="A118">
        <f>Volume_Weights!A118</f>
        <v>1615</v>
      </c>
      <c r="B118" s="20" t="s">
        <v>160</v>
      </c>
      <c r="C118" s="20">
        <v>92</v>
      </c>
      <c r="D118" s="20">
        <v>84</v>
      </c>
      <c r="E118" s="20">
        <v>63</v>
      </c>
      <c r="F118" s="20">
        <v>91</v>
      </c>
      <c r="G118" s="20">
        <v>89</v>
      </c>
      <c r="H118" s="20">
        <v>95</v>
      </c>
      <c r="I118" s="20">
        <v>73</v>
      </c>
      <c r="J118" s="20">
        <v>87</v>
      </c>
      <c r="K118" s="20"/>
      <c r="Q118" s="42">
        <f t="shared" si="4"/>
        <v>84.25</v>
      </c>
      <c r="R118" s="42">
        <f t="shared" si="5"/>
        <v>10.88577052853862</v>
      </c>
    </row>
    <row r="119" spans="1:18">
      <c r="A119">
        <f>Volume_Weights!A119</f>
        <v>1616</v>
      </c>
      <c r="B119" s="20" t="s">
        <v>160</v>
      </c>
      <c r="C119" s="86">
        <v>71</v>
      </c>
      <c r="D119" s="20">
        <v>40</v>
      </c>
      <c r="E119" s="20">
        <v>54</v>
      </c>
      <c r="F119" s="86">
        <v>76</v>
      </c>
      <c r="G119" s="20">
        <v>65</v>
      </c>
      <c r="H119" s="20">
        <v>49</v>
      </c>
      <c r="I119" s="86">
        <v>72</v>
      </c>
      <c r="J119" s="20">
        <v>62</v>
      </c>
      <c r="K119" s="20"/>
      <c r="Q119" s="42">
        <f t="shared" si="4"/>
        <v>61.125</v>
      </c>
      <c r="R119" s="42">
        <f t="shared" si="5"/>
        <v>12.517844405944203</v>
      </c>
    </row>
    <row r="120" spans="1:18">
      <c r="A120">
        <f>Volume_Weights!A120</f>
        <v>1617</v>
      </c>
      <c r="B120" s="20" t="s">
        <v>160</v>
      </c>
      <c r="C120" s="20">
        <v>43</v>
      </c>
      <c r="D120" s="20">
        <v>43</v>
      </c>
      <c r="E120" s="86">
        <v>100</v>
      </c>
      <c r="F120" s="20">
        <v>42</v>
      </c>
      <c r="G120" s="20">
        <v>34</v>
      </c>
      <c r="H120" s="20">
        <v>56</v>
      </c>
      <c r="I120" s="20">
        <v>51</v>
      </c>
      <c r="J120" s="20">
        <v>50</v>
      </c>
      <c r="K120" s="20"/>
      <c r="Q120" s="42">
        <f t="shared" si="4"/>
        <v>52.375</v>
      </c>
      <c r="R120" s="42">
        <f t="shared" si="5"/>
        <v>20.38863478929937</v>
      </c>
    </row>
    <row r="121" spans="1:18" s="8" customFormat="1" ht="17" thickBot="1">
      <c r="A121" s="8">
        <f>Volume_Weights!A121</f>
        <v>1618</v>
      </c>
      <c r="B121" s="21" t="s">
        <v>160</v>
      </c>
      <c r="C121" s="21">
        <v>46</v>
      </c>
      <c r="D121" s="21">
        <v>45</v>
      </c>
      <c r="E121" s="21">
        <v>40</v>
      </c>
      <c r="F121" s="21">
        <v>37</v>
      </c>
      <c r="G121" s="21">
        <v>53</v>
      </c>
      <c r="H121" s="21">
        <v>49</v>
      </c>
      <c r="I121" s="21">
        <v>44</v>
      </c>
      <c r="J121" s="21"/>
      <c r="K121" s="21"/>
      <c r="Q121" s="66">
        <f t="shared" si="4"/>
        <v>44.857142857142854</v>
      </c>
      <c r="R121" s="66">
        <f t="shared" si="5"/>
        <v>5.3363086938623141</v>
      </c>
    </row>
    <row r="122" spans="1:18" ht="17" thickTop="1">
      <c r="A122">
        <f>Volume_Weights!A122</f>
        <v>919</v>
      </c>
      <c r="B122" s="20" t="s">
        <v>169</v>
      </c>
      <c r="C122" s="20">
        <v>27</v>
      </c>
      <c r="D122" s="20">
        <v>28</v>
      </c>
      <c r="E122" s="20">
        <v>19</v>
      </c>
      <c r="F122" s="20">
        <v>30</v>
      </c>
      <c r="G122" s="20">
        <v>27</v>
      </c>
      <c r="H122" s="20">
        <v>27</v>
      </c>
      <c r="I122" s="20">
        <v>31</v>
      </c>
      <c r="J122" s="20">
        <v>25</v>
      </c>
      <c r="K122" s="20"/>
      <c r="Q122" s="42">
        <f t="shared" si="4"/>
        <v>26.75</v>
      </c>
      <c r="R122" s="42">
        <f t="shared" si="5"/>
        <v>3.6547425158474378</v>
      </c>
    </row>
    <row r="123" spans="1:18">
      <c r="A123">
        <f>Volume_Weights!A123</f>
        <v>920</v>
      </c>
      <c r="B123" s="20" t="s">
        <v>169</v>
      </c>
      <c r="C123" s="20">
        <v>54</v>
      </c>
      <c r="D123" s="20">
        <v>64</v>
      </c>
      <c r="E123" s="20">
        <v>60</v>
      </c>
      <c r="F123" s="20">
        <v>65</v>
      </c>
      <c r="G123" s="20">
        <v>73</v>
      </c>
      <c r="H123" s="20">
        <v>56</v>
      </c>
      <c r="I123" s="20">
        <v>74</v>
      </c>
      <c r="J123" s="20">
        <v>67</v>
      </c>
      <c r="K123" s="20">
        <v>57</v>
      </c>
      <c r="Q123" s="42">
        <f t="shared" si="4"/>
        <v>63.333333333333336</v>
      </c>
      <c r="R123" s="42">
        <f t="shared" si="5"/>
        <v>7.2111025509279782</v>
      </c>
    </row>
    <row r="124" spans="1:18">
      <c r="A124">
        <f>Volume_Weights!A124</f>
        <v>923</v>
      </c>
      <c r="B124" s="20" t="s">
        <v>169</v>
      </c>
      <c r="C124" s="20">
        <v>71</v>
      </c>
      <c r="D124" s="20">
        <v>95</v>
      </c>
      <c r="E124" s="20">
        <v>86</v>
      </c>
      <c r="F124" s="20">
        <v>98</v>
      </c>
      <c r="G124" s="20">
        <v>110</v>
      </c>
      <c r="H124" s="20">
        <v>95</v>
      </c>
      <c r="I124" s="20">
        <v>110</v>
      </c>
      <c r="J124" s="20">
        <v>91</v>
      </c>
      <c r="K124" s="20"/>
      <c r="Q124" s="42">
        <f t="shared" si="4"/>
        <v>94.5</v>
      </c>
      <c r="R124" s="42">
        <f t="shared" si="5"/>
        <v>12.705454396776663</v>
      </c>
    </row>
    <row r="125" spans="1:18">
      <c r="A125">
        <f>Volume_Weights!A125</f>
        <v>924</v>
      </c>
      <c r="B125" s="20" t="s">
        <v>169</v>
      </c>
      <c r="C125" s="20">
        <v>97</v>
      </c>
      <c r="D125" s="20">
        <v>89</v>
      </c>
      <c r="E125" s="20">
        <v>84</v>
      </c>
      <c r="F125" s="20">
        <v>90</v>
      </c>
      <c r="G125" s="20">
        <v>92</v>
      </c>
      <c r="H125" s="20">
        <v>85</v>
      </c>
      <c r="I125" s="20">
        <v>87</v>
      </c>
      <c r="J125" s="20"/>
      <c r="K125" s="20"/>
      <c r="Q125" s="42">
        <f t="shared" si="4"/>
        <v>89.142857142857139</v>
      </c>
      <c r="R125" s="42">
        <f t="shared" si="5"/>
        <v>4.4507891221134939</v>
      </c>
    </row>
    <row r="126" spans="1:18">
      <c r="A126">
        <f>Volume_Weights!A126</f>
        <v>925</v>
      </c>
      <c r="B126" s="20" t="s">
        <v>169</v>
      </c>
      <c r="C126" s="91">
        <v>84</v>
      </c>
      <c r="D126" s="91">
        <v>36</v>
      </c>
      <c r="E126" s="91">
        <v>61</v>
      </c>
      <c r="F126" s="91">
        <v>35</v>
      </c>
      <c r="G126" s="91">
        <v>69</v>
      </c>
      <c r="H126" s="91">
        <v>61</v>
      </c>
      <c r="I126" s="20"/>
      <c r="J126" s="20"/>
      <c r="K126" s="20"/>
      <c r="Q126" s="42">
        <f t="shared" si="4"/>
        <v>57.666666666666664</v>
      </c>
      <c r="R126" s="42">
        <f t="shared" si="5"/>
        <v>19.117182498126297</v>
      </c>
    </row>
    <row r="127" spans="1:18" s="8" customFormat="1" ht="17" thickBot="1">
      <c r="A127" s="8">
        <f>Volume_Weights!A127</f>
        <v>926</v>
      </c>
      <c r="B127" s="21" t="s">
        <v>169</v>
      </c>
      <c r="C127" s="21">
        <v>72</v>
      </c>
      <c r="D127" s="21">
        <v>86</v>
      </c>
      <c r="E127" s="21">
        <v>93</v>
      </c>
      <c r="F127" s="21">
        <v>82</v>
      </c>
      <c r="G127" s="21">
        <v>90</v>
      </c>
      <c r="H127" s="21">
        <v>92</v>
      </c>
      <c r="I127" s="21">
        <v>86</v>
      </c>
      <c r="J127" s="21">
        <v>87</v>
      </c>
      <c r="K127" s="21"/>
      <c r="Q127" s="66">
        <f t="shared" si="4"/>
        <v>86</v>
      </c>
      <c r="R127" s="66">
        <f t="shared" si="5"/>
        <v>6.6975475255605952</v>
      </c>
    </row>
    <row r="128" spans="1:18" ht="17" thickTop="1">
      <c r="A128">
        <f>Volume_Weights!A128</f>
        <v>89</v>
      </c>
      <c r="B128" s="20" t="s">
        <v>170</v>
      </c>
      <c r="C128" s="20">
        <v>71</v>
      </c>
      <c r="D128" s="20">
        <v>70</v>
      </c>
      <c r="E128" s="20">
        <v>68</v>
      </c>
      <c r="F128" s="20">
        <v>73</v>
      </c>
      <c r="G128" s="20">
        <v>65</v>
      </c>
      <c r="H128" s="20">
        <v>74</v>
      </c>
      <c r="I128" s="20"/>
      <c r="J128" s="20"/>
      <c r="K128" s="20"/>
      <c r="Q128" s="42">
        <f t="shared" si="4"/>
        <v>70.166666666666671</v>
      </c>
      <c r="R128" s="42">
        <f t="shared" si="5"/>
        <v>3.3115957885386114</v>
      </c>
    </row>
    <row r="129" spans="1:18">
      <c r="A129">
        <f>Volume_Weights!A129</f>
        <v>100</v>
      </c>
      <c r="B129" s="20" t="s">
        <v>170</v>
      </c>
      <c r="C129" s="20">
        <v>41</v>
      </c>
      <c r="D129" s="20">
        <v>36</v>
      </c>
      <c r="E129" s="20">
        <v>40</v>
      </c>
      <c r="F129" s="20">
        <v>47</v>
      </c>
      <c r="G129" s="20">
        <v>36</v>
      </c>
      <c r="H129" s="20">
        <v>35</v>
      </c>
      <c r="I129" s="20"/>
      <c r="J129" s="20"/>
      <c r="K129" s="20"/>
      <c r="Q129" s="42">
        <f t="shared" si="4"/>
        <v>39.166666666666664</v>
      </c>
      <c r="R129" s="42">
        <f t="shared" si="5"/>
        <v>4.5350486950711772</v>
      </c>
    </row>
    <row r="130" spans="1:18">
      <c r="A130">
        <f>Volume_Weights!A130</f>
        <v>110</v>
      </c>
      <c r="B130" s="20" t="s">
        <v>170</v>
      </c>
      <c r="C130" s="20">
        <v>71</v>
      </c>
      <c r="D130" s="20">
        <v>76</v>
      </c>
      <c r="E130" s="20">
        <v>71</v>
      </c>
      <c r="F130" s="20">
        <v>75</v>
      </c>
      <c r="G130" s="20">
        <v>106</v>
      </c>
      <c r="H130" s="20">
        <v>92</v>
      </c>
      <c r="I130" s="20">
        <v>66</v>
      </c>
      <c r="J130" s="20">
        <v>69</v>
      </c>
      <c r="K130" s="20">
        <v>78</v>
      </c>
      <c r="L130" s="20">
        <v>72</v>
      </c>
      <c r="Q130" s="42">
        <f t="shared" si="4"/>
        <v>77.599999999999994</v>
      </c>
      <c r="R130" s="42">
        <f t="shared" si="5"/>
        <v>12.249263016379581</v>
      </c>
    </row>
    <row r="131" spans="1:18">
      <c r="A131">
        <f>Volume_Weights!A131</f>
        <v>112</v>
      </c>
      <c r="B131" s="20" t="s">
        <v>170</v>
      </c>
      <c r="C131" s="20">
        <v>77</v>
      </c>
      <c r="D131" s="20">
        <v>67</v>
      </c>
      <c r="E131" s="20">
        <v>59</v>
      </c>
      <c r="F131" s="20">
        <v>59</v>
      </c>
      <c r="G131" s="20">
        <v>62</v>
      </c>
      <c r="H131" s="20">
        <v>70</v>
      </c>
      <c r="I131" s="20"/>
      <c r="J131" s="20"/>
      <c r="K131" s="20"/>
      <c r="Q131" s="42">
        <f t="shared" ref="Q131:Q194" si="6">AVERAGE(C131:P131)</f>
        <v>65.666666666666671</v>
      </c>
      <c r="R131" s="42">
        <f t="shared" ref="R131:R194" si="7">STDEV(C131:P131)</f>
        <v>7.0898989179442236</v>
      </c>
    </row>
    <row r="132" spans="1:18">
      <c r="A132">
        <f>Volume_Weights!A132</f>
        <v>113</v>
      </c>
      <c r="B132" s="20" t="s">
        <v>170</v>
      </c>
      <c r="C132" s="20">
        <v>89</v>
      </c>
      <c r="D132" s="20">
        <v>80</v>
      </c>
      <c r="E132" s="20">
        <v>90</v>
      </c>
      <c r="F132" s="20">
        <v>91</v>
      </c>
      <c r="G132" s="20">
        <v>84</v>
      </c>
      <c r="H132" s="20">
        <v>84</v>
      </c>
      <c r="I132" s="20"/>
      <c r="J132" s="20"/>
      <c r="K132" s="20"/>
      <c r="Q132" s="42">
        <f t="shared" si="6"/>
        <v>86.333333333333329</v>
      </c>
      <c r="R132" s="42">
        <f t="shared" si="7"/>
        <v>4.3204937989385739</v>
      </c>
    </row>
    <row r="133" spans="1:18" s="8" customFormat="1" ht="17" thickBot="1">
      <c r="A133" s="8">
        <f>Volume_Weights!A133</f>
        <v>146</v>
      </c>
      <c r="B133" s="21" t="s">
        <v>170</v>
      </c>
      <c r="C133" s="21">
        <v>105</v>
      </c>
      <c r="D133" s="21">
        <v>96</v>
      </c>
      <c r="E133" s="21">
        <v>129</v>
      </c>
      <c r="F133" s="21">
        <v>134</v>
      </c>
      <c r="G133" s="21">
        <v>103</v>
      </c>
      <c r="H133" s="21">
        <v>110</v>
      </c>
      <c r="I133" s="21">
        <v>120</v>
      </c>
      <c r="J133" s="21">
        <v>119</v>
      </c>
      <c r="K133" s="21"/>
      <c r="Q133" s="66">
        <f t="shared" si="6"/>
        <v>114.5</v>
      </c>
      <c r="R133" s="66">
        <f t="shared" si="7"/>
        <v>13.234154946306814</v>
      </c>
    </row>
    <row r="134" spans="1:18" ht="17" thickTop="1">
      <c r="A134">
        <f>Volume_Weights!A134</f>
        <v>102</v>
      </c>
      <c r="B134" s="20" t="s">
        <v>179</v>
      </c>
      <c r="C134" s="20">
        <v>108</v>
      </c>
      <c r="D134" s="20">
        <v>104</v>
      </c>
      <c r="E134" s="20">
        <v>106</v>
      </c>
      <c r="F134" s="20">
        <v>108</v>
      </c>
      <c r="G134" s="20">
        <v>108</v>
      </c>
      <c r="H134" s="20">
        <v>128</v>
      </c>
      <c r="I134" s="20">
        <v>111</v>
      </c>
      <c r="J134" s="20">
        <v>109</v>
      </c>
      <c r="K134" s="20"/>
      <c r="Q134" s="42">
        <f t="shared" si="6"/>
        <v>110.25</v>
      </c>
      <c r="R134" s="42">
        <f t="shared" si="7"/>
        <v>7.4594139946015297</v>
      </c>
    </row>
    <row r="135" spans="1:18">
      <c r="A135">
        <f>Volume_Weights!A135</f>
        <v>124</v>
      </c>
      <c r="B135" s="20" t="s">
        <v>179</v>
      </c>
      <c r="C135" s="20">
        <v>67</v>
      </c>
      <c r="D135" s="20">
        <v>59</v>
      </c>
      <c r="E135" s="20">
        <v>57</v>
      </c>
      <c r="F135" s="20">
        <v>59</v>
      </c>
      <c r="G135" s="20">
        <v>51</v>
      </c>
      <c r="H135" s="20">
        <v>67</v>
      </c>
      <c r="I135" s="20"/>
      <c r="J135" s="20"/>
      <c r="K135" s="20"/>
      <c r="Q135" s="42">
        <f t="shared" si="6"/>
        <v>60</v>
      </c>
      <c r="R135" s="42">
        <f t="shared" si="7"/>
        <v>6.164414002968976</v>
      </c>
    </row>
    <row r="136" spans="1:18">
      <c r="A136">
        <f>Volume_Weights!A136</f>
        <v>169</v>
      </c>
      <c r="B136" s="20" t="s">
        <v>179</v>
      </c>
      <c r="C136" s="20">
        <v>75</v>
      </c>
      <c r="D136" s="20">
        <v>76</v>
      </c>
      <c r="E136" s="20">
        <v>101</v>
      </c>
      <c r="F136" s="20">
        <v>99</v>
      </c>
      <c r="G136" s="20">
        <v>107</v>
      </c>
      <c r="H136" s="20">
        <v>93</v>
      </c>
      <c r="I136" s="20">
        <v>97</v>
      </c>
      <c r="J136" s="20">
        <v>92</v>
      </c>
      <c r="K136" s="20"/>
      <c r="Q136" s="42">
        <f t="shared" si="6"/>
        <v>92.5</v>
      </c>
      <c r="R136" s="42">
        <f t="shared" si="7"/>
        <v>11.489125293076057</v>
      </c>
    </row>
    <row r="137" spans="1:18">
      <c r="A137">
        <f>Volume_Weights!A137</f>
        <v>1086</v>
      </c>
      <c r="B137" s="20" t="s">
        <v>179</v>
      </c>
      <c r="C137" s="20">
        <v>54</v>
      </c>
      <c r="D137" s="20">
        <v>45</v>
      </c>
      <c r="E137" s="20">
        <v>30</v>
      </c>
      <c r="F137" s="20">
        <v>46</v>
      </c>
      <c r="G137" s="20">
        <v>45</v>
      </c>
      <c r="H137" s="20">
        <v>57</v>
      </c>
      <c r="I137" s="20">
        <v>49</v>
      </c>
      <c r="J137" s="20">
        <v>60</v>
      </c>
      <c r="K137" s="20"/>
      <c r="Q137" s="42">
        <f t="shared" si="6"/>
        <v>48.25</v>
      </c>
      <c r="R137" s="42">
        <f t="shared" si="7"/>
        <v>9.3158850511217821</v>
      </c>
    </row>
    <row r="138" spans="1:18">
      <c r="A138">
        <f>Volume_Weights!A138</f>
        <v>1087</v>
      </c>
      <c r="B138" s="20" t="s">
        <v>179</v>
      </c>
      <c r="C138" s="20">
        <v>129</v>
      </c>
      <c r="D138" s="20">
        <v>134</v>
      </c>
      <c r="E138" s="20">
        <v>117</v>
      </c>
      <c r="F138" s="20">
        <v>128</v>
      </c>
      <c r="G138" s="20">
        <v>148</v>
      </c>
      <c r="H138" s="20">
        <v>116</v>
      </c>
      <c r="I138" s="20">
        <v>123</v>
      </c>
      <c r="J138" s="20">
        <v>128</v>
      </c>
      <c r="K138" s="20"/>
      <c r="Q138" s="42">
        <f t="shared" si="6"/>
        <v>127.875</v>
      </c>
      <c r="R138" s="42">
        <f t="shared" si="7"/>
        <v>10.190156314516756</v>
      </c>
    </row>
    <row r="139" spans="1:18" s="8" customFormat="1" ht="17" thickBot="1">
      <c r="A139" s="8">
        <f>Volume_Weights!A139</f>
        <v>1088</v>
      </c>
      <c r="B139" s="20" t="s">
        <v>179</v>
      </c>
      <c r="C139" s="21">
        <v>54</v>
      </c>
      <c r="D139" s="21">
        <v>58</v>
      </c>
      <c r="E139" s="21">
        <v>55</v>
      </c>
      <c r="F139" s="21">
        <v>64</v>
      </c>
      <c r="G139" s="21">
        <v>70</v>
      </c>
      <c r="H139" s="21">
        <v>64</v>
      </c>
      <c r="I139" s="21">
        <v>53</v>
      </c>
      <c r="J139" s="21">
        <v>60</v>
      </c>
      <c r="K139" s="21"/>
      <c r="Q139" s="66">
        <f t="shared" si="6"/>
        <v>59.75</v>
      </c>
      <c r="R139" s="66">
        <f t="shared" si="7"/>
        <v>5.9221135223354651</v>
      </c>
    </row>
    <row r="140" spans="1:18" ht="17" thickTop="1">
      <c r="A140">
        <f>Volume_Weights!A140</f>
        <v>109</v>
      </c>
      <c r="B140" s="20" t="s">
        <v>182</v>
      </c>
      <c r="C140" s="20">
        <v>171</v>
      </c>
      <c r="D140" s="20">
        <v>179</v>
      </c>
      <c r="E140" s="20">
        <v>176</v>
      </c>
      <c r="F140" s="20">
        <v>184</v>
      </c>
      <c r="G140" s="20">
        <v>179</v>
      </c>
      <c r="H140" s="20">
        <v>177</v>
      </c>
      <c r="I140" s="20"/>
      <c r="J140" s="20"/>
      <c r="K140" s="20"/>
      <c r="Q140" s="42">
        <f t="shared" si="6"/>
        <v>177.66666666666666</v>
      </c>
      <c r="R140" s="42">
        <f t="shared" si="7"/>
        <v>4.273952113286561</v>
      </c>
    </row>
    <row r="141" spans="1:18">
      <c r="A141">
        <f>Volume_Weights!A141</f>
        <v>123</v>
      </c>
      <c r="B141" s="20" t="s">
        <v>182</v>
      </c>
      <c r="C141" s="20">
        <v>111</v>
      </c>
      <c r="D141" s="20">
        <v>103</v>
      </c>
      <c r="E141" s="20">
        <v>101</v>
      </c>
      <c r="F141" s="20">
        <v>97</v>
      </c>
      <c r="G141" s="20">
        <v>93</v>
      </c>
      <c r="H141" s="20">
        <v>113</v>
      </c>
      <c r="I141" s="20"/>
      <c r="J141" s="20"/>
      <c r="K141" s="20"/>
      <c r="Q141" s="42">
        <f t="shared" si="6"/>
        <v>103</v>
      </c>
      <c r="R141" s="42">
        <f t="shared" si="7"/>
        <v>7.7974354758471707</v>
      </c>
    </row>
    <row r="142" spans="1:18">
      <c r="A142">
        <f>Volume_Weights!A142</f>
        <v>137</v>
      </c>
      <c r="B142" s="20" t="s">
        <v>182</v>
      </c>
      <c r="C142" s="20">
        <v>188</v>
      </c>
      <c r="D142" s="20">
        <v>193</v>
      </c>
      <c r="E142" s="20">
        <v>205</v>
      </c>
      <c r="F142" s="20">
        <v>197</v>
      </c>
      <c r="G142" s="20">
        <v>189</v>
      </c>
      <c r="H142" s="20">
        <v>193</v>
      </c>
      <c r="I142" s="20"/>
      <c r="J142" s="20"/>
      <c r="K142" s="20"/>
      <c r="Q142" s="42">
        <f t="shared" si="6"/>
        <v>194.16666666666666</v>
      </c>
      <c r="R142" s="42">
        <f t="shared" si="7"/>
        <v>6.2102066524928672</v>
      </c>
    </row>
    <row r="143" spans="1:18">
      <c r="A143">
        <f>Volume_Weights!A143</f>
        <v>138</v>
      </c>
      <c r="B143" s="20" t="s">
        <v>182</v>
      </c>
      <c r="C143" s="20">
        <v>63</v>
      </c>
      <c r="D143" s="20">
        <v>65</v>
      </c>
      <c r="E143" s="20">
        <v>61</v>
      </c>
      <c r="F143" s="20">
        <v>56</v>
      </c>
      <c r="G143" s="20">
        <v>70</v>
      </c>
      <c r="H143" s="20">
        <v>59</v>
      </c>
      <c r="I143" s="20"/>
      <c r="J143" s="20"/>
      <c r="K143" s="20"/>
      <c r="Q143" s="42">
        <f t="shared" si="6"/>
        <v>62.333333333333336</v>
      </c>
      <c r="R143" s="42">
        <f t="shared" si="7"/>
        <v>4.8853522561496696</v>
      </c>
    </row>
    <row r="144" spans="1:18">
      <c r="A144">
        <f>Volume_Weights!A144</f>
        <v>136</v>
      </c>
      <c r="B144" s="20" t="s">
        <v>182</v>
      </c>
      <c r="C144" s="20">
        <v>106</v>
      </c>
      <c r="D144" s="20">
        <v>102</v>
      </c>
      <c r="E144" s="20">
        <v>107</v>
      </c>
      <c r="F144" s="20">
        <v>97</v>
      </c>
      <c r="G144" s="20">
        <v>112</v>
      </c>
      <c r="H144" s="20">
        <v>98</v>
      </c>
      <c r="I144" s="20"/>
      <c r="J144" s="20"/>
      <c r="K144" s="20"/>
      <c r="Q144" s="42">
        <f t="shared" si="6"/>
        <v>103.66666666666667</v>
      </c>
      <c r="R144" s="42">
        <f t="shared" si="7"/>
        <v>5.7503623074260872</v>
      </c>
    </row>
    <row r="145" spans="1:18" s="8" customFormat="1" ht="17" thickBot="1">
      <c r="A145" s="8">
        <f>Volume_Weights!A145</f>
        <v>152</v>
      </c>
      <c r="B145" s="21" t="s">
        <v>182</v>
      </c>
      <c r="C145" s="21">
        <v>152</v>
      </c>
      <c r="D145" s="21">
        <v>170</v>
      </c>
      <c r="E145" s="21">
        <v>166</v>
      </c>
      <c r="F145" s="21">
        <v>120</v>
      </c>
      <c r="G145" s="21">
        <v>161</v>
      </c>
      <c r="H145" s="21">
        <v>159</v>
      </c>
      <c r="I145" s="21">
        <v>163</v>
      </c>
      <c r="J145" s="21">
        <v>166</v>
      </c>
      <c r="K145" s="21"/>
      <c r="Q145" s="66">
        <f t="shared" si="6"/>
        <v>157.125</v>
      </c>
      <c r="R145" s="66">
        <f t="shared" si="7"/>
        <v>15.950257499041019</v>
      </c>
    </row>
    <row r="146" spans="1:18" ht="17" thickTop="1">
      <c r="A146">
        <f>Volume_Weights!A146</f>
        <v>126</v>
      </c>
      <c r="B146" s="20" t="s">
        <v>185</v>
      </c>
      <c r="C146" s="20">
        <v>96</v>
      </c>
      <c r="D146" s="20">
        <v>85</v>
      </c>
      <c r="E146" s="20">
        <v>97</v>
      </c>
      <c r="F146" s="20">
        <v>96</v>
      </c>
      <c r="G146" s="20">
        <v>101</v>
      </c>
      <c r="H146" s="20">
        <v>98</v>
      </c>
      <c r="I146" s="20"/>
      <c r="J146" s="20"/>
      <c r="K146" s="20"/>
      <c r="Q146" s="42">
        <f t="shared" si="6"/>
        <v>95.5</v>
      </c>
      <c r="R146" s="42">
        <f t="shared" si="7"/>
        <v>5.4680892457969259</v>
      </c>
    </row>
    <row r="147" spans="1:18">
      <c r="A147">
        <f>Volume_Weights!A147</f>
        <v>182</v>
      </c>
      <c r="B147" s="20" t="s">
        <v>185</v>
      </c>
      <c r="C147" s="20">
        <v>128</v>
      </c>
      <c r="D147" s="20">
        <v>124</v>
      </c>
      <c r="E147" s="20">
        <v>127</v>
      </c>
      <c r="F147" s="20">
        <v>117</v>
      </c>
      <c r="G147" s="20">
        <v>131</v>
      </c>
      <c r="H147" s="20">
        <v>129</v>
      </c>
      <c r="I147" s="20"/>
      <c r="J147" s="20"/>
      <c r="K147" s="20"/>
      <c r="Q147" s="42">
        <f t="shared" si="6"/>
        <v>126</v>
      </c>
      <c r="R147" s="42">
        <f t="shared" si="7"/>
        <v>4.9799598391954927</v>
      </c>
    </row>
    <row r="148" spans="1:18">
      <c r="A148">
        <f>Volume_Weights!A148</f>
        <v>183</v>
      </c>
      <c r="B148" s="20" t="s">
        <v>185</v>
      </c>
      <c r="C148" s="20">
        <v>83</v>
      </c>
      <c r="D148" s="20">
        <v>90</v>
      </c>
      <c r="E148" s="20">
        <v>98</v>
      </c>
      <c r="F148" s="20">
        <v>98</v>
      </c>
      <c r="G148" s="20">
        <v>112</v>
      </c>
      <c r="H148" s="20">
        <v>90</v>
      </c>
      <c r="I148" s="20">
        <v>113</v>
      </c>
      <c r="J148" s="20">
        <v>105</v>
      </c>
      <c r="K148" s="20"/>
      <c r="Q148" s="42">
        <f t="shared" si="6"/>
        <v>98.625</v>
      </c>
      <c r="R148" s="42">
        <f t="shared" si="7"/>
        <v>10.822430410956681</v>
      </c>
    </row>
    <row r="149" spans="1:18">
      <c r="A149">
        <f>Volume_Weights!A149</f>
        <v>215</v>
      </c>
      <c r="B149" s="20" t="s">
        <v>185</v>
      </c>
      <c r="C149" s="20">
        <v>80</v>
      </c>
      <c r="D149" s="20">
        <v>96</v>
      </c>
      <c r="E149" s="20">
        <v>91</v>
      </c>
      <c r="F149" s="20">
        <v>99</v>
      </c>
      <c r="G149" s="20">
        <v>96</v>
      </c>
      <c r="H149" s="20">
        <v>102</v>
      </c>
      <c r="I149" s="20">
        <v>99</v>
      </c>
      <c r="J149" s="20">
        <v>97</v>
      </c>
      <c r="K149" s="20"/>
      <c r="Q149" s="42">
        <f t="shared" si="6"/>
        <v>95</v>
      </c>
      <c r="R149" s="42">
        <f t="shared" si="7"/>
        <v>6.8452277432633934</v>
      </c>
    </row>
    <row r="150" spans="1:18">
      <c r="A150">
        <f>Volume_Weights!A150</f>
        <v>216</v>
      </c>
      <c r="B150" s="20" t="s">
        <v>185</v>
      </c>
      <c r="C150" s="20">
        <v>121</v>
      </c>
      <c r="D150" s="20">
        <v>127</v>
      </c>
      <c r="E150" s="20">
        <v>143</v>
      </c>
      <c r="F150" s="20">
        <v>125</v>
      </c>
      <c r="G150" s="20">
        <v>128</v>
      </c>
      <c r="H150" s="20">
        <v>119</v>
      </c>
      <c r="I150" s="20">
        <v>136</v>
      </c>
      <c r="J150" s="20">
        <v>129</v>
      </c>
      <c r="K150" s="20"/>
      <c r="Q150" s="42">
        <f t="shared" si="6"/>
        <v>128.5</v>
      </c>
      <c r="R150" s="42">
        <f t="shared" si="7"/>
        <v>7.8193898190880056</v>
      </c>
    </row>
    <row r="151" spans="1:18" s="8" customFormat="1" ht="17" thickBot="1">
      <c r="A151" s="8">
        <f>Volume_Weights!A151</f>
        <v>217</v>
      </c>
      <c r="B151" s="21" t="s">
        <v>185</v>
      </c>
      <c r="C151" s="21">
        <v>104</v>
      </c>
      <c r="D151" s="21">
        <v>110</v>
      </c>
      <c r="E151" s="21">
        <v>129</v>
      </c>
      <c r="F151" s="21">
        <v>109</v>
      </c>
      <c r="G151" s="21">
        <v>129</v>
      </c>
      <c r="H151" s="21">
        <v>121</v>
      </c>
      <c r="I151" s="21">
        <v>119</v>
      </c>
      <c r="J151" s="21">
        <v>122</v>
      </c>
      <c r="Q151" s="66">
        <f t="shared" si="6"/>
        <v>117.875</v>
      </c>
      <c r="R151" s="66">
        <f t="shared" si="7"/>
        <v>9.3264217606294686</v>
      </c>
    </row>
    <row r="152" spans="1:18" ht="17" thickTop="1">
      <c r="A152">
        <f>Volume_Weights!A152</f>
        <v>93</v>
      </c>
      <c r="B152" s="20" t="s">
        <v>188</v>
      </c>
      <c r="C152" s="20">
        <v>93</v>
      </c>
      <c r="D152" s="20">
        <v>77</v>
      </c>
      <c r="E152" s="20">
        <v>81</v>
      </c>
      <c r="F152" s="20">
        <v>79</v>
      </c>
      <c r="G152" s="20">
        <v>92</v>
      </c>
      <c r="H152" s="20">
        <v>77</v>
      </c>
      <c r="I152" s="20">
        <v>93</v>
      </c>
      <c r="J152" s="20">
        <v>92</v>
      </c>
      <c r="K152" s="20"/>
      <c r="Q152" s="42">
        <f t="shared" si="6"/>
        <v>85.5</v>
      </c>
      <c r="R152" s="42">
        <f t="shared" si="7"/>
        <v>7.5969918858904748</v>
      </c>
    </row>
    <row r="153" spans="1:18">
      <c r="A153">
        <f>Volume_Weights!A153</f>
        <v>94</v>
      </c>
      <c r="B153" s="20" t="s">
        <v>188</v>
      </c>
      <c r="C153" s="20">
        <v>89</v>
      </c>
      <c r="D153" s="20">
        <v>97</v>
      </c>
      <c r="E153" s="20">
        <v>99</v>
      </c>
      <c r="F153" s="20">
        <v>97</v>
      </c>
      <c r="G153" s="20">
        <v>117</v>
      </c>
      <c r="H153" s="20">
        <v>116</v>
      </c>
      <c r="I153" s="20">
        <v>114</v>
      </c>
      <c r="J153" s="20">
        <v>113</v>
      </c>
      <c r="K153" s="20">
        <v>115</v>
      </c>
      <c r="L153" s="20">
        <v>109</v>
      </c>
      <c r="Q153" s="42">
        <f t="shared" si="6"/>
        <v>106.6</v>
      </c>
      <c r="R153" s="42">
        <f t="shared" si="7"/>
        <v>10.112698288126007</v>
      </c>
    </row>
    <row r="154" spans="1:18">
      <c r="A154">
        <f>Volume_Weights!A154</f>
        <v>96</v>
      </c>
      <c r="B154" s="20" t="s">
        <v>188</v>
      </c>
      <c r="C154" s="20">
        <v>27</v>
      </c>
      <c r="D154" s="20">
        <v>31</v>
      </c>
      <c r="E154" s="20">
        <v>30</v>
      </c>
      <c r="F154" s="20">
        <v>33</v>
      </c>
      <c r="G154" s="20">
        <v>37</v>
      </c>
      <c r="H154" s="20">
        <v>29</v>
      </c>
      <c r="I154" s="20">
        <v>29</v>
      </c>
      <c r="J154" s="20">
        <v>31</v>
      </c>
      <c r="K154" s="20"/>
      <c r="Q154" s="42">
        <f t="shared" si="6"/>
        <v>30.875</v>
      </c>
      <c r="R154" s="42">
        <f t="shared" si="7"/>
        <v>3.044315545875155</v>
      </c>
    </row>
    <row r="155" spans="1:18">
      <c r="A155">
        <f>Volume_Weights!A155</f>
        <v>201</v>
      </c>
      <c r="B155" s="20" t="s">
        <v>188</v>
      </c>
      <c r="C155" s="20">
        <v>103</v>
      </c>
      <c r="D155" s="20">
        <v>104</v>
      </c>
      <c r="E155" s="20">
        <v>104</v>
      </c>
      <c r="F155" s="20">
        <v>114</v>
      </c>
      <c r="G155" s="20">
        <v>110</v>
      </c>
      <c r="H155" s="20">
        <v>105</v>
      </c>
      <c r="I155" s="20"/>
      <c r="J155" s="20"/>
      <c r="K155" s="20"/>
      <c r="Q155" s="42">
        <f t="shared" si="6"/>
        <v>106.66666666666667</v>
      </c>
      <c r="R155" s="42">
        <f t="shared" si="7"/>
        <v>4.3665394383500846</v>
      </c>
    </row>
    <row r="156" spans="1:18">
      <c r="A156">
        <f>Volume_Weights!A156</f>
        <v>202</v>
      </c>
      <c r="B156" s="20" t="s">
        <v>188</v>
      </c>
      <c r="C156" s="20">
        <v>170</v>
      </c>
      <c r="D156" s="20">
        <v>153</v>
      </c>
      <c r="E156" s="20">
        <v>168</v>
      </c>
      <c r="F156" s="20">
        <v>169</v>
      </c>
      <c r="G156" s="20">
        <v>160</v>
      </c>
      <c r="H156" s="20">
        <v>159</v>
      </c>
      <c r="I156" s="20"/>
      <c r="J156" s="20"/>
      <c r="K156" s="20"/>
      <c r="Q156" s="42">
        <f t="shared" si="6"/>
        <v>163.16666666666666</v>
      </c>
      <c r="R156" s="42">
        <f t="shared" si="7"/>
        <v>6.8532230860133732</v>
      </c>
    </row>
    <row r="157" spans="1:18" s="8" customFormat="1" ht="17" thickBot="1">
      <c r="A157" s="8">
        <f>Volume_Weights!A157</f>
        <v>203</v>
      </c>
      <c r="B157" s="21" t="s">
        <v>188</v>
      </c>
      <c r="C157" s="21">
        <v>129</v>
      </c>
      <c r="D157" s="21">
        <v>132</v>
      </c>
      <c r="E157" s="21">
        <v>137</v>
      </c>
      <c r="F157" s="21">
        <v>142</v>
      </c>
      <c r="G157" s="21">
        <v>148</v>
      </c>
      <c r="H157" s="21">
        <v>137</v>
      </c>
      <c r="I157" s="21">
        <v>141</v>
      </c>
      <c r="J157" s="21">
        <v>135</v>
      </c>
      <c r="K157" s="21"/>
      <c r="Q157" s="66">
        <f t="shared" si="6"/>
        <v>137.625</v>
      </c>
      <c r="R157" s="66">
        <f t="shared" si="7"/>
        <v>5.9985117201805025</v>
      </c>
    </row>
    <row r="158" spans="1:18" ht="17" thickTop="1">
      <c r="A158">
        <f>Volume_Weights!A158</f>
        <v>1027</v>
      </c>
      <c r="B158" s="20" t="s">
        <v>194</v>
      </c>
      <c r="C158" s="20">
        <v>184</v>
      </c>
      <c r="D158" s="20">
        <v>158</v>
      </c>
      <c r="E158" s="20">
        <v>176</v>
      </c>
      <c r="F158" s="20">
        <v>171</v>
      </c>
      <c r="G158" s="20">
        <v>169</v>
      </c>
      <c r="H158" s="20">
        <v>184</v>
      </c>
      <c r="I158" s="20">
        <v>179</v>
      </c>
      <c r="J158" s="20"/>
      <c r="K158" s="20"/>
      <c r="Q158" s="42">
        <f t="shared" si="6"/>
        <v>174.42857142857142</v>
      </c>
      <c r="R158" s="42">
        <f t="shared" si="7"/>
        <v>9.2890104040050634</v>
      </c>
    </row>
    <row r="159" spans="1:18">
      <c r="A159">
        <f>Volume_Weights!A159</f>
        <v>1028</v>
      </c>
      <c r="B159" s="20" t="s">
        <v>194</v>
      </c>
      <c r="C159" s="20">
        <v>129</v>
      </c>
      <c r="D159" s="20">
        <v>148</v>
      </c>
      <c r="E159" s="20">
        <v>158</v>
      </c>
      <c r="F159" s="20">
        <v>139</v>
      </c>
      <c r="G159" s="20">
        <v>143</v>
      </c>
      <c r="H159" s="20">
        <v>143</v>
      </c>
      <c r="I159" s="20">
        <v>146</v>
      </c>
      <c r="J159" s="20">
        <v>139</v>
      </c>
      <c r="K159" s="20"/>
      <c r="Q159" s="42">
        <f t="shared" si="6"/>
        <v>143.125</v>
      </c>
      <c r="R159" s="42">
        <f t="shared" si="7"/>
        <v>8.3398783821211353</v>
      </c>
    </row>
    <row r="160" spans="1:18">
      <c r="A160">
        <f>Volume_Weights!A160</f>
        <v>1029</v>
      </c>
      <c r="B160" s="20" t="s">
        <v>194</v>
      </c>
      <c r="C160" s="20">
        <v>172</v>
      </c>
      <c r="D160" s="20">
        <v>183</v>
      </c>
      <c r="E160" s="20">
        <v>169</v>
      </c>
      <c r="F160" s="20">
        <v>165</v>
      </c>
      <c r="G160" s="20">
        <v>184</v>
      </c>
      <c r="H160" s="20">
        <v>169</v>
      </c>
      <c r="I160" s="20"/>
      <c r="J160" s="20"/>
      <c r="K160" s="20"/>
      <c r="Q160" s="42">
        <f t="shared" si="6"/>
        <v>173.66666666666666</v>
      </c>
      <c r="R160" s="42">
        <f t="shared" si="7"/>
        <v>7.9414524280301952</v>
      </c>
    </row>
    <row r="161" spans="1:18">
      <c r="A161">
        <f>Volume_Weights!A161</f>
        <v>1030</v>
      </c>
      <c r="B161" s="20" t="s">
        <v>194</v>
      </c>
      <c r="C161" s="20">
        <v>138</v>
      </c>
      <c r="D161" s="20">
        <v>140</v>
      </c>
      <c r="E161" s="20">
        <v>137</v>
      </c>
      <c r="F161" s="20">
        <v>132</v>
      </c>
      <c r="G161" s="20">
        <v>144</v>
      </c>
      <c r="H161" s="20">
        <v>153</v>
      </c>
      <c r="I161" s="20">
        <v>139</v>
      </c>
      <c r="J161" s="20">
        <v>135</v>
      </c>
      <c r="K161" s="20"/>
      <c r="Q161" s="42">
        <f t="shared" si="6"/>
        <v>139.75</v>
      </c>
      <c r="R161" s="42">
        <f t="shared" si="7"/>
        <v>6.4086994446165573</v>
      </c>
    </row>
    <row r="162" spans="1:18">
      <c r="A162">
        <f>Volume_Weights!A162</f>
        <v>1031</v>
      </c>
      <c r="B162" s="20" t="s">
        <v>194</v>
      </c>
      <c r="C162" s="20">
        <v>184</v>
      </c>
      <c r="D162" s="20">
        <v>178</v>
      </c>
      <c r="E162" s="20">
        <v>206</v>
      </c>
      <c r="F162" s="20">
        <v>204</v>
      </c>
      <c r="G162" s="20">
        <v>190</v>
      </c>
      <c r="H162" s="20">
        <v>199</v>
      </c>
      <c r="I162" s="20">
        <v>185</v>
      </c>
      <c r="J162" s="20">
        <v>191</v>
      </c>
      <c r="K162" s="20"/>
      <c r="Q162" s="42">
        <f t="shared" si="6"/>
        <v>192.125</v>
      </c>
      <c r="R162" s="42">
        <f t="shared" si="7"/>
        <v>10.02051467169797</v>
      </c>
    </row>
    <row r="163" spans="1:18" s="8" customFormat="1" ht="17" thickBot="1">
      <c r="A163" s="8">
        <f>Volume_Weights!A163</f>
        <v>1032</v>
      </c>
      <c r="B163" s="21" t="s">
        <v>194</v>
      </c>
      <c r="C163" s="21">
        <v>208</v>
      </c>
      <c r="D163" s="21">
        <v>225</v>
      </c>
      <c r="E163" s="21">
        <v>272</v>
      </c>
      <c r="F163" s="21">
        <v>230</v>
      </c>
      <c r="G163" s="21">
        <v>236</v>
      </c>
      <c r="H163" s="21">
        <v>231</v>
      </c>
      <c r="I163" s="21">
        <v>221</v>
      </c>
      <c r="J163" s="21"/>
      <c r="K163" s="21"/>
      <c r="Q163" s="66">
        <f t="shared" si="6"/>
        <v>231.85714285714286</v>
      </c>
      <c r="R163" s="66">
        <f t="shared" si="7"/>
        <v>19.861424683949295</v>
      </c>
    </row>
    <row r="164" spans="1:18" ht="17" thickTop="1">
      <c r="A164">
        <f>Volume_Weights!A164</f>
        <v>909</v>
      </c>
      <c r="B164" s="20" t="s">
        <v>195</v>
      </c>
      <c r="C164" s="20">
        <v>107</v>
      </c>
      <c r="D164" s="20">
        <v>117</v>
      </c>
      <c r="E164" s="20">
        <v>103</v>
      </c>
      <c r="F164" s="20">
        <v>115</v>
      </c>
      <c r="G164" s="20">
        <v>116</v>
      </c>
      <c r="H164" s="20">
        <v>108</v>
      </c>
      <c r="I164" s="20"/>
      <c r="J164" s="20"/>
      <c r="K164" s="20"/>
      <c r="Q164" s="42">
        <f t="shared" si="6"/>
        <v>111</v>
      </c>
      <c r="R164" s="42">
        <f t="shared" si="7"/>
        <v>5.7619441163551732</v>
      </c>
    </row>
    <row r="165" spans="1:18">
      <c r="A165">
        <f>Volume_Weights!A165</f>
        <v>910</v>
      </c>
      <c r="B165" s="20" t="s">
        <v>195</v>
      </c>
      <c r="C165" s="20">
        <v>94</v>
      </c>
      <c r="D165" s="20">
        <v>102</v>
      </c>
      <c r="E165" s="20">
        <v>116</v>
      </c>
      <c r="F165" s="20">
        <v>109</v>
      </c>
      <c r="G165" s="20">
        <v>119</v>
      </c>
      <c r="H165" s="20">
        <v>92</v>
      </c>
      <c r="I165" s="20">
        <v>110</v>
      </c>
      <c r="J165" s="20">
        <v>113</v>
      </c>
      <c r="K165" s="20"/>
      <c r="Q165" s="42">
        <f t="shared" si="6"/>
        <v>106.875</v>
      </c>
      <c r="R165" s="42">
        <f t="shared" si="7"/>
        <v>9.9489769754052038</v>
      </c>
    </row>
    <row r="166" spans="1:18">
      <c r="A166">
        <f>Volume_Weights!A166</f>
        <v>911</v>
      </c>
      <c r="B166" s="20" t="s">
        <v>195</v>
      </c>
      <c r="C166" s="20">
        <v>103</v>
      </c>
      <c r="D166" s="20">
        <v>78</v>
      </c>
      <c r="E166" s="20">
        <v>83</v>
      </c>
      <c r="F166" s="20">
        <v>87</v>
      </c>
      <c r="G166" s="20">
        <v>89</v>
      </c>
      <c r="H166" s="20">
        <v>86</v>
      </c>
      <c r="I166" s="20">
        <v>85</v>
      </c>
      <c r="J166" s="20">
        <v>81</v>
      </c>
      <c r="K166" s="20"/>
      <c r="Q166" s="42">
        <f t="shared" si="6"/>
        <v>86.5</v>
      </c>
      <c r="R166" s="42">
        <f t="shared" si="7"/>
        <v>7.5213980463361043</v>
      </c>
    </row>
    <row r="167" spans="1:18">
      <c r="A167">
        <f>Volume_Weights!A167</f>
        <v>912</v>
      </c>
      <c r="B167" s="20" t="s">
        <v>195</v>
      </c>
      <c r="C167" s="20">
        <v>77</v>
      </c>
      <c r="D167" s="20">
        <v>69</v>
      </c>
      <c r="E167" s="20">
        <v>72</v>
      </c>
      <c r="F167" s="20">
        <v>70</v>
      </c>
      <c r="G167" s="20">
        <v>74</v>
      </c>
      <c r="H167" s="20">
        <v>68</v>
      </c>
      <c r="I167" s="20"/>
      <c r="J167" s="20"/>
      <c r="K167" s="20"/>
      <c r="Q167" s="42">
        <f t="shared" si="6"/>
        <v>71.666666666666671</v>
      </c>
      <c r="R167" s="42">
        <f t="shared" si="7"/>
        <v>3.3862466931200781</v>
      </c>
    </row>
    <row r="168" spans="1:18">
      <c r="A168">
        <f>Volume_Weights!A168</f>
        <v>913</v>
      </c>
      <c r="B168" s="20" t="s">
        <v>195</v>
      </c>
      <c r="C168" s="20">
        <v>99</v>
      </c>
      <c r="D168" s="20">
        <v>91</v>
      </c>
      <c r="E168" s="20">
        <v>107</v>
      </c>
      <c r="F168" s="20">
        <v>120</v>
      </c>
      <c r="G168" s="20">
        <v>86</v>
      </c>
      <c r="H168" s="20">
        <v>104</v>
      </c>
      <c r="I168" s="20">
        <v>114</v>
      </c>
      <c r="J168" s="20">
        <v>102</v>
      </c>
      <c r="K168" s="20"/>
      <c r="Q168" s="42">
        <f t="shared" si="6"/>
        <v>102.875</v>
      </c>
      <c r="R168" s="42">
        <f t="shared" si="7"/>
        <v>11.192312412672242</v>
      </c>
    </row>
    <row r="169" spans="1:18" s="8" customFormat="1" ht="17" thickBot="1">
      <c r="A169" s="8">
        <f>Volume_Weights!A169</f>
        <v>914</v>
      </c>
      <c r="B169" s="21" t="s">
        <v>195</v>
      </c>
      <c r="C169" s="21">
        <v>111</v>
      </c>
      <c r="D169" s="21">
        <v>105</v>
      </c>
      <c r="E169" s="21">
        <v>111</v>
      </c>
      <c r="F169" s="21">
        <v>114</v>
      </c>
      <c r="G169" s="21">
        <v>103</v>
      </c>
      <c r="H169" s="21">
        <v>125</v>
      </c>
      <c r="I169" s="21">
        <v>115</v>
      </c>
      <c r="J169" s="21">
        <v>112</v>
      </c>
      <c r="K169" s="21"/>
      <c r="Q169" s="66">
        <f t="shared" si="6"/>
        <v>112</v>
      </c>
      <c r="R169" s="66">
        <f t="shared" si="7"/>
        <v>6.6975475255605952</v>
      </c>
    </row>
    <row r="170" spans="1:18" ht="17" thickTop="1">
      <c r="A170">
        <f>Volume_Weights!A170</f>
        <v>852</v>
      </c>
      <c r="B170" s="20" t="s">
        <v>203</v>
      </c>
      <c r="C170" s="20">
        <v>171</v>
      </c>
      <c r="D170" s="20">
        <v>182</v>
      </c>
      <c r="E170" s="20">
        <v>168</v>
      </c>
      <c r="F170" s="20">
        <v>180</v>
      </c>
      <c r="G170" s="20">
        <v>185</v>
      </c>
      <c r="H170" s="20">
        <v>196</v>
      </c>
      <c r="I170" s="20">
        <v>189</v>
      </c>
      <c r="J170" s="20">
        <v>191</v>
      </c>
      <c r="K170" s="20">
        <v>174</v>
      </c>
      <c r="L170" s="20">
        <v>162</v>
      </c>
      <c r="Q170" s="42">
        <f t="shared" si="6"/>
        <v>179.8</v>
      </c>
      <c r="R170" s="42">
        <f t="shared" si="7"/>
        <v>10.911767348448492</v>
      </c>
    </row>
    <row r="171" spans="1:18">
      <c r="A171">
        <f>Volume_Weights!A171</f>
        <v>853</v>
      </c>
      <c r="B171" s="20" t="s">
        <v>203</v>
      </c>
      <c r="C171" s="20">
        <v>74</v>
      </c>
      <c r="D171" s="20">
        <v>75</v>
      </c>
      <c r="E171" s="20">
        <v>83</v>
      </c>
      <c r="F171" s="20">
        <v>72</v>
      </c>
      <c r="G171" s="20">
        <v>75</v>
      </c>
      <c r="H171" s="20">
        <v>71</v>
      </c>
      <c r="I171" s="20"/>
      <c r="J171" s="20"/>
      <c r="K171" s="20"/>
      <c r="Q171" s="42">
        <f t="shared" si="6"/>
        <v>75</v>
      </c>
      <c r="R171" s="42">
        <f t="shared" si="7"/>
        <v>4.2426406871192848</v>
      </c>
    </row>
    <row r="172" spans="1:18">
      <c r="A172">
        <f>Volume_Weights!A172</f>
        <v>854</v>
      </c>
      <c r="B172" s="20" t="s">
        <v>203</v>
      </c>
      <c r="C172" s="20">
        <v>90</v>
      </c>
      <c r="D172" s="20">
        <v>89</v>
      </c>
      <c r="E172" s="20">
        <v>94</v>
      </c>
      <c r="F172" s="20">
        <v>97</v>
      </c>
      <c r="G172" s="20">
        <v>99</v>
      </c>
      <c r="H172" s="20">
        <v>94</v>
      </c>
      <c r="I172" s="20"/>
      <c r="J172" s="20"/>
      <c r="K172" s="20"/>
      <c r="Q172" s="42">
        <f t="shared" si="6"/>
        <v>93.833333333333329</v>
      </c>
      <c r="R172" s="42">
        <f t="shared" si="7"/>
        <v>3.8686776379877745</v>
      </c>
    </row>
    <row r="173" spans="1:18">
      <c r="A173">
        <f>Volume_Weights!A173</f>
        <v>855</v>
      </c>
      <c r="B173" s="20" t="s">
        <v>203</v>
      </c>
      <c r="C173" s="20">
        <v>107</v>
      </c>
      <c r="D173" s="20">
        <v>111</v>
      </c>
      <c r="E173" s="20">
        <v>107</v>
      </c>
      <c r="F173" s="20">
        <v>121</v>
      </c>
      <c r="G173" s="20">
        <v>129</v>
      </c>
      <c r="H173" s="20">
        <v>143</v>
      </c>
      <c r="I173" s="20">
        <v>118</v>
      </c>
      <c r="J173" s="20">
        <v>127</v>
      </c>
      <c r="K173" s="20">
        <v>122</v>
      </c>
      <c r="L173" s="20">
        <v>119</v>
      </c>
      <c r="Q173" s="42">
        <f t="shared" si="6"/>
        <v>120.4</v>
      </c>
      <c r="R173" s="42">
        <f t="shared" si="7"/>
        <v>10.986860839708088</v>
      </c>
    </row>
    <row r="174" spans="1:18">
      <c r="A174">
        <f>Volume_Weights!A174</f>
        <v>856</v>
      </c>
      <c r="B174" s="20" t="s">
        <v>203</v>
      </c>
      <c r="C174" s="20">
        <v>123</v>
      </c>
      <c r="D174" s="20">
        <v>129</v>
      </c>
      <c r="E174" s="20">
        <v>135</v>
      </c>
      <c r="F174" s="20">
        <v>149</v>
      </c>
      <c r="G174" s="20">
        <v>139</v>
      </c>
      <c r="H174" s="20">
        <v>141</v>
      </c>
      <c r="I174" s="20"/>
      <c r="J174" s="20"/>
      <c r="K174" s="20"/>
      <c r="Q174" s="42">
        <f t="shared" si="6"/>
        <v>136</v>
      </c>
      <c r="R174" s="42">
        <f t="shared" si="7"/>
        <v>9.1869472622846811</v>
      </c>
    </row>
    <row r="175" spans="1:18" s="8" customFormat="1" ht="17" thickBot="1">
      <c r="A175" s="8">
        <f>Volume_Weights!A175</f>
        <v>857</v>
      </c>
      <c r="B175" s="21" t="s">
        <v>203</v>
      </c>
      <c r="C175" s="21">
        <v>121</v>
      </c>
      <c r="D175" s="21">
        <v>117</v>
      </c>
      <c r="E175" s="21">
        <v>119</v>
      </c>
      <c r="F175" s="21">
        <v>115</v>
      </c>
      <c r="G175" s="21">
        <v>111</v>
      </c>
      <c r="H175" s="21">
        <v>105</v>
      </c>
      <c r="I175" s="21">
        <v>112</v>
      </c>
      <c r="J175" s="21">
        <v>109</v>
      </c>
      <c r="K175" s="21"/>
      <c r="Q175" s="66">
        <f t="shared" si="6"/>
        <v>113.625</v>
      </c>
      <c r="R175" s="66">
        <f t="shared" si="7"/>
        <v>5.3702221289519967</v>
      </c>
    </row>
    <row r="176" spans="1:18" ht="17" thickTop="1">
      <c r="A176">
        <f>Volume_Weights!A176</f>
        <v>95</v>
      </c>
      <c r="B176" s="20" t="s">
        <v>204</v>
      </c>
      <c r="C176" s="20">
        <v>104</v>
      </c>
      <c r="D176" s="20">
        <v>78</v>
      </c>
      <c r="E176" s="20">
        <v>98</v>
      </c>
      <c r="F176" s="20">
        <v>146</v>
      </c>
      <c r="G176" s="20">
        <v>105</v>
      </c>
      <c r="H176" s="20">
        <v>94</v>
      </c>
      <c r="I176" s="20">
        <v>110</v>
      </c>
      <c r="J176" s="20">
        <v>119</v>
      </c>
      <c r="K176" s="20"/>
      <c r="Q176" s="42">
        <f t="shared" si="6"/>
        <v>106.75</v>
      </c>
      <c r="R176" s="42">
        <f t="shared" si="7"/>
        <v>19.919480773496939</v>
      </c>
    </row>
    <row r="177" spans="1:18">
      <c r="A177">
        <f>Volume_Weights!A177</f>
        <v>145</v>
      </c>
      <c r="B177" s="20" t="s">
        <v>204</v>
      </c>
      <c r="C177" s="20">
        <v>80</v>
      </c>
      <c r="D177" s="20">
        <v>111</v>
      </c>
      <c r="E177" s="20">
        <v>81</v>
      </c>
      <c r="F177" s="20">
        <v>75</v>
      </c>
      <c r="G177" s="20">
        <v>73</v>
      </c>
      <c r="H177" s="20">
        <v>69</v>
      </c>
      <c r="I177" s="20">
        <v>79</v>
      </c>
      <c r="J177" s="20"/>
      <c r="K177" s="20"/>
      <c r="Q177" s="42">
        <f t="shared" si="6"/>
        <v>81.142857142857139</v>
      </c>
      <c r="R177" s="42">
        <f t="shared" si="7"/>
        <v>13.837492203292864</v>
      </c>
    </row>
    <row r="178" spans="1:18">
      <c r="A178">
        <f>Volume_Weights!A178</f>
        <v>86</v>
      </c>
      <c r="B178" s="20" t="s">
        <v>204</v>
      </c>
      <c r="C178" s="20">
        <v>111</v>
      </c>
      <c r="D178" s="20">
        <v>93</v>
      </c>
      <c r="E178" s="20">
        <v>117</v>
      </c>
      <c r="F178" s="20">
        <v>112</v>
      </c>
      <c r="G178" s="20">
        <v>108</v>
      </c>
      <c r="H178" s="20">
        <v>117</v>
      </c>
      <c r="I178" s="20"/>
      <c r="J178" s="20"/>
      <c r="K178" s="20"/>
      <c r="Q178" s="42">
        <f t="shared" si="6"/>
        <v>109.66666666666667</v>
      </c>
      <c r="R178" s="42">
        <f t="shared" si="7"/>
        <v>8.8919439194512844</v>
      </c>
    </row>
    <row r="179" spans="1:18">
      <c r="A179">
        <f>Volume_Weights!A179</f>
        <v>117</v>
      </c>
      <c r="B179" s="20" t="s">
        <v>204</v>
      </c>
      <c r="C179" s="20">
        <v>124</v>
      </c>
      <c r="D179" s="20">
        <v>122</v>
      </c>
      <c r="E179" s="20">
        <v>151</v>
      </c>
      <c r="F179" s="20">
        <v>131</v>
      </c>
      <c r="G179" s="20">
        <v>137</v>
      </c>
      <c r="H179" s="20">
        <v>143</v>
      </c>
      <c r="I179" s="20">
        <v>132</v>
      </c>
      <c r="J179" s="20"/>
      <c r="K179" s="20"/>
      <c r="Q179" s="42">
        <f t="shared" si="6"/>
        <v>134.28571428571428</v>
      </c>
      <c r="R179" s="42">
        <f t="shared" si="7"/>
        <v>10.291003930849598</v>
      </c>
    </row>
    <row r="180" spans="1:18">
      <c r="A180">
        <f>Volume_Weights!A180</f>
        <v>219</v>
      </c>
      <c r="B180" s="20" t="s">
        <v>204</v>
      </c>
      <c r="C180" s="20">
        <v>79</v>
      </c>
      <c r="D180" s="20">
        <v>59</v>
      </c>
      <c r="E180" s="20">
        <v>64</v>
      </c>
      <c r="F180" s="20">
        <v>69</v>
      </c>
      <c r="G180" s="20">
        <v>81</v>
      </c>
      <c r="H180" s="20">
        <v>83</v>
      </c>
      <c r="I180" s="20">
        <v>66</v>
      </c>
      <c r="J180" s="20">
        <v>69</v>
      </c>
      <c r="K180" s="20"/>
      <c r="Q180" s="42">
        <f t="shared" si="6"/>
        <v>71.25</v>
      </c>
      <c r="R180" s="42">
        <f t="shared" si="7"/>
        <v>8.7300793647186108</v>
      </c>
    </row>
    <row r="181" spans="1:18" s="8" customFormat="1" ht="17" thickBot="1">
      <c r="A181" s="8">
        <f>Volume_Weights!A181</f>
        <v>234</v>
      </c>
      <c r="B181" s="21" t="s">
        <v>204</v>
      </c>
      <c r="C181" s="21">
        <v>229</v>
      </c>
      <c r="D181" s="21">
        <v>195</v>
      </c>
      <c r="E181" s="21">
        <v>227</v>
      </c>
      <c r="F181" s="21">
        <v>207</v>
      </c>
      <c r="G181" s="21">
        <v>218</v>
      </c>
      <c r="H181" s="21">
        <v>214</v>
      </c>
      <c r="I181" s="21"/>
      <c r="J181" s="21"/>
      <c r="K181" s="21"/>
      <c r="Q181" s="66">
        <f t="shared" si="6"/>
        <v>215</v>
      </c>
      <c r="R181" s="66">
        <f t="shared" si="7"/>
        <v>12.759310326189265</v>
      </c>
    </row>
    <row r="182" spans="1:18" ht="17" thickTop="1">
      <c r="A182">
        <f>Volume_Weights!A182</f>
        <v>2594</v>
      </c>
      <c r="B182" s="20" t="s">
        <v>209</v>
      </c>
      <c r="C182" s="20">
        <v>63</v>
      </c>
      <c r="D182" s="20">
        <v>75</v>
      </c>
      <c r="E182" s="20">
        <v>65</v>
      </c>
      <c r="F182" s="20">
        <v>79</v>
      </c>
      <c r="G182" s="20">
        <v>73</v>
      </c>
      <c r="H182" s="20">
        <v>61</v>
      </c>
      <c r="I182" s="20">
        <v>69</v>
      </c>
      <c r="J182" s="20">
        <v>61</v>
      </c>
      <c r="K182" s="20"/>
      <c r="Q182" s="42">
        <f t="shared" si="6"/>
        <v>68.25</v>
      </c>
      <c r="R182" s="42">
        <f t="shared" si="7"/>
        <v>6.8400083542137784</v>
      </c>
    </row>
    <row r="183" spans="1:18">
      <c r="A183">
        <f>Volume_Weights!A183</f>
        <v>2595</v>
      </c>
      <c r="B183" s="20" t="s">
        <v>209</v>
      </c>
      <c r="C183" s="20">
        <v>79</v>
      </c>
      <c r="D183" s="20">
        <v>73</v>
      </c>
      <c r="E183" s="20">
        <v>96</v>
      </c>
      <c r="F183" s="20">
        <v>77</v>
      </c>
      <c r="G183" s="20">
        <v>85</v>
      </c>
      <c r="H183" s="20">
        <v>77</v>
      </c>
      <c r="I183" s="20"/>
      <c r="J183" s="20"/>
      <c r="K183" s="20"/>
      <c r="Q183" s="42">
        <f t="shared" si="6"/>
        <v>81.166666666666671</v>
      </c>
      <c r="R183" s="42">
        <f t="shared" si="7"/>
        <v>8.2563107176672226</v>
      </c>
    </row>
    <row r="184" spans="1:18">
      <c r="A184">
        <f>Volume_Weights!A184</f>
        <v>2596</v>
      </c>
      <c r="B184" s="20" t="s">
        <v>209</v>
      </c>
      <c r="C184" s="20">
        <v>121</v>
      </c>
      <c r="D184" s="20">
        <v>130</v>
      </c>
      <c r="E184" s="20">
        <v>127</v>
      </c>
      <c r="F184" s="20">
        <v>117</v>
      </c>
      <c r="G184" s="20">
        <v>122</v>
      </c>
      <c r="H184" s="20">
        <v>121</v>
      </c>
      <c r="I184" s="20"/>
      <c r="J184" s="20"/>
      <c r="K184" s="20"/>
      <c r="Q184" s="42">
        <f t="shared" si="6"/>
        <v>123</v>
      </c>
      <c r="R184" s="42">
        <f t="shared" si="7"/>
        <v>4.6904157598234297</v>
      </c>
    </row>
    <row r="185" spans="1:18">
      <c r="A185">
        <f>Volume_Weights!A185</f>
        <v>2597</v>
      </c>
      <c r="B185" s="20" t="s">
        <v>209</v>
      </c>
      <c r="C185" s="20">
        <v>91</v>
      </c>
      <c r="D185" s="20">
        <v>84</v>
      </c>
      <c r="E185" s="20">
        <v>95</v>
      </c>
      <c r="F185" s="20">
        <v>95</v>
      </c>
      <c r="G185" s="20">
        <v>96</v>
      </c>
      <c r="H185" s="20">
        <v>85</v>
      </c>
      <c r="I185" s="20"/>
      <c r="J185" s="20"/>
      <c r="K185" s="20"/>
      <c r="Q185" s="42">
        <f t="shared" si="6"/>
        <v>91</v>
      </c>
      <c r="R185" s="42">
        <f t="shared" si="7"/>
        <v>5.3291650377896911</v>
      </c>
    </row>
    <row r="186" spans="1:18">
      <c r="A186">
        <f>Volume_Weights!A186</f>
        <v>2598</v>
      </c>
      <c r="B186" s="20" t="s">
        <v>209</v>
      </c>
      <c r="C186" s="20">
        <v>128</v>
      </c>
      <c r="D186" s="20">
        <v>115</v>
      </c>
      <c r="E186" s="20">
        <v>129</v>
      </c>
      <c r="F186" s="20">
        <v>131</v>
      </c>
      <c r="G186" s="20">
        <v>123</v>
      </c>
      <c r="H186" s="20">
        <v>121</v>
      </c>
      <c r="I186" s="20"/>
      <c r="J186" s="20"/>
      <c r="K186" s="20"/>
      <c r="Q186" s="42">
        <f t="shared" si="6"/>
        <v>124.5</v>
      </c>
      <c r="R186" s="42">
        <f t="shared" si="7"/>
        <v>5.9916608715780972</v>
      </c>
    </row>
    <row r="187" spans="1:18" s="8" customFormat="1" ht="17" thickBot="1">
      <c r="A187" s="8">
        <f>Volume_Weights!A187</f>
        <v>2599</v>
      </c>
      <c r="B187" s="21" t="s">
        <v>209</v>
      </c>
      <c r="C187" s="21">
        <v>97</v>
      </c>
      <c r="D187" s="21">
        <v>83</v>
      </c>
      <c r="E187" s="21">
        <v>80</v>
      </c>
      <c r="F187" s="21">
        <v>86</v>
      </c>
      <c r="G187" s="21">
        <v>95</v>
      </c>
      <c r="H187" s="21">
        <v>93</v>
      </c>
      <c r="I187" s="21"/>
      <c r="J187" s="21"/>
      <c r="K187" s="21"/>
      <c r="Q187" s="66">
        <f t="shared" si="6"/>
        <v>89</v>
      </c>
      <c r="R187" s="66">
        <f t="shared" si="7"/>
        <v>6.9570108523704342</v>
      </c>
    </row>
    <row r="188" spans="1:18" ht="17" thickTop="1">
      <c r="A188">
        <f>Volume_Weights!A188</f>
        <v>2583</v>
      </c>
      <c r="B188" s="20" t="s">
        <v>211</v>
      </c>
      <c r="C188" s="20">
        <v>97</v>
      </c>
      <c r="D188" s="20">
        <v>99</v>
      </c>
      <c r="E188" s="20">
        <v>75</v>
      </c>
      <c r="F188" s="20">
        <v>86</v>
      </c>
      <c r="G188" s="20">
        <v>70</v>
      </c>
      <c r="H188" s="20">
        <v>87</v>
      </c>
      <c r="I188" s="20">
        <v>79</v>
      </c>
      <c r="J188" s="20">
        <v>81</v>
      </c>
      <c r="K188" s="20"/>
      <c r="Q188" s="42">
        <f t="shared" si="6"/>
        <v>84.25</v>
      </c>
      <c r="R188" s="42">
        <f t="shared" si="7"/>
        <v>10.124228365658293</v>
      </c>
    </row>
    <row r="189" spans="1:18">
      <c r="A189">
        <f>Volume_Weights!A189</f>
        <v>2584</v>
      </c>
      <c r="B189" s="20" t="s">
        <v>211</v>
      </c>
      <c r="C189" s="20">
        <v>72</v>
      </c>
      <c r="D189" s="20">
        <v>67</v>
      </c>
      <c r="E189" s="20">
        <v>55</v>
      </c>
      <c r="F189" s="20">
        <v>42</v>
      </c>
      <c r="G189" s="20">
        <v>58</v>
      </c>
      <c r="H189" s="20">
        <v>77</v>
      </c>
      <c r="I189" s="20">
        <v>66</v>
      </c>
      <c r="J189" s="20">
        <v>73</v>
      </c>
      <c r="K189" s="20"/>
      <c r="Q189" s="42">
        <f t="shared" si="6"/>
        <v>63.75</v>
      </c>
      <c r="R189" s="42">
        <f t="shared" si="7"/>
        <v>11.510864433221338</v>
      </c>
    </row>
    <row r="190" spans="1:18">
      <c r="A190">
        <f>Volume_Weights!A190</f>
        <v>2585</v>
      </c>
      <c r="B190" s="20" t="s">
        <v>211</v>
      </c>
      <c r="C190" s="20">
        <v>75</v>
      </c>
      <c r="D190" s="20">
        <v>91</v>
      </c>
      <c r="E190" s="20">
        <v>69</v>
      </c>
      <c r="F190" s="20">
        <v>90</v>
      </c>
      <c r="G190" s="20">
        <v>77</v>
      </c>
      <c r="H190" s="20">
        <v>74</v>
      </c>
      <c r="I190" s="20"/>
      <c r="J190" s="20"/>
      <c r="K190" s="20"/>
      <c r="Q190" s="42">
        <f t="shared" si="6"/>
        <v>79.333333333333329</v>
      </c>
      <c r="R190" s="42">
        <f t="shared" si="7"/>
        <v>9.0480200412392513</v>
      </c>
    </row>
    <row r="191" spans="1:18">
      <c r="A191">
        <f>Volume_Weights!A191</f>
        <v>2586</v>
      </c>
      <c r="B191" s="20" t="s">
        <v>211</v>
      </c>
      <c r="C191" s="20">
        <v>89</v>
      </c>
      <c r="D191" s="20">
        <v>77</v>
      </c>
      <c r="E191" s="20">
        <v>70</v>
      </c>
      <c r="F191" s="20">
        <v>65</v>
      </c>
      <c r="G191" s="20">
        <v>90</v>
      </c>
      <c r="H191" s="20">
        <v>69</v>
      </c>
      <c r="I191" s="20"/>
      <c r="J191" s="20"/>
      <c r="K191" s="20"/>
      <c r="Q191" s="42">
        <f t="shared" si="6"/>
        <v>76.666666666666671</v>
      </c>
      <c r="R191" s="42">
        <f t="shared" si="7"/>
        <v>10.670832519849009</v>
      </c>
    </row>
    <row r="192" spans="1:18">
      <c r="A192">
        <f>Volume_Weights!A192</f>
        <v>2587</v>
      </c>
      <c r="B192" s="20" t="s">
        <v>211</v>
      </c>
      <c r="C192" s="20">
        <v>107</v>
      </c>
      <c r="D192" s="20">
        <v>89</v>
      </c>
      <c r="E192" s="20">
        <v>100</v>
      </c>
      <c r="F192" s="20">
        <v>89</v>
      </c>
      <c r="G192" s="20">
        <v>98</v>
      </c>
      <c r="H192" s="20">
        <v>115</v>
      </c>
      <c r="I192" s="20"/>
      <c r="J192" s="20"/>
      <c r="K192" s="20"/>
      <c r="Q192" s="42">
        <f t="shared" si="6"/>
        <v>99.666666666666671</v>
      </c>
      <c r="R192" s="42">
        <f t="shared" si="7"/>
        <v>10.191499726078916</v>
      </c>
    </row>
    <row r="193" spans="1:18" s="8" customFormat="1" ht="17" thickBot="1">
      <c r="A193" s="8">
        <f>Volume_Weights!A193</f>
        <v>2588</v>
      </c>
      <c r="B193" s="21" t="s">
        <v>211</v>
      </c>
      <c r="C193" s="21">
        <v>60</v>
      </c>
      <c r="D193" s="21">
        <v>65</v>
      </c>
      <c r="E193" s="21">
        <v>59</v>
      </c>
      <c r="F193" s="21">
        <v>55</v>
      </c>
      <c r="G193" s="21">
        <v>65</v>
      </c>
      <c r="H193" s="21">
        <v>69</v>
      </c>
      <c r="I193" s="21"/>
      <c r="J193" s="21"/>
      <c r="K193" s="21"/>
      <c r="Q193" s="66">
        <f t="shared" si="6"/>
        <v>62.166666666666664</v>
      </c>
      <c r="R193" s="66">
        <f t="shared" si="7"/>
        <v>5.0760877323650213</v>
      </c>
    </row>
    <row r="194" spans="1:18" ht="17" thickTop="1">
      <c r="A194">
        <f>Volume_Weights!A194</f>
        <v>2483</v>
      </c>
      <c r="B194" s="20" t="s">
        <v>212</v>
      </c>
      <c r="C194" s="20">
        <v>120</v>
      </c>
      <c r="D194" s="20">
        <v>119</v>
      </c>
      <c r="E194" s="20">
        <v>111</v>
      </c>
      <c r="F194" s="20">
        <v>107</v>
      </c>
      <c r="G194" s="20">
        <v>99</v>
      </c>
      <c r="H194" s="20">
        <v>104</v>
      </c>
      <c r="I194" s="20"/>
      <c r="J194" s="20"/>
      <c r="K194" s="20"/>
      <c r="Q194" s="42">
        <f t="shared" si="6"/>
        <v>110</v>
      </c>
      <c r="R194" s="42">
        <f t="shared" si="7"/>
        <v>8.3426614458456836</v>
      </c>
    </row>
    <row r="195" spans="1:18">
      <c r="A195">
        <f>Volume_Weights!A195</f>
        <v>2484</v>
      </c>
      <c r="B195" s="20" t="s">
        <v>212</v>
      </c>
      <c r="C195" s="20">
        <v>76</v>
      </c>
      <c r="D195" s="20">
        <v>76</v>
      </c>
      <c r="E195" s="20">
        <v>68</v>
      </c>
      <c r="F195" s="20">
        <v>75</v>
      </c>
      <c r="G195" s="20">
        <v>82</v>
      </c>
      <c r="H195" s="20">
        <v>69</v>
      </c>
      <c r="I195" s="20"/>
      <c r="J195" s="20"/>
      <c r="K195" s="20"/>
      <c r="Q195" s="42">
        <f t="shared" ref="Q195:Q247" si="8">AVERAGE(C195:P195)</f>
        <v>74.333333333333329</v>
      </c>
      <c r="R195" s="42">
        <f t="shared" ref="R195:R247" si="9">STDEV(C195:P195)</f>
        <v>5.1639777949432224</v>
      </c>
    </row>
    <row r="196" spans="1:18">
      <c r="A196">
        <f>Volume_Weights!A196</f>
        <v>2485</v>
      </c>
      <c r="B196" s="20" t="s">
        <v>212</v>
      </c>
      <c r="C196" s="20">
        <v>50</v>
      </c>
      <c r="D196" s="20">
        <v>74</v>
      </c>
      <c r="E196" s="20">
        <v>54</v>
      </c>
      <c r="F196" s="20">
        <v>52</v>
      </c>
      <c r="G196" s="20">
        <v>76</v>
      </c>
      <c r="H196" s="20">
        <v>84</v>
      </c>
      <c r="I196" s="20">
        <v>74</v>
      </c>
      <c r="J196" s="20">
        <v>73</v>
      </c>
      <c r="K196" s="20">
        <v>84</v>
      </c>
      <c r="L196" s="20">
        <v>63</v>
      </c>
      <c r="Q196" s="42">
        <f t="shared" si="8"/>
        <v>68.400000000000006</v>
      </c>
      <c r="R196" s="42">
        <f t="shared" si="9"/>
        <v>12.790621564255591</v>
      </c>
    </row>
    <row r="197" spans="1:18">
      <c r="A197">
        <f>Volume_Weights!A197</f>
        <v>2486</v>
      </c>
      <c r="B197" s="20" t="s">
        <v>212</v>
      </c>
      <c r="C197" s="20">
        <v>116</v>
      </c>
      <c r="D197" s="20">
        <v>88</v>
      </c>
      <c r="E197" s="20">
        <v>97</v>
      </c>
      <c r="F197" s="20">
        <v>100</v>
      </c>
      <c r="G197" s="20">
        <v>88</v>
      </c>
      <c r="H197" s="20">
        <v>99</v>
      </c>
      <c r="I197" s="20">
        <v>97</v>
      </c>
      <c r="J197" s="20">
        <v>105</v>
      </c>
      <c r="K197" s="20"/>
      <c r="Q197" s="42">
        <f t="shared" si="8"/>
        <v>98.75</v>
      </c>
      <c r="R197" s="42">
        <f t="shared" si="9"/>
        <v>9.0672093675113565</v>
      </c>
    </row>
    <row r="198" spans="1:18">
      <c r="A198">
        <f>Volume_Weights!A198</f>
        <v>2487</v>
      </c>
      <c r="B198" s="20" t="s">
        <v>212</v>
      </c>
      <c r="C198" s="20">
        <v>62</v>
      </c>
      <c r="D198" s="20">
        <v>56</v>
      </c>
      <c r="E198" s="20">
        <v>70</v>
      </c>
      <c r="F198" s="20">
        <v>53</v>
      </c>
      <c r="G198" s="20">
        <v>63</v>
      </c>
      <c r="H198" s="20">
        <v>50</v>
      </c>
      <c r="I198" s="20"/>
      <c r="J198" s="20"/>
      <c r="K198" s="20"/>
      <c r="Q198" s="42">
        <f t="shared" si="8"/>
        <v>59</v>
      </c>
      <c r="R198" s="42">
        <f t="shared" si="9"/>
        <v>7.37563556583431</v>
      </c>
    </row>
    <row r="199" spans="1:18" s="8" customFormat="1" ht="17" thickBot="1">
      <c r="A199" s="8">
        <f>Volume_Weights!A199</f>
        <v>2488</v>
      </c>
      <c r="B199" s="21" t="s">
        <v>212</v>
      </c>
      <c r="C199" s="21">
        <v>127</v>
      </c>
      <c r="D199" s="21">
        <v>127</v>
      </c>
      <c r="E199" s="21">
        <v>114</v>
      </c>
      <c r="F199" s="21">
        <v>111</v>
      </c>
      <c r="G199" s="21">
        <v>106</v>
      </c>
      <c r="H199" s="21">
        <v>117</v>
      </c>
      <c r="I199" s="21"/>
      <c r="J199" s="21"/>
      <c r="K199" s="21"/>
      <c r="Q199" s="66">
        <f t="shared" si="8"/>
        <v>117</v>
      </c>
      <c r="R199" s="66">
        <f t="shared" si="9"/>
        <v>8.5556998544829757</v>
      </c>
    </row>
    <row r="200" spans="1:18" ht="17" thickTop="1">
      <c r="A200">
        <f>Volume_Weights!A200</f>
        <v>915</v>
      </c>
      <c r="B200" s="20" t="s">
        <v>224</v>
      </c>
      <c r="C200" s="20">
        <v>105</v>
      </c>
      <c r="D200" s="20">
        <v>123</v>
      </c>
      <c r="E200" s="20">
        <v>150</v>
      </c>
      <c r="F200" s="20">
        <v>141</v>
      </c>
      <c r="G200" s="20">
        <v>128</v>
      </c>
      <c r="H200" s="20">
        <v>153</v>
      </c>
      <c r="I200" s="20">
        <v>136</v>
      </c>
      <c r="J200" s="20">
        <v>141</v>
      </c>
      <c r="K200" s="20"/>
      <c r="Q200" s="42">
        <f t="shared" si="8"/>
        <v>134.625</v>
      </c>
      <c r="R200" s="42">
        <f t="shared" si="9"/>
        <v>15.647341170763987</v>
      </c>
    </row>
    <row r="201" spans="1:18">
      <c r="A201">
        <f>Volume_Weights!A201</f>
        <v>916</v>
      </c>
      <c r="B201" s="20" t="s">
        <v>224</v>
      </c>
      <c r="C201" s="20">
        <v>99</v>
      </c>
      <c r="D201" s="20">
        <v>105</v>
      </c>
      <c r="E201" s="20">
        <v>108</v>
      </c>
      <c r="F201" s="20">
        <v>91</v>
      </c>
      <c r="G201" s="20">
        <v>94</v>
      </c>
      <c r="H201" s="20">
        <v>98</v>
      </c>
      <c r="I201" s="20"/>
      <c r="J201" s="20"/>
      <c r="K201" s="20"/>
      <c r="Q201" s="42">
        <f t="shared" si="8"/>
        <v>99.166666666666671</v>
      </c>
      <c r="R201" s="42">
        <f t="shared" si="9"/>
        <v>6.4316923641190007</v>
      </c>
    </row>
    <row r="202" spans="1:18">
      <c r="A202">
        <f>Volume_Weights!A202</f>
        <v>1842</v>
      </c>
      <c r="B202" s="20" t="s">
        <v>224</v>
      </c>
      <c r="C202" s="20">
        <v>95</v>
      </c>
      <c r="D202" s="20">
        <v>77</v>
      </c>
      <c r="E202" s="20">
        <v>84</v>
      </c>
      <c r="F202" s="20">
        <v>83</v>
      </c>
      <c r="G202" s="20">
        <v>81</v>
      </c>
      <c r="H202" s="20">
        <v>85</v>
      </c>
      <c r="I202" s="20"/>
      <c r="J202" s="20"/>
      <c r="K202" s="20"/>
      <c r="Q202" s="42">
        <f t="shared" si="8"/>
        <v>84.166666666666671</v>
      </c>
      <c r="R202" s="42">
        <f t="shared" si="9"/>
        <v>6.0138728508895714</v>
      </c>
    </row>
    <row r="203" spans="1:18">
      <c r="A203">
        <f>Volume_Weights!A203</f>
        <v>2563</v>
      </c>
      <c r="B203" s="20" t="s">
        <v>224</v>
      </c>
      <c r="C203" s="20">
        <v>56</v>
      </c>
      <c r="D203" s="20">
        <v>44</v>
      </c>
      <c r="E203" s="20">
        <v>56</v>
      </c>
      <c r="F203" s="20">
        <v>57</v>
      </c>
      <c r="G203" s="20">
        <v>61</v>
      </c>
      <c r="H203" s="20">
        <v>65</v>
      </c>
      <c r="I203" s="20"/>
      <c r="J203" s="20"/>
      <c r="K203" s="20"/>
      <c r="Q203" s="42">
        <f t="shared" si="8"/>
        <v>56.5</v>
      </c>
      <c r="R203" s="42">
        <f t="shared" si="9"/>
        <v>7.0639932049797443</v>
      </c>
    </row>
    <row r="204" spans="1:18">
      <c r="A204">
        <f>Volume_Weights!A204</f>
        <v>1851</v>
      </c>
      <c r="B204" s="20" t="s">
        <v>224</v>
      </c>
      <c r="C204" s="20">
        <v>83</v>
      </c>
      <c r="D204" s="20">
        <v>76</v>
      </c>
      <c r="E204" s="20">
        <v>85</v>
      </c>
      <c r="F204" s="20">
        <v>83</v>
      </c>
      <c r="G204" s="20">
        <v>76</v>
      </c>
      <c r="H204" s="20">
        <v>72</v>
      </c>
      <c r="I204" s="20"/>
      <c r="J204" s="20"/>
      <c r="K204" s="20"/>
      <c r="Q204" s="42">
        <f t="shared" si="8"/>
        <v>79.166666666666671</v>
      </c>
      <c r="R204" s="42">
        <f t="shared" si="9"/>
        <v>5.1929439306299718</v>
      </c>
    </row>
    <row r="205" spans="1:18" s="8" customFormat="1" ht="17" thickBot="1">
      <c r="A205" s="8">
        <f>Volume_Weights!A205</f>
        <v>1870</v>
      </c>
      <c r="B205" s="21" t="s">
        <v>224</v>
      </c>
      <c r="C205" s="21">
        <v>82</v>
      </c>
      <c r="D205" s="21">
        <v>64</v>
      </c>
      <c r="E205" s="21">
        <v>83</v>
      </c>
      <c r="F205" s="21">
        <v>68</v>
      </c>
      <c r="G205" s="21">
        <v>89</v>
      </c>
      <c r="H205" s="21">
        <v>74</v>
      </c>
      <c r="I205" s="21">
        <v>78</v>
      </c>
      <c r="J205" s="21">
        <v>76</v>
      </c>
      <c r="K205" s="21"/>
      <c r="Q205" s="66">
        <f t="shared" si="8"/>
        <v>76.75</v>
      </c>
      <c r="R205" s="66">
        <f t="shared" si="9"/>
        <v>8.1547532151500448</v>
      </c>
    </row>
    <row r="206" spans="1:18" ht="17" thickTop="1">
      <c r="A206">
        <f>Volume_Weights!A206</f>
        <v>170</v>
      </c>
      <c r="B206" s="20" t="s">
        <v>227</v>
      </c>
      <c r="C206" s="20">
        <v>79</v>
      </c>
      <c r="D206" s="20">
        <v>73</v>
      </c>
      <c r="E206" s="20">
        <v>84</v>
      </c>
      <c r="F206" s="20">
        <v>73</v>
      </c>
      <c r="G206" s="20">
        <v>80</v>
      </c>
      <c r="H206" s="20">
        <v>66</v>
      </c>
      <c r="I206" s="20">
        <v>72</v>
      </c>
      <c r="J206" s="20">
        <v>88</v>
      </c>
      <c r="K206" s="20"/>
      <c r="Q206" s="42">
        <f>AVERAGE(D206:P206)</f>
        <v>76.571428571428569</v>
      </c>
      <c r="R206" s="42">
        <f>STDEV(D206:P206)</f>
        <v>7.699721701835351</v>
      </c>
    </row>
    <row r="207" spans="1:18">
      <c r="A207">
        <f>Volume_Weights!A207</f>
        <v>1149</v>
      </c>
      <c r="B207" s="20" t="s">
        <v>227</v>
      </c>
      <c r="C207" s="20">
        <v>99</v>
      </c>
      <c r="D207" s="20">
        <v>108</v>
      </c>
      <c r="E207" s="20">
        <v>97</v>
      </c>
      <c r="F207" s="20">
        <v>109</v>
      </c>
      <c r="G207" s="20">
        <v>90</v>
      </c>
      <c r="H207" s="20">
        <v>102</v>
      </c>
      <c r="I207" s="20"/>
      <c r="J207" s="20"/>
      <c r="K207" s="20"/>
      <c r="Q207" s="42">
        <f t="shared" si="8"/>
        <v>100.83333333333333</v>
      </c>
      <c r="R207" s="42">
        <f t="shared" si="9"/>
        <v>7.1390942469382397</v>
      </c>
    </row>
    <row r="208" spans="1:18">
      <c r="A208">
        <f>Volume_Weights!A208</f>
        <v>1853</v>
      </c>
      <c r="B208" s="20" t="s">
        <v>227</v>
      </c>
      <c r="C208" s="20">
        <v>71</v>
      </c>
      <c r="D208" s="20">
        <v>111</v>
      </c>
      <c r="E208" s="20">
        <v>105</v>
      </c>
      <c r="F208" s="20">
        <v>81</v>
      </c>
      <c r="G208" s="20">
        <v>93</v>
      </c>
      <c r="H208" s="20">
        <v>112</v>
      </c>
      <c r="I208" s="20">
        <v>111</v>
      </c>
      <c r="J208" s="20">
        <v>92</v>
      </c>
      <c r="K208" s="20"/>
      <c r="Q208" s="42">
        <f t="shared" si="8"/>
        <v>97</v>
      </c>
      <c r="R208" s="42">
        <f t="shared" si="9"/>
        <v>15.371587890836595</v>
      </c>
    </row>
    <row r="209" spans="1:18">
      <c r="A209">
        <f>Volume_Weights!A209</f>
        <v>1854</v>
      </c>
      <c r="B209" s="20" t="s">
        <v>227</v>
      </c>
      <c r="C209" s="20">
        <v>69</v>
      </c>
      <c r="D209" s="20">
        <v>63</v>
      </c>
      <c r="E209" s="20">
        <v>69</v>
      </c>
      <c r="F209" s="20">
        <v>76</v>
      </c>
      <c r="G209" s="20">
        <v>68</v>
      </c>
      <c r="H209" s="20">
        <v>68</v>
      </c>
      <c r="I209" s="20"/>
      <c r="J209" s="20"/>
      <c r="K209" s="20"/>
      <c r="Q209" s="42">
        <f t="shared" si="8"/>
        <v>68.833333333333329</v>
      </c>
      <c r="R209" s="42">
        <f t="shared" si="9"/>
        <v>4.1673332800085321</v>
      </c>
    </row>
    <row r="210" spans="1:18">
      <c r="A210">
        <f>Volume_Weights!A210</f>
        <v>1858</v>
      </c>
      <c r="B210" s="20" t="s">
        <v>227</v>
      </c>
      <c r="C210" s="20">
        <v>119</v>
      </c>
      <c r="D210" s="20">
        <v>120</v>
      </c>
      <c r="E210" s="20">
        <v>122</v>
      </c>
      <c r="F210" s="20">
        <v>127</v>
      </c>
      <c r="G210" s="20">
        <v>129</v>
      </c>
      <c r="H210" s="20">
        <v>117</v>
      </c>
      <c r="I210" s="20"/>
      <c r="J210" s="20"/>
      <c r="K210" s="20"/>
      <c r="Q210" s="42">
        <f t="shared" si="8"/>
        <v>122.33333333333333</v>
      </c>
      <c r="R210" s="42">
        <f t="shared" si="9"/>
        <v>4.7187568984497039</v>
      </c>
    </row>
    <row r="211" spans="1:18" s="8" customFormat="1" ht="17" thickBot="1">
      <c r="A211" s="8">
        <f>Volume_Weights!A211</f>
        <v>2590</v>
      </c>
      <c r="B211" s="21" t="s">
        <v>227</v>
      </c>
      <c r="C211" s="21">
        <v>36</v>
      </c>
      <c r="D211" s="21">
        <v>37</v>
      </c>
      <c r="E211" s="21">
        <v>44</v>
      </c>
      <c r="F211" s="21">
        <v>38</v>
      </c>
      <c r="G211" s="21">
        <v>32</v>
      </c>
      <c r="H211" s="21">
        <v>35</v>
      </c>
      <c r="I211" s="21"/>
      <c r="J211" s="21"/>
      <c r="K211" s="21"/>
      <c r="Q211" s="66">
        <f t="shared" si="8"/>
        <v>37</v>
      </c>
      <c r="R211" s="66">
        <f t="shared" si="9"/>
        <v>4</v>
      </c>
    </row>
    <row r="212" spans="1:18" ht="17" thickTop="1">
      <c r="A212">
        <f>Volume_Weights!A212</f>
        <v>918</v>
      </c>
      <c r="B212" s="20" t="s">
        <v>235</v>
      </c>
      <c r="C212" s="20">
        <v>108</v>
      </c>
      <c r="D212" s="20">
        <v>86</v>
      </c>
      <c r="E212" s="20">
        <v>102</v>
      </c>
      <c r="F212" s="20">
        <v>108</v>
      </c>
      <c r="G212" s="20">
        <v>118</v>
      </c>
      <c r="H212" s="20">
        <v>116</v>
      </c>
      <c r="I212" s="20">
        <v>118</v>
      </c>
      <c r="J212" s="20">
        <v>104</v>
      </c>
      <c r="K212" s="20"/>
      <c r="Q212" s="42">
        <f t="shared" si="8"/>
        <v>107.5</v>
      </c>
      <c r="R212" s="42">
        <f t="shared" si="9"/>
        <v>10.677078252031311</v>
      </c>
    </row>
    <row r="213" spans="1:18">
      <c r="A213">
        <f>Volume_Weights!A213</f>
        <v>1843</v>
      </c>
      <c r="B213" s="20" t="s">
        <v>235</v>
      </c>
      <c r="C213" s="20">
        <v>102</v>
      </c>
      <c r="D213" s="20">
        <v>110</v>
      </c>
      <c r="E213" s="20">
        <v>96</v>
      </c>
      <c r="F213" s="20">
        <v>97</v>
      </c>
      <c r="G213" s="20">
        <v>112</v>
      </c>
      <c r="H213" s="20">
        <v>106</v>
      </c>
      <c r="I213" s="20"/>
      <c r="J213" s="20"/>
      <c r="K213" s="20"/>
      <c r="Q213" s="42">
        <f t="shared" si="8"/>
        <v>103.83333333333333</v>
      </c>
      <c r="R213" s="42">
        <f t="shared" si="9"/>
        <v>6.6458006791256281</v>
      </c>
    </row>
    <row r="214" spans="1:18">
      <c r="A214">
        <f>Volume_Weights!A214</f>
        <v>1844</v>
      </c>
      <c r="B214" s="20" t="s">
        <v>235</v>
      </c>
      <c r="C214" s="20">
        <v>141</v>
      </c>
      <c r="D214" s="20">
        <v>121</v>
      </c>
      <c r="E214" s="20">
        <v>155</v>
      </c>
      <c r="F214" s="20">
        <v>150</v>
      </c>
      <c r="G214" s="20">
        <v>144</v>
      </c>
      <c r="H214" s="20">
        <v>141</v>
      </c>
      <c r="I214" s="20">
        <v>119</v>
      </c>
      <c r="J214" s="20">
        <v>156</v>
      </c>
      <c r="K214" s="20"/>
      <c r="Q214" s="42">
        <f t="shared" si="8"/>
        <v>140.875</v>
      </c>
      <c r="R214" s="42">
        <f t="shared" si="9"/>
        <v>14.116226731774223</v>
      </c>
    </row>
    <row r="215" spans="1:18">
      <c r="A215">
        <f>Volume_Weights!A215</f>
        <v>2570</v>
      </c>
      <c r="B215" s="20" t="s">
        <v>235</v>
      </c>
      <c r="C215" s="20">
        <v>99</v>
      </c>
      <c r="D215" s="20">
        <v>69</v>
      </c>
      <c r="E215" s="20">
        <v>85</v>
      </c>
      <c r="F215" s="20">
        <v>73</v>
      </c>
      <c r="G215" s="20">
        <v>76</v>
      </c>
      <c r="H215" s="20">
        <v>86</v>
      </c>
      <c r="I215" s="20">
        <v>74</v>
      </c>
      <c r="J215" s="20">
        <v>90</v>
      </c>
      <c r="K215" s="20"/>
      <c r="Q215" s="42">
        <f t="shared" si="8"/>
        <v>81.5</v>
      </c>
      <c r="R215" s="42">
        <f t="shared" si="9"/>
        <v>10.184021097498066</v>
      </c>
    </row>
    <row r="216" spans="1:18">
      <c r="A216">
        <f>Volume_Weights!A216</f>
        <v>2571</v>
      </c>
      <c r="B216" s="20" t="s">
        <v>235</v>
      </c>
      <c r="C216" s="20">
        <v>81</v>
      </c>
      <c r="D216" s="20">
        <v>74</v>
      </c>
      <c r="E216" s="20">
        <v>74</v>
      </c>
      <c r="F216" s="20">
        <v>81</v>
      </c>
      <c r="G216" s="20">
        <v>76</v>
      </c>
      <c r="H216" s="20">
        <v>79</v>
      </c>
      <c r="I216" s="20"/>
      <c r="J216" s="20"/>
      <c r="K216" s="20"/>
      <c r="Q216" s="42">
        <f t="shared" si="8"/>
        <v>77.5</v>
      </c>
      <c r="R216" s="42">
        <f t="shared" si="9"/>
        <v>3.271085446759225</v>
      </c>
    </row>
    <row r="217" spans="1:18" s="8" customFormat="1" ht="17" thickBot="1">
      <c r="A217" s="8">
        <f>Volume_Weights!A217</f>
        <v>2572</v>
      </c>
      <c r="B217" s="21" t="s">
        <v>235</v>
      </c>
      <c r="C217" s="21">
        <v>63</v>
      </c>
      <c r="D217" s="21">
        <v>57</v>
      </c>
      <c r="E217" s="21">
        <v>73</v>
      </c>
      <c r="F217" s="21">
        <v>59</v>
      </c>
      <c r="G217" s="21">
        <v>71</v>
      </c>
      <c r="H217" s="21">
        <v>59</v>
      </c>
      <c r="I217" s="21"/>
      <c r="J217" s="21"/>
      <c r="K217" s="21"/>
      <c r="Q217" s="66">
        <f t="shared" si="8"/>
        <v>63.666666666666664</v>
      </c>
      <c r="R217" s="66">
        <f t="shared" si="9"/>
        <v>6.7724933862401571</v>
      </c>
    </row>
    <row r="218" spans="1:18" ht="17" thickTop="1">
      <c r="A218">
        <f>Volume_Weights!A218</f>
        <v>1824</v>
      </c>
      <c r="B218" s="20" t="s">
        <v>238</v>
      </c>
      <c r="C218" s="20">
        <v>86</v>
      </c>
      <c r="D218" s="20">
        <v>70</v>
      </c>
      <c r="E218" s="20">
        <v>78</v>
      </c>
      <c r="F218" s="20">
        <v>81</v>
      </c>
      <c r="G218" s="20">
        <v>82</v>
      </c>
      <c r="H218" s="20">
        <v>66</v>
      </c>
      <c r="I218" s="20"/>
      <c r="J218" s="20"/>
      <c r="K218" s="20"/>
      <c r="Q218" s="42">
        <f t="shared" si="8"/>
        <v>77.166666666666671</v>
      </c>
      <c r="R218" s="42">
        <f t="shared" si="9"/>
        <v>7.6528861657982779</v>
      </c>
    </row>
    <row r="219" spans="1:18">
      <c r="A219">
        <f>Volume_Weights!A219</f>
        <v>1861</v>
      </c>
      <c r="B219" s="20" t="s">
        <v>238</v>
      </c>
      <c r="C219" s="20">
        <v>67</v>
      </c>
      <c r="D219" s="20">
        <v>97</v>
      </c>
      <c r="E219" s="20">
        <v>63</v>
      </c>
      <c r="F219" s="20">
        <v>63</v>
      </c>
      <c r="G219" s="20">
        <v>70</v>
      </c>
      <c r="H219" s="20">
        <v>56</v>
      </c>
      <c r="I219" s="20">
        <v>61</v>
      </c>
      <c r="J219" s="20">
        <v>70</v>
      </c>
      <c r="K219" s="20"/>
      <c r="Q219" s="42">
        <f t="shared" si="8"/>
        <v>68.375</v>
      </c>
      <c r="R219" s="42">
        <f t="shared" si="9"/>
        <v>12.489281118508897</v>
      </c>
    </row>
    <row r="220" spans="1:18">
      <c r="A220">
        <f>Volume_Weights!A220</f>
        <v>1863</v>
      </c>
      <c r="B220" s="20" t="s">
        <v>238</v>
      </c>
      <c r="C220" s="20">
        <v>105</v>
      </c>
      <c r="D220" s="20">
        <v>116</v>
      </c>
      <c r="E220" s="20">
        <v>117</v>
      </c>
      <c r="F220" s="20">
        <v>120</v>
      </c>
      <c r="G220" s="20">
        <v>114</v>
      </c>
      <c r="H220" s="20">
        <v>121</v>
      </c>
      <c r="I220" s="20"/>
      <c r="J220" s="20"/>
      <c r="K220" s="20"/>
      <c r="Q220" s="42">
        <f t="shared" si="8"/>
        <v>115.5</v>
      </c>
      <c r="R220" s="42">
        <f t="shared" si="9"/>
        <v>5.7532599454570104</v>
      </c>
    </row>
    <row r="221" spans="1:18">
      <c r="A221">
        <f>Volume_Weights!A221</f>
        <v>2589</v>
      </c>
      <c r="B221" s="20" t="s">
        <v>238</v>
      </c>
      <c r="C221" s="20">
        <v>85</v>
      </c>
      <c r="D221" s="20">
        <v>84</v>
      </c>
      <c r="E221" s="20">
        <v>84</v>
      </c>
      <c r="F221" s="20">
        <v>73</v>
      </c>
      <c r="G221" s="20">
        <v>87</v>
      </c>
      <c r="H221" s="20">
        <v>89</v>
      </c>
      <c r="I221" s="20"/>
      <c r="J221" s="20"/>
      <c r="K221" s="20"/>
      <c r="Q221" s="42">
        <f t="shared" si="8"/>
        <v>83.666666666666671</v>
      </c>
      <c r="R221" s="42">
        <f t="shared" si="9"/>
        <v>5.5737479909542618</v>
      </c>
    </row>
    <row r="222" spans="1:18">
      <c r="A222">
        <f>Volume_Weights!A222</f>
        <v>2591</v>
      </c>
      <c r="B222" s="20" t="s">
        <v>238</v>
      </c>
      <c r="C222" s="20">
        <v>112</v>
      </c>
      <c r="D222" s="20">
        <v>122</v>
      </c>
      <c r="E222" s="20">
        <v>151</v>
      </c>
      <c r="F222" s="20">
        <v>121</v>
      </c>
      <c r="G222" s="20">
        <v>141</v>
      </c>
      <c r="H222" s="20">
        <v>132</v>
      </c>
      <c r="I222" s="20">
        <v>124</v>
      </c>
      <c r="J222" s="20">
        <v>143</v>
      </c>
      <c r="K222" s="20"/>
      <c r="Q222" s="42">
        <f t="shared" si="8"/>
        <v>130.75</v>
      </c>
      <c r="R222" s="42">
        <f t="shared" si="9"/>
        <v>13.285330255586423</v>
      </c>
    </row>
    <row r="223" spans="1:18" s="8" customFormat="1" ht="17" thickBot="1">
      <c r="A223" s="8">
        <f>Volume_Weights!A223</f>
        <v>2592</v>
      </c>
      <c r="B223" s="21" t="s">
        <v>238</v>
      </c>
      <c r="C223" s="21">
        <v>129</v>
      </c>
      <c r="D223" s="21">
        <v>149</v>
      </c>
      <c r="E223" s="21">
        <v>129</v>
      </c>
      <c r="F223" s="21">
        <v>124</v>
      </c>
      <c r="G223" s="21">
        <v>143</v>
      </c>
      <c r="H223" s="21">
        <v>128</v>
      </c>
      <c r="I223" s="21"/>
      <c r="J223" s="21"/>
      <c r="K223" s="21"/>
      <c r="Q223" s="66">
        <f t="shared" si="8"/>
        <v>133.66666666666666</v>
      </c>
      <c r="R223" s="66">
        <f t="shared" si="9"/>
        <v>9.9129544872690047</v>
      </c>
    </row>
    <row r="224" spans="1:18" ht="17" thickTop="1">
      <c r="A224">
        <f>Volume_Weights!A224</f>
        <v>116</v>
      </c>
      <c r="B224" s="20" t="s">
        <v>241</v>
      </c>
      <c r="C224" s="20">
        <v>36</v>
      </c>
      <c r="D224" s="20">
        <v>38</v>
      </c>
      <c r="E224" s="20">
        <v>33</v>
      </c>
      <c r="F224" s="20">
        <v>37</v>
      </c>
      <c r="G224" s="20">
        <v>32</v>
      </c>
      <c r="H224" s="20">
        <v>32</v>
      </c>
      <c r="I224" s="20"/>
      <c r="J224" s="20"/>
      <c r="K224" s="20"/>
      <c r="Q224" s="42">
        <f>AVERAGE(D224:P224)</f>
        <v>34.4</v>
      </c>
      <c r="R224" s="42">
        <f>STDEV(D224:P224)</f>
        <v>2.8809720581775866</v>
      </c>
    </row>
    <row r="225" spans="1:18">
      <c r="A225">
        <f>Volume_Weights!A225</f>
        <v>1619</v>
      </c>
      <c r="B225" s="20" t="s">
        <v>241</v>
      </c>
      <c r="C225" s="20">
        <v>84</v>
      </c>
      <c r="D225" s="20">
        <v>81</v>
      </c>
      <c r="E225" s="20">
        <v>85</v>
      </c>
      <c r="F225" s="20">
        <v>82</v>
      </c>
      <c r="G225" s="20">
        <v>79</v>
      </c>
      <c r="H225" s="20">
        <v>84</v>
      </c>
      <c r="I225" s="20"/>
      <c r="J225" s="20"/>
      <c r="K225" s="20"/>
      <c r="Q225" s="42">
        <f t="shared" si="8"/>
        <v>82.5</v>
      </c>
      <c r="R225" s="42">
        <f t="shared" si="9"/>
        <v>2.2583179581272428</v>
      </c>
    </row>
    <row r="226" spans="1:18">
      <c r="A226">
        <f>Volume_Weights!A226</f>
        <v>1822</v>
      </c>
      <c r="B226" s="20" t="s">
        <v>241</v>
      </c>
      <c r="C226" s="20">
        <v>81</v>
      </c>
      <c r="D226" s="20">
        <v>102</v>
      </c>
      <c r="E226" s="20">
        <v>102</v>
      </c>
      <c r="F226" s="20">
        <v>88</v>
      </c>
      <c r="G226" s="20">
        <v>103</v>
      </c>
      <c r="H226" s="20">
        <v>109</v>
      </c>
      <c r="I226" s="20">
        <v>83</v>
      </c>
      <c r="J226" s="20">
        <v>86</v>
      </c>
      <c r="K226" s="20"/>
      <c r="Q226" s="42">
        <f t="shared" si="8"/>
        <v>94.25</v>
      </c>
      <c r="R226" s="42">
        <f t="shared" si="9"/>
        <v>10.846329201294655</v>
      </c>
    </row>
    <row r="227" spans="1:18">
      <c r="A227">
        <f>Volume_Weights!A227</f>
        <v>2490</v>
      </c>
      <c r="B227" s="20" t="s">
        <v>241</v>
      </c>
      <c r="C227" s="20">
        <v>112</v>
      </c>
      <c r="D227" s="20">
        <v>88</v>
      </c>
      <c r="E227" s="20">
        <v>78</v>
      </c>
      <c r="F227" s="20">
        <v>86</v>
      </c>
      <c r="G227" s="20">
        <v>97</v>
      </c>
      <c r="H227" s="20">
        <v>91</v>
      </c>
      <c r="I227" s="20">
        <v>86</v>
      </c>
      <c r="J227" s="20">
        <v>85</v>
      </c>
      <c r="K227" s="20"/>
      <c r="Q227" s="42">
        <f t="shared" si="8"/>
        <v>90.375</v>
      </c>
      <c r="R227" s="42">
        <f t="shared" si="9"/>
        <v>10.266972011538471</v>
      </c>
    </row>
    <row r="228" spans="1:18">
      <c r="A228">
        <f>Volume_Weights!A228</f>
        <v>2491</v>
      </c>
      <c r="B228" s="20" t="s">
        <v>241</v>
      </c>
      <c r="C228" s="20">
        <v>84</v>
      </c>
      <c r="D228" s="20">
        <v>68</v>
      </c>
      <c r="E228" s="20">
        <v>84</v>
      </c>
      <c r="F228" s="20">
        <v>74</v>
      </c>
      <c r="G228" s="20">
        <v>72</v>
      </c>
      <c r="H228" s="20">
        <v>75</v>
      </c>
      <c r="I228" s="20"/>
      <c r="J228" s="20"/>
      <c r="K228" s="20"/>
      <c r="Q228" s="42">
        <f t="shared" si="8"/>
        <v>76.166666666666671</v>
      </c>
      <c r="R228" s="42">
        <f t="shared" si="9"/>
        <v>6.5243135015621885</v>
      </c>
    </row>
    <row r="229" spans="1:18" s="8" customFormat="1" ht="17" thickBot="1">
      <c r="A229" s="8">
        <f>Volume_Weights!A229</f>
        <v>2492</v>
      </c>
      <c r="B229" s="21" t="s">
        <v>241</v>
      </c>
      <c r="C229" s="21">
        <v>68</v>
      </c>
      <c r="D229" s="21">
        <v>76</v>
      </c>
      <c r="E229" s="21">
        <v>83</v>
      </c>
      <c r="F229" s="21">
        <v>86</v>
      </c>
      <c r="G229" s="21">
        <v>86</v>
      </c>
      <c r="H229" s="21">
        <v>84</v>
      </c>
      <c r="I229" s="21"/>
      <c r="J229" s="21"/>
      <c r="K229" s="21"/>
      <c r="Q229" s="66">
        <f t="shared" si="8"/>
        <v>80.5</v>
      </c>
      <c r="R229" s="66">
        <f t="shared" si="9"/>
        <v>7.148426400264607</v>
      </c>
    </row>
    <row r="230" spans="1:18" ht="17" thickTop="1">
      <c r="A230">
        <f>Volume_Weights!A230</f>
        <v>1823</v>
      </c>
      <c r="B230" s="20" t="s">
        <v>247</v>
      </c>
      <c r="C230" s="20">
        <v>71</v>
      </c>
      <c r="D230" s="20">
        <v>80</v>
      </c>
      <c r="E230" s="20">
        <v>79</v>
      </c>
      <c r="F230" s="20">
        <v>78</v>
      </c>
      <c r="G230" s="20">
        <v>81</v>
      </c>
      <c r="H230" s="20">
        <v>80</v>
      </c>
      <c r="I230" s="20"/>
      <c r="J230" s="20"/>
      <c r="K230" s="20"/>
      <c r="Q230" s="42">
        <f t="shared" si="8"/>
        <v>78.166666666666671</v>
      </c>
      <c r="R230" s="42">
        <f t="shared" si="9"/>
        <v>3.6560452221856701</v>
      </c>
    </row>
    <row r="231" spans="1:18">
      <c r="A231">
        <f>Volume_Weights!A231</f>
        <v>1825</v>
      </c>
      <c r="B231" s="20" t="s">
        <v>247</v>
      </c>
      <c r="C231" s="20">
        <v>243</v>
      </c>
      <c r="D231" s="20">
        <v>229</v>
      </c>
      <c r="E231" s="20">
        <v>242</v>
      </c>
      <c r="F231" s="20">
        <v>226</v>
      </c>
      <c r="G231" s="20">
        <v>243</v>
      </c>
      <c r="H231" s="20">
        <v>224</v>
      </c>
      <c r="I231" s="20"/>
      <c r="J231" s="20"/>
      <c r="K231" s="20"/>
      <c r="Q231" s="42">
        <f t="shared" si="8"/>
        <v>234.5</v>
      </c>
      <c r="R231" s="42">
        <f t="shared" si="9"/>
        <v>9.0939540355117252</v>
      </c>
    </row>
    <row r="232" spans="1:18">
      <c r="A232">
        <f>Volume_Weights!A232</f>
        <v>2600</v>
      </c>
      <c r="B232" s="20" t="s">
        <v>247</v>
      </c>
      <c r="C232" s="20">
        <v>81</v>
      </c>
      <c r="D232" s="20">
        <v>68</v>
      </c>
      <c r="E232" s="20">
        <v>61</v>
      </c>
      <c r="F232" s="20">
        <v>67</v>
      </c>
      <c r="G232" s="20">
        <v>73</v>
      </c>
      <c r="H232" s="20">
        <v>69</v>
      </c>
      <c r="I232" s="20"/>
      <c r="J232" s="20"/>
      <c r="K232" s="20"/>
      <c r="Q232" s="42">
        <f t="shared" si="8"/>
        <v>69.833333333333329</v>
      </c>
      <c r="R232" s="42">
        <f t="shared" si="9"/>
        <v>6.7057189522575928</v>
      </c>
    </row>
    <row r="233" spans="1:18">
      <c r="A233">
        <f>Volume_Weights!A233</f>
        <v>2601</v>
      </c>
      <c r="B233" s="20" t="s">
        <v>247</v>
      </c>
      <c r="C233" s="20">
        <v>114</v>
      </c>
      <c r="D233" s="20">
        <v>111</v>
      </c>
      <c r="E233" s="20">
        <v>119</v>
      </c>
      <c r="F233" s="20">
        <v>129</v>
      </c>
      <c r="G233" s="20">
        <v>118</v>
      </c>
      <c r="H233" s="20">
        <v>107</v>
      </c>
      <c r="I233" s="20">
        <v>109</v>
      </c>
      <c r="J233" s="20">
        <v>105</v>
      </c>
      <c r="K233" s="20"/>
      <c r="Q233" s="42">
        <f t="shared" si="8"/>
        <v>114</v>
      </c>
      <c r="R233" s="42">
        <f t="shared" si="9"/>
        <v>7.8376381281972591</v>
      </c>
    </row>
    <row r="234" spans="1:18">
      <c r="A234">
        <f>Volume_Weights!A234</f>
        <v>2602</v>
      </c>
      <c r="B234" s="20" t="s">
        <v>247</v>
      </c>
      <c r="C234" s="20">
        <v>94</v>
      </c>
      <c r="D234" s="20">
        <v>93</v>
      </c>
      <c r="E234" s="20">
        <v>89</v>
      </c>
      <c r="F234" s="20">
        <v>105</v>
      </c>
      <c r="G234" s="20">
        <v>103</v>
      </c>
      <c r="H234" s="20">
        <v>111</v>
      </c>
      <c r="I234" s="20"/>
      <c r="J234" s="20"/>
      <c r="K234" s="20"/>
      <c r="Q234" s="42">
        <f t="shared" si="8"/>
        <v>99.166666666666671</v>
      </c>
      <c r="R234" s="42">
        <f t="shared" si="9"/>
        <v>8.4478794183313646</v>
      </c>
    </row>
    <row r="235" spans="1:18" s="8" customFormat="1" ht="17" thickBot="1">
      <c r="A235" s="8">
        <f>Volume_Weights!A235</f>
        <v>2603</v>
      </c>
      <c r="B235" s="21" t="s">
        <v>247</v>
      </c>
      <c r="C235" s="21">
        <v>52</v>
      </c>
      <c r="D235" s="21">
        <v>56</v>
      </c>
      <c r="E235" s="21">
        <v>59</v>
      </c>
      <c r="F235" s="21">
        <v>52</v>
      </c>
      <c r="G235" s="21">
        <v>62</v>
      </c>
      <c r="H235" s="21">
        <v>53</v>
      </c>
      <c r="I235" s="21"/>
      <c r="J235" s="21"/>
      <c r="K235" s="21"/>
      <c r="Q235" s="66">
        <f t="shared" si="8"/>
        <v>55.666666666666664</v>
      </c>
      <c r="R235" s="66">
        <f t="shared" si="9"/>
        <v>4.1311822359545776</v>
      </c>
    </row>
    <row r="236" spans="1:18" ht="17" thickTop="1">
      <c r="A236">
        <f>Volume_Weights!A236</f>
        <v>1033</v>
      </c>
      <c r="B236" s="20" t="s">
        <v>250</v>
      </c>
      <c r="C236" s="20">
        <v>134</v>
      </c>
      <c r="D236" s="20">
        <v>134</v>
      </c>
      <c r="E236" s="20">
        <v>139</v>
      </c>
      <c r="F236" s="20">
        <v>150</v>
      </c>
      <c r="G236" s="20">
        <v>128</v>
      </c>
      <c r="H236" s="20">
        <v>140</v>
      </c>
      <c r="I236" s="20"/>
      <c r="J236" s="20"/>
      <c r="K236" s="20"/>
      <c r="Q236" s="42">
        <f>AVERAGE(D236:P236)</f>
        <v>138.19999999999999</v>
      </c>
      <c r="R236" s="42">
        <f>STDEV(D236:P236)</f>
        <v>8.1363382427231965</v>
      </c>
    </row>
    <row r="237" spans="1:18">
      <c r="A237">
        <f>Volume_Weights!A237</f>
        <v>917</v>
      </c>
      <c r="B237" s="20" t="s">
        <v>250</v>
      </c>
      <c r="C237" s="20">
        <v>193</v>
      </c>
      <c r="D237" s="20">
        <v>163</v>
      </c>
      <c r="E237" s="20">
        <v>195</v>
      </c>
      <c r="F237" s="20">
        <v>187</v>
      </c>
      <c r="G237" s="20">
        <v>179</v>
      </c>
      <c r="H237" s="20">
        <v>177</v>
      </c>
      <c r="I237" s="20">
        <v>169</v>
      </c>
      <c r="J237" s="20"/>
      <c r="K237" s="20"/>
      <c r="Q237" s="42">
        <f t="shared" si="8"/>
        <v>180.42857142857142</v>
      </c>
      <c r="R237" s="42">
        <f t="shared" si="9"/>
        <v>11.984116472191333</v>
      </c>
    </row>
    <row r="238" spans="1:18">
      <c r="A238">
        <f>Volume_Weights!A238</f>
        <v>111</v>
      </c>
      <c r="B238" s="20" t="s">
        <v>250</v>
      </c>
      <c r="C238" s="20">
        <v>69</v>
      </c>
      <c r="D238" s="20">
        <v>53</v>
      </c>
      <c r="E238" s="20">
        <v>62</v>
      </c>
      <c r="F238" s="20">
        <v>69</v>
      </c>
      <c r="G238" s="20">
        <v>66</v>
      </c>
      <c r="H238" s="20">
        <v>73</v>
      </c>
      <c r="I238" s="20"/>
      <c r="J238" s="20"/>
      <c r="K238" s="20"/>
      <c r="Q238" s="42">
        <f t="shared" si="8"/>
        <v>65.333333333333329</v>
      </c>
      <c r="R238" s="42">
        <f t="shared" si="9"/>
        <v>7.0616334276615262</v>
      </c>
    </row>
    <row r="239" spans="1:18">
      <c r="A239">
        <f>Volume_Weights!A239</f>
        <v>921</v>
      </c>
      <c r="B239" s="20" t="s">
        <v>250</v>
      </c>
      <c r="C239" s="20">
        <v>102</v>
      </c>
      <c r="D239" s="20">
        <v>101</v>
      </c>
      <c r="E239" s="20">
        <v>88</v>
      </c>
      <c r="F239" s="20">
        <v>110</v>
      </c>
      <c r="G239" s="20">
        <v>109</v>
      </c>
      <c r="H239" s="20">
        <v>105</v>
      </c>
      <c r="I239" s="20"/>
      <c r="J239" s="20"/>
      <c r="K239" s="20"/>
      <c r="Q239" s="42">
        <f t="shared" si="8"/>
        <v>102.5</v>
      </c>
      <c r="R239" s="42">
        <f t="shared" si="9"/>
        <v>7.9686887252546139</v>
      </c>
    </row>
    <row r="240" spans="1:18">
      <c r="A240">
        <f>Volume_Weights!A240</f>
        <v>922</v>
      </c>
      <c r="B240" s="20" t="s">
        <v>250</v>
      </c>
      <c r="C240" s="20">
        <v>100</v>
      </c>
      <c r="D240" s="20">
        <v>89</v>
      </c>
      <c r="E240" s="20">
        <v>89</v>
      </c>
      <c r="F240" s="20">
        <v>79</v>
      </c>
      <c r="G240" s="20">
        <v>75</v>
      </c>
      <c r="H240" s="20">
        <v>79</v>
      </c>
      <c r="I240" s="20"/>
      <c r="J240" s="20"/>
      <c r="K240" s="20"/>
      <c r="Q240" s="42">
        <f t="shared" si="8"/>
        <v>85.166666666666671</v>
      </c>
      <c r="R240" s="42">
        <f t="shared" si="9"/>
        <v>9.2610294604145746</v>
      </c>
    </row>
    <row r="241" spans="1:18" s="8" customFormat="1" ht="17" thickBot="1">
      <c r="A241" s="8">
        <f>Volume_Weights!A241</f>
        <v>1778</v>
      </c>
      <c r="B241" s="21" t="s">
        <v>250</v>
      </c>
      <c r="C241" s="21">
        <v>96</v>
      </c>
      <c r="D241" s="21">
        <v>95</v>
      </c>
      <c r="E241" s="21">
        <v>99</v>
      </c>
      <c r="F241" s="21">
        <v>94</v>
      </c>
      <c r="G241" s="21">
        <v>101</v>
      </c>
      <c r="H241" s="21">
        <v>89</v>
      </c>
      <c r="I241" s="21"/>
      <c r="J241" s="21"/>
      <c r="K241" s="21"/>
      <c r="Q241" s="66">
        <f t="shared" si="8"/>
        <v>95.666666666666671</v>
      </c>
      <c r="R241" s="66">
        <f t="shared" si="9"/>
        <v>4.1793141383086612</v>
      </c>
    </row>
    <row r="242" spans="1:18" ht="17" thickTop="1">
      <c r="A242">
        <f>Volume_Weights!A242</f>
        <v>1834</v>
      </c>
      <c r="B242" s="20" t="s">
        <v>253</v>
      </c>
      <c r="C242" s="20">
        <v>128</v>
      </c>
      <c r="D242" s="20">
        <v>121</v>
      </c>
      <c r="E242" s="20">
        <v>119</v>
      </c>
      <c r="F242" s="20">
        <v>128</v>
      </c>
      <c r="G242" s="20">
        <v>122</v>
      </c>
      <c r="H242" s="20">
        <v>113</v>
      </c>
      <c r="I242" s="20"/>
      <c r="J242" s="20"/>
      <c r="K242" s="20"/>
      <c r="Q242" s="42">
        <f t="shared" si="8"/>
        <v>121.83333333333333</v>
      </c>
      <c r="R242" s="42">
        <f t="shared" si="9"/>
        <v>5.7067211835402185</v>
      </c>
    </row>
    <row r="243" spans="1:18">
      <c r="A243">
        <f>Volume_Weights!A243</f>
        <v>1743</v>
      </c>
      <c r="B243" s="20" t="s">
        <v>253</v>
      </c>
      <c r="C243" s="20">
        <v>106</v>
      </c>
      <c r="D243" s="20">
        <v>129</v>
      </c>
      <c r="E243" s="20">
        <v>111</v>
      </c>
      <c r="F243" s="20">
        <v>114</v>
      </c>
      <c r="G243" s="20">
        <v>130</v>
      </c>
      <c r="H243" s="20">
        <v>104</v>
      </c>
      <c r="I243" s="20">
        <v>112</v>
      </c>
      <c r="J243" s="20">
        <v>105</v>
      </c>
      <c r="K243" s="20"/>
      <c r="Q243" s="42">
        <f t="shared" si="8"/>
        <v>113.875</v>
      </c>
      <c r="R243" s="42">
        <f t="shared" si="9"/>
        <v>10.273926777458142</v>
      </c>
    </row>
    <row r="244" spans="1:18">
      <c r="A244">
        <f>Volume_Weights!A244</f>
        <v>2479</v>
      </c>
      <c r="B244" s="20" t="s">
        <v>253</v>
      </c>
      <c r="C244" s="20">
        <v>142</v>
      </c>
      <c r="D244" s="20">
        <v>128</v>
      </c>
      <c r="E244" s="20">
        <v>135</v>
      </c>
      <c r="F244" s="20">
        <v>140</v>
      </c>
      <c r="G244" s="20">
        <v>138</v>
      </c>
      <c r="H244" s="20">
        <v>135</v>
      </c>
      <c r="I244" s="20"/>
      <c r="J244" s="20"/>
      <c r="K244" s="20"/>
      <c r="Q244" s="42">
        <f t="shared" si="8"/>
        <v>136.33333333333334</v>
      </c>
      <c r="R244" s="42">
        <f t="shared" si="9"/>
        <v>4.9261208538429768</v>
      </c>
    </row>
    <row r="245" spans="1:18">
      <c r="A245">
        <f>Volume_Weights!A245</f>
        <v>2480</v>
      </c>
      <c r="B245" s="20" t="s">
        <v>253</v>
      </c>
      <c r="C245" s="20">
        <v>59</v>
      </c>
      <c r="D245" s="20">
        <v>54</v>
      </c>
      <c r="E245" s="20">
        <v>63</v>
      </c>
      <c r="F245" s="20">
        <v>53</v>
      </c>
      <c r="G245" s="20">
        <v>52</v>
      </c>
      <c r="H245" s="20">
        <v>53</v>
      </c>
      <c r="I245" s="20"/>
      <c r="J245" s="20"/>
      <c r="K245" s="20"/>
      <c r="Q245" s="42">
        <f t="shared" si="8"/>
        <v>55.666666666666664</v>
      </c>
      <c r="R245" s="42">
        <f t="shared" si="9"/>
        <v>4.3665394383500846</v>
      </c>
    </row>
    <row r="246" spans="1:18">
      <c r="A246">
        <f>Volume_Weights!A246</f>
        <v>2469</v>
      </c>
      <c r="B246" s="20" t="s">
        <v>253</v>
      </c>
      <c r="C246" s="20">
        <v>89</v>
      </c>
      <c r="D246" s="20">
        <v>83</v>
      </c>
      <c r="E246" s="20">
        <v>92</v>
      </c>
      <c r="F246" s="20">
        <v>90</v>
      </c>
      <c r="G246" s="20">
        <v>79</v>
      </c>
      <c r="H246" s="20">
        <v>97</v>
      </c>
      <c r="I246" s="20"/>
      <c r="J246" s="20"/>
      <c r="K246" s="20"/>
      <c r="Q246" s="42">
        <f t="shared" si="8"/>
        <v>88.333333333333329</v>
      </c>
      <c r="R246" s="42">
        <f t="shared" si="9"/>
        <v>6.4394616752230673</v>
      </c>
    </row>
    <row r="247" spans="1:18" s="8" customFormat="1" ht="17" thickBot="1">
      <c r="A247" s="8">
        <f>Volume_Weights!A247</f>
        <v>2470</v>
      </c>
      <c r="B247" s="20" t="s">
        <v>253</v>
      </c>
      <c r="C247" s="21">
        <v>89</v>
      </c>
      <c r="D247" s="21">
        <v>68</v>
      </c>
      <c r="E247" s="21">
        <v>87</v>
      </c>
      <c r="F247" s="21">
        <v>70</v>
      </c>
      <c r="G247" s="21">
        <v>79</v>
      </c>
      <c r="H247" s="21">
        <v>87</v>
      </c>
      <c r="I247" s="21"/>
      <c r="J247" s="21"/>
      <c r="K247" s="21"/>
      <c r="Q247" s="66">
        <f t="shared" si="8"/>
        <v>80</v>
      </c>
      <c r="R247" s="66">
        <f t="shared" si="9"/>
        <v>9.2086915465770698</v>
      </c>
    </row>
    <row r="248" spans="1:18" s="11" customFormat="1" ht="17" thickTop="1">
      <c r="A248" s="37" t="str">
        <f>Volume_Weights!A248</f>
        <v xml:space="preserve">Stop </v>
      </c>
      <c r="I248" s="93"/>
    </row>
    <row r="249" spans="1:18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Q249" s="42"/>
    </row>
    <row r="250" spans="1:18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Q250" s="42"/>
    </row>
    <row r="251" spans="1:18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Q251" s="42"/>
    </row>
    <row r="252" spans="1:18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Q252" s="42"/>
    </row>
    <row r="253" spans="1:18" ht="17" thickBot="1">
      <c r="A253" s="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Q253" s="42"/>
    </row>
    <row r="254" spans="1:18" ht="17" thickTop="1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Q254" s="42"/>
    </row>
    <row r="255" spans="1:18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Q255" s="42"/>
    </row>
    <row r="256" spans="1:18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Q256" s="42"/>
    </row>
    <row r="257" spans="1:17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Q257" s="42"/>
    </row>
    <row r="258" spans="1:17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Q258" s="42"/>
    </row>
    <row r="259" spans="1:17" ht="17" thickBot="1">
      <c r="A259" s="8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Q259" s="42"/>
    </row>
    <row r="260" spans="1:17" ht="17" thickTop="1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Q260" s="42"/>
    </row>
    <row r="261" spans="1:17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Q261" s="42"/>
    </row>
    <row r="262" spans="1:17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Q262" s="42"/>
    </row>
    <row r="263" spans="1:17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Q263" s="42"/>
    </row>
    <row r="264" spans="1:17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Q264" s="42"/>
    </row>
    <row r="265" spans="1:17" ht="17" thickBot="1">
      <c r="A265" s="8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Q265" s="42"/>
    </row>
    <row r="266" spans="1:17" ht="17" thickTop="1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Q266" s="42"/>
    </row>
    <row r="267" spans="1:17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Q267" s="42"/>
    </row>
    <row r="268" spans="1:17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Q268" s="42"/>
    </row>
    <row r="269" spans="1:17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Q269" s="42"/>
    </row>
    <row r="270" spans="1:17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Q270" s="42"/>
    </row>
    <row r="271" spans="1:17" ht="17" thickBot="1">
      <c r="A271" s="8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Q271" s="42"/>
    </row>
    <row r="272" spans="1:17" ht="17" thickTop="1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Q272" s="42"/>
    </row>
    <row r="273" spans="1:17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Q273" s="42"/>
    </row>
    <row r="274" spans="1:17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Q274" s="42"/>
    </row>
    <row r="275" spans="1:17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Q275" s="42"/>
    </row>
    <row r="276" spans="1:17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Q276" s="42"/>
    </row>
    <row r="277" spans="1:17" ht="17" thickBot="1">
      <c r="A277" s="8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Q277" s="42"/>
    </row>
    <row r="278" spans="1:17" ht="17" thickTop="1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Q278" s="42"/>
    </row>
    <row r="279" spans="1:17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Q279" s="42"/>
    </row>
    <row r="280" spans="1:17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Q280" s="42"/>
    </row>
    <row r="281" spans="1:17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Q281" s="42"/>
    </row>
    <row r="282" spans="1:17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Q282" s="42"/>
    </row>
    <row r="283" spans="1:17" ht="17" thickBot="1">
      <c r="A283" s="8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Q283" s="42"/>
    </row>
    <row r="284" spans="1:17" ht="17" thickTop="1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Q284" s="42"/>
    </row>
    <row r="285" spans="1:17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Q285" s="42"/>
    </row>
    <row r="286" spans="1:17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Q286" s="42"/>
    </row>
    <row r="287" spans="1:17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Q287" s="42"/>
    </row>
    <row r="288" spans="1:17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Q288" s="42"/>
    </row>
    <row r="289" spans="1:17" ht="17" thickBot="1">
      <c r="A289" s="8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Q289" s="42"/>
    </row>
    <row r="290" spans="1:17" ht="17" thickTop="1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Q290" s="42"/>
    </row>
    <row r="291" spans="1:17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Q291" s="42"/>
    </row>
    <row r="292" spans="1:17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Q292" s="42"/>
    </row>
    <row r="293" spans="1:17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Q293" s="42"/>
    </row>
    <row r="294" spans="1:17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Q294" s="42"/>
    </row>
    <row r="295" spans="1:17" ht="17" thickBot="1">
      <c r="A295" s="8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Q295" s="42"/>
    </row>
    <row r="296" spans="1:17" ht="17" thickTop="1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Q296" s="42"/>
    </row>
    <row r="297" spans="1:17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Q297" s="42"/>
    </row>
    <row r="298" spans="1:17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Q298" s="42"/>
    </row>
    <row r="299" spans="1:17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Q299" s="42"/>
    </row>
    <row r="300" spans="1:17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Q300" s="42"/>
    </row>
    <row r="301" spans="1:17" ht="17" thickBot="1">
      <c r="A301" s="8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Q301" s="42"/>
    </row>
    <row r="302" spans="1:17" ht="17" thickTop="1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Q302" s="42"/>
    </row>
    <row r="303" spans="1:17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Q303" s="42"/>
    </row>
    <row r="304" spans="1:17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Q304" s="42"/>
    </row>
    <row r="305" spans="1:17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Q305" s="42"/>
    </row>
    <row r="306" spans="1:17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Q306" s="42"/>
    </row>
    <row r="307" spans="1:17" ht="17" thickBot="1">
      <c r="A307" s="8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Q307" s="42"/>
    </row>
    <row r="308" spans="1:17" ht="17" thickTop="1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Q308" s="42"/>
    </row>
    <row r="309" spans="1:17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Q309" s="42"/>
    </row>
    <row r="310" spans="1:17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Q310" s="42"/>
    </row>
    <row r="311" spans="1:17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Q311" s="42"/>
    </row>
    <row r="312" spans="1:17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Q312" s="42"/>
    </row>
    <row r="313" spans="1:17" ht="17" thickBot="1">
      <c r="A313" s="8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Q313" s="42"/>
    </row>
    <row r="314" spans="1:17" ht="17" thickTop="1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Q314" s="42"/>
    </row>
    <row r="315" spans="1:17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Q315" s="42"/>
    </row>
    <row r="316" spans="1:17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Q316" s="42"/>
    </row>
    <row r="317" spans="1:17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Q317" s="42"/>
    </row>
    <row r="318" spans="1:17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Q318" s="42"/>
    </row>
    <row r="319" spans="1:17" ht="17" thickBot="1">
      <c r="A319" s="8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Q319" s="42"/>
    </row>
    <row r="320" spans="1:17" ht="17" thickTop="1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Q320" s="42"/>
    </row>
    <row r="321" spans="1:17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Q321" s="42"/>
    </row>
    <row r="322" spans="1:17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Q322" s="42"/>
    </row>
    <row r="323" spans="1:17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Q323" s="42"/>
    </row>
    <row r="324" spans="1:17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Q324" s="42"/>
    </row>
    <row r="325" spans="1:17" ht="17" thickBot="1">
      <c r="A325" s="8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Q325" s="42"/>
    </row>
    <row r="326" spans="1:17" ht="17" thickTop="1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Q326" s="42"/>
    </row>
    <row r="327" spans="1:17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Q327" s="42"/>
    </row>
    <row r="328" spans="1:17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Q328" s="42"/>
    </row>
    <row r="329" spans="1:17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Q329" s="42"/>
    </row>
    <row r="330" spans="1:17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Q330" s="42"/>
    </row>
    <row r="331" spans="1:17" ht="17" thickBot="1">
      <c r="A331" s="8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Q331" s="42"/>
    </row>
    <row r="332" spans="1:17" ht="17" thickTop="1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Q332" s="42"/>
    </row>
    <row r="333" spans="1:17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Q333" s="42"/>
    </row>
    <row r="334" spans="1:17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Q334" s="42"/>
    </row>
    <row r="335" spans="1:17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Q335" s="42"/>
    </row>
    <row r="336" spans="1:17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Q336" s="42"/>
    </row>
    <row r="337" spans="1:17" ht="17" thickBot="1">
      <c r="A337" s="8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Q337" s="42"/>
    </row>
    <row r="338" spans="1:17" ht="17" thickTop="1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Q338" s="42"/>
    </row>
    <row r="339" spans="1:17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Q339" s="42"/>
    </row>
    <row r="340" spans="1:17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Q340" s="42"/>
    </row>
    <row r="341" spans="1:17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Q341" s="42"/>
    </row>
    <row r="342" spans="1:17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Q342" s="42"/>
    </row>
    <row r="343" spans="1:17" ht="17" thickBot="1">
      <c r="A343" s="8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Q343" s="42"/>
    </row>
    <row r="344" spans="1:17" ht="17" thickTop="1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Q344" s="42"/>
    </row>
    <row r="345" spans="1:17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Q345" s="42"/>
    </row>
    <row r="346" spans="1:17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Q346" s="42"/>
    </row>
    <row r="347" spans="1:17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Q347" s="42"/>
    </row>
    <row r="348" spans="1:17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Q348" s="42"/>
    </row>
    <row r="349" spans="1:17" ht="17" thickBot="1">
      <c r="A349" s="8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Q349" s="42"/>
    </row>
    <row r="350" spans="1:17" ht="17" thickTop="1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Q350" s="42"/>
    </row>
    <row r="351" spans="1:17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Q351" s="42"/>
    </row>
    <row r="352" spans="1:17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Q352" s="42"/>
    </row>
    <row r="353" spans="1:17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Q353" s="42"/>
    </row>
    <row r="354" spans="1:17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Q354" s="42"/>
    </row>
    <row r="355" spans="1:17" ht="17" thickBot="1">
      <c r="A355" s="8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Q355" s="42"/>
    </row>
    <row r="356" spans="1:17" ht="17" thickTop="1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Q356" s="42"/>
    </row>
    <row r="357" spans="1:17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Q357" s="42"/>
    </row>
    <row r="358" spans="1:17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Q358" s="42"/>
    </row>
    <row r="359" spans="1:17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Q359" s="42"/>
    </row>
    <row r="360" spans="1:17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Q360" s="42"/>
    </row>
    <row r="361" spans="1:17" ht="17" thickBot="1">
      <c r="A361" s="8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Q361" s="42"/>
    </row>
    <row r="362" spans="1:17" ht="17" thickTop="1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Q362" s="42"/>
    </row>
    <row r="363" spans="1:17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Q363" s="42"/>
    </row>
    <row r="364" spans="1:17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Q364" s="42"/>
    </row>
    <row r="365" spans="1:17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Q365" s="42"/>
    </row>
    <row r="366" spans="1:17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Q366" s="42"/>
    </row>
    <row r="367" spans="1:17" ht="17" thickBot="1">
      <c r="A367" s="8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Q367" s="42"/>
    </row>
    <row r="368" spans="1:17" ht="17" thickTop="1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Q368" s="42"/>
    </row>
    <row r="369" spans="1:17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Q369" s="42"/>
    </row>
    <row r="370" spans="1:17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Q370" s="42"/>
    </row>
    <row r="371" spans="1:17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Q371" s="42"/>
    </row>
    <row r="372" spans="1:17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Q372" s="42"/>
    </row>
    <row r="373" spans="1:17" ht="17" thickBot="1">
      <c r="A373" s="8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Q373" s="42"/>
    </row>
    <row r="374" spans="1:17" ht="17" thickTop="1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Q374" s="42"/>
    </row>
    <row r="375" spans="1:17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Q375" s="42"/>
    </row>
    <row r="376" spans="1:17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Q376" s="42"/>
    </row>
    <row r="377" spans="1:17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Q377" s="42"/>
    </row>
    <row r="378" spans="1:17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Q378" s="42"/>
    </row>
    <row r="379" spans="1:17" ht="17" thickBot="1">
      <c r="A379" s="8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Q379" s="42"/>
    </row>
    <row r="380" spans="1:17" ht="17" thickTop="1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Q380" s="42"/>
    </row>
    <row r="381" spans="1:17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Q381" s="42"/>
    </row>
    <row r="382" spans="1:17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Q382" s="42"/>
    </row>
    <row r="383" spans="1:17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Q383" s="42"/>
    </row>
    <row r="384" spans="1:17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Q384" s="42"/>
    </row>
    <row r="385" spans="1:17" ht="17" thickBot="1">
      <c r="A385" s="8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Q385" s="42"/>
    </row>
    <row r="386" spans="1:17" ht="17" thickTop="1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Q386" s="42"/>
    </row>
    <row r="387" spans="1:17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Q387" s="42"/>
    </row>
    <row r="388" spans="1:17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Q388" s="42"/>
    </row>
    <row r="389" spans="1:17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Q389" s="42"/>
    </row>
    <row r="390" spans="1:17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Q390" s="42"/>
    </row>
    <row r="391" spans="1:17" ht="17" thickBot="1">
      <c r="A391" s="8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Q391" s="42"/>
    </row>
    <row r="392" spans="1:17" ht="17" thickTop="1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Q392" s="42"/>
    </row>
    <row r="393" spans="1:17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Q393" s="42"/>
    </row>
    <row r="394" spans="1:17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Q394" s="42"/>
    </row>
    <row r="395" spans="1:17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Q395" s="42"/>
    </row>
    <row r="396" spans="1:17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Q396" s="42"/>
    </row>
    <row r="397" spans="1:17" ht="17" thickBot="1">
      <c r="A397" s="8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Q397" s="42"/>
    </row>
    <row r="398" spans="1:17" ht="17" thickTop="1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Q398" s="42"/>
    </row>
    <row r="399" spans="1:17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Q399" s="42"/>
    </row>
    <row r="400" spans="1:17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Q400" s="42"/>
    </row>
    <row r="401" spans="1:18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Q401" s="42"/>
    </row>
    <row r="402" spans="1:18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Q402" s="42"/>
    </row>
    <row r="403" spans="1:18" ht="17" thickBot="1">
      <c r="A403" s="8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Q403" s="42"/>
    </row>
    <row r="404" spans="1:18" ht="17" thickTop="1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Q404" s="42"/>
    </row>
    <row r="405" spans="1:18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Q405" s="42"/>
    </row>
    <row r="406" spans="1:18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Q406" s="42"/>
    </row>
    <row r="407" spans="1:18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Q407" s="42"/>
    </row>
    <row r="408" spans="1:18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Q408" s="42"/>
    </row>
    <row r="409" spans="1:18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Q409" s="42"/>
    </row>
    <row r="410" spans="1:18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Q410" s="42"/>
    </row>
    <row r="411" spans="1:18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Q411" s="42"/>
    </row>
    <row r="412" spans="1:18" s="11" customFormat="1">
      <c r="A412"/>
      <c r="R412" s="42"/>
    </row>
  </sheetData>
  <sheetProtection sheet="1" objects="1" scenarios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A4A-0B48-7F42-BE56-156964F76127}">
  <dimension ref="A1:XFD412"/>
  <sheetViews>
    <sheetView tabSelected="1" topLeftCell="A164" zoomScale="75" workbookViewId="0">
      <selection activeCell="C239" sqref="C239"/>
    </sheetView>
  </sheetViews>
  <sheetFormatPr baseColWidth="10" defaultRowHeight="16"/>
  <cols>
    <col min="2" max="2" width="17" style="68" customWidth="1"/>
    <col min="3" max="3" width="16.1640625" style="68" customWidth="1"/>
    <col min="4" max="4" width="14.6640625" style="68" customWidth="1"/>
    <col min="5" max="5" width="10.83203125" style="70"/>
    <col min="6" max="6" width="15.33203125" style="68" customWidth="1"/>
    <col min="7" max="7" width="14.33203125" style="68" customWidth="1"/>
    <col min="8" max="8" width="13.5" style="68" customWidth="1"/>
    <col min="9" max="9" width="18" customWidth="1"/>
    <col min="10" max="10" width="25.83203125" style="43" customWidth="1"/>
    <col min="11" max="11" width="22.5" style="43" customWidth="1"/>
  </cols>
  <sheetData>
    <row r="1" spans="1:11" s="51" customFormat="1" ht="17" thickBot="1">
      <c r="A1" s="50" t="str">
        <f>Volume_Weights!A1</f>
        <v>ID_LAB</v>
      </c>
      <c r="B1" s="67" t="s">
        <v>47</v>
      </c>
      <c r="C1" s="67" t="s">
        <v>48</v>
      </c>
      <c r="D1" s="67" t="s">
        <v>49</v>
      </c>
      <c r="E1" s="72" t="s">
        <v>50</v>
      </c>
      <c r="F1" s="67" t="s">
        <v>51</v>
      </c>
      <c r="G1" s="67" t="s">
        <v>52</v>
      </c>
      <c r="H1" s="67" t="s">
        <v>53</v>
      </c>
      <c r="I1" s="51" t="s">
        <v>54</v>
      </c>
      <c r="J1" s="75" t="s">
        <v>55</v>
      </c>
      <c r="K1" s="75" t="s">
        <v>56</v>
      </c>
    </row>
    <row r="2" spans="1:11">
      <c r="A2" s="34">
        <f>Volume_Weights!A2</f>
        <v>6030</v>
      </c>
      <c r="B2" s="68">
        <v>1.482</v>
      </c>
      <c r="C2" s="68">
        <v>0.255</v>
      </c>
      <c r="D2" s="68">
        <v>1.427</v>
      </c>
      <c r="E2" s="70">
        <v>-1E-3</v>
      </c>
      <c r="F2" s="68">
        <v>8.7999999999999995E-2</v>
      </c>
      <c r="G2" s="68">
        <v>0.04</v>
      </c>
      <c r="H2" s="68">
        <v>0.08</v>
      </c>
      <c r="I2">
        <v>1.4E-2</v>
      </c>
      <c r="J2" s="35" t="s">
        <v>57</v>
      </c>
      <c r="K2" s="35" t="s">
        <v>58</v>
      </c>
    </row>
    <row r="3" spans="1:11">
      <c r="A3" s="34">
        <f>Volume_Weights!A3</f>
        <v>6031</v>
      </c>
      <c r="B3" s="68">
        <v>0.89100000000000001</v>
      </c>
      <c r="C3" s="68">
        <v>0.14399999999999999</v>
      </c>
      <c r="D3" s="68">
        <v>0.85099999999999998</v>
      </c>
      <c r="E3" s="70">
        <v>0</v>
      </c>
      <c r="F3" s="68">
        <v>2.9000000000000001E-2</v>
      </c>
      <c r="G3" s="68">
        <v>1.0999999999999999E-2</v>
      </c>
      <c r="H3" s="68">
        <v>3.5999999999999997E-2</v>
      </c>
      <c r="I3">
        <v>5.0000000000000001E-3</v>
      </c>
      <c r="J3" s="35" t="s">
        <v>57</v>
      </c>
      <c r="K3" s="35" t="s">
        <v>58</v>
      </c>
    </row>
    <row r="4" spans="1:11">
      <c r="A4" s="34">
        <f>Volume_Weights!A4</f>
        <v>6032</v>
      </c>
      <c r="B4" s="68">
        <v>0.54700000000000004</v>
      </c>
      <c r="C4" s="68">
        <v>8.1000000000000003E-2</v>
      </c>
      <c r="D4" s="68">
        <v>0.52</v>
      </c>
      <c r="E4" s="70">
        <v>-1E-3</v>
      </c>
      <c r="F4" s="68">
        <v>0.02</v>
      </c>
      <c r="G4" s="68">
        <v>1.0999999999999999E-2</v>
      </c>
      <c r="H4" s="68">
        <v>2.4E-2</v>
      </c>
      <c r="I4">
        <v>1.2999999999999999E-2</v>
      </c>
      <c r="J4" s="35" t="s">
        <v>57</v>
      </c>
      <c r="K4" s="35" t="s">
        <v>58</v>
      </c>
    </row>
    <row r="5" spans="1:11">
      <c r="A5" s="34">
        <f>Volume_Weights!A5</f>
        <v>6033</v>
      </c>
      <c r="B5" s="68">
        <v>0.90600000000000003</v>
      </c>
      <c r="C5" s="68">
        <v>0.156</v>
      </c>
      <c r="D5" s="68">
        <v>0.86399999999999999</v>
      </c>
      <c r="E5" s="70">
        <v>1.2999999999999999E-2</v>
      </c>
      <c r="F5" s="68">
        <v>3.4000000000000002E-2</v>
      </c>
      <c r="G5" s="68">
        <v>1.7000000000000001E-2</v>
      </c>
      <c r="H5" s="68">
        <v>3.2000000000000001E-2</v>
      </c>
      <c r="I5">
        <v>8.0000000000000002E-3</v>
      </c>
      <c r="J5" s="35" t="s">
        <v>57</v>
      </c>
      <c r="K5" s="35" t="s">
        <v>58</v>
      </c>
    </row>
    <row r="6" spans="1:11">
      <c r="A6" s="34">
        <f>Volume_Weights!A6</f>
        <v>6034</v>
      </c>
      <c r="B6" s="68">
        <v>1.2430000000000001</v>
      </c>
      <c r="C6" s="68">
        <v>0.184</v>
      </c>
      <c r="D6" s="68">
        <v>1.1890000000000001</v>
      </c>
      <c r="E6" s="70">
        <v>5.0000000000000001E-3</v>
      </c>
      <c r="F6" s="68">
        <v>5.2999999999999999E-2</v>
      </c>
      <c r="G6" s="68">
        <v>8.9999999999999993E-3</v>
      </c>
      <c r="H6" s="68">
        <v>5.2999999999999999E-2</v>
      </c>
      <c r="I6">
        <v>-3.0000000000000001E-3</v>
      </c>
      <c r="J6" s="35" t="s">
        <v>57</v>
      </c>
      <c r="K6" s="35" t="s">
        <v>58</v>
      </c>
    </row>
    <row r="7" spans="1:11" s="8" customFormat="1" ht="17" thickBot="1">
      <c r="A7" s="36">
        <f>Volume_Weights!A7</f>
        <v>6035</v>
      </c>
      <c r="B7" s="69">
        <v>1.0629999999999999</v>
      </c>
      <c r="C7" s="69">
        <v>0.16400000000000001</v>
      </c>
      <c r="D7" s="69">
        <v>1.014</v>
      </c>
      <c r="E7" s="73">
        <v>5.0000000000000001E-3</v>
      </c>
      <c r="F7" s="69">
        <v>5.0999999999999997E-2</v>
      </c>
      <c r="G7" s="69">
        <v>2.7E-2</v>
      </c>
      <c r="H7" s="69">
        <v>0.05</v>
      </c>
      <c r="I7" s="8">
        <v>2.4E-2</v>
      </c>
      <c r="J7" s="46" t="s">
        <v>57</v>
      </c>
      <c r="K7" s="46" t="s">
        <v>58</v>
      </c>
    </row>
    <row r="8" spans="1:11" ht="17" thickTop="1">
      <c r="A8" s="34">
        <f>Volume_Weights!A8</f>
        <v>6036</v>
      </c>
      <c r="B8" s="68">
        <v>0.72399999999999998</v>
      </c>
      <c r="C8" s="68">
        <v>0.13300000000000001</v>
      </c>
      <c r="D8" s="68">
        <v>0.69299999999999995</v>
      </c>
      <c r="E8" s="70">
        <v>-2E-3</v>
      </c>
      <c r="F8" s="68">
        <v>4.2999999999999997E-2</v>
      </c>
      <c r="G8" s="68">
        <v>2.1999999999999999E-2</v>
      </c>
      <c r="H8" s="68">
        <v>4.1000000000000002E-2</v>
      </c>
      <c r="I8">
        <v>5.0000000000000001E-3</v>
      </c>
      <c r="J8" s="35" t="s">
        <v>27</v>
      </c>
      <c r="K8" s="35" t="s">
        <v>76</v>
      </c>
    </row>
    <row r="9" spans="1:11">
      <c r="A9" s="34">
        <f>Volume_Weights!A9</f>
        <v>6037</v>
      </c>
      <c r="B9" s="68">
        <v>0.751</v>
      </c>
      <c r="C9" s="68">
        <v>0.13700000000000001</v>
      </c>
      <c r="D9" s="68">
        <v>0.71799999999999997</v>
      </c>
      <c r="E9" s="70">
        <v>8.9999999999999993E-3</v>
      </c>
      <c r="F9" s="68">
        <v>3.5000000000000003E-2</v>
      </c>
      <c r="G9" s="68">
        <v>1.0999999999999999E-2</v>
      </c>
      <c r="H9" s="68">
        <v>3.3000000000000002E-2</v>
      </c>
      <c r="I9">
        <v>0</v>
      </c>
      <c r="J9" s="35" t="s">
        <v>27</v>
      </c>
      <c r="K9" s="35" t="s">
        <v>76</v>
      </c>
    </row>
    <row r="10" spans="1:11">
      <c r="A10" s="34">
        <f>Volume_Weights!A10</f>
        <v>6039</v>
      </c>
      <c r="B10" s="68">
        <v>0.36499999999999999</v>
      </c>
      <c r="C10" s="68">
        <v>7.6999999999999999E-2</v>
      </c>
      <c r="D10" s="68">
        <v>0.35099999999999998</v>
      </c>
      <c r="E10" s="70">
        <v>1E-3</v>
      </c>
      <c r="F10" s="68">
        <v>1.2999999999999999E-2</v>
      </c>
      <c r="G10" s="68">
        <v>5.0000000000000001E-3</v>
      </c>
      <c r="H10" s="68">
        <v>8.9999999999999993E-3</v>
      </c>
      <c r="I10">
        <v>-2E-3</v>
      </c>
      <c r="J10" s="35" t="s">
        <v>27</v>
      </c>
      <c r="K10" s="35" t="s">
        <v>76</v>
      </c>
    </row>
    <row r="11" spans="1:11">
      <c r="A11" s="34">
        <f>Volume_Weights!A11</f>
        <v>6040</v>
      </c>
      <c r="B11" s="68">
        <v>0.35899999999999999</v>
      </c>
      <c r="C11" s="68">
        <v>6.6000000000000003E-2</v>
      </c>
      <c r="D11" s="68">
        <v>0.34799999999999998</v>
      </c>
      <c r="E11" s="70">
        <v>6.0000000000000001E-3</v>
      </c>
      <c r="F11" s="68">
        <v>1.2E-2</v>
      </c>
      <c r="G11" s="68">
        <v>5.0000000000000001E-3</v>
      </c>
      <c r="H11" s="68">
        <v>8.9999999999999993E-3</v>
      </c>
      <c r="I11">
        <v>-2E-3</v>
      </c>
      <c r="J11" s="35" t="s">
        <v>27</v>
      </c>
      <c r="K11" s="35" t="s">
        <v>76</v>
      </c>
    </row>
    <row r="12" spans="1:11">
      <c r="A12" s="34">
        <f>Volume_Weights!A12</f>
        <v>6042</v>
      </c>
      <c r="B12" s="68">
        <v>0.88500000000000001</v>
      </c>
      <c r="C12" s="68">
        <v>0.18</v>
      </c>
      <c r="D12" s="68">
        <v>0.85499999999999998</v>
      </c>
      <c r="E12" s="70">
        <v>2.3E-2</v>
      </c>
      <c r="F12" s="68">
        <v>6.3E-2</v>
      </c>
      <c r="G12" s="68">
        <v>2.8000000000000001E-2</v>
      </c>
      <c r="H12" s="68">
        <v>5.8999999999999997E-2</v>
      </c>
      <c r="I12">
        <v>4.0000000000000001E-3</v>
      </c>
      <c r="J12" s="35" t="s">
        <v>27</v>
      </c>
      <c r="K12" s="35" t="s">
        <v>76</v>
      </c>
    </row>
    <row r="13" spans="1:11" s="8" customFormat="1" ht="17" thickBot="1">
      <c r="A13" s="36">
        <f>Volume_Weights!A13</f>
        <v>6078</v>
      </c>
      <c r="B13" s="69">
        <v>0.88800000000000001</v>
      </c>
      <c r="C13" s="69">
        <v>0.13600000000000001</v>
      </c>
      <c r="D13" s="69">
        <v>0.85499999999999998</v>
      </c>
      <c r="E13" s="73">
        <v>5.0000000000000001E-3</v>
      </c>
      <c r="F13" s="69">
        <v>0.04</v>
      </c>
      <c r="G13" s="69">
        <v>8.0000000000000002E-3</v>
      </c>
      <c r="H13" s="69">
        <v>3.5999999999999997E-2</v>
      </c>
      <c r="I13" s="8">
        <v>-3.0000000000000001E-3</v>
      </c>
      <c r="J13" s="46" t="s">
        <v>27</v>
      </c>
      <c r="K13" s="46" t="s">
        <v>76</v>
      </c>
    </row>
    <row r="14" spans="1:11" ht="17" thickTop="1">
      <c r="A14" s="34">
        <f>Volume_Weights!A14</f>
        <v>235</v>
      </c>
      <c r="B14" s="68">
        <v>0.81799999999999995</v>
      </c>
      <c r="C14" s="68">
        <v>0.14499999999999999</v>
      </c>
      <c r="D14" s="68">
        <v>0.77</v>
      </c>
      <c r="E14" s="70">
        <v>1.0999999999999999E-2</v>
      </c>
      <c r="F14" s="68">
        <v>0.05</v>
      </c>
      <c r="G14" s="68">
        <v>1.7999999999999999E-2</v>
      </c>
      <c r="H14" s="68">
        <v>0.77</v>
      </c>
      <c r="I14">
        <v>1.0999999999999999E-2</v>
      </c>
      <c r="J14" s="35" t="s">
        <v>76</v>
      </c>
      <c r="K14" s="35" t="s">
        <v>77</v>
      </c>
    </row>
    <row r="15" spans="1:11">
      <c r="A15" s="34">
        <f>Volume_Weights!A15</f>
        <v>237</v>
      </c>
      <c r="B15" s="68">
        <v>0.34300000000000003</v>
      </c>
      <c r="C15" s="68">
        <v>8.5999999999999993E-2</v>
      </c>
      <c r="D15" s="68">
        <v>0.33400000000000002</v>
      </c>
      <c r="E15" s="70">
        <v>4.2000000000000003E-2</v>
      </c>
      <c r="F15" s="68">
        <v>6.0000000000000001E-3</v>
      </c>
      <c r="G15" s="68">
        <v>5.0000000000000001E-3</v>
      </c>
      <c r="H15" s="68">
        <v>4.0000000000000001E-3</v>
      </c>
      <c r="I15">
        <v>6.0000000000000001E-3</v>
      </c>
      <c r="J15" s="35" t="s">
        <v>76</v>
      </c>
      <c r="K15" s="35" t="s">
        <v>77</v>
      </c>
    </row>
    <row r="16" spans="1:11">
      <c r="A16" s="34">
        <f>Volume_Weights!A16</f>
        <v>238</v>
      </c>
      <c r="B16" s="68">
        <v>0.61799999999999999</v>
      </c>
      <c r="C16" s="68">
        <v>0.11600000000000001</v>
      </c>
      <c r="D16" s="68">
        <v>0.58499999999999996</v>
      </c>
      <c r="E16" s="70">
        <v>2.7E-2</v>
      </c>
      <c r="F16" s="68">
        <v>2.7E-2</v>
      </c>
      <c r="G16" s="68">
        <v>7.0000000000000001E-3</v>
      </c>
      <c r="H16" s="68">
        <v>2.5999999999999999E-2</v>
      </c>
      <c r="I16">
        <v>0.01</v>
      </c>
      <c r="J16" s="35" t="s">
        <v>76</v>
      </c>
      <c r="K16" s="35" t="s">
        <v>77</v>
      </c>
    </row>
    <row r="17" spans="1:11">
      <c r="A17" s="34">
        <f>Volume_Weights!A17</f>
        <v>239</v>
      </c>
      <c r="B17" s="68">
        <v>0.379</v>
      </c>
      <c r="C17" s="68">
        <v>5.8999999999999997E-2</v>
      </c>
      <c r="D17" s="68">
        <v>0.35899999999999999</v>
      </c>
      <c r="E17" s="70">
        <v>6.0000000000000001E-3</v>
      </c>
      <c r="F17" s="68">
        <v>4.4999999999999998E-2</v>
      </c>
      <c r="G17" s="68">
        <v>3.5999999999999997E-2</v>
      </c>
      <c r="H17" s="68">
        <v>4.5999999999999999E-2</v>
      </c>
      <c r="I17">
        <v>2.8000000000000001E-2</v>
      </c>
      <c r="J17" s="35" t="s">
        <v>76</v>
      </c>
      <c r="K17" s="35" t="s">
        <v>77</v>
      </c>
    </row>
    <row r="18" spans="1:11">
      <c r="A18" s="34">
        <f>Volume_Weights!A18</f>
        <v>240</v>
      </c>
      <c r="B18" s="68">
        <v>0.58099999999999996</v>
      </c>
      <c r="C18" s="68">
        <v>9.8000000000000004E-2</v>
      </c>
      <c r="D18" s="68">
        <v>0.55400000000000005</v>
      </c>
      <c r="E18" s="70">
        <v>7.0000000000000001E-3</v>
      </c>
      <c r="F18" s="68">
        <v>3.6999999999999998E-2</v>
      </c>
      <c r="G18" s="68">
        <v>1.7999999999999999E-2</v>
      </c>
      <c r="H18" s="68">
        <v>3.9E-2</v>
      </c>
      <c r="I18">
        <v>1.4999999999999999E-2</v>
      </c>
      <c r="J18" s="35" t="s">
        <v>76</v>
      </c>
      <c r="K18" s="35" t="s">
        <v>77</v>
      </c>
    </row>
    <row r="19" spans="1:11" s="8" customFormat="1" ht="17" thickBot="1">
      <c r="A19" s="36">
        <f>Volume_Weights!A19</f>
        <v>118</v>
      </c>
      <c r="B19" s="69">
        <v>0.436</v>
      </c>
      <c r="C19" s="69">
        <v>0.02</v>
      </c>
      <c r="D19" s="69">
        <v>0.42299999999999999</v>
      </c>
      <c r="E19" s="73">
        <v>4.0000000000000001E-3</v>
      </c>
      <c r="F19" s="69">
        <v>3.2000000000000001E-2</v>
      </c>
      <c r="G19" s="69">
        <v>4.0000000000000001E-3</v>
      </c>
      <c r="H19" s="69">
        <v>3.2000000000000001E-2</v>
      </c>
      <c r="I19" s="8">
        <v>-8.9999999999999993E-3</v>
      </c>
      <c r="J19" s="46" t="s">
        <v>76</v>
      </c>
      <c r="K19" s="46" t="s">
        <v>77</v>
      </c>
    </row>
    <row r="20" spans="1:11" ht="17" thickTop="1">
      <c r="A20" s="34">
        <f>Volume_Weights!A20</f>
        <v>163</v>
      </c>
      <c r="B20" s="68">
        <v>0.48499999999999999</v>
      </c>
      <c r="C20" s="68">
        <v>0.09</v>
      </c>
      <c r="D20" s="68">
        <v>0.46</v>
      </c>
      <c r="E20" s="70">
        <v>-3.0000000000000001E-3</v>
      </c>
      <c r="F20" s="68">
        <v>3.5000000000000003E-2</v>
      </c>
      <c r="G20" s="68">
        <v>1.4999999999999999E-2</v>
      </c>
      <c r="H20" s="68">
        <v>3.4000000000000002E-2</v>
      </c>
      <c r="I20">
        <v>1.2999999999999999E-2</v>
      </c>
      <c r="J20" s="35" t="s">
        <v>77</v>
      </c>
      <c r="K20" s="35" t="s">
        <v>78</v>
      </c>
    </row>
    <row r="21" spans="1:11">
      <c r="A21" s="34">
        <f>Volume_Weights!A21</f>
        <v>165</v>
      </c>
      <c r="B21" s="68">
        <v>0.61899999999999999</v>
      </c>
      <c r="C21" s="68">
        <v>0.113</v>
      </c>
      <c r="D21" s="68">
        <v>0.60299999999999998</v>
      </c>
      <c r="E21" s="70">
        <v>1.6E-2</v>
      </c>
      <c r="F21" s="68">
        <v>7.4999999999999997E-2</v>
      </c>
      <c r="G21" s="68">
        <v>4.8000000000000001E-2</v>
      </c>
      <c r="H21" s="68">
        <v>6.6000000000000003E-2</v>
      </c>
      <c r="I21">
        <v>3.4000000000000002E-2</v>
      </c>
      <c r="J21" s="35" t="s">
        <v>77</v>
      </c>
      <c r="K21" s="35" t="s">
        <v>78</v>
      </c>
    </row>
    <row r="22" spans="1:11">
      <c r="A22" s="34">
        <f>Volume_Weights!A22</f>
        <v>166</v>
      </c>
      <c r="B22" s="68">
        <v>0.53100000000000003</v>
      </c>
      <c r="C22" s="68">
        <v>8.4000000000000005E-2</v>
      </c>
      <c r="D22" s="68">
        <v>0.51100000000000001</v>
      </c>
      <c r="E22" s="70">
        <v>2E-3</v>
      </c>
      <c r="F22" s="68">
        <v>2.8000000000000001E-2</v>
      </c>
      <c r="G22" s="68">
        <v>3.0000000000000001E-3</v>
      </c>
      <c r="H22" s="68">
        <v>2.7E-2</v>
      </c>
      <c r="I22">
        <v>-2E-3</v>
      </c>
      <c r="J22" s="35" t="s">
        <v>77</v>
      </c>
      <c r="K22" s="35" t="s">
        <v>78</v>
      </c>
    </row>
    <row r="23" spans="1:11">
      <c r="A23" s="34">
        <f>Volume_Weights!A23</f>
        <v>167</v>
      </c>
      <c r="B23" s="68">
        <v>0.38800000000000001</v>
      </c>
      <c r="C23" s="68">
        <v>5.6000000000000001E-2</v>
      </c>
      <c r="D23" s="68">
        <v>0.373</v>
      </c>
      <c r="E23" s="70">
        <v>0</v>
      </c>
      <c r="F23" s="68">
        <v>2.5000000000000001E-2</v>
      </c>
      <c r="G23" s="68">
        <v>0.01</v>
      </c>
      <c r="H23" s="68">
        <v>4.2999999999999997E-2</v>
      </c>
      <c r="I23">
        <v>1.4E-2</v>
      </c>
      <c r="J23" s="35" t="s">
        <v>77</v>
      </c>
      <c r="K23" s="35" t="s">
        <v>78</v>
      </c>
    </row>
    <row r="24" spans="1:11">
      <c r="A24" s="34">
        <f>Volume_Weights!A24</f>
        <v>168</v>
      </c>
      <c r="B24" s="68">
        <v>0.66200000000000003</v>
      </c>
      <c r="C24" s="68">
        <v>0.10199999999999999</v>
      </c>
      <c r="D24" s="68">
        <v>0.64300000000000002</v>
      </c>
      <c r="E24" s="70">
        <v>-1E-3</v>
      </c>
      <c r="F24" s="68">
        <v>3.5999999999999997E-2</v>
      </c>
      <c r="G24" s="68">
        <v>1.6E-2</v>
      </c>
      <c r="H24" s="68">
        <v>3.5999999999999997E-2</v>
      </c>
      <c r="I24">
        <v>6.0000000000000001E-3</v>
      </c>
      <c r="J24" s="35" t="s">
        <v>77</v>
      </c>
      <c r="K24" s="35" t="s">
        <v>78</v>
      </c>
    </row>
    <row r="25" spans="1:11" s="8" customFormat="1" ht="17" thickBot="1">
      <c r="A25" s="36">
        <f>Volume_Weights!A25</f>
        <v>108</v>
      </c>
      <c r="B25" s="69">
        <v>0.58699999999999997</v>
      </c>
      <c r="C25" s="69">
        <v>9.8000000000000004E-2</v>
      </c>
      <c r="D25" s="69">
        <v>0.56699999999999995</v>
      </c>
      <c r="E25" s="73">
        <v>-5.0000000000000001E-3</v>
      </c>
      <c r="F25" s="69">
        <v>3.9E-2</v>
      </c>
      <c r="G25" s="69">
        <v>2.1999999999999999E-2</v>
      </c>
      <c r="H25" s="69">
        <v>3.9E-2</v>
      </c>
      <c r="I25" s="8">
        <v>1.2999999999999999E-2</v>
      </c>
      <c r="J25" s="46" t="s">
        <v>77</v>
      </c>
      <c r="K25" s="46" t="s">
        <v>78</v>
      </c>
    </row>
    <row r="26" spans="1:11" ht="17" thickTop="1">
      <c r="A26" s="34">
        <f>Volume_Weights!A26</f>
        <v>1143</v>
      </c>
      <c r="B26" s="68">
        <v>0.50700000000000001</v>
      </c>
      <c r="C26" s="68">
        <v>0.105</v>
      </c>
      <c r="D26" s="68">
        <v>0.49099999999999999</v>
      </c>
      <c r="E26" s="70">
        <v>3.5000000000000003E-2</v>
      </c>
      <c r="F26" s="68">
        <v>3.4000000000000002E-2</v>
      </c>
      <c r="G26" s="68">
        <v>1.4999999999999999E-2</v>
      </c>
      <c r="H26" s="68">
        <v>3.6999999999999998E-2</v>
      </c>
      <c r="I26">
        <v>1.2E-2</v>
      </c>
      <c r="J26" s="35" t="s">
        <v>79</v>
      </c>
      <c r="K26" s="35" t="s">
        <v>80</v>
      </c>
    </row>
    <row r="27" spans="1:11">
      <c r="A27" s="34">
        <f>Volume_Weights!A27</f>
        <v>1144</v>
      </c>
      <c r="B27" s="68">
        <v>0.97299999999999998</v>
      </c>
      <c r="C27" s="68">
        <v>0.16200000000000001</v>
      </c>
      <c r="D27" s="68">
        <v>0.92900000000000005</v>
      </c>
      <c r="E27" s="70">
        <v>8.0000000000000002E-3</v>
      </c>
      <c r="F27" s="68">
        <v>4.9000000000000002E-2</v>
      </c>
      <c r="G27" s="68">
        <v>1.9E-2</v>
      </c>
      <c r="H27" s="68">
        <v>4.4999999999999998E-2</v>
      </c>
      <c r="I27">
        <v>1.2E-2</v>
      </c>
      <c r="J27" s="35" t="s">
        <v>79</v>
      </c>
      <c r="K27" s="35" t="s">
        <v>80</v>
      </c>
    </row>
    <row r="28" spans="1:11">
      <c r="A28" s="34">
        <f>Volume_Weights!A28</f>
        <v>1145</v>
      </c>
      <c r="B28" s="68">
        <v>0.55300000000000005</v>
      </c>
      <c r="C28" s="68">
        <v>0.105</v>
      </c>
      <c r="D28" s="68">
        <v>0.53200000000000003</v>
      </c>
      <c r="E28" s="70">
        <v>5.0000000000000001E-3</v>
      </c>
      <c r="F28" s="68">
        <v>0.03</v>
      </c>
      <c r="G28" s="68">
        <v>1.7999999999999999E-2</v>
      </c>
      <c r="H28" s="68">
        <v>3.2000000000000001E-2</v>
      </c>
      <c r="I28">
        <v>1.4E-2</v>
      </c>
      <c r="J28" s="35" t="s">
        <v>79</v>
      </c>
      <c r="K28" s="35" t="s">
        <v>80</v>
      </c>
    </row>
    <row r="29" spans="1:11">
      <c r="A29" s="34">
        <f>Volume_Weights!A29</f>
        <v>1146</v>
      </c>
      <c r="B29" s="68">
        <v>1.093</v>
      </c>
      <c r="C29" s="68">
        <v>0.126</v>
      </c>
      <c r="D29" s="68">
        <v>1.0429999999999999</v>
      </c>
      <c r="E29" s="70">
        <v>-1.2999999999999999E-2</v>
      </c>
      <c r="F29" s="68">
        <v>0.1</v>
      </c>
      <c r="G29" s="68">
        <v>7.6999999999999999E-2</v>
      </c>
      <c r="H29" s="68">
        <v>9.1999999999999998E-2</v>
      </c>
      <c r="I29">
        <v>6.4000000000000001E-2</v>
      </c>
      <c r="J29" s="35" t="s">
        <v>79</v>
      </c>
      <c r="K29" s="35" t="s">
        <v>80</v>
      </c>
    </row>
    <row r="30" spans="1:11">
      <c r="A30" s="34">
        <f>Volume_Weights!A30</f>
        <v>1147</v>
      </c>
      <c r="B30" s="68">
        <v>1.123</v>
      </c>
      <c r="C30" s="68">
        <v>0.217</v>
      </c>
      <c r="D30" s="68">
        <v>1.07</v>
      </c>
      <c r="E30" s="70">
        <v>0.01</v>
      </c>
      <c r="F30" s="68">
        <v>4.5999999999999999E-2</v>
      </c>
      <c r="G30" s="68">
        <v>1.7999999999999999E-2</v>
      </c>
      <c r="H30" s="68">
        <v>4.5999999999999999E-2</v>
      </c>
      <c r="I30">
        <v>8.9999999999999993E-3</v>
      </c>
      <c r="J30" s="35" t="s">
        <v>79</v>
      </c>
      <c r="K30" s="35" t="s">
        <v>80</v>
      </c>
    </row>
    <row r="31" spans="1:11" s="8" customFormat="1" ht="17" thickBot="1">
      <c r="A31" s="36">
        <f>Volume_Weights!A31</f>
        <v>1148</v>
      </c>
      <c r="B31" s="69">
        <v>0.55600000000000005</v>
      </c>
      <c r="C31" s="69">
        <v>9.5000000000000001E-2</v>
      </c>
      <c r="D31" s="69">
        <v>0.53</v>
      </c>
      <c r="E31" s="73">
        <v>-1.0999999999999999E-2</v>
      </c>
      <c r="F31" s="69">
        <v>1.6E-2</v>
      </c>
      <c r="G31" s="69">
        <v>5.0000000000000001E-3</v>
      </c>
      <c r="H31" s="69">
        <v>1.6E-2</v>
      </c>
      <c r="I31" s="8">
        <v>-1E-3</v>
      </c>
      <c r="J31" s="46" t="s">
        <v>79</v>
      </c>
      <c r="K31" s="46" t="s">
        <v>80</v>
      </c>
    </row>
    <row r="32" spans="1:11" ht="17" thickTop="1">
      <c r="A32" s="34">
        <f>Volume_Weights!A32</f>
        <v>1019</v>
      </c>
      <c r="B32" s="68">
        <v>0.38700000000000001</v>
      </c>
      <c r="C32" s="68">
        <v>0.10299999999999999</v>
      </c>
      <c r="D32" s="68">
        <v>0.371</v>
      </c>
      <c r="E32" s="70">
        <v>2.4E-2</v>
      </c>
      <c r="F32" s="68">
        <v>-6.0000000000000001E-3</v>
      </c>
      <c r="G32" s="68">
        <v>-1.6E-2</v>
      </c>
      <c r="H32" s="68">
        <v>-7.0000000000000001E-3</v>
      </c>
      <c r="I32" s="68">
        <v>-2.5000000000000001E-2</v>
      </c>
      <c r="J32" s="35" t="s">
        <v>103</v>
      </c>
      <c r="K32" s="35" t="s">
        <v>104</v>
      </c>
    </row>
    <row r="33" spans="1:11">
      <c r="A33" s="34">
        <f>Volume_Weights!A33</f>
        <v>1020</v>
      </c>
      <c r="B33" s="68">
        <v>0.16800000000000001</v>
      </c>
      <c r="C33" s="68">
        <v>2.7E-2</v>
      </c>
      <c r="D33" s="68">
        <v>0.16400000000000001</v>
      </c>
      <c r="E33" s="70">
        <v>0</v>
      </c>
      <c r="F33" s="68">
        <v>0</v>
      </c>
      <c r="G33" s="68">
        <v>0</v>
      </c>
      <c r="H33" s="68">
        <v>0.06</v>
      </c>
      <c r="I33" s="68">
        <v>2E-3</v>
      </c>
      <c r="J33" s="35" t="s">
        <v>103</v>
      </c>
      <c r="K33" s="35" t="s">
        <v>104</v>
      </c>
    </row>
    <row r="34" spans="1:11">
      <c r="A34" s="34">
        <f>Volume_Weights!A34</f>
        <v>1021</v>
      </c>
      <c r="B34" s="68">
        <v>0.36599999999999999</v>
      </c>
      <c r="C34" s="68">
        <v>5.8999999999999997E-2</v>
      </c>
      <c r="D34" s="68">
        <v>0.34200000000000003</v>
      </c>
      <c r="E34" s="70">
        <v>-2.1000000000000001E-2</v>
      </c>
      <c r="F34" s="68">
        <v>1.4E-2</v>
      </c>
      <c r="G34" s="68">
        <v>-0.02</v>
      </c>
      <c r="H34" s="68">
        <v>3.7999999999999999E-2</v>
      </c>
      <c r="I34" s="68">
        <v>2.1999999999999999E-2</v>
      </c>
      <c r="J34" s="35" t="s">
        <v>103</v>
      </c>
      <c r="K34" s="35" t="s">
        <v>104</v>
      </c>
    </row>
    <row r="35" spans="1:11">
      <c r="A35" s="34">
        <f>Volume_Weights!A35</f>
        <v>1022</v>
      </c>
      <c r="B35" s="68">
        <v>9.7000000000000003E-2</v>
      </c>
      <c r="C35" s="68">
        <v>1.4E-2</v>
      </c>
      <c r="D35" s="68">
        <v>9.6000000000000002E-2</v>
      </c>
      <c r="E35" s="70">
        <v>4.0000000000000001E-3</v>
      </c>
      <c r="F35" s="68">
        <v>-2E-3</v>
      </c>
      <c r="G35" s="68">
        <v>-7.0000000000000001E-3</v>
      </c>
      <c r="H35" s="68">
        <v>-4.0000000000000001E-3</v>
      </c>
      <c r="I35" s="68">
        <v>-8.0000000000000002E-3</v>
      </c>
      <c r="J35" s="35" t="s">
        <v>103</v>
      </c>
      <c r="K35" s="35" t="s">
        <v>104</v>
      </c>
    </row>
    <row r="36" spans="1:11">
      <c r="A36" s="34">
        <f>Volume_Weights!A36</f>
        <v>1023</v>
      </c>
      <c r="B36" s="68">
        <v>0.34599999999999997</v>
      </c>
      <c r="C36" s="68">
        <v>5.6000000000000001E-2</v>
      </c>
      <c r="D36" s="68">
        <v>0.33800000000000002</v>
      </c>
      <c r="E36" s="70">
        <v>-3.0000000000000001E-3</v>
      </c>
      <c r="F36" s="68">
        <v>1.6E-2</v>
      </c>
      <c r="G36" s="68">
        <v>4.0000000000000001E-3</v>
      </c>
      <c r="H36" s="68">
        <v>0.01</v>
      </c>
      <c r="I36" s="68">
        <v>-3.0000000000000001E-3</v>
      </c>
      <c r="J36" s="35" t="s">
        <v>103</v>
      </c>
      <c r="K36" s="35" t="s">
        <v>104</v>
      </c>
    </row>
    <row r="37" spans="1:11" s="8" customFormat="1" ht="17" thickBot="1">
      <c r="A37" s="36">
        <f>Volume_Weights!A37</f>
        <v>1025</v>
      </c>
      <c r="B37" s="69">
        <v>0.20499999999999999</v>
      </c>
      <c r="C37" s="69">
        <v>3.9E-2</v>
      </c>
      <c r="D37" s="69">
        <v>0.19400000000000001</v>
      </c>
      <c r="E37" s="73">
        <v>4.0000000000000001E-3</v>
      </c>
      <c r="F37" s="69">
        <v>1.9E-2</v>
      </c>
      <c r="G37" s="69">
        <v>1.4E-2</v>
      </c>
      <c r="H37" s="69">
        <v>0.02</v>
      </c>
      <c r="I37" s="8">
        <v>1.7999999999999999E-2</v>
      </c>
      <c r="J37" s="46" t="s">
        <v>103</v>
      </c>
      <c r="K37" s="46" t="s">
        <v>104</v>
      </c>
    </row>
    <row r="38" spans="1:11" ht="17" thickTop="1">
      <c r="A38" s="34">
        <f>Volume_Weights!A38</f>
        <v>2573</v>
      </c>
      <c r="B38" s="68">
        <v>0.30099999999999999</v>
      </c>
      <c r="C38" s="68">
        <v>4.2999999999999997E-2</v>
      </c>
      <c r="D38" s="68">
        <v>0.28999999999999998</v>
      </c>
      <c r="E38" s="70">
        <v>-1.2E-2</v>
      </c>
      <c r="F38" s="68">
        <v>8.9999999999999993E-3</v>
      </c>
      <c r="G38" s="68">
        <v>2E-3</v>
      </c>
      <c r="H38" s="68">
        <v>8.9999999999999993E-3</v>
      </c>
      <c r="I38" s="68">
        <v>-8.9999999999999993E-3</v>
      </c>
      <c r="J38" s="43" t="s">
        <v>106</v>
      </c>
      <c r="K38" s="43" t="s">
        <v>108</v>
      </c>
    </row>
    <row r="39" spans="1:11">
      <c r="A39" s="34">
        <f>Volume_Weights!A39</f>
        <v>2574</v>
      </c>
      <c r="B39" s="68">
        <v>0.16500000000000001</v>
      </c>
      <c r="C39" s="68">
        <v>3.7999999999999999E-2</v>
      </c>
      <c r="D39" s="68">
        <v>0.157</v>
      </c>
      <c r="E39" s="70">
        <v>1E-3</v>
      </c>
      <c r="F39" s="68">
        <v>1.0999999999999999E-2</v>
      </c>
      <c r="G39" s="68">
        <v>3.0000000000000001E-3</v>
      </c>
      <c r="H39" s="68">
        <v>7.0000000000000001E-3</v>
      </c>
      <c r="I39" s="68">
        <v>1E-3</v>
      </c>
      <c r="J39" s="43" t="s">
        <v>106</v>
      </c>
      <c r="K39" s="43" t="s">
        <v>108</v>
      </c>
    </row>
    <row r="40" spans="1:11">
      <c r="A40" s="34">
        <f>Volume_Weights!A40</f>
        <v>2575</v>
      </c>
      <c r="B40" s="68">
        <v>0.53400000000000003</v>
      </c>
      <c r="C40" s="68">
        <v>0.109</v>
      </c>
      <c r="D40" s="68">
        <v>0.51500000000000001</v>
      </c>
      <c r="E40" s="70">
        <v>5.0000000000000001E-3</v>
      </c>
      <c r="F40" s="68">
        <v>5.6000000000000001E-2</v>
      </c>
      <c r="G40" s="68">
        <v>2.8000000000000001E-2</v>
      </c>
      <c r="H40" s="68">
        <v>5.0999999999999997E-2</v>
      </c>
      <c r="I40" s="68">
        <v>1.7000000000000001E-2</v>
      </c>
      <c r="J40" s="43" t="s">
        <v>106</v>
      </c>
      <c r="K40" s="43" t="s">
        <v>108</v>
      </c>
    </row>
    <row r="41" spans="1:11">
      <c r="A41" s="34">
        <f>Volume_Weights!A41</f>
        <v>2576</v>
      </c>
      <c r="B41" s="68">
        <v>0.55300000000000005</v>
      </c>
      <c r="C41" s="68">
        <v>0.14599999999999999</v>
      </c>
      <c r="D41" s="68">
        <v>0.51800000000000002</v>
      </c>
      <c r="E41" s="70">
        <v>8.9999999999999993E-3</v>
      </c>
      <c r="F41" s="68">
        <v>5.6000000000000001E-2</v>
      </c>
      <c r="G41" s="68">
        <v>1.4999999999999999E-2</v>
      </c>
      <c r="H41" s="68">
        <v>5.8000000000000003E-2</v>
      </c>
      <c r="I41" s="68">
        <v>3.0000000000000001E-3</v>
      </c>
      <c r="J41" s="43" t="s">
        <v>106</v>
      </c>
      <c r="K41" s="43" t="s">
        <v>108</v>
      </c>
    </row>
    <row r="42" spans="1:11">
      <c r="A42" s="34">
        <f>Volume_Weights!A42</f>
        <v>2577</v>
      </c>
      <c r="B42" s="68">
        <v>0.42099999999999999</v>
      </c>
      <c r="C42" s="68">
        <v>7.4999999999999997E-2</v>
      </c>
      <c r="D42" s="68">
        <v>0.40200000000000002</v>
      </c>
      <c r="E42" s="70">
        <v>-8.0000000000000002E-3</v>
      </c>
      <c r="F42" s="68">
        <v>2.1000000000000001E-2</v>
      </c>
      <c r="G42" s="68">
        <v>-3.0000000000000001E-3</v>
      </c>
      <c r="H42" s="68">
        <v>1.2E-2</v>
      </c>
      <c r="I42" s="68">
        <v>-1.6E-2</v>
      </c>
      <c r="J42" s="43" t="s">
        <v>106</v>
      </c>
      <c r="K42" s="43" t="s">
        <v>108</v>
      </c>
    </row>
    <row r="43" spans="1:11" s="8" customFormat="1" ht="17" thickBot="1">
      <c r="A43" s="36">
        <f>Volume_Weights!A43</f>
        <v>2578</v>
      </c>
      <c r="B43" s="69">
        <v>0.48699999999999999</v>
      </c>
      <c r="C43" s="69">
        <v>0.10299999999999999</v>
      </c>
      <c r="D43" s="69">
        <v>0.46100000000000002</v>
      </c>
      <c r="E43" s="73">
        <v>-2E-3</v>
      </c>
      <c r="F43" s="69">
        <v>8.8999999999999996E-2</v>
      </c>
      <c r="G43" s="69">
        <v>2.4E-2</v>
      </c>
      <c r="H43" s="69">
        <v>8.8999999999999996E-2</v>
      </c>
      <c r="I43" s="8">
        <v>8.9999999999999993E-3</v>
      </c>
      <c r="J43" s="79" t="s">
        <v>106</v>
      </c>
      <c r="K43" s="79" t="s">
        <v>108</v>
      </c>
    </row>
    <row r="44" spans="1:11" ht="17" thickTop="1">
      <c r="A44" s="34">
        <f>Volume_Weights!A44</f>
        <v>2564</v>
      </c>
      <c r="B44" s="68">
        <v>0.45400000000000001</v>
      </c>
      <c r="C44" s="68">
        <v>8.7999999999999995E-2</v>
      </c>
      <c r="D44" s="68">
        <v>0.434</v>
      </c>
      <c r="E44" s="70">
        <v>5.0000000000000001E-3</v>
      </c>
      <c r="F44" s="68">
        <v>2.4E-2</v>
      </c>
      <c r="G44" s="68">
        <v>-4.0000000000000001E-3</v>
      </c>
      <c r="H44" s="68">
        <v>2.3E-2</v>
      </c>
      <c r="I44" s="68">
        <v>-1.7000000000000001E-2</v>
      </c>
      <c r="J44" s="43" t="s">
        <v>109</v>
      </c>
      <c r="K44" s="43" t="s">
        <v>110</v>
      </c>
    </row>
    <row r="45" spans="1:11">
      <c r="A45" s="34">
        <f>Volume_Weights!A45</f>
        <v>2565</v>
      </c>
      <c r="B45" s="68">
        <v>0.69099999999999995</v>
      </c>
      <c r="C45" s="68">
        <v>0.109</v>
      </c>
      <c r="D45" s="68">
        <v>0.65600000000000003</v>
      </c>
      <c r="E45" s="70">
        <v>-4.0000000000000001E-3</v>
      </c>
      <c r="F45" s="68">
        <v>4.4999999999999998E-2</v>
      </c>
      <c r="G45" s="68">
        <v>2.4E-2</v>
      </c>
      <c r="H45" s="68">
        <v>4.3999999999999997E-2</v>
      </c>
      <c r="I45" s="68">
        <v>1.4E-2</v>
      </c>
      <c r="J45" s="43" t="s">
        <v>109</v>
      </c>
      <c r="K45" s="43" t="s">
        <v>110</v>
      </c>
    </row>
    <row r="46" spans="1:11">
      <c r="A46" s="34">
        <f>Volume_Weights!A46</f>
        <v>2566</v>
      </c>
      <c r="B46" s="68">
        <v>0.47899999999999998</v>
      </c>
      <c r="C46" s="68">
        <v>9.4E-2</v>
      </c>
      <c r="D46" s="68">
        <v>0.45600000000000002</v>
      </c>
      <c r="E46" s="70">
        <v>1E-3</v>
      </c>
      <c r="F46" s="68">
        <v>1.4999999999999999E-2</v>
      </c>
      <c r="G46" s="68">
        <v>-1.2999999999999999E-2</v>
      </c>
      <c r="H46" s="68">
        <v>1.4999999999999999E-2</v>
      </c>
      <c r="I46" s="68">
        <v>-2.3E-2</v>
      </c>
      <c r="J46" s="43" t="s">
        <v>109</v>
      </c>
      <c r="K46" s="43" t="s">
        <v>110</v>
      </c>
    </row>
    <row r="47" spans="1:11">
      <c r="A47" s="34">
        <f>Volume_Weights!A47</f>
        <v>2567</v>
      </c>
      <c r="B47" s="68">
        <v>0.97899999999999998</v>
      </c>
      <c r="C47" s="68">
        <v>0.16600000000000001</v>
      </c>
      <c r="D47" s="68">
        <v>0.92700000000000005</v>
      </c>
      <c r="E47" s="70">
        <v>-1E-3</v>
      </c>
      <c r="F47" s="68">
        <v>8.8999999999999996E-2</v>
      </c>
      <c r="G47" s="68">
        <v>-6.0000000000000001E-3</v>
      </c>
      <c r="H47" s="68">
        <v>8.6999999999999994E-2</v>
      </c>
      <c r="I47" s="68">
        <v>-2.5000000000000001E-2</v>
      </c>
      <c r="J47" s="43" t="s">
        <v>109</v>
      </c>
      <c r="K47" s="43" t="s">
        <v>110</v>
      </c>
    </row>
    <row r="48" spans="1:11">
      <c r="A48" s="34">
        <f>Volume_Weights!A48</f>
        <v>2568</v>
      </c>
      <c r="B48" s="68">
        <v>0.47799999999999998</v>
      </c>
      <c r="C48" s="68">
        <v>8.6999999999999994E-2</v>
      </c>
      <c r="D48" s="68">
        <v>0.45400000000000001</v>
      </c>
      <c r="E48" s="70">
        <v>5.0000000000000001E-3</v>
      </c>
      <c r="F48" s="68">
        <v>5.7000000000000002E-2</v>
      </c>
      <c r="G48" s="68">
        <v>3.3000000000000002E-2</v>
      </c>
      <c r="H48" s="68">
        <v>5.8000000000000003E-2</v>
      </c>
      <c r="I48" s="68">
        <v>2.1000000000000001E-2</v>
      </c>
      <c r="J48" s="43" t="s">
        <v>109</v>
      </c>
      <c r="K48" s="43" t="s">
        <v>110</v>
      </c>
    </row>
    <row r="49" spans="1:11" s="8" customFormat="1" ht="17" thickBot="1">
      <c r="A49" s="36">
        <f>Volume_Weights!A49</f>
        <v>2569</v>
      </c>
      <c r="B49" s="69">
        <v>0.47099999999999997</v>
      </c>
      <c r="C49" s="69">
        <v>9.0999999999999998E-2</v>
      </c>
      <c r="D49" s="69">
        <v>0.44900000000000001</v>
      </c>
      <c r="E49" s="73">
        <v>3.0000000000000001E-3</v>
      </c>
      <c r="F49" s="69">
        <v>3.5999999999999997E-2</v>
      </c>
      <c r="G49" s="69">
        <v>2.1999999999999999E-2</v>
      </c>
      <c r="H49" s="69">
        <v>3.3000000000000002E-2</v>
      </c>
      <c r="I49" s="8">
        <v>1.2999999999999999E-2</v>
      </c>
      <c r="J49" s="79" t="s">
        <v>109</v>
      </c>
      <c r="K49" s="79" t="s">
        <v>110</v>
      </c>
    </row>
    <row r="50" spans="1:11" ht="17" thickTop="1">
      <c r="A50" s="34">
        <f>Volume_Weights!A50</f>
        <v>1718</v>
      </c>
      <c r="B50" s="68">
        <v>0.65400000000000003</v>
      </c>
      <c r="C50" s="68">
        <v>0.158</v>
      </c>
      <c r="D50" s="68">
        <v>0.63</v>
      </c>
      <c r="E50" s="70">
        <v>3.2000000000000001E-2</v>
      </c>
      <c r="F50" s="68">
        <v>6.2E-2</v>
      </c>
      <c r="G50" s="68">
        <v>2.5000000000000001E-2</v>
      </c>
      <c r="H50" s="68">
        <v>5.6000000000000001E-2</v>
      </c>
      <c r="I50" s="68">
        <v>1E-3</v>
      </c>
      <c r="J50" s="43" t="s">
        <v>114</v>
      </c>
      <c r="K50" s="43" t="s">
        <v>115</v>
      </c>
    </row>
    <row r="51" spans="1:11">
      <c r="A51" s="34">
        <f>Volume_Weights!A51</f>
        <v>1855</v>
      </c>
      <c r="B51" s="68">
        <v>1.032</v>
      </c>
      <c r="C51" s="68">
        <v>0.22800000000000001</v>
      </c>
      <c r="D51" s="68">
        <v>0.98799999999999999</v>
      </c>
      <c r="E51" s="70">
        <v>4.5999999999999999E-2</v>
      </c>
      <c r="F51" s="68">
        <v>7.9000000000000001E-2</v>
      </c>
      <c r="G51" s="68">
        <v>3.6999999999999998E-2</v>
      </c>
      <c r="H51" s="68">
        <v>7.8E-2</v>
      </c>
      <c r="I51" s="68">
        <v>1.0999999999999999E-2</v>
      </c>
      <c r="J51" s="43" t="s">
        <v>114</v>
      </c>
      <c r="K51" s="43" t="s">
        <v>115</v>
      </c>
    </row>
    <row r="52" spans="1:11">
      <c r="A52" s="34">
        <f>Volume_Weights!A52</f>
        <v>1856</v>
      </c>
      <c r="B52" s="68">
        <v>0.89800000000000002</v>
      </c>
      <c r="C52" s="68">
        <v>0.19</v>
      </c>
      <c r="D52" s="68">
        <v>0.85499999999999998</v>
      </c>
      <c r="E52" s="70">
        <v>3.9E-2</v>
      </c>
      <c r="F52" s="68">
        <v>7.0000000000000007E-2</v>
      </c>
      <c r="G52" s="68">
        <v>4.8000000000000001E-2</v>
      </c>
      <c r="H52" s="68">
        <v>6.9000000000000006E-2</v>
      </c>
      <c r="I52" s="68">
        <v>2.7E-2</v>
      </c>
      <c r="J52" s="43" t="s">
        <v>114</v>
      </c>
      <c r="K52" s="43" t="s">
        <v>115</v>
      </c>
    </row>
    <row r="53" spans="1:11">
      <c r="A53" s="34">
        <f>Volume_Weights!A53</f>
        <v>1859</v>
      </c>
      <c r="B53" s="68">
        <v>0.75800000000000001</v>
      </c>
      <c r="C53" s="68">
        <v>0.13300000000000001</v>
      </c>
      <c r="D53" s="68">
        <v>0.71799999999999997</v>
      </c>
      <c r="E53" s="70">
        <v>1E-3</v>
      </c>
      <c r="F53" s="68">
        <v>7.1999999999999995E-2</v>
      </c>
      <c r="G53" s="68">
        <v>5.5E-2</v>
      </c>
      <c r="H53" s="68">
        <v>6.8000000000000005E-2</v>
      </c>
      <c r="I53" s="68">
        <v>3.1E-2</v>
      </c>
      <c r="J53" s="43" t="s">
        <v>114</v>
      </c>
      <c r="K53" s="43" t="s">
        <v>115</v>
      </c>
    </row>
    <row r="54" spans="1:11">
      <c r="A54" s="34">
        <f>Volume_Weights!A54</f>
        <v>1860</v>
      </c>
      <c r="B54" s="68">
        <v>0.56999999999999995</v>
      </c>
      <c r="C54" s="68">
        <v>9.4E-2</v>
      </c>
      <c r="D54" s="68">
        <v>0.55200000000000005</v>
      </c>
      <c r="E54" s="70">
        <v>2E-3</v>
      </c>
      <c r="F54" s="68">
        <v>2.7E-2</v>
      </c>
      <c r="G54" s="68">
        <v>2.1000000000000001E-2</v>
      </c>
      <c r="H54" s="68">
        <v>2.8000000000000001E-2</v>
      </c>
      <c r="I54" s="68">
        <v>3.0000000000000001E-3</v>
      </c>
      <c r="J54" s="43" t="s">
        <v>114</v>
      </c>
      <c r="K54" s="43" t="s">
        <v>115</v>
      </c>
    </row>
    <row r="55" spans="1:11" s="8" customFormat="1" ht="17" thickBot="1">
      <c r="A55" s="36">
        <f>Volume_Weights!A55</f>
        <v>1862</v>
      </c>
      <c r="B55" s="69">
        <v>1.1379999999999999</v>
      </c>
      <c r="C55" s="69">
        <v>0.20899999999999999</v>
      </c>
      <c r="D55" s="69">
        <v>1.0820000000000001</v>
      </c>
      <c r="E55" s="73">
        <v>1.2999999999999999E-2</v>
      </c>
      <c r="F55" s="69">
        <v>5.1999999999999998E-2</v>
      </c>
      <c r="G55" s="69">
        <v>2.9000000000000001E-2</v>
      </c>
      <c r="H55" s="69">
        <v>4.8000000000000001E-2</v>
      </c>
      <c r="I55" s="69">
        <v>3.0000000000000001E-3</v>
      </c>
      <c r="J55" s="79" t="s">
        <v>114</v>
      </c>
      <c r="K55" s="79" t="s">
        <v>115</v>
      </c>
    </row>
    <row r="56" spans="1:11" ht="17" thickTop="1">
      <c r="A56" s="34">
        <f>Volume_Weights!A56</f>
        <v>1769</v>
      </c>
      <c r="B56" s="68">
        <v>0.86299999999999999</v>
      </c>
      <c r="C56" s="68">
        <v>0.15</v>
      </c>
      <c r="D56" s="68">
        <v>0.81899999999999995</v>
      </c>
      <c r="E56" s="70">
        <v>-2.3E-2</v>
      </c>
      <c r="F56" s="68">
        <v>4.2999999999999997E-2</v>
      </c>
      <c r="G56" s="68">
        <v>1.6E-2</v>
      </c>
      <c r="H56" s="68">
        <v>4.1000000000000002E-2</v>
      </c>
      <c r="I56" s="68">
        <v>5.0000000000000001E-3</v>
      </c>
      <c r="J56" s="43" t="s">
        <v>117</v>
      </c>
      <c r="K56" s="43" t="s">
        <v>118</v>
      </c>
    </row>
    <row r="57" spans="1:11">
      <c r="A57" s="34">
        <f>Volume_Weights!A57</f>
        <v>1771</v>
      </c>
      <c r="B57" s="68">
        <v>0.25</v>
      </c>
      <c r="C57" s="68">
        <v>2.8000000000000001E-2</v>
      </c>
      <c r="D57" s="68">
        <v>0.24</v>
      </c>
      <c r="E57" s="70">
        <v>-2.5999999999999999E-2</v>
      </c>
      <c r="F57" s="68">
        <v>1.2E-2</v>
      </c>
      <c r="G57" s="68">
        <v>0.01</v>
      </c>
      <c r="H57" s="68">
        <v>1.6E-2</v>
      </c>
      <c r="I57" s="68">
        <v>1.2E-2</v>
      </c>
      <c r="J57" s="43" t="s">
        <v>117</v>
      </c>
      <c r="K57" s="43" t="s">
        <v>118</v>
      </c>
    </row>
    <row r="58" spans="1:11">
      <c r="A58" s="34">
        <f>Volume_Weights!A58</f>
        <v>1772</v>
      </c>
      <c r="B58" s="68">
        <v>0.38500000000000001</v>
      </c>
      <c r="C58" s="68">
        <v>5.5E-2</v>
      </c>
      <c r="D58" s="68">
        <v>0.36299999999999999</v>
      </c>
      <c r="E58" s="70">
        <v>-1.9E-2</v>
      </c>
      <c r="F58" s="68">
        <v>0.01</v>
      </c>
      <c r="G58" s="68">
        <v>8.9999999999999993E-3</v>
      </c>
      <c r="H58" s="68">
        <v>1.2999999999999999E-2</v>
      </c>
      <c r="I58" s="68">
        <v>7.0000000000000001E-3</v>
      </c>
      <c r="J58" s="43" t="s">
        <v>117</v>
      </c>
      <c r="K58" s="43" t="s">
        <v>118</v>
      </c>
    </row>
    <row r="59" spans="1:11">
      <c r="A59" s="34">
        <f>Volume_Weights!A59</f>
        <v>1773</v>
      </c>
      <c r="B59" s="68">
        <v>0.495</v>
      </c>
      <c r="C59" s="68">
        <v>0.107</v>
      </c>
      <c r="D59" s="68">
        <v>0.47399999999999998</v>
      </c>
      <c r="E59" s="70">
        <v>1.2999999999999999E-2</v>
      </c>
      <c r="F59" s="68">
        <v>5.1999999999999998E-2</v>
      </c>
      <c r="G59" s="68">
        <v>4.2999999999999997E-2</v>
      </c>
      <c r="H59" s="68">
        <v>5.0999999999999997E-2</v>
      </c>
      <c r="I59" s="68">
        <v>3.5000000000000003E-2</v>
      </c>
      <c r="J59" s="43" t="s">
        <v>117</v>
      </c>
      <c r="K59" s="43" t="s">
        <v>118</v>
      </c>
    </row>
    <row r="60" spans="1:11">
      <c r="A60" s="34">
        <f>Volume_Weights!A60</f>
        <v>1774</v>
      </c>
      <c r="B60" s="68">
        <v>1.153</v>
      </c>
      <c r="C60" s="68">
        <v>0.219</v>
      </c>
      <c r="D60" s="68">
        <v>1.099</v>
      </c>
      <c r="E60" s="70">
        <v>8.0000000000000002E-3</v>
      </c>
      <c r="F60" s="68">
        <v>3.5000000000000003E-2</v>
      </c>
      <c r="G60" s="68">
        <v>1.0999999999999999E-2</v>
      </c>
      <c r="H60" s="68">
        <v>3.6999999999999998E-2</v>
      </c>
      <c r="I60" s="68">
        <v>-2E-3</v>
      </c>
      <c r="J60" s="43" t="s">
        <v>117</v>
      </c>
      <c r="K60" s="43" t="s">
        <v>118</v>
      </c>
    </row>
    <row r="61" spans="1:11" s="8" customFormat="1" ht="17" thickBot="1">
      <c r="A61" s="36">
        <f>Volume_Weights!A61</f>
        <v>1775</v>
      </c>
      <c r="B61" s="69">
        <v>0.45300000000000001</v>
      </c>
      <c r="C61" s="69">
        <v>8.5000000000000006E-2</v>
      </c>
      <c r="D61" s="69">
        <v>0.43099999999999999</v>
      </c>
      <c r="E61" s="73">
        <v>2E-3</v>
      </c>
      <c r="F61" s="69">
        <v>1.2E-2</v>
      </c>
      <c r="G61" s="69">
        <v>0</v>
      </c>
      <c r="H61" s="69">
        <v>8.0000000000000002E-3</v>
      </c>
      <c r="I61" s="69">
        <v>0</v>
      </c>
      <c r="J61" s="79" t="s">
        <v>117</v>
      </c>
      <c r="K61" s="79" t="s">
        <v>118</v>
      </c>
    </row>
    <row r="62" spans="1:11" ht="17" thickTop="1">
      <c r="A62" s="34">
        <f>Volume_Weights!A62</f>
        <v>128</v>
      </c>
      <c r="B62" s="68">
        <v>0.89700000000000002</v>
      </c>
      <c r="C62" s="68">
        <v>0.14499999999999999</v>
      </c>
      <c r="D62" s="68">
        <v>0.879</v>
      </c>
      <c r="E62" s="70">
        <v>1.7999999999999999E-2</v>
      </c>
      <c r="F62" s="68">
        <v>3.6999999999999998E-2</v>
      </c>
      <c r="G62" s="68">
        <v>7.0000000000000001E-3</v>
      </c>
      <c r="H62" s="68">
        <v>3.5000000000000003E-2</v>
      </c>
      <c r="I62" s="68">
        <v>5.0000000000000001E-3</v>
      </c>
      <c r="J62" s="43" t="s">
        <v>120</v>
      </c>
      <c r="K62" s="35" t="s">
        <v>121</v>
      </c>
    </row>
    <row r="63" spans="1:11">
      <c r="A63" s="34">
        <f>Volume_Weights!A63</f>
        <v>140</v>
      </c>
      <c r="B63" s="68">
        <v>0.72799999999999998</v>
      </c>
      <c r="C63" s="68">
        <v>0.113</v>
      </c>
      <c r="D63" s="68">
        <v>0.71199999999999997</v>
      </c>
      <c r="E63" s="70">
        <v>7.0000000000000001E-3</v>
      </c>
      <c r="F63" s="68">
        <v>5.1999999999999998E-2</v>
      </c>
      <c r="G63" s="68">
        <v>3.2000000000000001E-2</v>
      </c>
      <c r="H63" s="68">
        <v>0.05</v>
      </c>
      <c r="I63" s="68">
        <v>2.5000000000000001E-2</v>
      </c>
      <c r="J63" s="43" t="s">
        <v>120</v>
      </c>
      <c r="K63" s="35" t="s">
        <v>121</v>
      </c>
    </row>
    <row r="64" spans="1:11">
      <c r="A64" s="34">
        <f>Volume_Weights!A64</f>
        <v>143</v>
      </c>
      <c r="B64" s="68">
        <v>1.3009999999999999</v>
      </c>
      <c r="C64" s="68">
        <v>1.202</v>
      </c>
      <c r="D64" s="68">
        <v>1.2450000000000001</v>
      </c>
      <c r="E64" s="70">
        <v>1.0999999999999999E-2</v>
      </c>
      <c r="F64" s="68">
        <v>1.9E-2</v>
      </c>
      <c r="G64" s="68">
        <v>-1.2999999999999999E-2</v>
      </c>
      <c r="H64" s="68">
        <v>2.4E-2</v>
      </c>
      <c r="I64" s="68">
        <v>-0.02</v>
      </c>
      <c r="J64" s="43" t="s">
        <v>120</v>
      </c>
      <c r="K64" s="35" t="s">
        <v>121</v>
      </c>
    </row>
    <row r="65" spans="1:11">
      <c r="A65" s="34">
        <f>Volume_Weights!A65</f>
        <v>172</v>
      </c>
      <c r="B65" s="68">
        <v>1.0289999999999999</v>
      </c>
      <c r="C65" s="68">
        <v>0.16300000000000001</v>
      </c>
      <c r="D65" s="68">
        <v>0.995</v>
      </c>
      <c r="E65" s="70">
        <v>0.01</v>
      </c>
      <c r="F65" s="68">
        <v>0.01</v>
      </c>
      <c r="G65" s="68">
        <v>4.1000000000000002E-2</v>
      </c>
      <c r="H65" s="68">
        <v>1.4999999999999999E-2</v>
      </c>
      <c r="I65" s="68">
        <v>4.2999999999999997E-2</v>
      </c>
      <c r="J65" s="43" t="s">
        <v>120</v>
      </c>
      <c r="K65" s="35" t="s">
        <v>121</v>
      </c>
    </row>
    <row r="66" spans="1:11">
      <c r="A66" s="34">
        <f>Volume_Weights!A66</f>
        <v>232</v>
      </c>
      <c r="B66" s="68">
        <v>0.76200000000000001</v>
      </c>
      <c r="C66" s="68">
        <v>0.14199999999999999</v>
      </c>
      <c r="D66" s="68">
        <v>0.73</v>
      </c>
      <c r="E66" s="70">
        <v>7.0000000000000001E-3</v>
      </c>
      <c r="F66" s="68">
        <v>4.4999999999999998E-2</v>
      </c>
      <c r="G66" s="68">
        <v>2.5000000000000001E-2</v>
      </c>
      <c r="H66" s="68">
        <v>4.9000000000000002E-2</v>
      </c>
      <c r="I66" s="68">
        <v>2.5999999999999999E-2</v>
      </c>
      <c r="J66" s="43" t="s">
        <v>120</v>
      </c>
      <c r="K66" s="35" t="s">
        <v>121</v>
      </c>
    </row>
    <row r="67" spans="1:11" s="8" customFormat="1" ht="17" thickBot="1">
      <c r="A67" s="36">
        <f>Volume_Weights!A67</f>
        <v>233</v>
      </c>
      <c r="B67" s="69">
        <v>0.86599999999999999</v>
      </c>
      <c r="C67" s="69">
        <v>0.16400000000000001</v>
      </c>
      <c r="D67" s="69">
        <v>0.83699999999999997</v>
      </c>
      <c r="E67" s="73">
        <v>1.4E-2</v>
      </c>
      <c r="F67" s="69">
        <v>5.6000000000000001E-2</v>
      </c>
      <c r="G67" s="69">
        <v>3.1E-2</v>
      </c>
      <c r="H67" s="69">
        <v>5.8999999999999997E-2</v>
      </c>
      <c r="I67" s="69">
        <v>1.7000000000000001E-2</v>
      </c>
      <c r="J67" s="79" t="s">
        <v>120</v>
      </c>
      <c r="K67" s="46" t="s">
        <v>121</v>
      </c>
    </row>
    <row r="68" spans="1:11" ht="17" thickTop="1">
      <c r="A68" s="34">
        <f>Volume_Weights!A68</f>
        <v>1827</v>
      </c>
      <c r="B68" s="68">
        <v>0.86399999999999999</v>
      </c>
      <c r="C68" s="68">
        <v>0.17299999999999999</v>
      </c>
      <c r="D68" s="68">
        <v>0.83099999999999996</v>
      </c>
      <c r="E68" s="70">
        <v>3.2000000000000001E-2</v>
      </c>
      <c r="F68" s="68">
        <v>0.151</v>
      </c>
      <c r="G68" s="68">
        <v>0.05</v>
      </c>
      <c r="H68" s="68">
        <v>0.14799999999999999</v>
      </c>
      <c r="I68" s="68">
        <v>2.8000000000000001E-2</v>
      </c>
      <c r="J68" s="43" t="s">
        <v>130</v>
      </c>
      <c r="K68" s="35" t="s">
        <v>131</v>
      </c>
    </row>
    <row r="69" spans="1:11">
      <c r="A69" s="34">
        <f>Volume_Weights!A69</f>
        <v>1828</v>
      </c>
      <c r="B69" s="68">
        <v>1.1080000000000001</v>
      </c>
      <c r="C69" s="68">
        <v>0.22800000000000001</v>
      </c>
      <c r="D69" s="68">
        <v>1.0529999999999999</v>
      </c>
      <c r="E69" s="70">
        <v>2.5000000000000001E-2</v>
      </c>
      <c r="F69" s="68">
        <v>0.20699999999999999</v>
      </c>
      <c r="G69" s="68">
        <v>4.9000000000000002E-2</v>
      </c>
      <c r="H69" s="68">
        <v>0.20200000000000001</v>
      </c>
      <c r="I69" s="68">
        <v>0.01</v>
      </c>
      <c r="J69" s="43" t="s">
        <v>130</v>
      </c>
      <c r="K69" s="35" t="s">
        <v>131</v>
      </c>
    </row>
    <row r="70" spans="1:11">
      <c r="A70" s="34">
        <f>Volume_Weights!A70</f>
        <v>1830</v>
      </c>
      <c r="B70" s="68">
        <v>0.313</v>
      </c>
      <c r="C70" s="68">
        <v>4.3999999999999997E-2</v>
      </c>
      <c r="D70" s="68">
        <v>0.3</v>
      </c>
      <c r="E70" s="70">
        <v>-1.2999999999999999E-2</v>
      </c>
      <c r="F70" s="68">
        <v>9.5000000000000001E-2</v>
      </c>
      <c r="G70" s="68">
        <v>2.1000000000000001E-2</v>
      </c>
      <c r="H70" s="68">
        <v>9.5000000000000001E-2</v>
      </c>
      <c r="I70" s="68">
        <v>5.0000000000000001E-3</v>
      </c>
      <c r="J70" s="43" t="s">
        <v>130</v>
      </c>
      <c r="K70" s="35" t="s">
        <v>131</v>
      </c>
    </row>
    <row r="71" spans="1:11">
      <c r="A71" s="34">
        <f>Volume_Weights!A71</f>
        <v>1831</v>
      </c>
      <c r="B71" s="68">
        <v>0.83299999999999996</v>
      </c>
      <c r="C71" s="68">
        <v>0.17100000000000001</v>
      </c>
      <c r="D71" s="68">
        <v>0.79500000000000004</v>
      </c>
      <c r="E71" s="70">
        <v>1.2E-2</v>
      </c>
      <c r="F71" s="68">
        <v>0.12</v>
      </c>
      <c r="G71" s="68">
        <v>2.8000000000000001E-2</v>
      </c>
      <c r="H71" s="68">
        <v>0.11899999999999999</v>
      </c>
      <c r="I71" s="68">
        <v>8.9999999999999993E-3</v>
      </c>
      <c r="J71" s="43" t="s">
        <v>130</v>
      </c>
      <c r="K71" s="35" t="s">
        <v>131</v>
      </c>
    </row>
    <row r="72" spans="1:11">
      <c r="A72" s="34">
        <f>Volume_Weights!A72</f>
        <v>1832</v>
      </c>
      <c r="B72" s="68">
        <v>1.2849999999999999</v>
      </c>
      <c r="C72" s="68">
        <v>0.20899999999999999</v>
      </c>
      <c r="D72" s="68">
        <v>1.228</v>
      </c>
      <c r="E72" s="70">
        <v>1E-3</v>
      </c>
      <c r="F72" s="68">
        <v>0.36</v>
      </c>
      <c r="G72" s="68">
        <v>6.7000000000000004E-2</v>
      </c>
      <c r="H72" s="68">
        <v>0.35299999999999998</v>
      </c>
      <c r="I72" s="68">
        <v>1.7999999999999999E-2</v>
      </c>
      <c r="J72" s="43" t="s">
        <v>130</v>
      </c>
      <c r="K72" s="35" t="s">
        <v>131</v>
      </c>
    </row>
    <row r="73" spans="1:11" s="8" customFormat="1" ht="17" thickBot="1">
      <c r="A73" s="36">
        <f>Volume_Weights!A73</f>
        <v>1833</v>
      </c>
      <c r="B73" s="69">
        <v>0.66100000000000003</v>
      </c>
      <c r="C73" s="69">
        <v>0.126</v>
      </c>
      <c r="D73" s="69">
        <v>0.63400000000000001</v>
      </c>
      <c r="E73" s="73">
        <v>6.0000000000000001E-3</v>
      </c>
      <c r="F73" s="69">
        <v>0.20899999999999999</v>
      </c>
      <c r="G73" s="69">
        <v>5.2999999999999999E-2</v>
      </c>
      <c r="H73" s="69">
        <v>0.20300000000000001</v>
      </c>
      <c r="I73" s="69">
        <v>2.4E-2</v>
      </c>
      <c r="J73" s="79" t="s">
        <v>130</v>
      </c>
      <c r="K73" s="46" t="s">
        <v>131</v>
      </c>
    </row>
    <row r="74" spans="1:11" ht="17" thickTop="1">
      <c r="A74" s="34">
        <f>Volume_Weights!A74</f>
        <v>1836</v>
      </c>
      <c r="B74" s="68">
        <v>0.68899999999999995</v>
      </c>
      <c r="C74" s="68">
        <v>0.12</v>
      </c>
      <c r="D74" s="68">
        <v>0.65800000000000003</v>
      </c>
      <c r="E74" s="70">
        <v>5.0000000000000001E-3</v>
      </c>
      <c r="F74" s="68">
        <v>8.3000000000000004E-2</v>
      </c>
      <c r="G74" s="68">
        <v>4.1000000000000002E-2</v>
      </c>
      <c r="H74" s="68">
        <v>8.2000000000000003E-2</v>
      </c>
      <c r="I74" s="68">
        <v>1.9E-2</v>
      </c>
      <c r="J74" s="43" t="s">
        <v>133</v>
      </c>
      <c r="K74" s="43" t="s">
        <v>134</v>
      </c>
    </row>
    <row r="75" spans="1:11">
      <c r="A75" s="34">
        <f>Volume_Weights!A75</f>
        <v>1837</v>
      </c>
      <c r="B75" s="68">
        <v>0.60399999999999998</v>
      </c>
      <c r="C75" s="68">
        <v>0.126</v>
      </c>
      <c r="D75" s="68">
        <v>0.57999999999999996</v>
      </c>
      <c r="E75" s="70">
        <v>2.1000000000000001E-2</v>
      </c>
      <c r="F75" s="68">
        <v>7.1999999999999995E-2</v>
      </c>
      <c r="G75" s="68">
        <v>2.8000000000000001E-2</v>
      </c>
      <c r="H75" s="68">
        <v>7.1999999999999995E-2</v>
      </c>
      <c r="I75" s="68">
        <v>7.0000000000000001E-3</v>
      </c>
      <c r="J75" s="43" t="s">
        <v>133</v>
      </c>
      <c r="K75" s="43" t="s">
        <v>134</v>
      </c>
    </row>
    <row r="76" spans="1:11">
      <c r="A76" s="34">
        <f>Volume_Weights!A76</f>
        <v>1838</v>
      </c>
      <c r="B76" s="68">
        <v>0.67</v>
      </c>
      <c r="C76" s="68">
        <v>0.14199999999999999</v>
      </c>
      <c r="D76" s="68">
        <v>0.64100000000000001</v>
      </c>
      <c r="E76" s="70">
        <v>1.7000000000000001E-2</v>
      </c>
      <c r="F76" s="68">
        <v>5.2999999999999999E-2</v>
      </c>
      <c r="G76" s="68">
        <v>2.1999999999999999E-2</v>
      </c>
      <c r="H76" s="68">
        <v>5.1999999999999998E-2</v>
      </c>
      <c r="I76" s="68">
        <v>1E-3</v>
      </c>
      <c r="J76" s="43" t="s">
        <v>133</v>
      </c>
      <c r="K76" s="43" t="s">
        <v>134</v>
      </c>
    </row>
    <row r="77" spans="1:11">
      <c r="A77" s="34">
        <f>Volume_Weights!A77</f>
        <v>1839</v>
      </c>
      <c r="B77" s="68">
        <v>0.47899999999999998</v>
      </c>
      <c r="C77" s="68">
        <v>0.11799999999999999</v>
      </c>
      <c r="D77" s="68">
        <v>0.45800000000000002</v>
      </c>
      <c r="E77" s="70">
        <v>0.03</v>
      </c>
      <c r="F77" s="68">
        <v>2.8000000000000001E-2</v>
      </c>
      <c r="G77" s="68">
        <v>8.9999999999999993E-3</v>
      </c>
      <c r="H77" s="68">
        <v>3.2000000000000001E-2</v>
      </c>
      <c r="I77" s="68">
        <v>-5.0000000000000001E-3</v>
      </c>
      <c r="J77" s="43" t="s">
        <v>133</v>
      </c>
      <c r="K77" s="43" t="s">
        <v>134</v>
      </c>
    </row>
    <row r="78" spans="1:11">
      <c r="A78" s="34">
        <f>Volume_Weights!A78</f>
        <v>1840</v>
      </c>
      <c r="B78" s="68">
        <v>0.35599999999999998</v>
      </c>
      <c r="C78" s="68">
        <v>8.5000000000000006E-2</v>
      </c>
      <c r="D78" s="68">
        <v>0.34399999999999997</v>
      </c>
      <c r="E78" s="70">
        <v>1.4E-2</v>
      </c>
      <c r="F78" s="68">
        <v>1.9E-2</v>
      </c>
      <c r="G78" s="68">
        <v>2E-3</v>
      </c>
      <c r="H78" s="68">
        <v>1.6E-2</v>
      </c>
      <c r="I78" s="68">
        <v>-6.0000000000000001E-3</v>
      </c>
      <c r="J78" s="43" t="s">
        <v>133</v>
      </c>
      <c r="K78" s="43" t="s">
        <v>134</v>
      </c>
    </row>
    <row r="79" spans="1:11" s="8" customFormat="1" ht="17" thickBot="1">
      <c r="A79" s="36">
        <f>Volume_Weights!A79</f>
        <v>1841</v>
      </c>
      <c r="B79" s="69">
        <v>0.46500000000000002</v>
      </c>
      <c r="C79" s="69">
        <v>0.10199999999999999</v>
      </c>
      <c r="D79" s="69">
        <v>0.44800000000000001</v>
      </c>
      <c r="E79" s="73">
        <v>2.9000000000000001E-2</v>
      </c>
      <c r="F79" s="69">
        <v>7.0000000000000001E-3</v>
      </c>
      <c r="G79" s="69">
        <v>-8.0000000000000002E-3</v>
      </c>
      <c r="H79" s="69">
        <v>5.0000000000000001E-3</v>
      </c>
      <c r="I79" s="8">
        <v>-1.6E-2</v>
      </c>
      <c r="J79" s="79" t="s">
        <v>133</v>
      </c>
      <c r="K79" s="79" t="s">
        <v>134</v>
      </c>
    </row>
    <row r="80" spans="1:11" ht="17" thickTop="1">
      <c r="A80" s="34">
        <f>Volume_Weights!A80</f>
        <v>1864</v>
      </c>
      <c r="B80" s="68">
        <v>0.65200000000000002</v>
      </c>
      <c r="C80" s="68">
        <v>0.14399999999999999</v>
      </c>
      <c r="D80" s="68">
        <v>0.63400000000000001</v>
      </c>
      <c r="E80" s="70">
        <v>1.7999999999999999E-2</v>
      </c>
      <c r="F80" s="68">
        <v>0.11899999999999999</v>
      </c>
      <c r="G80" s="68">
        <v>3.6999999999999998E-2</v>
      </c>
      <c r="H80" s="68">
        <v>0.115</v>
      </c>
      <c r="I80" s="68">
        <v>5.0000000000000001E-3</v>
      </c>
      <c r="J80" s="43" t="s">
        <v>136</v>
      </c>
      <c r="K80" s="43" t="s">
        <v>137</v>
      </c>
    </row>
    <row r="81" spans="1:11">
      <c r="A81" s="34">
        <f>Volume_Weights!A81</f>
        <v>1865</v>
      </c>
      <c r="B81" s="68">
        <v>1.0249999999999999</v>
      </c>
      <c r="C81" s="68">
        <v>0.19400000000000001</v>
      </c>
      <c r="D81" s="68">
        <v>0.98199999999999998</v>
      </c>
      <c r="E81" s="70">
        <v>5.0000000000000001E-3</v>
      </c>
      <c r="F81" s="68">
        <v>9.0999999999999998E-2</v>
      </c>
      <c r="G81" s="68">
        <v>3.4000000000000002E-2</v>
      </c>
      <c r="H81" s="68">
        <v>9.4E-2</v>
      </c>
      <c r="I81" s="68">
        <v>7.0000000000000001E-3</v>
      </c>
      <c r="J81" s="43" t="s">
        <v>136</v>
      </c>
      <c r="K81" s="43" t="s">
        <v>137</v>
      </c>
    </row>
    <row r="82" spans="1:11">
      <c r="A82" s="34">
        <f>Volume_Weights!A82</f>
        <v>1866</v>
      </c>
      <c r="B82" s="68">
        <v>0.33900000000000002</v>
      </c>
      <c r="C82" s="68">
        <v>7.0000000000000007E-2</v>
      </c>
      <c r="D82" s="68">
        <v>0.318</v>
      </c>
      <c r="E82" s="70">
        <v>-2E-3</v>
      </c>
      <c r="F82" s="68">
        <v>1.7999999999999999E-2</v>
      </c>
      <c r="G82" s="68">
        <v>4.0000000000000001E-3</v>
      </c>
      <c r="H82" s="68">
        <v>0.02</v>
      </c>
      <c r="I82" s="68">
        <v>-5.0000000000000001E-3</v>
      </c>
      <c r="J82" s="43" t="s">
        <v>136</v>
      </c>
      <c r="K82" s="43" t="s">
        <v>137</v>
      </c>
    </row>
    <row r="83" spans="1:11">
      <c r="A83" s="34">
        <f>Volume_Weights!A83</f>
        <v>1867</v>
      </c>
      <c r="B83" s="68">
        <v>0.52400000000000002</v>
      </c>
      <c r="C83" s="68">
        <v>9.8000000000000004E-2</v>
      </c>
      <c r="D83" s="68">
        <v>0.51</v>
      </c>
      <c r="E83" s="70">
        <v>4.0000000000000001E-3</v>
      </c>
      <c r="F83" s="68">
        <v>3.5000000000000003E-2</v>
      </c>
      <c r="G83" s="68">
        <v>-1.6E-2</v>
      </c>
      <c r="H83" s="68">
        <v>3.5000000000000003E-2</v>
      </c>
      <c r="I83" s="68">
        <v>-3.1E-2</v>
      </c>
      <c r="J83" s="43" t="s">
        <v>136</v>
      </c>
      <c r="K83" s="43" t="s">
        <v>137</v>
      </c>
    </row>
    <row r="84" spans="1:11">
      <c r="A84" s="34">
        <f>Volume_Weights!A84</f>
        <v>1868</v>
      </c>
      <c r="B84" s="68">
        <v>0.38900000000000001</v>
      </c>
      <c r="C84" s="68">
        <v>8.6999999999999994E-2</v>
      </c>
      <c r="D84" s="68">
        <v>0.374</v>
      </c>
      <c r="E84" s="70">
        <v>1.2E-2</v>
      </c>
      <c r="F84" s="68">
        <v>7.8E-2</v>
      </c>
      <c r="G84" s="68">
        <v>2.4E-2</v>
      </c>
      <c r="H84" s="68">
        <v>7.5999999999999998E-2</v>
      </c>
      <c r="I84" s="68">
        <v>0.01</v>
      </c>
      <c r="J84" s="43" t="s">
        <v>136</v>
      </c>
      <c r="K84" s="43" t="s">
        <v>137</v>
      </c>
    </row>
    <row r="85" spans="1:11" s="8" customFormat="1" ht="17" thickBot="1">
      <c r="A85" s="36">
        <f>Volume_Weights!A85</f>
        <v>1869</v>
      </c>
      <c r="B85" s="69">
        <v>0.57899999999999996</v>
      </c>
      <c r="C85" s="69">
        <v>0.11899999999999999</v>
      </c>
      <c r="D85" s="69">
        <v>0.55400000000000005</v>
      </c>
      <c r="E85" s="73">
        <v>1.4E-2</v>
      </c>
      <c r="F85" s="69">
        <v>8.6999999999999994E-2</v>
      </c>
      <c r="G85" s="69">
        <v>1.6E-2</v>
      </c>
      <c r="H85" s="69">
        <v>7.9000000000000001E-2</v>
      </c>
      <c r="I85" s="69">
        <v>3.0000000000000001E-3</v>
      </c>
      <c r="J85" s="79" t="s">
        <v>136</v>
      </c>
      <c r="K85" s="79" t="s">
        <v>137</v>
      </c>
    </row>
    <row r="86" spans="1:11" ht="17" thickTop="1">
      <c r="A86" s="34">
        <f>Volume_Weights!A86</f>
        <v>1845</v>
      </c>
      <c r="B86" s="68">
        <v>0.38500000000000001</v>
      </c>
      <c r="C86" s="68">
        <v>6.6000000000000003E-2</v>
      </c>
      <c r="D86" s="68">
        <v>0.36599999999999999</v>
      </c>
      <c r="E86" s="70">
        <v>-1.2E-2</v>
      </c>
      <c r="F86" s="68">
        <v>9.2999999999999999E-2</v>
      </c>
      <c r="G86" s="68">
        <v>3.7999999999999999E-2</v>
      </c>
      <c r="H86" s="68">
        <v>9.0999999999999998E-2</v>
      </c>
      <c r="I86" s="68">
        <v>2.5999999999999999E-2</v>
      </c>
      <c r="J86" s="43" t="s">
        <v>143</v>
      </c>
      <c r="K86" s="43" t="s">
        <v>144</v>
      </c>
    </row>
    <row r="87" spans="1:11">
      <c r="A87" s="34">
        <f>Volume_Weights!A87</f>
        <v>1846</v>
      </c>
      <c r="B87" s="68">
        <v>0.32300000000000001</v>
      </c>
      <c r="C87" s="68">
        <v>0.06</v>
      </c>
      <c r="D87" s="68">
        <v>0.314</v>
      </c>
      <c r="E87" s="70">
        <v>1E-3</v>
      </c>
      <c r="F87" s="68">
        <v>4.2999999999999997E-2</v>
      </c>
      <c r="G87" s="68">
        <v>1.7999999999999999E-2</v>
      </c>
      <c r="H87" s="68">
        <v>4.4999999999999998E-2</v>
      </c>
      <c r="I87" s="68">
        <v>7.0000000000000001E-3</v>
      </c>
      <c r="J87" s="43" t="s">
        <v>143</v>
      </c>
      <c r="K87" s="43" t="s">
        <v>144</v>
      </c>
    </row>
    <row r="88" spans="1:11">
      <c r="A88" s="34">
        <f>Volume_Weights!A88</f>
        <v>1847</v>
      </c>
      <c r="B88" s="68">
        <v>0.29499999999999998</v>
      </c>
      <c r="C88" s="68">
        <v>6.2E-2</v>
      </c>
      <c r="D88" s="68">
        <v>0.28699999999999998</v>
      </c>
      <c r="E88" s="70">
        <v>8.9999999999999993E-3</v>
      </c>
      <c r="F88" s="68">
        <v>4.1000000000000002E-2</v>
      </c>
      <c r="G88" s="68">
        <v>5.0000000000000001E-3</v>
      </c>
      <c r="H88" s="68">
        <v>4.1000000000000002E-2</v>
      </c>
      <c r="I88" s="68">
        <v>-4.0000000000000001E-3</v>
      </c>
      <c r="J88" s="43" t="s">
        <v>143</v>
      </c>
      <c r="K88" s="43" t="s">
        <v>144</v>
      </c>
    </row>
    <row r="89" spans="1:11">
      <c r="A89" s="34">
        <f>Volume_Weights!A89</f>
        <v>1848</v>
      </c>
      <c r="B89" s="68">
        <v>0.36599999999999999</v>
      </c>
      <c r="C89" s="68">
        <v>7.2999999999999995E-2</v>
      </c>
      <c r="D89" s="68">
        <v>0.35599999999999998</v>
      </c>
      <c r="E89" s="70">
        <v>5.0000000000000001E-3</v>
      </c>
      <c r="F89" s="68">
        <v>8.4000000000000005E-2</v>
      </c>
      <c r="G89" s="68">
        <v>5.1999999999999998E-2</v>
      </c>
      <c r="H89" s="68">
        <v>8.3000000000000004E-2</v>
      </c>
      <c r="I89" s="68">
        <v>3.4000000000000002E-2</v>
      </c>
      <c r="J89" s="43" t="s">
        <v>143</v>
      </c>
      <c r="K89" s="43" t="s">
        <v>144</v>
      </c>
    </row>
    <row r="90" spans="1:11">
      <c r="A90" s="34">
        <f>Volume_Weights!A90</f>
        <v>1849</v>
      </c>
      <c r="B90" s="68">
        <v>0.39400000000000002</v>
      </c>
      <c r="C90" s="68">
        <v>6.4000000000000001E-2</v>
      </c>
      <c r="D90" s="68">
        <v>0.38</v>
      </c>
      <c r="E90" s="70">
        <v>-2E-3</v>
      </c>
      <c r="F90" s="68">
        <v>3.5000000000000003E-2</v>
      </c>
      <c r="G90" s="68">
        <v>7.0000000000000001E-3</v>
      </c>
      <c r="H90" s="68">
        <v>3.1E-2</v>
      </c>
      <c r="I90" s="68">
        <v>0</v>
      </c>
      <c r="J90" s="43" t="s">
        <v>143</v>
      </c>
      <c r="K90" s="43" t="s">
        <v>144</v>
      </c>
    </row>
    <row r="91" spans="1:11" s="8" customFormat="1" ht="17" thickBot="1">
      <c r="A91" s="36">
        <f>Volume_Weights!A91</f>
        <v>1850</v>
      </c>
      <c r="B91" s="69">
        <v>0.253</v>
      </c>
      <c r="C91" s="69">
        <v>3.4000000000000002E-2</v>
      </c>
      <c r="D91" s="69">
        <v>0.249</v>
      </c>
      <c r="E91" s="73">
        <v>-6.0000000000000001E-3</v>
      </c>
      <c r="F91" s="69">
        <v>4.7E-2</v>
      </c>
      <c r="G91" s="69">
        <v>1.4E-2</v>
      </c>
      <c r="H91" s="69">
        <v>4.7E-2</v>
      </c>
      <c r="I91" s="69">
        <v>7.0000000000000001E-3</v>
      </c>
      <c r="J91" s="79" t="s">
        <v>143</v>
      </c>
      <c r="K91" s="79" t="s">
        <v>144</v>
      </c>
    </row>
    <row r="92" spans="1:11" ht="17" thickTop="1">
      <c r="A92" s="34">
        <f>Volume_Weights!A92</f>
        <v>2463</v>
      </c>
      <c r="B92" s="68">
        <v>0.26300000000000001</v>
      </c>
      <c r="C92" s="68">
        <v>5.0999999999999997E-2</v>
      </c>
      <c r="D92" s="68">
        <v>0.25800000000000001</v>
      </c>
      <c r="E92" s="70">
        <v>6.0000000000000001E-3</v>
      </c>
      <c r="F92" s="68">
        <v>2.5999999999999999E-2</v>
      </c>
      <c r="G92" s="68">
        <v>1.7999999999999999E-2</v>
      </c>
      <c r="H92" s="68">
        <v>2.1000000000000001E-2</v>
      </c>
      <c r="I92" s="68">
        <v>2E-3</v>
      </c>
      <c r="J92" s="43" t="s">
        <v>146</v>
      </c>
      <c r="K92" s="43" t="s">
        <v>147</v>
      </c>
    </row>
    <row r="93" spans="1:11">
      <c r="A93" s="34">
        <f>Volume_Weights!A93</f>
        <v>2464</v>
      </c>
      <c r="B93" s="68">
        <v>0.51800000000000002</v>
      </c>
      <c r="C93" s="68">
        <v>0.123</v>
      </c>
      <c r="D93" s="68">
        <v>0.502</v>
      </c>
      <c r="E93" s="70">
        <v>4.8000000000000001E-2</v>
      </c>
      <c r="F93" s="68">
        <v>6.3E-2</v>
      </c>
      <c r="G93" s="68">
        <v>5.0999999999999997E-2</v>
      </c>
      <c r="H93" s="68">
        <v>6.0999999999999999E-2</v>
      </c>
      <c r="I93" s="68">
        <v>4.2000000000000003E-2</v>
      </c>
      <c r="J93" s="43" t="s">
        <v>146</v>
      </c>
      <c r="K93" s="43" t="s">
        <v>147</v>
      </c>
    </row>
    <row r="94" spans="1:11">
      <c r="A94" s="34">
        <f>Volume_Weights!A94</f>
        <v>2465</v>
      </c>
      <c r="B94" s="68">
        <v>0.313</v>
      </c>
      <c r="C94" s="68">
        <v>8.2000000000000003E-2</v>
      </c>
      <c r="D94" s="68">
        <v>0.30299999999999999</v>
      </c>
      <c r="E94" s="70">
        <v>3.1E-2</v>
      </c>
      <c r="F94" s="68">
        <v>3.3000000000000002E-2</v>
      </c>
      <c r="G94" s="68">
        <v>1.6E-2</v>
      </c>
      <c r="H94" s="68">
        <v>3.1E-2</v>
      </c>
      <c r="I94" s="68">
        <v>4.0000000000000001E-3</v>
      </c>
      <c r="J94" s="43" t="s">
        <v>146</v>
      </c>
      <c r="K94" s="43" t="s">
        <v>147</v>
      </c>
    </row>
    <row r="95" spans="1:11">
      <c r="A95" s="34">
        <f>Volume_Weights!A95</f>
        <v>2466</v>
      </c>
      <c r="B95" s="68">
        <v>0.26100000000000001</v>
      </c>
      <c r="C95" s="68">
        <v>4.2999999999999997E-2</v>
      </c>
      <c r="D95" s="68">
        <v>0.25800000000000001</v>
      </c>
      <c r="E95" s="70">
        <v>-2E-3</v>
      </c>
      <c r="F95" s="68">
        <v>6.0999999999999999E-2</v>
      </c>
      <c r="G95" s="68">
        <v>4.7E-2</v>
      </c>
      <c r="H95" s="68">
        <v>6.2E-2</v>
      </c>
      <c r="I95" s="68">
        <v>3.7999999999999999E-2</v>
      </c>
      <c r="J95" s="43" t="s">
        <v>146</v>
      </c>
      <c r="K95" s="43" t="s">
        <v>147</v>
      </c>
    </row>
    <row r="96" spans="1:11">
      <c r="A96" s="34">
        <f>Volume_Weights!A96</f>
        <v>2467</v>
      </c>
      <c r="B96" s="68">
        <v>0.217</v>
      </c>
      <c r="C96" s="68">
        <v>4.9000000000000002E-2</v>
      </c>
      <c r="D96" s="68">
        <v>0.21</v>
      </c>
      <c r="E96" s="70">
        <v>1.7000000000000001E-2</v>
      </c>
      <c r="F96" s="68">
        <v>5.0999999999999997E-2</v>
      </c>
      <c r="G96" s="68">
        <v>4.2999999999999997E-2</v>
      </c>
      <c r="H96" s="68">
        <v>4.8000000000000001E-2</v>
      </c>
      <c r="I96" s="68">
        <v>3.6999999999999998E-2</v>
      </c>
      <c r="J96" s="43" t="s">
        <v>146</v>
      </c>
      <c r="K96" s="43" t="s">
        <v>147</v>
      </c>
    </row>
    <row r="97" spans="1:11" s="8" customFormat="1" ht="17" thickBot="1">
      <c r="A97" s="36">
        <f>Volume_Weights!A97</f>
        <v>2468</v>
      </c>
      <c r="B97" s="69">
        <v>0.17299999999999999</v>
      </c>
      <c r="C97" s="69">
        <v>3.2000000000000001E-2</v>
      </c>
      <c r="D97" s="69">
        <v>0.16800000000000001</v>
      </c>
      <c r="E97" s="73">
        <v>3.0000000000000001E-3</v>
      </c>
      <c r="F97" s="69">
        <v>1.2E-2</v>
      </c>
      <c r="G97" s="69">
        <v>5.0000000000000001E-3</v>
      </c>
      <c r="H97" s="69">
        <v>8.0000000000000002E-3</v>
      </c>
      <c r="I97" s="69">
        <v>-6.0000000000000001E-3</v>
      </c>
      <c r="J97" s="79" t="s">
        <v>146</v>
      </c>
      <c r="K97" s="79" t="s">
        <v>147</v>
      </c>
    </row>
    <row r="98" spans="1:11" ht="17" thickTop="1">
      <c r="A98" s="34">
        <f>Volume_Weights!A98</f>
        <v>2473</v>
      </c>
      <c r="B98" s="68">
        <v>0.44900000000000001</v>
      </c>
      <c r="C98" s="68">
        <v>7.5999999999999998E-2</v>
      </c>
      <c r="D98" s="68">
        <v>0.43099999999999999</v>
      </c>
      <c r="E98" s="70">
        <v>1E-3</v>
      </c>
      <c r="F98" s="68">
        <v>4.7E-2</v>
      </c>
      <c r="G98" s="68">
        <v>3.1E-2</v>
      </c>
      <c r="H98" s="68">
        <v>4.9000000000000002E-2</v>
      </c>
      <c r="I98" s="68">
        <v>2.4E-2</v>
      </c>
      <c r="J98" s="43" t="s">
        <v>149</v>
      </c>
      <c r="K98" s="43" t="s">
        <v>152</v>
      </c>
    </row>
    <row r="99" spans="1:11">
      <c r="A99" s="34">
        <f>Volume_Weights!A99</f>
        <v>2474</v>
      </c>
      <c r="B99" s="68">
        <v>0.34699999999999998</v>
      </c>
      <c r="C99" s="68">
        <v>7.4999999999999997E-2</v>
      </c>
      <c r="D99" s="68">
        <v>0.33400000000000002</v>
      </c>
      <c r="E99" s="70">
        <v>1.4E-2</v>
      </c>
      <c r="F99" s="68">
        <v>4.8000000000000001E-2</v>
      </c>
      <c r="G99" s="68">
        <v>3.3000000000000002E-2</v>
      </c>
      <c r="H99" s="68">
        <v>0.05</v>
      </c>
      <c r="I99" s="68">
        <v>0.03</v>
      </c>
      <c r="J99" s="43" t="s">
        <v>149</v>
      </c>
      <c r="K99" s="43" t="s">
        <v>152</v>
      </c>
    </row>
    <row r="100" spans="1:11">
      <c r="A100" s="34">
        <f>Volume_Weights!A100</f>
        <v>2475</v>
      </c>
      <c r="B100" s="68">
        <v>0.251</v>
      </c>
      <c r="C100" s="68">
        <v>4.5999999999999999E-2</v>
      </c>
      <c r="D100" s="68">
        <v>0.24299999999999999</v>
      </c>
      <c r="E100" s="70">
        <v>0</v>
      </c>
      <c r="F100" s="68">
        <v>2.7E-2</v>
      </c>
      <c r="G100" s="68">
        <v>1.2E-2</v>
      </c>
      <c r="H100" s="68">
        <v>2.9000000000000001E-2</v>
      </c>
      <c r="I100" s="68">
        <v>1.4E-2</v>
      </c>
      <c r="J100" s="43" t="s">
        <v>149</v>
      </c>
      <c r="K100" s="43" t="s">
        <v>152</v>
      </c>
    </row>
    <row r="101" spans="1:11">
      <c r="A101" s="34">
        <f>Volume_Weights!A101</f>
        <v>2476</v>
      </c>
      <c r="B101" s="68">
        <v>0.35099999999999998</v>
      </c>
      <c r="C101" s="68">
        <v>8.1000000000000003E-2</v>
      </c>
      <c r="D101" s="68">
        <v>0.34</v>
      </c>
      <c r="E101" s="70">
        <v>1.7999999999999999E-2</v>
      </c>
      <c r="F101" s="68">
        <v>3.5999999999999997E-2</v>
      </c>
      <c r="G101" s="68">
        <v>2.9000000000000001E-2</v>
      </c>
      <c r="H101" s="68">
        <v>3.5000000000000003E-2</v>
      </c>
      <c r="I101" s="68">
        <v>1.7999999999999999E-2</v>
      </c>
      <c r="J101" s="43" t="s">
        <v>149</v>
      </c>
      <c r="K101" s="43" t="s">
        <v>152</v>
      </c>
    </row>
    <row r="102" spans="1:11">
      <c r="A102" s="34">
        <f>Volume_Weights!A102</f>
        <v>2477</v>
      </c>
      <c r="B102" s="68">
        <v>0.24</v>
      </c>
      <c r="C102" s="68">
        <v>0.05</v>
      </c>
      <c r="D102" s="68">
        <v>0.23400000000000001</v>
      </c>
      <c r="E102" s="70">
        <v>8.0000000000000002E-3</v>
      </c>
      <c r="F102" s="68">
        <v>7.0000000000000001E-3</v>
      </c>
      <c r="G102" s="68">
        <v>3.0000000000000001E-3</v>
      </c>
      <c r="H102" s="68">
        <v>8.0000000000000002E-3</v>
      </c>
      <c r="I102" s="68">
        <v>5.0000000000000001E-3</v>
      </c>
      <c r="J102" s="43" t="s">
        <v>149</v>
      </c>
      <c r="K102" s="43" t="s">
        <v>152</v>
      </c>
    </row>
    <row r="103" spans="1:11" s="8" customFormat="1" ht="17" thickBot="1">
      <c r="A103" s="36">
        <f>Volume_Weights!A103</f>
        <v>2478</v>
      </c>
      <c r="B103" s="69">
        <v>0.25</v>
      </c>
      <c r="C103" s="69">
        <v>5.8000000000000003E-2</v>
      </c>
      <c r="D103" s="69">
        <v>0.24299999999999999</v>
      </c>
      <c r="E103" s="73">
        <v>1.6E-2</v>
      </c>
      <c r="F103" s="69">
        <v>2.1000000000000001E-2</v>
      </c>
      <c r="G103" s="69">
        <v>2.1000000000000001E-2</v>
      </c>
      <c r="H103" s="69">
        <v>2.1000000000000001E-2</v>
      </c>
      <c r="I103" s="8">
        <v>1.4999999999999999E-2</v>
      </c>
      <c r="J103" s="79" t="s">
        <v>149</v>
      </c>
      <c r="K103" s="79" t="s">
        <v>152</v>
      </c>
    </row>
    <row r="104" spans="1:11" ht="17" thickTop="1">
      <c r="A104" s="34">
        <f>Volume_Weights!A104</f>
        <v>1737</v>
      </c>
      <c r="B104" s="68">
        <v>0.27100000000000002</v>
      </c>
      <c r="C104" s="68">
        <v>7.2999999999999995E-2</v>
      </c>
      <c r="D104" s="68">
        <v>0.255</v>
      </c>
      <c r="E104" s="70">
        <v>3.5000000000000003E-2</v>
      </c>
      <c r="F104" s="68">
        <v>5.1999999999999998E-2</v>
      </c>
      <c r="G104" s="68">
        <v>-2E-3</v>
      </c>
      <c r="H104" s="68">
        <v>5.0999999999999997E-2</v>
      </c>
      <c r="I104" s="68">
        <v>-1.4999999999999999E-2</v>
      </c>
      <c r="J104" s="43" t="s">
        <v>153</v>
      </c>
      <c r="K104" s="43" t="s">
        <v>154</v>
      </c>
    </row>
    <row r="105" spans="1:11">
      <c r="A105" s="34">
        <f>Volume_Weights!A105</f>
        <v>1738</v>
      </c>
      <c r="B105" s="68">
        <v>0.14699999999999999</v>
      </c>
      <c r="C105" s="68">
        <v>3.6999999999999998E-2</v>
      </c>
      <c r="D105" s="68">
        <v>0.14699999999999999</v>
      </c>
      <c r="E105" s="70">
        <v>1.7999999999999999E-2</v>
      </c>
      <c r="F105" s="68">
        <v>1.9E-2</v>
      </c>
      <c r="G105" s="68">
        <v>4.0000000000000001E-3</v>
      </c>
      <c r="H105" s="68">
        <v>2.4E-2</v>
      </c>
      <c r="I105" s="68">
        <v>5.0000000000000001E-3</v>
      </c>
      <c r="J105" s="43" t="s">
        <v>153</v>
      </c>
      <c r="K105" s="43" t="s">
        <v>154</v>
      </c>
    </row>
    <row r="106" spans="1:11">
      <c r="A106" s="34">
        <f>Volume_Weights!A106</f>
        <v>1739</v>
      </c>
      <c r="B106" s="68">
        <v>0.253</v>
      </c>
      <c r="C106" s="68">
        <v>5.2999999999999999E-2</v>
      </c>
      <c r="D106" s="68">
        <v>0.251</v>
      </c>
      <c r="E106" s="70">
        <v>1.0999999999999999E-2</v>
      </c>
      <c r="F106" s="68">
        <v>4.3999999999999997E-2</v>
      </c>
      <c r="G106" s="68">
        <v>1.2E-2</v>
      </c>
      <c r="H106" s="68">
        <v>5.0999999999999997E-2</v>
      </c>
      <c r="I106" s="68">
        <v>5.0000000000000001E-3</v>
      </c>
      <c r="J106" s="43" t="s">
        <v>153</v>
      </c>
      <c r="K106" s="43" t="s">
        <v>154</v>
      </c>
    </row>
    <row r="107" spans="1:11">
      <c r="A107" s="34">
        <f>Volume_Weights!A107</f>
        <v>1740</v>
      </c>
      <c r="B107" s="68">
        <v>0.14000000000000001</v>
      </c>
      <c r="C107" s="68">
        <v>2.9000000000000001E-2</v>
      </c>
      <c r="D107" s="68">
        <v>0.13600000000000001</v>
      </c>
      <c r="E107" s="70">
        <v>1.7000000000000001E-2</v>
      </c>
      <c r="F107" s="68">
        <v>4.3999999999999997E-2</v>
      </c>
      <c r="G107" s="68">
        <v>2.9000000000000001E-2</v>
      </c>
      <c r="H107" s="68">
        <v>4.3999999999999997E-2</v>
      </c>
      <c r="I107" s="68">
        <v>3.1E-2</v>
      </c>
      <c r="J107" s="43" t="s">
        <v>153</v>
      </c>
      <c r="K107" s="43" t="s">
        <v>154</v>
      </c>
    </row>
    <row r="108" spans="1:11">
      <c r="A108" s="34">
        <f>Volume_Weights!A108</f>
        <v>1741</v>
      </c>
      <c r="B108" s="68">
        <v>0.19</v>
      </c>
      <c r="C108" s="68">
        <v>5.7000000000000002E-2</v>
      </c>
      <c r="D108" s="68">
        <v>0.184</v>
      </c>
      <c r="E108" s="70">
        <v>1.7000000000000001E-2</v>
      </c>
      <c r="F108" s="68">
        <v>0.19</v>
      </c>
      <c r="G108" s="68">
        <v>-3.0000000000000001E-3</v>
      </c>
      <c r="H108" s="68">
        <v>1.7999999999999999E-2</v>
      </c>
      <c r="I108" s="68">
        <v>-6.0000000000000001E-3</v>
      </c>
      <c r="J108" s="43" t="s">
        <v>153</v>
      </c>
      <c r="K108" s="43" t="s">
        <v>154</v>
      </c>
    </row>
    <row r="109" spans="1:11" s="8" customFormat="1" ht="17" thickBot="1">
      <c r="A109" s="36">
        <f>Volume_Weights!A109</f>
        <v>1742</v>
      </c>
      <c r="B109" s="69">
        <v>0.30199999999999999</v>
      </c>
      <c r="C109" s="69">
        <v>6.7000000000000004E-2</v>
      </c>
      <c r="D109" s="69">
        <v>0.28999999999999998</v>
      </c>
      <c r="E109" s="73">
        <v>1.6E-2</v>
      </c>
      <c r="F109" s="69">
        <v>0.08</v>
      </c>
      <c r="G109" s="69">
        <v>1.7999999999999999E-2</v>
      </c>
      <c r="H109" s="69">
        <v>8.4000000000000005E-2</v>
      </c>
      <c r="I109" s="8">
        <v>1.2999999999999999E-2</v>
      </c>
      <c r="J109" s="79" t="s">
        <v>153</v>
      </c>
      <c r="K109" s="79" t="s">
        <v>154</v>
      </c>
    </row>
    <row r="110" spans="1:11" ht="17" thickTop="1">
      <c r="A110" s="34">
        <f>Volume_Weights!A110</f>
        <v>1080</v>
      </c>
      <c r="B110" s="68">
        <v>1.0640000000000001</v>
      </c>
      <c r="C110" s="68">
        <v>0.16600000000000001</v>
      </c>
      <c r="D110" s="68">
        <v>1.02</v>
      </c>
      <c r="E110" s="70">
        <v>0</v>
      </c>
      <c r="F110" s="68">
        <v>3.5999999999999997E-2</v>
      </c>
      <c r="G110" s="68">
        <v>1.9E-2</v>
      </c>
      <c r="H110" s="68">
        <v>3.5999999999999997E-2</v>
      </c>
      <c r="I110" s="68">
        <v>8.9999999999999993E-3</v>
      </c>
      <c r="J110" s="43" t="s">
        <v>161</v>
      </c>
      <c r="K110" s="43" t="s">
        <v>162</v>
      </c>
    </row>
    <row r="111" spans="1:11">
      <c r="A111" s="34">
        <f>Volume_Weights!A111</f>
        <v>1081</v>
      </c>
      <c r="B111" s="68">
        <v>0.51400000000000001</v>
      </c>
      <c r="C111" s="68">
        <v>9.5000000000000001E-2</v>
      </c>
      <c r="D111" s="68">
        <v>0.42</v>
      </c>
      <c r="E111" s="70">
        <v>1.0999999999999999E-2</v>
      </c>
      <c r="F111" s="68">
        <v>3.6999999999999998E-2</v>
      </c>
      <c r="G111" s="68">
        <v>2.9000000000000001E-2</v>
      </c>
      <c r="H111" s="68">
        <v>3.5999999999999997E-2</v>
      </c>
      <c r="I111" s="68">
        <v>2.5000000000000001E-2</v>
      </c>
      <c r="J111" s="43" t="s">
        <v>161</v>
      </c>
      <c r="K111" s="43" t="s">
        <v>162</v>
      </c>
    </row>
    <row r="112" spans="1:11">
      <c r="A112" s="34">
        <f>Volume_Weights!A112</f>
        <v>1082</v>
      </c>
      <c r="B112" s="68">
        <v>0.95699999999999996</v>
      </c>
      <c r="C112" s="68">
        <v>0.158</v>
      </c>
      <c r="D112" s="68">
        <v>0.92900000000000005</v>
      </c>
      <c r="E112" s="70">
        <v>-5.0000000000000001E-3</v>
      </c>
      <c r="F112" s="68">
        <v>4.8000000000000001E-2</v>
      </c>
      <c r="G112" s="68">
        <v>2.4E-2</v>
      </c>
      <c r="H112" s="68">
        <v>0.05</v>
      </c>
      <c r="I112" s="68">
        <v>0.01</v>
      </c>
      <c r="J112" s="43" t="s">
        <v>161</v>
      </c>
      <c r="K112" s="43" t="s">
        <v>162</v>
      </c>
    </row>
    <row r="113" spans="1:11">
      <c r="A113" s="34">
        <f>Volume_Weights!A113</f>
        <v>1083</v>
      </c>
      <c r="B113" s="68">
        <v>0.47799999999999998</v>
      </c>
      <c r="C113" s="68">
        <v>9.0999999999999998E-2</v>
      </c>
      <c r="D113" s="68">
        <v>0.46500000000000002</v>
      </c>
      <c r="E113" s="70">
        <v>7.0000000000000001E-3</v>
      </c>
      <c r="F113" s="68">
        <v>2.9000000000000001E-2</v>
      </c>
      <c r="G113" s="68">
        <v>2.3E-2</v>
      </c>
      <c r="H113" s="68">
        <v>2.9000000000000001E-2</v>
      </c>
      <c r="I113" s="68">
        <v>1.4999999999999999E-2</v>
      </c>
      <c r="J113" s="43" t="s">
        <v>161</v>
      </c>
      <c r="K113" s="43" t="s">
        <v>162</v>
      </c>
    </row>
    <row r="114" spans="1:11">
      <c r="A114" s="34">
        <f>Volume_Weights!A114</f>
        <v>1084</v>
      </c>
      <c r="B114" s="68">
        <v>1.012</v>
      </c>
      <c r="C114" s="68">
        <v>0.183</v>
      </c>
      <c r="D114" s="68">
        <v>0.96499999999999997</v>
      </c>
      <c r="E114" s="70">
        <v>3.0000000000000001E-3</v>
      </c>
      <c r="F114" s="68">
        <v>5.1999999999999998E-2</v>
      </c>
      <c r="G114" s="68">
        <v>3.7999999999999999E-2</v>
      </c>
      <c r="H114" s="68">
        <v>5.1999999999999998E-2</v>
      </c>
      <c r="I114" s="68">
        <v>2.1000000000000001E-2</v>
      </c>
      <c r="J114" s="43" t="s">
        <v>161</v>
      </c>
      <c r="K114" s="43" t="s">
        <v>162</v>
      </c>
    </row>
    <row r="115" spans="1:11" s="8" customFormat="1" ht="17" thickBot="1">
      <c r="A115" s="36">
        <f>Volume_Weights!A115</f>
        <v>1085</v>
      </c>
      <c r="B115" s="69">
        <v>0.79400000000000004</v>
      </c>
      <c r="C115" s="69">
        <v>0.14000000000000001</v>
      </c>
      <c r="D115" s="69">
        <v>0.76300000000000001</v>
      </c>
      <c r="E115" s="73">
        <v>1.2E-2</v>
      </c>
      <c r="F115" s="69">
        <v>0.02</v>
      </c>
      <c r="G115" s="69">
        <v>3.0000000000000001E-3</v>
      </c>
      <c r="H115" s="69">
        <v>1.7999999999999999E-2</v>
      </c>
      <c r="I115" s="69">
        <v>-7.0000000000000001E-3</v>
      </c>
      <c r="J115" s="79" t="s">
        <v>161</v>
      </c>
      <c r="K115" s="79" t="s">
        <v>162</v>
      </c>
    </row>
    <row r="116" spans="1:11" ht="17" thickTop="1">
      <c r="A116" s="34">
        <f>Volume_Weights!A116</f>
        <v>1612</v>
      </c>
      <c r="B116" s="68">
        <v>0.50600000000000001</v>
      </c>
      <c r="C116" s="68">
        <v>0.125</v>
      </c>
      <c r="D116" s="68">
        <v>0.49099999999999999</v>
      </c>
      <c r="E116" s="70">
        <v>5.2999999999999999E-2</v>
      </c>
      <c r="F116" s="87">
        <v>3.6999999999999998E-2</v>
      </c>
      <c r="G116" s="87">
        <v>2.8000000000000001E-2</v>
      </c>
      <c r="H116" s="87">
        <v>3.6999999999999998E-2</v>
      </c>
      <c r="I116" s="87">
        <v>2.1000000000000001E-2</v>
      </c>
      <c r="J116" s="43" t="s">
        <v>164</v>
      </c>
      <c r="K116" s="89" t="s">
        <v>163</v>
      </c>
    </row>
    <row r="117" spans="1:11">
      <c r="A117" s="34">
        <f>Volume_Weights!A117</f>
        <v>1614</v>
      </c>
      <c r="B117" s="68">
        <v>1.161</v>
      </c>
      <c r="C117" s="68">
        <v>0.20699999999999999</v>
      </c>
      <c r="D117" s="68">
        <v>1.1060000000000001</v>
      </c>
      <c r="E117" s="70">
        <v>-1E-3</v>
      </c>
      <c r="F117" s="87">
        <v>9.1999999999999998E-2</v>
      </c>
      <c r="G117" s="87">
        <v>5.0999999999999997E-2</v>
      </c>
      <c r="H117" s="87">
        <v>9.7000000000000003E-2</v>
      </c>
      <c r="I117" s="83">
        <v>4.4999999999999998E-2</v>
      </c>
      <c r="J117" s="43" t="s">
        <v>164</v>
      </c>
      <c r="K117" s="89" t="s">
        <v>163</v>
      </c>
    </row>
    <row r="118" spans="1:11">
      <c r="A118" s="34">
        <f>Volume_Weights!A118</f>
        <v>1615</v>
      </c>
      <c r="B118" s="68">
        <v>0.81399999999999995</v>
      </c>
      <c r="C118" s="68">
        <v>0.155</v>
      </c>
      <c r="D118" s="68">
        <v>0.78400000000000003</v>
      </c>
      <c r="E118" s="70">
        <v>7.0000000000000001E-3</v>
      </c>
      <c r="F118" s="87">
        <v>4.1000000000000002E-2</v>
      </c>
      <c r="G118" s="87">
        <v>2.5000000000000001E-2</v>
      </c>
      <c r="H118" s="87">
        <v>4.7E-2</v>
      </c>
      <c r="I118" s="83">
        <v>1.7999999999999999E-2</v>
      </c>
      <c r="J118" s="43" t="s">
        <v>164</v>
      </c>
      <c r="K118" s="89" t="s">
        <v>163</v>
      </c>
    </row>
    <row r="119" spans="1:11">
      <c r="A119" s="34">
        <f>Volume_Weights!A119</f>
        <v>1616</v>
      </c>
      <c r="B119" s="68">
        <v>0.76300000000000001</v>
      </c>
      <c r="C119" s="68">
        <v>0.108</v>
      </c>
      <c r="D119" s="68">
        <v>0.73</v>
      </c>
      <c r="E119" s="70">
        <v>-2.5999999999999999E-2</v>
      </c>
      <c r="F119" s="87">
        <v>0.03</v>
      </c>
      <c r="G119" s="87">
        <v>5.0000000000000001E-3</v>
      </c>
      <c r="H119" s="87">
        <v>0.03</v>
      </c>
      <c r="I119" s="83">
        <v>1E-3</v>
      </c>
      <c r="J119" s="43" t="s">
        <v>164</v>
      </c>
      <c r="K119" s="89" t="s">
        <v>163</v>
      </c>
    </row>
    <row r="120" spans="1:11">
      <c r="A120" s="34">
        <f>Volume_Weights!A120</f>
        <v>1617</v>
      </c>
      <c r="B120" s="68">
        <v>0.60099999999999998</v>
      </c>
      <c r="C120" s="68">
        <v>0.107</v>
      </c>
      <c r="D120" s="68">
        <v>0.57999999999999996</v>
      </c>
      <c r="E120" s="70">
        <v>7.0000000000000001E-3</v>
      </c>
      <c r="F120" s="87">
        <v>7.0999999999999994E-2</v>
      </c>
      <c r="G120" s="87">
        <v>0.05</v>
      </c>
      <c r="H120" s="87">
        <v>7.0999999999999994E-2</v>
      </c>
      <c r="I120" s="83">
        <v>4.8000000000000001E-2</v>
      </c>
      <c r="J120" s="43" t="s">
        <v>164</v>
      </c>
      <c r="K120" s="89" t="s">
        <v>163</v>
      </c>
    </row>
    <row r="121" spans="1:11" s="8" customFormat="1" ht="17" thickBot="1">
      <c r="A121" s="36">
        <f>Volume_Weights!A121</f>
        <v>1618</v>
      </c>
      <c r="B121" s="69">
        <v>0.442</v>
      </c>
      <c r="C121" s="69">
        <v>5.0999999999999997E-2</v>
      </c>
      <c r="D121" s="69">
        <v>0.42899999999999999</v>
      </c>
      <c r="E121" s="73">
        <v>-2.4E-2</v>
      </c>
      <c r="F121" s="88">
        <v>1.4E-2</v>
      </c>
      <c r="G121" s="88">
        <v>6.0000000000000001E-3</v>
      </c>
      <c r="H121" s="88">
        <v>1.4E-2</v>
      </c>
      <c r="I121" s="85">
        <v>-1E-3</v>
      </c>
      <c r="J121" s="79" t="s">
        <v>164</v>
      </c>
      <c r="K121" s="90" t="s">
        <v>163</v>
      </c>
    </row>
    <row r="122" spans="1:11" ht="17" thickTop="1">
      <c r="A122" s="34">
        <f>Volume_Weights!A122</f>
        <v>919</v>
      </c>
      <c r="B122" s="68">
        <v>0.25800000000000001</v>
      </c>
      <c r="C122" s="68">
        <v>5.3999999999999999E-2</v>
      </c>
      <c r="D122" s="68">
        <v>0.247</v>
      </c>
      <c r="E122" s="70">
        <v>2E-3</v>
      </c>
      <c r="F122" s="68">
        <v>2.1000000000000001E-2</v>
      </c>
      <c r="G122" s="68">
        <v>1.9E-2</v>
      </c>
      <c r="H122" s="68">
        <v>1.9E-2</v>
      </c>
      <c r="I122">
        <v>8.0000000000000002E-3</v>
      </c>
      <c r="J122" s="43" t="s">
        <v>175</v>
      </c>
      <c r="K122" s="43" t="s">
        <v>176</v>
      </c>
    </row>
    <row r="123" spans="1:11">
      <c r="A123" s="34">
        <f>Volume_Weights!A123</f>
        <v>920</v>
      </c>
      <c r="B123" s="68">
        <v>0.78600000000000003</v>
      </c>
      <c r="C123" s="68">
        <v>0.161</v>
      </c>
      <c r="D123" s="68">
        <v>0.751</v>
      </c>
      <c r="E123" s="70">
        <v>8.9999999999999993E-3</v>
      </c>
      <c r="F123" s="68">
        <v>1.4E-2</v>
      </c>
      <c r="G123" s="68">
        <v>3.0000000000000001E-3</v>
      </c>
      <c r="H123" s="68">
        <v>1.0999999999999999E-2</v>
      </c>
      <c r="I123">
        <v>-8.0000000000000002E-3</v>
      </c>
      <c r="J123" s="43" t="s">
        <v>175</v>
      </c>
      <c r="K123" s="43" t="s">
        <v>176</v>
      </c>
    </row>
    <row r="124" spans="1:11">
      <c r="A124" s="34">
        <f>Volume_Weights!A124</f>
        <v>923</v>
      </c>
      <c r="B124" s="68">
        <v>0.69299999999999995</v>
      </c>
      <c r="C124" s="68">
        <v>0.13400000000000001</v>
      </c>
      <c r="D124" s="68">
        <v>0.66100000000000003</v>
      </c>
      <c r="E124" s="70">
        <v>1.2999999999999999E-2</v>
      </c>
      <c r="F124" s="68">
        <v>1.2E-2</v>
      </c>
      <c r="G124" s="68">
        <v>-2E-3</v>
      </c>
      <c r="H124" s="68">
        <v>6.0000000000000001E-3</v>
      </c>
      <c r="I124">
        <v>-1.0999999999999999E-2</v>
      </c>
      <c r="J124" s="43" t="s">
        <v>175</v>
      </c>
      <c r="K124" s="43" t="s">
        <v>176</v>
      </c>
    </row>
    <row r="125" spans="1:11">
      <c r="A125" s="34">
        <f>Volume_Weights!A125</f>
        <v>924</v>
      </c>
      <c r="B125" s="68">
        <v>0.58199999999999996</v>
      </c>
      <c r="C125" s="68">
        <v>0.10299999999999999</v>
      </c>
      <c r="D125" s="68">
        <v>0.55400000000000005</v>
      </c>
      <c r="E125" s="70">
        <v>-5.0000000000000001E-3</v>
      </c>
      <c r="F125" s="68">
        <v>1.2E-2</v>
      </c>
      <c r="G125" s="68">
        <v>6.0000000000000001E-3</v>
      </c>
      <c r="H125" s="68">
        <v>1.2E-2</v>
      </c>
      <c r="I125">
        <v>3.0000000000000001E-3</v>
      </c>
      <c r="J125" s="43" t="s">
        <v>175</v>
      </c>
      <c r="K125" s="43" t="s">
        <v>176</v>
      </c>
    </row>
    <row r="126" spans="1:11">
      <c r="A126" s="34">
        <f>Volume_Weights!A126</f>
        <v>925</v>
      </c>
      <c r="B126" s="68">
        <v>1</v>
      </c>
      <c r="C126" s="68">
        <v>0.17100000000000001</v>
      </c>
      <c r="D126" s="68">
        <v>0.94599999999999995</v>
      </c>
      <c r="E126" s="70">
        <v>-1.2E-2</v>
      </c>
      <c r="F126" s="68">
        <v>5.0999999999999997E-2</v>
      </c>
      <c r="G126" s="68">
        <v>2.8000000000000001E-2</v>
      </c>
      <c r="H126" s="68">
        <v>5.2999999999999999E-2</v>
      </c>
      <c r="I126">
        <v>1.9E-2</v>
      </c>
      <c r="J126" s="43" t="s">
        <v>175</v>
      </c>
      <c r="K126" s="43" t="s">
        <v>176</v>
      </c>
    </row>
    <row r="127" spans="1:11" s="8" customFormat="1" ht="17" thickBot="1">
      <c r="A127" s="36">
        <f>Volume_Weights!A127</f>
        <v>926</v>
      </c>
      <c r="B127" s="69">
        <v>0.64200000000000002</v>
      </c>
      <c r="C127" s="69">
        <v>0.114</v>
      </c>
      <c r="D127" s="69">
        <v>0.60799999999999998</v>
      </c>
      <c r="E127" s="73">
        <v>-5.0000000000000001E-3</v>
      </c>
      <c r="F127" s="69">
        <v>2.7E-2</v>
      </c>
      <c r="G127" s="69">
        <v>1.0999999999999999E-2</v>
      </c>
      <c r="H127" s="69">
        <v>2.8000000000000001E-2</v>
      </c>
      <c r="I127" s="8">
        <v>4.0000000000000001E-3</v>
      </c>
      <c r="J127" s="79" t="s">
        <v>175</v>
      </c>
      <c r="K127" s="79" t="s">
        <v>176</v>
      </c>
    </row>
    <row r="128" spans="1:11" ht="17" thickTop="1">
      <c r="A128" s="34">
        <f>Volume_Weights!A128</f>
        <v>89</v>
      </c>
      <c r="B128" s="68">
        <v>0.39800000000000002</v>
      </c>
      <c r="C128" s="68">
        <v>6.2E-2</v>
      </c>
      <c r="D128" s="68">
        <v>0.39100000000000001</v>
      </c>
      <c r="E128" s="70">
        <v>2E-3</v>
      </c>
      <c r="F128" s="68">
        <v>8.9999999999999993E-3</v>
      </c>
      <c r="G128" s="68">
        <v>2E-3</v>
      </c>
      <c r="H128" s="68">
        <v>8.9999999999999993E-3</v>
      </c>
      <c r="I128" s="68">
        <v>-2E-3</v>
      </c>
      <c r="J128" s="43" t="s">
        <v>177</v>
      </c>
      <c r="K128" s="43" t="s">
        <v>178</v>
      </c>
    </row>
    <row r="129" spans="1:11">
      <c r="A129" s="34">
        <f>Volume_Weights!A129</f>
        <v>100</v>
      </c>
      <c r="B129" s="68">
        <v>0.26800000000000002</v>
      </c>
      <c r="C129" s="68">
        <v>0.03</v>
      </c>
      <c r="D129" s="68">
        <v>0.26200000000000001</v>
      </c>
      <c r="E129" s="70">
        <v>-1.6E-2</v>
      </c>
      <c r="F129" s="68">
        <v>2.3E-2</v>
      </c>
      <c r="G129" s="68">
        <v>2.1000000000000001E-2</v>
      </c>
      <c r="H129" s="68">
        <v>2.5000000000000001E-2</v>
      </c>
      <c r="I129" s="68">
        <v>1.7000000000000001E-2</v>
      </c>
      <c r="J129" s="43" t="s">
        <v>177</v>
      </c>
      <c r="K129" s="43" t="s">
        <v>178</v>
      </c>
    </row>
    <row r="130" spans="1:11">
      <c r="A130" s="34">
        <f>Volume_Weights!A130</f>
        <v>110</v>
      </c>
      <c r="B130" s="68">
        <v>0.46</v>
      </c>
      <c r="C130" s="68">
        <v>7.4999999999999997E-2</v>
      </c>
      <c r="D130" s="68">
        <v>0.44700000000000001</v>
      </c>
      <c r="E130" s="70">
        <v>-2E-3</v>
      </c>
      <c r="F130" s="68">
        <v>1.4999999999999999E-2</v>
      </c>
      <c r="G130" s="68">
        <v>0.02</v>
      </c>
      <c r="H130" s="68">
        <v>2.7E-2</v>
      </c>
      <c r="I130" s="68">
        <v>1.2999999999999999E-2</v>
      </c>
      <c r="J130" s="43" t="s">
        <v>177</v>
      </c>
      <c r="K130" s="43" t="s">
        <v>178</v>
      </c>
    </row>
    <row r="131" spans="1:11">
      <c r="A131" s="34">
        <f>Volume_Weights!A131</f>
        <v>112</v>
      </c>
      <c r="B131" s="68">
        <v>0.33300000000000002</v>
      </c>
      <c r="C131" s="68">
        <v>6.4000000000000001E-2</v>
      </c>
      <c r="D131" s="68">
        <v>0.318</v>
      </c>
      <c r="E131" s="70">
        <v>1E-3</v>
      </c>
      <c r="F131" s="68">
        <v>5.0000000000000001E-3</v>
      </c>
      <c r="G131" s="68">
        <v>-2E-3</v>
      </c>
      <c r="H131" s="68">
        <v>4.0000000000000001E-3</v>
      </c>
      <c r="I131" s="68">
        <v>-8.9999999999999993E-3</v>
      </c>
      <c r="J131" s="43" t="s">
        <v>177</v>
      </c>
      <c r="K131" s="43" t="s">
        <v>178</v>
      </c>
    </row>
    <row r="132" spans="1:11">
      <c r="A132" s="34">
        <f>Volume_Weights!A132</f>
        <v>113</v>
      </c>
      <c r="B132" s="68">
        <v>0.56299999999999994</v>
      </c>
      <c r="C132" s="68">
        <v>9.2999999999999999E-2</v>
      </c>
      <c r="D132" s="68">
        <v>0.54200000000000004</v>
      </c>
      <c r="E132" s="70">
        <v>5.0000000000000001E-3</v>
      </c>
      <c r="F132" s="68">
        <v>7.9000000000000001E-2</v>
      </c>
      <c r="G132" s="68">
        <v>5.8000000000000003E-2</v>
      </c>
      <c r="H132" s="68">
        <v>7.2999999999999995E-2</v>
      </c>
      <c r="I132" s="68">
        <v>4.3999999999999997E-2</v>
      </c>
      <c r="J132" s="43" t="s">
        <v>177</v>
      </c>
      <c r="K132" s="43" t="s">
        <v>178</v>
      </c>
    </row>
    <row r="133" spans="1:11" s="8" customFormat="1" ht="17" thickBot="1">
      <c r="A133" s="36">
        <f>Volume_Weights!A133</f>
        <v>146</v>
      </c>
      <c r="B133" s="69">
        <v>0.83199999999999996</v>
      </c>
      <c r="C133" s="69">
        <v>0.153</v>
      </c>
      <c r="D133" s="69">
        <v>0.81100000000000005</v>
      </c>
      <c r="E133" s="73">
        <v>2.5999999999999999E-2</v>
      </c>
      <c r="F133" s="69">
        <v>5.6000000000000001E-2</v>
      </c>
      <c r="G133" s="69">
        <v>4.4999999999999998E-2</v>
      </c>
      <c r="H133" s="69">
        <v>5.6000000000000001E-2</v>
      </c>
      <c r="I133" s="69">
        <v>2.7E-2</v>
      </c>
      <c r="J133" s="79" t="s">
        <v>177</v>
      </c>
      <c r="K133" s="79" t="s">
        <v>178</v>
      </c>
    </row>
    <row r="134" spans="1:11" ht="17" thickTop="1">
      <c r="A134" s="34">
        <f>Volume_Weights!A134</f>
        <v>102</v>
      </c>
      <c r="B134" s="68">
        <v>0.78400000000000003</v>
      </c>
      <c r="C134" s="68">
        <v>0.128</v>
      </c>
      <c r="D134" s="68">
        <v>0.754</v>
      </c>
      <c r="E134" s="70">
        <v>-1.2E-2</v>
      </c>
      <c r="F134" s="68">
        <v>8.1000000000000003E-2</v>
      </c>
      <c r="G134" s="68">
        <v>1.7000000000000001E-2</v>
      </c>
      <c r="H134" s="68">
        <v>7.4999999999999997E-2</v>
      </c>
      <c r="I134" s="68">
        <v>-3.0000000000000001E-3</v>
      </c>
      <c r="J134" s="43" t="s">
        <v>180</v>
      </c>
      <c r="K134" s="43" t="s">
        <v>181</v>
      </c>
    </row>
    <row r="135" spans="1:11">
      <c r="A135" s="34">
        <f>Volume_Weights!A135</f>
        <v>124</v>
      </c>
      <c r="B135" s="68">
        <v>0.495</v>
      </c>
      <c r="C135" s="68">
        <v>7.8E-2</v>
      </c>
      <c r="D135" s="68">
        <v>0.46800000000000003</v>
      </c>
      <c r="E135" s="70">
        <v>-1.4E-2</v>
      </c>
      <c r="F135" s="68">
        <v>2.7E-2</v>
      </c>
      <c r="G135" s="68">
        <v>4.0000000000000001E-3</v>
      </c>
      <c r="H135" s="68">
        <v>2.3E-2</v>
      </c>
      <c r="I135" s="68">
        <v>-4.0000000000000001E-3</v>
      </c>
      <c r="J135" s="43" t="s">
        <v>180</v>
      </c>
      <c r="K135" s="43" t="s">
        <v>181</v>
      </c>
    </row>
    <row r="136" spans="1:11">
      <c r="A136" s="34">
        <f>Volume_Weights!A136</f>
        <v>169</v>
      </c>
      <c r="B136" s="68">
        <v>0.77700000000000002</v>
      </c>
      <c r="C136" s="68">
        <v>0.121</v>
      </c>
      <c r="D136" s="68">
        <v>0.73899999999999999</v>
      </c>
      <c r="E136" s="70">
        <v>4.0000000000000001E-3</v>
      </c>
      <c r="F136" s="68">
        <v>5.7000000000000002E-2</v>
      </c>
      <c r="G136" s="68">
        <v>0.03</v>
      </c>
      <c r="H136" s="68">
        <v>5.1999999999999998E-2</v>
      </c>
      <c r="I136" s="68">
        <v>2.3E-2</v>
      </c>
      <c r="J136" s="43" t="s">
        <v>180</v>
      </c>
      <c r="K136" s="43" t="s">
        <v>181</v>
      </c>
    </row>
    <row r="137" spans="1:11">
      <c r="A137" s="34">
        <f>Volume_Weights!A137</f>
        <v>1086</v>
      </c>
      <c r="B137" s="68">
        <v>0.49</v>
      </c>
      <c r="C137" s="68">
        <v>8.5999999999999993E-2</v>
      </c>
      <c r="D137" s="68">
        <v>0.47799999999999998</v>
      </c>
      <c r="E137" s="70">
        <v>-8.0000000000000002E-3</v>
      </c>
      <c r="F137" s="68">
        <v>3.5999999999999997E-2</v>
      </c>
      <c r="G137" s="68">
        <v>2.7E-2</v>
      </c>
      <c r="H137" s="68">
        <v>4.2000000000000003E-2</v>
      </c>
      <c r="I137" s="68">
        <v>2.7E-2</v>
      </c>
      <c r="J137" s="43" t="s">
        <v>180</v>
      </c>
      <c r="K137" s="43" t="s">
        <v>181</v>
      </c>
    </row>
    <row r="138" spans="1:11">
      <c r="A138" s="34">
        <f>Volume_Weights!A138</f>
        <v>1087</v>
      </c>
      <c r="B138" s="68">
        <v>1</v>
      </c>
      <c r="C138" s="68">
        <v>0.20899999999999999</v>
      </c>
      <c r="D138" s="68">
        <v>0.96599999999999997</v>
      </c>
      <c r="E138" s="70">
        <v>2.8000000000000001E-2</v>
      </c>
      <c r="F138" s="68">
        <v>6.9000000000000006E-2</v>
      </c>
      <c r="G138" s="68">
        <v>3.9E-2</v>
      </c>
      <c r="H138" s="68">
        <v>6.4000000000000001E-2</v>
      </c>
      <c r="I138" s="68">
        <v>2.1999999999999999E-2</v>
      </c>
      <c r="J138" s="43" t="s">
        <v>180</v>
      </c>
      <c r="K138" s="43" t="s">
        <v>181</v>
      </c>
    </row>
    <row r="139" spans="1:11" s="8" customFormat="1" ht="17" thickBot="1">
      <c r="A139" s="36">
        <f>Volume_Weights!A139</f>
        <v>1088</v>
      </c>
      <c r="B139" s="69">
        <v>0.48499999999999999</v>
      </c>
      <c r="C139" s="69">
        <v>0.105</v>
      </c>
      <c r="D139" s="69">
        <v>0.46800000000000003</v>
      </c>
      <c r="E139" s="73">
        <v>1.7999999999999999E-2</v>
      </c>
      <c r="F139" s="69">
        <v>2.1999999999999999E-2</v>
      </c>
      <c r="G139" s="69">
        <v>5.0000000000000001E-3</v>
      </c>
      <c r="H139" s="69">
        <v>1.7999999999999999E-2</v>
      </c>
      <c r="I139" s="69">
        <v>2E-3</v>
      </c>
      <c r="J139" s="79" t="s">
        <v>180</v>
      </c>
      <c r="K139" s="79" t="s">
        <v>181</v>
      </c>
    </row>
    <row r="140" spans="1:11" ht="17" thickTop="1">
      <c r="A140" s="34">
        <f>Volume_Weights!A140</f>
        <v>109</v>
      </c>
      <c r="B140" s="68">
        <v>0.55800000000000005</v>
      </c>
      <c r="C140" s="68">
        <v>0.12</v>
      </c>
      <c r="D140" s="68">
        <v>0.51900000000000002</v>
      </c>
      <c r="E140" s="70">
        <v>0</v>
      </c>
      <c r="F140" s="68">
        <v>3.2000000000000001E-2</v>
      </c>
      <c r="G140" s="68">
        <v>1.2E-2</v>
      </c>
      <c r="H140" s="68">
        <v>0.03</v>
      </c>
      <c r="I140" s="68">
        <v>1E-3</v>
      </c>
      <c r="J140" s="43" t="s">
        <v>184</v>
      </c>
      <c r="K140" s="43" t="s">
        <v>183</v>
      </c>
    </row>
    <row r="141" spans="1:11">
      <c r="A141" s="34">
        <f>Volume_Weights!A141</f>
        <v>123</v>
      </c>
      <c r="B141" s="68">
        <v>0.34300000000000003</v>
      </c>
      <c r="C141" s="68">
        <v>8.1000000000000003E-2</v>
      </c>
      <c r="D141" s="68">
        <v>0.311</v>
      </c>
      <c r="E141" s="70">
        <v>6.0000000000000001E-3</v>
      </c>
      <c r="F141" s="68">
        <v>1.0999999999999999E-2</v>
      </c>
      <c r="G141" s="68">
        <v>5.0000000000000001E-3</v>
      </c>
      <c r="H141" s="68">
        <v>6.0000000000000001E-3</v>
      </c>
      <c r="I141" s="68">
        <v>3.0000000000000001E-3</v>
      </c>
      <c r="J141" s="43" t="s">
        <v>184</v>
      </c>
      <c r="K141" s="43" t="s">
        <v>183</v>
      </c>
    </row>
    <row r="142" spans="1:11">
      <c r="A142" s="34">
        <f>Volume_Weights!A142</f>
        <v>137</v>
      </c>
      <c r="B142" s="68">
        <v>0.76600000000000001</v>
      </c>
      <c r="C142" s="68">
        <v>0.16700000000000001</v>
      </c>
      <c r="D142" s="68">
        <v>0.72299999999999998</v>
      </c>
      <c r="E142" s="70">
        <v>2E-3</v>
      </c>
      <c r="F142" s="68">
        <v>0.03</v>
      </c>
      <c r="G142" s="68">
        <v>0.01</v>
      </c>
      <c r="H142" s="68">
        <v>1.7000000000000001E-2</v>
      </c>
      <c r="I142" s="68">
        <v>6.0000000000000001E-3</v>
      </c>
      <c r="J142" s="43" t="s">
        <v>184</v>
      </c>
      <c r="K142" s="43" t="s">
        <v>183</v>
      </c>
    </row>
    <row r="143" spans="1:11">
      <c r="A143" s="34">
        <f>Volume_Weights!A143</f>
        <v>138</v>
      </c>
      <c r="B143" s="68">
        <v>0.16700000000000001</v>
      </c>
      <c r="C143" s="68">
        <v>1.7999999999999999E-2</v>
      </c>
      <c r="D143" s="68">
        <v>0.15</v>
      </c>
      <c r="E143" s="70">
        <v>2E-3</v>
      </c>
      <c r="F143" s="68">
        <v>-2.5999999999999999E-2</v>
      </c>
      <c r="G143" s="68">
        <v>1.4E-2</v>
      </c>
      <c r="H143" s="68">
        <v>1.9E-2</v>
      </c>
      <c r="I143" s="68">
        <v>1.4E-2</v>
      </c>
      <c r="J143" s="43" t="s">
        <v>184</v>
      </c>
      <c r="K143" s="43" t="s">
        <v>183</v>
      </c>
    </row>
    <row r="144" spans="1:11">
      <c r="A144" s="34">
        <f>Volume_Weights!A144</f>
        <v>136</v>
      </c>
      <c r="B144" s="68">
        <v>0.33600000000000002</v>
      </c>
      <c r="C144" s="68">
        <v>0.08</v>
      </c>
      <c r="D144" s="68">
        <v>0.318</v>
      </c>
      <c r="E144" s="70">
        <v>8.9999999999999993E-3</v>
      </c>
      <c r="F144" s="68">
        <v>2E-3</v>
      </c>
      <c r="G144" s="68">
        <v>-4.0000000000000001E-3</v>
      </c>
      <c r="H144" s="68">
        <v>-2E-3</v>
      </c>
      <c r="I144" s="68">
        <v>-3.0000000000000001E-3</v>
      </c>
      <c r="J144" s="43" t="s">
        <v>184</v>
      </c>
      <c r="K144" s="43" t="s">
        <v>183</v>
      </c>
    </row>
    <row r="145" spans="1:11" s="8" customFormat="1" ht="17" thickBot="1">
      <c r="A145" s="36">
        <f>Volume_Weights!A145</f>
        <v>152</v>
      </c>
      <c r="B145" s="69">
        <v>0.71099999999999997</v>
      </c>
      <c r="C145" s="69">
        <v>0.14299999999999999</v>
      </c>
      <c r="D145" s="69">
        <v>0.66900000000000004</v>
      </c>
      <c r="E145" s="73">
        <v>8.9999999999999993E-3</v>
      </c>
      <c r="F145" s="69">
        <v>1.9E-2</v>
      </c>
      <c r="G145" s="69">
        <v>7.0000000000000001E-3</v>
      </c>
      <c r="H145" s="69">
        <v>1.7000000000000001E-2</v>
      </c>
      <c r="I145" s="8">
        <v>2E-3</v>
      </c>
      <c r="J145" s="79" t="s">
        <v>184</v>
      </c>
      <c r="K145" s="79" t="s">
        <v>183</v>
      </c>
    </row>
    <row r="146" spans="1:11" ht="17" thickTop="1">
      <c r="A146" s="34">
        <f>Volume_Weights!A146</f>
        <v>126</v>
      </c>
      <c r="B146" s="68">
        <v>0.47</v>
      </c>
      <c r="C146" s="68">
        <v>9.7000000000000003E-2</v>
      </c>
      <c r="D146" s="68">
        <v>0.45600000000000002</v>
      </c>
      <c r="E146" s="70">
        <v>-1E-3</v>
      </c>
      <c r="F146" s="68">
        <v>3.3000000000000002E-2</v>
      </c>
      <c r="G146" s="68">
        <v>2.5000000000000001E-2</v>
      </c>
      <c r="H146" s="68">
        <v>2.9000000000000001E-2</v>
      </c>
      <c r="I146" s="68">
        <v>1.4999999999999999E-2</v>
      </c>
      <c r="J146" s="43" t="s">
        <v>186</v>
      </c>
      <c r="K146" s="43" t="s">
        <v>187</v>
      </c>
    </row>
    <row r="147" spans="1:11">
      <c r="A147" s="34">
        <f>Volume_Weights!A147</f>
        <v>182</v>
      </c>
      <c r="B147" s="68">
        <v>0.33800000000000002</v>
      </c>
      <c r="C147" s="68">
        <v>5.1999999999999998E-2</v>
      </c>
      <c r="D147" s="68">
        <v>0.32600000000000001</v>
      </c>
      <c r="E147" s="70">
        <v>-2.5999999999999999E-2</v>
      </c>
      <c r="F147" s="68">
        <v>5.6000000000000001E-2</v>
      </c>
      <c r="G147" s="68">
        <v>4.4999999999999998E-2</v>
      </c>
      <c r="H147" s="68">
        <v>5.1999999999999998E-2</v>
      </c>
      <c r="I147" s="68">
        <v>0.03</v>
      </c>
      <c r="J147" s="43" t="s">
        <v>186</v>
      </c>
      <c r="K147" s="43" t="s">
        <v>187</v>
      </c>
    </row>
    <row r="148" spans="1:11">
      <c r="A148" s="34">
        <f>Volume_Weights!A148</f>
        <v>183</v>
      </c>
      <c r="B148" s="68">
        <v>0.28899999999999998</v>
      </c>
      <c r="C148" s="68">
        <v>8.4000000000000005E-2</v>
      </c>
      <c r="D148" s="68">
        <v>0.28299999999999997</v>
      </c>
      <c r="E148" s="70">
        <v>3.1E-2</v>
      </c>
      <c r="F148" s="68">
        <v>0.107</v>
      </c>
      <c r="G148" s="68">
        <v>9.8000000000000004E-2</v>
      </c>
      <c r="H148" s="68">
        <v>0.107</v>
      </c>
      <c r="I148" s="68">
        <v>9.0999999999999998E-2</v>
      </c>
      <c r="J148" s="43" t="s">
        <v>186</v>
      </c>
      <c r="K148" s="43" t="s">
        <v>187</v>
      </c>
    </row>
    <row r="149" spans="1:11">
      <c r="A149" s="34">
        <f>Volume_Weights!A149</f>
        <v>215</v>
      </c>
      <c r="B149" s="68">
        <v>0.38400000000000001</v>
      </c>
      <c r="C149" s="68">
        <v>0.10100000000000001</v>
      </c>
      <c r="D149" s="68">
        <v>0.36899999999999999</v>
      </c>
      <c r="E149" s="70">
        <v>2.5999999999999999E-2</v>
      </c>
      <c r="F149" s="68">
        <v>1.4999999999999999E-2</v>
      </c>
      <c r="G149" s="68">
        <v>1.2999999999999999E-2</v>
      </c>
      <c r="H149" s="68">
        <v>1.2E-2</v>
      </c>
      <c r="I149" s="68">
        <v>-1E-3</v>
      </c>
      <c r="J149" s="43" t="s">
        <v>186</v>
      </c>
      <c r="K149" s="43" t="s">
        <v>187</v>
      </c>
    </row>
    <row r="150" spans="1:11">
      <c r="A150" s="34">
        <f>Volume_Weights!A150</f>
        <v>216</v>
      </c>
      <c r="B150" s="68">
        <v>0.59</v>
      </c>
      <c r="C150" s="68">
        <v>0.13700000000000001</v>
      </c>
      <c r="D150" s="68">
        <v>0.56499999999999995</v>
      </c>
      <c r="E150" s="70">
        <v>1.9E-2</v>
      </c>
      <c r="F150" s="68">
        <v>2.9000000000000001E-2</v>
      </c>
      <c r="G150" s="68">
        <v>2.1999999999999999E-2</v>
      </c>
      <c r="H150" s="68">
        <v>3.2000000000000001E-2</v>
      </c>
      <c r="I150">
        <v>7.0000000000000001E-3</v>
      </c>
      <c r="J150" s="43" t="s">
        <v>186</v>
      </c>
      <c r="K150" s="43" t="s">
        <v>187</v>
      </c>
    </row>
    <row r="151" spans="1:11" s="8" customFormat="1" ht="17" thickBot="1">
      <c r="A151" s="36">
        <f>Volume_Weights!A151</f>
        <v>217</v>
      </c>
      <c r="B151" s="69">
        <v>0.45</v>
      </c>
      <c r="C151" s="69">
        <v>0.12</v>
      </c>
      <c r="D151" s="69">
        <v>0.42599999999999999</v>
      </c>
      <c r="E151" s="73">
        <v>2.8000000000000001E-2</v>
      </c>
      <c r="F151" s="69">
        <v>5.0999999999999997E-2</v>
      </c>
      <c r="G151" s="69">
        <v>2.9000000000000001E-2</v>
      </c>
      <c r="H151" s="69">
        <v>0.05</v>
      </c>
      <c r="I151" s="69">
        <v>1.9E-2</v>
      </c>
      <c r="J151" s="79" t="s">
        <v>186</v>
      </c>
      <c r="K151" s="79" t="s">
        <v>187</v>
      </c>
    </row>
    <row r="152" spans="1:11" ht="17" thickTop="1">
      <c r="A152" s="34">
        <f>Volume_Weights!A152</f>
        <v>93</v>
      </c>
      <c r="B152" s="68">
        <v>0.22900000000000001</v>
      </c>
      <c r="C152" s="68">
        <v>5.0999999999999997E-2</v>
      </c>
      <c r="D152" s="68">
        <v>0.221</v>
      </c>
      <c r="E152" s="70">
        <v>0</v>
      </c>
      <c r="F152" s="68">
        <v>2.5999999999999999E-2</v>
      </c>
      <c r="G152" s="68">
        <v>0.01</v>
      </c>
      <c r="H152" s="68">
        <v>2.9000000000000001E-2</v>
      </c>
      <c r="I152" s="68">
        <v>8.9999999999999993E-3</v>
      </c>
      <c r="J152" s="43" t="s">
        <v>190</v>
      </c>
      <c r="K152" s="43" t="s">
        <v>189</v>
      </c>
    </row>
    <row r="153" spans="1:11">
      <c r="A153" s="34">
        <f>Volume_Weights!A153</f>
        <v>94</v>
      </c>
      <c r="B153" s="68">
        <v>0.58299999999999996</v>
      </c>
      <c r="C153" s="68">
        <v>0.113</v>
      </c>
      <c r="D153" s="68">
        <v>0.55700000000000005</v>
      </c>
      <c r="E153" s="70">
        <v>4.0000000000000001E-3</v>
      </c>
      <c r="F153" s="68">
        <v>5.7000000000000002E-2</v>
      </c>
      <c r="G153" s="68">
        <v>2.7E-2</v>
      </c>
      <c r="H153" s="68">
        <v>5.2999999999999999E-2</v>
      </c>
      <c r="I153" s="68">
        <v>1.7999999999999999E-2</v>
      </c>
      <c r="J153" s="43" t="s">
        <v>190</v>
      </c>
      <c r="K153" s="43" t="s">
        <v>189</v>
      </c>
    </row>
    <row r="154" spans="1:11">
      <c r="A154" s="34">
        <f>Volume_Weights!A154</f>
        <v>96</v>
      </c>
      <c r="B154" s="68">
        <v>8.8999999999999996E-2</v>
      </c>
      <c r="C154" s="68">
        <v>2.5999999999999999E-2</v>
      </c>
      <c r="D154" s="68">
        <v>8.4000000000000005E-2</v>
      </c>
      <c r="E154" s="70">
        <v>6.0000000000000001E-3</v>
      </c>
      <c r="F154" s="68">
        <v>2.5000000000000001E-2</v>
      </c>
      <c r="G154" s="68">
        <v>0.02</v>
      </c>
      <c r="H154" s="68">
        <v>2.7E-2</v>
      </c>
      <c r="I154" s="68">
        <v>2.5000000000000001E-2</v>
      </c>
      <c r="J154" s="43" t="s">
        <v>190</v>
      </c>
      <c r="K154" s="43" t="s">
        <v>189</v>
      </c>
    </row>
    <row r="155" spans="1:11">
      <c r="A155" s="34">
        <f>Volume_Weights!A155</f>
        <v>201</v>
      </c>
      <c r="B155" s="68">
        <v>0.42699999999999999</v>
      </c>
      <c r="C155" s="68">
        <v>9.8000000000000004E-2</v>
      </c>
      <c r="D155" s="68">
        <v>0.40600000000000003</v>
      </c>
      <c r="E155" s="70">
        <v>7.0000000000000001E-3</v>
      </c>
      <c r="F155" s="68">
        <v>5.6000000000000001E-2</v>
      </c>
      <c r="G155" s="68">
        <v>4.3999999999999997E-2</v>
      </c>
      <c r="H155" s="68">
        <v>6.4000000000000001E-2</v>
      </c>
      <c r="I155" s="68">
        <v>4.3999999999999997E-2</v>
      </c>
      <c r="J155" s="43" t="s">
        <v>190</v>
      </c>
      <c r="K155" s="43" t="s">
        <v>189</v>
      </c>
    </row>
    <row r="156" spans="1:11">
      <c r="A156" s="34">
        <f>Volume_Weights!A156</f>
        <v>202</v>
      </c>
      <c r="B156" s="68">
        <v>0.73899999999999999</v>
      </c>
      <c r="C156" s="68">
        <v>0.114</v>
      </c>
      <c r="D156" s="68">
        <v>7.0400000000000004E-2</v>
      </c>
      <c r="E156" s="70">
        <v>-1.2999999999999999E-2</v>
      </c>
      <c r="F156" s="68">
        <v>0.11899999999999999</v>
      </c>
      <c r="G156" s="68">
        <v>8.5000000000000006E-2</v>
      </c>
      <c r="H156" s="68">
        <v>0.112</v>
      </c>
      <c r="I156" s="68">
        <v>5.6000000000000001E-2</v>
      </c>
      <c r="J156" s="43" t="s">
        <v>190</v>
      </c>
      <c r="K156" s="43" t="s">
        <v>189</v>
      </c>
    </row>
    <row r="157" spans="1:11" s="8" customFormat="1" ht="17" thickBot="1">
      <c r="A157" s="36">
        <f>Volume_Weights!A157</f>
        <v>203</v>
      </c>
      <c r="B157" s="69">
        <v>0.46899999999999997</v>
      </c>
      <c r="C157" s="69">
        <v>0.09</v>
      </c>
      <c r="D157" s="69">
        <v>0.45400000000000001</v>
      </c>
      <c r="E157" s="73">
        <v>3.3000000000000002E-2</v>
      </c>
      <c r="F157" s="69">
        <v>0.11600000000000001</v>
      </c>
      <c r="G157" s="69">
        <v>0.104</v>
      </c>
      <c r="H157" s="69">
        <v>0.11</v>
      </c>
      <c r="I157" s="69">
        <v>8.5000000000000006E-2</v>
      </c>
      <c r="J157" s="79" t="s">
        <v>190</v>
      </c>
      <c r="K157" s="79" t="s">
        <v>189</v>
      </c>
    </row>
    <row r="158" spans="1:11" ht="17" thickTop="1">
      <c r="A158" s="34">
        <f>Volume_Weights!A158</f>
        <v>1027</v>
      </c>
      <c r="B158" s="68">
        <v>0.80100000000000005</v>
      </c>
      <c r="C158" s="68">
        <v>0.185</v>
      </c>
      <c r="D158" s="68">
        <v>0.77800000000000002</v>
      </c>
      <c r="E158" s="70">
        <v>5.0999999999999997E-2</v>
      </c>
      <c r="F158" s="68">
        <v>3.3000000000000002E-2</v>
      </c>
      <c r="G158" s="68">
        <v>5.0000000000000001E-3</v>
      </c>
      <c r="H158" s="68">
        <v>0.03</v>
      </c>
      <c r="I158" s="68">
        <v>-1.7999999999999999E-2</v>
      </c>
      <c r="J158" s="43" t="s">
        <v>196</v>
      </c>
      <c r="K158" s="43" t="s">
        <v>197</v>
      </c>
    </row>
    <row r="159" spans="1:11">
      <c r="A159" s="34">
        <f>Volume_Weights!A159</f>
        <v>1028</v>
      </c>
      <c r="B159" s="68">
        <v>0.628</v>
      </c>
      <c r="C159" s="68">
        <v>0.13400000000000001</v>
      </c>
      <c r="D159" s="68">
        <v>0.60599999999999998</v>
      </c>
      <c r="E159" s="70">
        <v>3.0000000000000001E-3</v>
      </c>
      <c r="F159" s="68">
        <v>4.8000000000000001E-2</v>
      </c>
      <c r="G159" s="68">
        <v>0.03</v>
      </c>
      <c r="H159" s="68">
        <v>4.3999999999999997E-2</v>
      </c>
      <c r="I159" s="68">
        <v>1.6E-2</v>
      </c>
      <c r="J159" s="43" t="s">
        <v>196</v>
      </c>
      <c r="K159" s="43" t="s">
        <v>197</v>
      </c>
    </row>
    <row r="160" spans="1:11">
      <c r="A160" s="34">
        <f>Volume_Weights!A160</f>
        <v>1029</v>
      </c>
      <c r="B160" s="68">
        <v>0.752</v>
      </c>
      <c r="C160" s="68">
        <v>0.15</v>
      </c>
      <c r="D160" s="68">
        <v>0.72499999999999998</v>
      </c>
      <c r="E160" s="70">
        <v>1.2999999999999999E-2</v>
      </c>
      <c r="F160" s="68">
        <v>3.5000000000000003E-2</v>
      </c>
      <c r="G160" s="68">
        <v>1.4999999999999999E-2</v>
      </c>
      <c r="H160" s="68">
        <v>3.5000000000000003E-2</v>
      </c>
      <c r="I160" s="68">
        <v>-3.0000000000000001E-3</v>
      </c>
      <c r="J160" s="43" t="s">
        <v>196</v>
      </c>
      <c r="K160" s="43" t="s">
        <v>197</v>
      </c>
    </row>
    <row r="161" spans="1:11">
      <c r="A161" s="34">
        <f>Volume_Weights!A161</f>
        <v>1030</v>
      </c>
      <c r="B161" s="68">
        <v>0.61399999999999999</v>
      </c>
      <c r="C161" s="68">
        <v>0.126</v>
      </c>
      <c r="D161" s="68">
        <v>0.59499999999999997</v>
      </c>
      <c r="E161" s="70">
        <v>1.0999999999999999E-2</v>
      </c>
      <c r="F161" s="68">
        <v>3.5999999999999997E-2</v>
      </c>
      <c r="G161" s="68">
        <v>2.1999999999999999E-2</v>
      </c>
      <c r="H161" s="68">
        <v>3.4000000000000002E-2</v>
      </c>
      <c r="I161" s="68">
        <v>1.6E-2</v>
      </c>
      <c r="J161" s="43" t="s">
        <v>196</v>
      </c>
      <c r="K161" s="43" t="s">
        <v>197</v>
      </c>
    </row>
    <row r="162" spans="1:11">
      <c r="A162" s="34">
        <f>Volume_Weights!A162</f>
        <v>1031</v>
      </c>
      <c r="B162" s="68">
        <v>0.73</v>
      </c>
      <c r="C162" s="68">
        <v>0.13300000000000001</v>
      </c>
      <c r="D162" s="68">
        <v>0.69499999999999995</v>
      </c>
      <c r="E162" s="70">
        <v>-8.0000000000000002E-3</v>
      </c>
      <c r="F162" s="68">
        <v>4.4999999999999998E-2</v>
      </c>
      <c r="G162" s="68">
        <v>3.1E-2</v>
      </c>
      <c r="H162" s="68">
        <v>4.5999999999999999E-2</v>
      </c>
      <c r="I162" s="68">
        <v>2.1999999999999999E-2</v>
      </c>
      <c r="J162" s="43" t="s">
        <v>196</v>
      </c>
      <c r="K162" s="43" t="s">
        <v>197</v>
      </c>
    </row>
    <row r="163" spans="1:11" s="8" customFormat="1" ht="17" thickBot="1">
      <c r="A163" s="36">
        <f>Volume_Weights!A163</f>
        <v>1032</v>
      </c>
      <c r="B163" s="69">
        <v>1.274</v>
      </c>
      <c r="C163" s="69">
        <v>0.251</v>
      </c>
      <c r="D163" s="69">
        <v>1.214</v>
      </c>
      <c r="E163" s="73">
        <v>-4.0000000000000001E-3</v>
      </c>
      <c r="F163" s="69">
        <v>7.6999999999999999E-2</v>
      </c>
      <c r="G163" s="69">
        <v>3.5999999999999997E-2</v>
      </c>
      <c r="H163" s="69">
        <v>7.3999999999999996E-2</v>
      </c>
      <c r="I163" s="69">
        <v>6.0000000000000001E-3</v>
      </c>
      <c r="J163" s="79" t="s">
        <v>196</v>
      </c>
      <c r="K163" s="79" t="s">
        <v>197</v>
      </c>
    </row>
    <row r="164" spans="1:11" ht="17" thickTop="1">
      <c r="A164" s="34">
        <f>Volume_Weights!A164</f>
        <v>909</v>
      </c>
      <c r="B164" s="68">
        <v>0.69299999999999995</v>
      </c>
      <c r="C164" s="68">
        <v>0.13</v>
      </c>
      <c r="D164" s="68">
        <v>0.65200000000000002</v>
      </c>
      <c r="E164" s="70">
        <v>6.0000000000000001E-3</v>
      </c>
      <c r="F164" s="68">
        <v>2.7E-2</v>
      </c>
      <c r="G164" s="68">
        <v>7.0000000000000001E-3</v>
      </c>
      <c r="H164" s="68">
        <v>2.5000000000000001E-2</v>
      </c>
      <c r="I164" s="68">
        <v>-1.0999999999999999E-2</v>
      </c>
      <c r="J164" s="43" t="s">
        <v>198</v>
      </c>
      <c r="K164" s="43" t="s">
        <v>199</v>
      </c>
    </row>
    <row r="165" spans="1:11">
      <c r="A165" s="34">
        <f>Volume_Weights!A165</f>
        <v>910</v>
      </c>
      <c r="B165" s="68">
        <v>0.46200000000000002</v>
      </c>
      <c r="C165" s="68">
        <v>7.4999999999999997E-2</v>
      </c>
      <c r="D165" s="68">
        <v>0.44800000000000001</v>
      </c>
      <c r="E165" s="70">
        <v>-1.7999999999999999E-2</v>
      </c>
      <c r="F165" s="68">
        <v>3.5999999999999997E-2</v>
      </c>
      <c r="G165" s="68">
        <v>1.9E-2</v>
      </c>
      <c r="H165" s="68">
        <v>3.1E-2</v>
      </c>
      <c r="I165" s="68">
        <v>8.0000000000000002E-3</v>
      </c>
      <c r="J165" s="43" t="s">
        <v>198</v>
      </c>
      <c r="K165" s="43" t="s">
        <v>199</v>
      </c>
    </row>
    <row r="166" spans="1:11">
      <c r="A166" s="34">
        <f>Volume_Weights!A166</f>
        <v>911</v>
      </c>
      <c r="B166" s="68">
        <v>0.38400000000000001</v>
      </c>
      <c r="C166" s="68">
        <v>5.5E-2</v>
      </c>
      <c r="D166" s="68">
        <v>0.372</v>
      </c>
      <c r="E166" s="70">
        <v>-0.04</v>
      </c>
      <c r="F166" s="68">
        <v>6.0999999999999999E-2</v>
      </c>
      <c r="G166" s="68">
        <v>4.3999999999999997E-2</v>
      </c>
      <c r="H166" s="68">
        <v>5.6000000000000001E-2</v>
      </c>
      <c r="I166" s="68">
        <v>4.2000000000000003E-2</v>
      </c>
      <c r="J166" s="43" t="s">
        <v>198</v>
      </c>
      <c r="K166" s="43" t="s">
        <v>199</v>
      </c>
    </row>
    <row r="167" spans="1:11">
      <c r="A167" s="34">
        <f>Volume_Weights!A167</f>
        <v>912</v>
      </c>
      <c r="B167" s="68">
        <v>0.34300000000000003</v>
      </c>
      <c r="C167" s="68">
        <v>9.4E-2</v>
      </c>
      <c r="D167" s="68">
        <v>0.33400000000000002</v>
      </c>
      <c r="E167" s="70">
        <v>0.03</v>
      </c>
      <c r="F167" s="68">
        <v>2.1000000000000001E-2</v>
      </c>
      <c r="G167" s="68">
        <v>-3.0000000000000001E-3</v>
      </c>
      <c r="H167" s="68">
        <v>0.02</v>
      </c>
      <c r="I167" s="68">
        <v>-1.2999999999999999E-2</v>
      </c>
      <c r="J167" s="43" t="s">
        <v>198</v>
      </c>
      <c r="K167" s="43" t="s">
        <v>199</v>
      </c>
    </row>
    <row r="168" spans="1:11">
      <c r="A168" s="34">
        <f>Volume_Weights!A168</f>
        <v>913</v>
      </c>
      <c r="B168" s="68">
        <v>0.32700000000000001</v>
      </c>
      <c r="C168" s="68">
        <v>2.3E-2</v>
      </c>
      <c r="D168" s="68">
        <v>0.309</v>
      </c>
      <c r="E168" s="70">
        <v>1.9E-2</v>
      </c>
      <c r="F168" s="68">
        <v>7.0999999999999994E-2</v>
      </c>
      <c r="G168" s="68">
        <v>6.2E-2</v>
      </c>
      <c r="H168" s="68">
        <v>7.3999999999999996E-2</v>
      </c>
      <c r="I168" s="68">
        <v>6.6000000000000003E-2</v>
      </c>
      <c r="J168" s="43" t="s">
        <v>198</v>
      </c>
      <c r="K168" s="43" t="s">
        <v>199</v>
      </c>
    </row>
    <row r="169" spans="1:11" s="8" customFormat="1" ht="17" thickBot="1">
      <c r="A169" s="36">
        <f>Volume_Weights!A169</f>
        <v>914</v>
      </c>
      <c r="B169" s="69">
        <v>0.56999999999999995</v>
      </c>
      <c r="C169" s="69">
        <v>0.152</v>
      </c>
      <c r="D169" s="69">
        <v>0.54700000000000004</v>
      </c>
      <c r="E169" s="73">
        <v>4.8000000000000001E-2</v>
      </c>
      <c r="F169" s="69">
        <v>3.7999999999999999E-2</v>
      </c>
      <c r="G169" s="69">
        <v>2.5000000000000001E-2</v>
      </c>
      <c r="H169" s="69">
        <v>3.5000000000000003E-2</v>
      </c>
      <c r="I169" s="69">
        <v>2.1000000000000001E-2</v>
      </c>
      <c r="J169" s="79" t="s">
        <v>198</v>
      </c>
      <c r="K169" s="79" t="s">
        <v>199</v>
      </c>
    </row>
    <row r="170" spans="1:11" ht="17" thickTop="1">
      <c r="A170" s="34">
        <f>Volume_Weights!A170</f>
        <v>852</v>
      </c>
      <c r="B170" s="68">
        <v>0.72299999999999998</v>
      </c>
      <c r="C170" s="68">
        <v>0.129</v>
      </c>
      <c r="D170" s="68">
        <v>0.68400000000000005</v>
      </c>
      <c r="E170" s="70">
        <v>0</v>
      </c>
      <c r="F170" s="68">
        <v>3.7999999999999999E-2</v>
      </c>
      <c r="G170" s="68">
        <v>3.1E-2</v>
      </c>
      <c r="H170" s="68">
        <v>3.7999999999999999E-2</v>
      </c>
      <c r="I170" s="68">
        <v>6.0000000000000001E-3</v>
      </c>
      <c r="J170" s="43" t="s">
        <v>205</v>
      </c>
      <c r="K170" s="43" t="s">
        <v>206</v>
      </c>
    </row>
    <row r="171" spans="1:11">
      <c r="A171" s="34">
        <f>Volume_Weights!A171</f>
        <v>853</v>
      </c>
      <c r="B171" s="68">
        <v>0.26700000000000002</v>
      </c>
      <c r="C171" s="68">
        <v>5.7000000000000002E-2</v>
      </c>
      <c r="D171" s="68">
        <v>0.26100000000000001</v>
      </c>
      <c r="E171" s="70">
        <v>1.4999999999999999E-2</v>
      </c>
      <c r="F171" s="68">
        <v>4.7E-2</v>
      </c>
      <c r="G171" s="68">
        <v>4.5999999999999999E-2</v>
      </c>
      <c r="H171" s="68">
        <v>5.0999999999999997E-2</v>
      </c>
      <c r="I171" s="68">
        <v>3.3000000000000002E-2</v>
      </c>
      <c r="J171" s="43" t="s">
        <v>205</v>
      </c>
      <c r="K171" s="43" t="s">
        <v>206</v>
      </c>
    </row>
    <row r="172" spans="1:11">
      <c r="A172" s="34">
        <f>Volume_Weights!A172</f>
        <v>854</v>
      </c>
      <c r="B172" s="68">
        <v>0.40400000000000003</v>
      </c>
      <c r="C172" s="68">
        <v>0.06</v>
      </c>
      <c r="D172" s="68">
        <v>0.39400000000000002</v>
      </c>
      <c r="E172" s="70">
        <v>-1.6E-2</v>
      </c>
      <c r="F172" s="68">
        <v>2.1000000000000001E-2</v>
      </c>
      <c r="G172" s="68">
        <v>2.5000000000000001E-2</v>
      </c>
      <c r="H172" s="68">
        <v>2.3E-2</v>
      </c>
      <c r="I172" s="68">
        <v>1.2E-2</v>
      </c>
      <c r="J172" s="43" t="s">
        <v>205</v>
      </c>
      <c r="K172" s="43" t="s">
        <v>206</v>
      </c>
    </row>
    <row r="173" spans="1:11">
      <c r="A173" s="34">
        <f>Volume_Weights!A173</f>
        <v>855</v>
      </c>
      <c r="B173" s="68">
        <v>0.56100000000000005</v>
      </c>
      <c r="C173" s="68">
        <v>0.121</v>
      </c>
      <c r="D173" s="68">
        <v>0.53600000000000003</v>
      </c>
      <c r="E173" s="70">
        <v>1.4999999999999999E-2</v>
      </c>
      <c r="F173" s="68">
        <v>4.5999999999999999E-2</v>
      </c>
      <c r="G173" s="68">
        <v>0.04</v>
      </c>
      <c r="H173" s="68">
        <v>4.3999999999999997E-2</v>
      </c>
      <c r="I173" s="68">
        <v>1.6E-2</v>
      </c>
      <c r="J173" s="43" t="s">
        <v>205</v>
      </c>
      <c r="K173" s="43" t="s">
        <v>206</v>
      </c>
    </row>
    <row r="174" spans="1:11">
      <c r="A174" s="34">
        <f>Volume_Weights!A174</f>
        <v>856</v>
      </c>
      <c r="B174" s="68">
        <v>0.59699999999999998</v>
      </c>
      <c r="C174" s="68">
        <v>0.157</v>
      </c>
      <c r="D174" s="68">
        <v>0.56799999999999995</v>
      </c>
      <c r="E174" s="70">
        <v>0.05</v>
      </c>
      <c r="F174" s="68">
        <v>3.6999999999999998E-2</v>
      </c>
      <c r="G174" s="68">
        <v>2.1000000000000001E-2</v>
      </c>
      <c r="H174" s="68">
        <v>3.5999999999999997E-2</v>
      </c>
      <c r="I174" s="68">
        <v>4.0000000000000001E-3</v>
      </c>
      <c r="J174" s="43" t="s">
        <v>205</v>
      </c>
      <c r="K174" s="43" t="s">
        <v>206</v>
      </c>
    </row>
    <row r="175" spans="1:11" s="8" customFormat="1" ht="17" thickBot="1">
      <c r="A175" s="36">
        <f>Volume_Weights!A175</f>
        <v>857</v>
      </c>
      <c r="B175" s="69">
        <v>0.45900000000000002</v>
      </c>
      <c r="C175" s="69">
        <v>9.4E-2</v>
      </c>
      <c r="D175" s="69">
        <v>0.434</v>
      </c>
      <c r="E175" s="73">
        <v>-1E-3</v>
      </c>
      <c r="F175" s="69">
        <v>3.3000000000000002E-2</v>
      </c>
      <c r="G175" s="69">
        <v>2.7E-2</v>
      </c>
      <c r="H175" s="69">
        <v>0.03</v>
      </c>
      <c r="I175" s="69">
        <v>1.0999999999999999E-2</v>
      </c>
      <c r="J175" s="79" t="s">
        <v>205</v>
      </c>
      <c r="K175" s="79" t="s">
        <v>206</v>
      </c>
    </row>
    <row r="176" spans="1:11" ht="17" thickTop="1">
      <c r="A176" s="34">
        <f>Volume_Weights!A176</f>
        <v>95</v>
      </c>
      <c r="B176" s="68">
        <v>0.32700000000000001</v>
      </c>
      <c r="C176" s="68">
        <v>4.7E-2</v>
      </c>
      <c r="D176" s="68">
        <v>0.30599999999999999</v>
      </c>
      <c r="E176" s="70">
        <v>-2.8000000000000001E-2</v>
      </c>
      <c r="F176" s="68">
        <v>1.4E-2</v>
      </c>
      <c r="G176" s="68">
        <v>8.9999999999999993E-3</v>
      </c>
      <c r="H176" s="68">
        <v>1.7999999999999999E-2</v>
      </c>
      <c r="I176" s="68">
        <v>5.0000000000000001E-3</v>
      </c>
      <c r="J176" s="43" t="s">
        <v>207</v>
      </c>
      <c r="K176" s="43" t="s">
        <v>208</v>
      </c>
    </row>
    <row r="177" spans="1:11">
      <c r="A177" s="34">
        <f>Volume_Weights!A177</f>
        <v>145</v>
      </c>
      <c r="B177" s="68">
        <v>0.16500000000000001</v>
      </c>
      <c r="C177" s="68">
        <v>0.05</v>
      </c>
      <c r="D177" s="68">
        <v>0.151</v>
      </c>
      <c r="E177" s="70">
        <v>1.9E-2</v>
      </c>
      <c r="F177" s="68">
        <v>0.01</v>
      </c>
      <c r="G177" s="68">
        <v>8.9999999999999993E-3</v>
      </c>
      <c r="H177" s="68">
        <v>1.9E-2</v>
      </c>
      <c r="I177" s="68">
        <v>8.0000000000000002E-3</v>
      </c>
      <c r="J177" s="43" t="s">
        <v>207</v>
      </c>
      <c r="K177" s="43" t="s">
        <v>208</v>
      </c>
    </row>
    <row r="178" spans="1:11">
      <c r="A178" s="34">
        <f>Volume_Weights!A178</f>
        <v>86</v>
      </c>
      <c r="B178" s="68">
        <v>0.45800000000000002</v>
      </c>
      <c r="C178" s="68">
        <v>9.5000000000000001E-2</v>
      </c>
      <c r="D178" s="68">
        <v>0.435</v>
      </c>
      <c r="E178" s="70">
        <v>-1.2E-2</v>
      </c>
      <c r="F178" s="68">
        <v>0.05</v>
      </c>
      <c r="G178" s="68">
        <v>4.2000000000000003E-2</v>
      </c>
      <c r="H178" s="68">
        <v>5.1999999999999998E-2</v>
      </c>
      <c r="I178" s="68">
        <v>3.5000000000000003E-2</v>
      </c>
      <c r="J178" s="43" t="s">
        <v>207</v>
      </c>
      <c r="K178" s="43" t="s">
        <v>208</v>
      </c>
    </row>
    <row r="179" spans="1:11">
      <c r="A179" s="34">
        <f>Volume_Weights!A179</f>
        <v>117</v>
      </c>
      <c r="B179" s="68">
        <v>0.47499999999999998</v>
      </c>
      <c r="C179" s="68">
        <v>9.9000000000000005E-2</v>
      </c>
      <c r="D179" s="68">
        <v>0.45400000000000001</v>
      </c>
      <c r="E179" s="70">
        <v>-1E-3</v>
      </c>
      <c r="F179" s="68">
        <v>4.5999999999999999E-2</v>
      </c>
      <c r="G179" s="68">
        <v>3.4000000000000002E-2</v>
      </c>
      <c r="H179" s="68">
        <v>3.6999999999999998E-2</v>
      </c>
      <c r="I179" s="68">
        <v>1.7000000000000001E-2</v>
      </c>
      <c r="J179" s="43" t="s">
        <v>207</v>
      </c>
      <c r="K179" s="43" t="s">
        <v>208</v>
      </c>
    </row>
    <row r="180" spans="1:11">
      <c r="A180" s="34">
        <f>Volume_Weights!A180</f>
        <v>219</v>
      </c>
      <c r="B180" s="68">
        <v>0.22700000000000001</v>
      </c>
      <c r="C180" s="68">
        <v>7.9000000000000001E-2</v>
      </c>
      <c r="D180" s="68">
        <v>0.27800000000000002</v>
      </c>
      <c r="E180" s="70">
        <v>3.4000000000000002E-2</v>
      </c>
      <c r="F180" s="68">
        <v>4.2000000000000003E-2</v>
      </c>
      <c r="G180" s="68">
        <v>3.3000000000000002E-2</v>
      </c>
      <c r="H180" s="68">
        <v>3.7999999999999999E-2</v>
      </c>
      <c r="I180" s="68">
        <v>2.8000000000000001E-2</v>
      </c>
      <c r="J180" s="43" t="s">
        <v>207</v>
      </c>
      <c r="K180" s="43" t="s">
        <v>208</v>
      </c>
    </row>
    <row r="181" spans="1:11" s="8" customFormat="1" ht="17" thickBot="1">
      <c r="A181" s="36">
        <f>Volume_Weights!A181</f>
        <v>234</v>
      </c>
      <c r="B181" s="69">
        <v>1.377</v>
      </c>
      <c r="C181" s="69">
        <v>0.28399999999999997</v>
      </c>
      <c r="D181" s="69">
        <v>1.3080000000000001</v>
      </c>
      <c r="E181" s="73">
        <v>1.2E-2</v>
      </c>
      <c r="F181" s="69">
        <v>8.4000000000000005E-2</v>
      </c>
      <c r="G181" s="69">
        <v>0.06</v>
      </c>
      <c r="H181" s="69">
        <v>8.1000000000000003E-2</v>
      </c>
      <c r="I181" s="69">
        <v>2.1999999999999999E-2</v>
      </c>
      <c r="J181" s="79" t="s">
        <v>207</v>
      </c>
      <c r="K181" s="79" t="s">
        <v>208</v>
      </c>
    </row>
    <row r="182" spans="1:11" ht="17" thickTop="1">
      <c r="A182" s="34">
        <f>Volume_Weights!A182</f>
        <v>2594</v>
      </c>
      <c r="B182" s="68">
        <v>0.26500000000000001</v>
      </c>
      <c r="C182" s="68">
        <v>5.7000000000000002E-2</v>
      </c>
      <c r="D182" s="68">
        <v>0.26</v>
      </c>
      <c r="E182" s="70">
        <v>0.01</v>
      </c>
      <c r="F182" s="68">
        <v>1.0999999999999999E-2</v>
      </c>
      <c r="G182" s="68">
        <v>6.0000000000000001E-3</v>
      </c>
      <c r="H182" s="68">
        <v>0.01</v>
      </c>
      <c r="I182" s="68">
        <v>0</v>
      </c>
      <c r="J182" s="43" t="s">
        <v>213</v>
      </c>
      <c r="K182" s="43" t="s">
        <v>214</v>
      </c>
    </row>
    <row r="183" spans="1:11">
      <c r="A183" s="34">
        <f>Volume_Weights!A183</f>
        <v>2595</v>
      </c>
      <c r="B183" s="68">
        <v>0.39100000000000001</v>
      </c>
      <c r="C183" s="68">
        <v>8.4000000000000005E-2</v>
      </c>
      <c r="D183" s="68">
        <v>0.38300000000000001</v>
      </c>
      <c r="E183" s="70">
        <v>2.1999999999999999E-2</v>
      </c>
      <c r="F183" s="68">
        <v>2.5999999999999999E-2</v>
      </c>
      <c r="G183" s="68">
        <v>1.9E-2</v>
      </c>
      <c r="H183" s="68">
        <v>2.4E-2</v>
      </c>
      <c r="I183" s="68">
        <v>1.2E-2</v>
      </c>
      <c r="J183" s="43" t="s">
        <v>213</v>
      </c>
      <c r="K183" s="43" t="s">
        <v>214</v>
      </c>
    </row>
    <row r="184" spans="1:11">
      <c r="A184" s="34">
        <f>Volume_Weights!A184</f>
        <v>2596</v>
      </c>
      <c r="B184" s="68">
        <v>0.61499999999999999</v>
      </c>
      <c r="C184" s="68">
        <v>0.11799999999999999</v>
      </c>
      <c r="D184" s="68">
        <v>0.60099999999999998</v>
      </c>
      <c r="E184" s="70">
        <v>1.7999999999999999E-2</v>
      </c>
      <c r="F184" s="68">
        <v>3.3000000000000002E-2</v>
      </c>
      <c r="G184" s="68">
        <v>1.7000000000000001E-2</v>
      </c>
      <c r="H184" s="68">
        <v>3.4000000000000002E-2</v>
      </c>
      <c r="I184" s="68">
        <v>8.9999999999999993E-3</v>
      </c>
      <c r="J184" s="43" t="s">
        <v>213</v>
      </c>
      <c r="K184" s="43" t="s">
        <v>214</v>
      </c>
    </row>
    <row r="185" spans="1:11">
      <c r="A185" s="34">
        <f>Volume_Weights!A185</f>
        <v>2597</v>
      </c>
      <c r="B185" s="68">
        <v>0.42299999999999999</v>
      </c>
      <c r="C185" s="68">
        <v>8.2000000000000003E-2</v>
      </c>
      <c r="D185" s="68">
        <v>0.40400000000000003</v>
      </c>
      <c r="E185" s="70">
        <v>-2E-3</v>
      </c>
      <c r="F185" s="68">
        <v>2.1000000000000001E-2</v>
      </c>
      <c r="G185" s="68">
        <v>2.3E-2</v>
      </c>
      <c r="H185" s="68">
        <v>2.9000000000000001E-2</v>
      </c>
      <c r="I185" s="68">
        <v>1.7999999999999999E-2</v>
      </c>
      <c r="J185" s="43" t="s">
        <v>213</v>
      </c>
      <c r="K185" s="43" t="s">
        <v>214</v>
      </c>
    </row>
    <row r="186" spans="1:11">
      <c r="A186" s="34">
        <f>Volume_Weights!A186</f>
        <v>2598</v>
      </c>
      <c r="B186" s="68">
        <v>0.54800000000000004</v>
      </c>
      <c r="C186" s="68">
        <v>0.10100000000000001</v>
      </c>
      <c r="D186" s="68">
        <v>0.53100000000000003</v>
      </c>
      <c r="E186" s="70">
        <v>2.4E-2</v>
      </c>
      <c r="F186" s="68">
        <v>0.08</v>
      </c>
      <c r="G186" s="68">
        <v>6.9000000000000006E-2</v>
      </c>
      <c r="H186" s="68">
        <v>8.3000000000000004E-2</v>
      </c>
      <c r="I186" s="68">
        <v>5.6000000000000001E-2</v>
      </c>
      <c r="J186" s="43" t="s">
        <v>213</v>
      </c>
      <c r="K186" s="43" t="s">
        <v>214</v>
      </c>
    </row>
    <row r="187" spans="1:11" s="8" customFormat="1" ht="17" thickBot="1">
      <c r="A187" s="36">
        <f>Volume_Weights!A187</f>
        <v>2599</v>
      </c>
      <c r="B187" s="69">
        <v>0.53400000000000003</v>
      </c>
      <c r="C187" s="69">
        <v>0.09</v>
      </c>
      <c r="D187" s="69">
        <v>0.51100000000000001</v>
      </c>
      <c r="E187" s="73">
        <v>4.0000000000000001E-3</v>
      </c>
      <c r="F187" s="69">
        <v>5.8000000000000003E-2</v>
      </c>
      <c r="G187" s="69">
        <v>5.3999999999999999E-2</v>
      </c>
      <c r="H187" s="69">
        <v>5.6000000000000001E-2</v>
      </c>
      <c r="I187" s="69">
        <v>3.6999999999999998E-2</v>
      </c>
      <c r="J187" s="79" t="s">
        <v>213</v>
      </c>
      <c r="K187" s="79" t="s">
        <v>214</v>
      </c>
    </row>
    <row r="188" spans="1:11" ht="17" thickTop="1">
      <c r="A188" s="34">
        <f>Volume_Weights!A188</f>
        <v>2583</v>
      </c>
      <c r="B188" s="68">
        <v>0.39500000000000002</v>
      </c>
      <c r="C188" s="68">
        <v>7.0999999999999994E-2</v>
      </c>
      <c r="D188" s="68">
        <v>0.38</v>
      </c>
      <c r="E188" s="70">
        <v>7.0000000000000001E-3</v>
      </c>
      <c r="F188" s="68">
        <v>1.6E-2</v>
      </c>
      <c r="G188" s="68">
        <v>0.01</v>
      </c>
      <c r="H188" s="68">
        <v>1.7000000000000001E-2</v>
      </c>
      <c r="I188" s="68">
        <v>7.0000000000000001E-3</v>
      </c>
      <c r="J188" s="43" t="s">
        <v>210</v>
      </c>
      <c r="K188" s="43" t="s">
        <v>215</v>
      </c>
    </row>
    <row r="189" spans="1:11">
      <c r="A189" s="34">
        <f>Volume_Weights!A189</f>
        <v>2584</v>
      </c>
      <c r="B189" s="68">
        <v>0.52500000000000002</v>
      </c>
      <c r="C189" s="68">
        <v>8.4000000000000005E-2</v>
      </c>
      <c r="D189" s="68">
        <v>0.50800000000000001</v>
      </c>
      <c r="E189" s="70">
        <v>0.01</v>
      </c>
      <c r="F189" s="68">
        <v>2.4E-2</v>
      </c>
      <c r="G189" s="68">
        <v>1.4999999999999999E-2</v>
      </c>
      <c r="H189" s="68">
        <v>2.5000000000000001E-2</v>
      </c>
      <c r="I189" s="68">
        <v>1.2999999999999999E-2</v>
      </c>
      <c r="J189" s="43" t="s">
        <v>210</v>
      </c>
      <c r="K189" s="43" t="s">
        <v>215</v>
      </c>
    </row>
    <row r="190" spans="1:11">
      <c r="A190" s="34">
        <f>Volume_Weights!A190</f>
        <v>2585</v>
      </c>
      <c r="B190" s="68">
        <v>0.71</v>
      </c>
      <c r="C190" s="68">
        <v>0.13500000000000001</v>
      </c>
      <c r="D190" s="68">
        <v>0.67400000000000004</v>
      </c>
      <c r="E190" s="70">
        <v>2.7E-2</v>
      </c>
      <c r="F190" s="68">
        <v>1.2999999999999999E-2</v>
      </c>
      <c r="G190" s="68">
        <v>-1E-3</v>
      </c>
      <c r="H190" s="68">
        <v>8.0000000000000002E-3</v>
      </c>
      <c r="I190" s="68">
        <v>-1.2E-2</v>
      </c>
      <c r="J190" s="43" t="s">
        <v>210</v>
      </c>
      <c r="K190" s="43" t="s">
        <v>215</v>
      </c>
    </row>
    <row r="191" spans="1:11">
      <c r="A191" s="34">
        <f>Volume_Weights!A191</f>
        <v>2586</v>
      </c>
      <c r="B191" s="68">
        <v>0.47899999999999998</v>
      </c>
      <c r="C191" s="68">
        <v>6.3E-2</v>
      </c>
      <c r="D191" s="68">
        <v>0.45900000000000002</v>
      </c>
      <c r="E191" s="70">
        <v>-0.03</v>
      </c>
      <c r="F191" s="68">
        <v>4.5999999999999999E-2</v>
      </c>
      <c r="G191" s="68">
        <v>3.9E-2</v>
      </c>
      <c r="H191" s="68">
        <v>4.5999999999999999E-2</v>
      </c>
      <c r="I191" s="68">
        <v>3.3000000000000002E-2</v>
      </c>
      <c r="J191" s="43" t="s">
        <v>210</v>
      </c>
      <c r="K191" s="43" t="s">
        <v>215</v>
      </c>
    </row>
    <row r="192" spans="1:11">
      <c r="A192" s="34">
        <f>Volume_Weights!A192</f>
        <v>2587</v>
      </c>
      <c r="B192" s="68">
        <v>0.59299999999999997</v>
      </c>
      <c r="C192" s="68">
        <v>0.09</v>
      </c>
      <c r="D192" s="68">
        <v>0.56399999999999995</v>
      </c>
      <c r="E192" s="70">
        <v>-8.0000000000000002E-3</v>
      </c>
      <c r="F192" s="68">
        <v>5.1999999999999998E-2</v>
      </c>
      <c r="G192" s="68">
        <v>0.04</v>
      </c>
      <c r="H192" s="68">
        <v>5.1999999999999998E-2</v>
      </c>
      <c r="I192" s="68">
        <v>3.2000000000000001E-2</v>
      </c>
      <c r="J192" s="43" t="s">
        <v>210</v>
      </c>
      <c r="K192" s="43" t="s">
        <v>215</v>
      </c>
    </row>
    <row r="193" spans="1:11" s="8" customFormat="1" ht="17" thickBot="1">
      <c r="A193" s="36">
        <f>Volume_Weights!A193</f>
        <v>2588</v>
      </c>
      <c r="B193" s="69">
        <v>0.44600000000000001</v>
      </c>
      <c r="C193" s="69">
        <v>6.2E-2</v>
      </c>
      <c r="D193" s="69">
        <v>0.42</v>
      </c>
      <c r="E193" s="73">
        <v>-8.0000000000000002E-3</v>
      </c>
      <c r="F193" s="69">
        <v>7.0000000000000001E-3</v>
      </c>
      <c r="G193" s="69">
        <v>-2E-3</v>
      </c>
      <c r="H193" s="69">
        <v>4.0000000000000001E-3</v>
      </c>
      <c r="I193" s="69">
        <v>-1.7000000000000001E-2</v>
      </c>
      <c r="J193" s="79" t="s">
        <v>210</v>
      </c>
      <c r="K193" s="79" t="s">
        <v>215</v>
      </c>
    </row>
    <row r="194" spans="1:11" ht="17" thickTop="1">
      <c r="A194" s="34">
        <f>Volume_Weights!A194</f>
        <v>2483</v>
      </c>
      <c r="B194" s="68">
        <v>0.58799999999999997</v>
      </c>
      <c r="C194" s="68">
        <v>8.2000000000000003E-2</v>
      </c>
      <c r="D194" s="68">
        <v>0.56499999999999995</v>
      </c>
      <c r="E194" s="70">
        <v>-1.0999999999999999E-2</v>
      </c>
      <c r="F194" s="68">
        <v>0.14000000000000001</v>
      </c>
      <c r="G194" s="68">
        <v>0.125</v>
      </c>
      <c r="H194" s="68">
        <v>0.14299999999999999</v>
      </c>
      <c r="I194" s="68">
        <v>0.109</v>
      </c>
      <c r="J194" s="43" t="s">
        <v>216</v>
      </c>
      <c r="K194" s="43" t="s">
        <v>217</v>
      </c>
    </row>
    <row r="195" spans="1:11">
      <c r="A195" s="34">
        <f>Volume_Weights!A195</f>
        <v>2484</v>
      </c>
      <c r="B195" s="68">
        <v>0.84199999999999997</v>
      </c>
      <c r="C195" s="68">
        <v>0.153</v>
      </c>
      <c r="D195" s="68">
        <v>0.81799999999999995</v>
      </c>
      <c r="E195" s="70">
        <v>2.1999999999999999E-2</v>
      </c>
      <c r="F195" s="68">
        <v>3.9E-2</v>
      </c>
      <c r="G195" s="68">
        <v>1.6E-2</v>
      </c>
      <c r="H195" s="68">
        <v>4.3999999999999997E-2</v>
      </c>
      <c r="I195" s="68">
        <v>1.4999999999999999E-2</v>
      </c>
      <c r="J195" s="43" t="s">
        <v>216</v>
      </c>
      <c r="K195" s="43" t="s">
        <v>217</v>
      </c>
    </row>
    <row r="196" spans="1:11">
      <c r="A196" s="34">
        <f>Volume_Weights!A196</f>
        <v>2485</v>
      </c>
      <c r="B196" s="68">
        <v>0.54200000000000004</v>
      </c>
      <c r="C196" s="68">
        <v>0.127</v>
      </c>
      <c r="D196" s="68">
        <v>0.52700000000000002</v>
      </c>
      <c r="E196" s="70">
        <v>4.9000000000000002E-2</v>
      </c>
      <c r="F196" s="68">
        <v>0.04</v>
      </c>
      <c r="G196" s="68">
        <v>2.4E-2</v>
      </c>
      <c r="H196" s="68">
        <v>0.04</v>
      </c>
      <c r="I196" s="68">
        <v>2.5999999999999999E-2</v>
      </c>
      <c r="J196" s="43" t="s">
        <v>216</v>
      </c>
      <c r="K196" s="43" t="s">
        <v>217</v>
      </c>
    </row>
    <row r="197" spans="1:11">
      <c r="A197" s="34">
        <f>Volume_Weights!A197</f>
        <v>2486</v>
      </c>
      <c r="B197" s="68">
        <v>0.52</v>
      </c>
      <c r="C197" s="68">
        <v>6.9000000000000006E-2</v>
      </c>
      <c r="D197" s="68">
        <v>0.495</v>
      </c>
      <c r="E197" s="70">
        <v>-1.4999999999999999E-2</v>
      </c>
      <c r="F197" s="68">
        <v>2.8000000000000001E-2</v>
      </c>
      <c r="G197" s="68">
        <v>1.7999999999999999E-2</v>
      </c>
      <c r="H197" s="68">
        <v>3.4000000000000002E-2</v>
      </c>
      <c r="I197" s="68">
        <v>1.6E-2</v>
      </c>
      <c r="J197" s="43" t="s">
        <v>216</v>
      </c>
      <c r="K197" s="43" t="s">
        <v>217</v>
      </c>
    </row>
    <row r="198" spans="1:11">
      <c r="A198" s="34">
        <f>Volume_Weights!A198</f>
        <v>2487</v>
      </c>
      <c r="B198" s="68">
        <v>0.44900000000000001</v>
      </c>
      <c r="C198" s="68">
        <v>6.3E-2</v>
      </c>
      <c r="D198" s="68">
        <v>0.43099999999999999</v>
      </c>
      <c r="E198" s="70">
        <v>-2.5000000000000001E-2</v>
      </c>
      <c r="F198" s="68">
        <v>2.7E-2</v>
      </c>
      <c r="G198" s="68">
        <v>1.0999999999999999E-2</v>
      </c>
      <c r="H198" s="68">
        <v>2.7E-2</v>
      </c>
      <c r="I198" s="68">
        <v>2.1999999999999999E-2</v>
      </c>
      <c r="J198" s="43" t="s">
        <v>216</v>
      </c>
      <c r="K198" s="43" t="s">
        <v>217</v>
      </c>
    </row>
    <row r="199" spans="1:11" s="8" customFormat="1" ht="17" thickBot="1">
      <c r="A199" s="36">
        <f>Volume_Weights!A199</f>
        <v>2488</v>
      </c>
      <c r="B199" s="69">
        <v>0.995</v>
      </c>
      <c r="C199" s="69">
        <v>0.153</v>
      </c>
      <c r="D199" s="69">
        <v>0.94699999999999995</v>
      </c>
      <c r="E199" s="73">
        <v>-1.7999999999999999E-2</v>
      </c>
      <c r="F199" s="69">
        <v>3.7999999999999999E-2</v>
      </c>
      <c r="G199" s="69">
        <v>2.4E-2</v>
      </c>
      <c r="H199" s="69">
        <v>6.2E-2</v>
      </c>
      <c r="I199" s="69">
        <v>1.4999999999999999E-2</v>
      </c>
      <c r="J199" s="79" t="s">
        <v>216</v>
      </c>
      <c r="K199" s="79" t="s">
        <v>217</v>
      </c>
    </row>
    <row r="200" spans="1:11" ht="17" thickTop="1">
      <c r="A200" s="34">
        <f>Volume_Weights!A200</f>
        <v>915</v>
      </c>
      <c r="B200" s="68">
        <v>0.436</v>
      </c>
      <c r="C200" s="68">
        <v>7.2999999999999995E-2</v>
      </c>
      <c r="D200" s="68">
        <v>0.41699999999999998</v>
      </c>
      <c r="E200" s="70">
        <v>-0.01</v>
      </c>
      <c r="F200" s="68">
        <v>1.2E-2</v>
      </c>
      <c r="G200" s="68">
        <v>8.0000000000000002E-3</v>
      </c>
      <c r="H200" s="68">
        <v>0.01</v>
      </c>
      <c r="I200" s="68">
        <v>-4.0000000000000001E-3</v>
      </c>
      <c r="J200" s="43" t="s">
        <v>225</v>
      </c>
      <c r="K200" s="43" t="s">
        <v>226</v>
      </c>
    </row>
    <row r="201" spans="1:11">
      <c r="A201" s="34">
        <f>Volume_Weights!A201</f>
        <v>916</v>
      </c>
      <c r="B201" s="68">
        <v>0.29299999999999998</v>
      </c>
      <c r="C201" s="68">
        <v>0.05</v>
      </c>
      <c r="D201" s="68">
        <v>0.28299999999999997</v>
      </c>
      <c r="E201" s="70">
        <v>-1.2E-2</v>
      </c>
      <c r="F201" s="68">
        <v>5.2999999999999999E-2</v>
      </c>
      <c r="G201" s="68">
        <v>5.6000000000000001E-2</v>
      </c>
      <c r="H201" s="68">
        <v>5.1999999999999998E-2</v>
      </c>
      <c r="I201" s="68">
        <v>3.7999999999999999E-2</v>
      </c>
      <c r="J201" s="43" t="s">
        <v>225</v>
      </c>
      <c r="K201" s="43" t="s">
        <v>226</v>
      </c>
    </row>
    <row r="202" spans="1:11">
      <c r="A202" s="34">
        <f>Volume_Weights!A202</f>
        <v>1842</v>
      </c>
      <c r="B202" s="68">
        <v>0.40899999999999997</v>
      </c>
      <c r="C202" s="68">
        <v>0.105</v>
      </c>
      <c r="D202" s="68">
        <v>0.39400000000000002</v>
      </c>
      <c r="E202" s="70">
        <v>2.5000000000000001E-2</v>
      </c>
      <c r="F202" s="68">
        <v>8.8999999999999996E-2</v>
      </c>
      <c r="G202" s="68">
        <v>8.7999999999999995E-2</v>
      </c>
      <c r="H202" s="68">
        <v>8.7999999999999995E-2</v>
      </c>
      <c r="I202" s="68">
        <v>7.1999999999999995E-2</v>
      </c>
      <c r="J202" s="43" t="s">
        <v>225</v>
      </c>
      <c r="K202" s="43" t="s">
        <v>226</v>
      </c>
    </row>
    <row r="203" spans="1:11">
      <c r="A203" s="34">
        <f>Volume_Weights!A203</f>
        <v>2563</v>
      </c>
      <c r="B203" s="68">
        <v>0.22800000000000001</v>
      </c>
      <c r="C203" s="68">
        <v>3.5000000000000003E-2</v>
      </c>
      <c r="D203" s="68">
        <v>0.217</v>
      </c>
      <c r="E203" s="70">
        <v>-8.9999999999999993E-3</v>
      </c>
      <c r="F203" s="68">
        <v>3.5999999999999997E-2</v>
      </c>
      <c r="G203" s="68">
        <v>3.4000000000000002E-2</v>
      </c>
      <c r="H203" s="68">
        <v>3.4000000000000002E-2</v>
      </c>
      <c r="I203" s="68">
        <v>2.5999999999999999E-2</v>
      </c>
      <c r="J203" s="43" t="s">
        <v>225</v>
      </c>
      <c r="K203" s="43" t="s">
        <v>226</v>
      </c>
    </row>
    <row r="204" spans="1:11">
      <c r="A204" s="34">
        <f>Volume_Weights!A204</f>
        <v>1851</v>
      </c>
      <c r="B204" s="68">
        <v>0.247</v>
      </c>
      <c r="C204" s="68">
        <v>7.1999999999999995E-2</v>
      </c>
      <c r="D204" s="68">
        <v>0.24</v>
      </c>
      <c r="E204" s="70">
        <v>3.1E-2</v>
      </c>
      <c r="F204" s="68">
        <v>4.1000000000000002E-2</v>
      </c>
      <c r="G204" s="68">
        <v>3.5999999999999997E-2</v>
      </c>
      <c r="H204" s="68">
        <v>4.2999999999999997E-2</v>
      </c>
      <c r="I204" s="68">
        <v>3.3000000000000002E-2</v>
      </c>
      <c r="J204" s="43" t="s">
        <v>225</v>
      </c>
      <c r="K204" s="43" t="s">
        <v>226</v>
      </c>
    </row>
    <row r="205" spans="1:11" s="8" customFormat="1" ht="17" thickBot="1">
      <c r="A205" s="36">
        <f>Volume_Weights!A205</f>
        <v>1870</v>
      </c>
      <c r="B205" s="69">
        <v>0.317</v>
      </c>
      <c r="C205" s="69">
        <v>7.0999999999999994E-2</v>
      </c>
      <c r="D205" s="69">
        <v>0.314</v>
      </c>
      <c r="E205" s="73">
        <v>3.5999999999999997E-2</v>
      </c>
      <c r="F205" s="69">
        <v>8.0000000000000002E-3</v>
      </c>
      <c r="G205" s="69">
        <v>0</v>
      </c>
      <c r="H205" s="69">
        <v>1.2999999999999999E-2</v>
      </c>
      <c r="I205" s="69">
        <v>-4.0000000000000001E-3</v>
      </c>
      <c r="J205" s="79" t="s">
        <v>225</v>
      </c>
      <c r="K205" s="79" t="s">
        <v>226</v>
      </c>
    </row>
    <row r="206" spans="1:11" ht="17" thickTop="1">
      <c r="A206" s="34">
        <f>Volume_Weights!A206</f>
        <v>170</v>
      </c>
      <c r="B206" s="68">
        <v>0.61499999999999999</v>
      </c>
      <c r="C206" s="68">
        <v>0.11600000000000001</v>
      </c>
      <c r="D206" s="68">
        <v>0.59399999999999997</v>
      </c>
      <c r="E206" s="70">
        <v>3.4000000000000002E-2</v>
      </c>
      <c r="F206" s="68">
        <v>6.9000000000000006E-2</v>
      </c>
      <c r="G206" s="68">
        <v>4.4999999999999998E-2</v>
      </c>
      <c r="H206" s="68">
        <v>7.0000000000000007E-2</v>
      </c>
      <c r="I206" s="68">
        <v>4.3999999999999997E-2</v>
      </c>
      <c r="J206" s="43" t="s">
        <v>228</v>
      </c>
      <c r="K206" s="43" t="s">
        <v>229</v>
      </c>
    </row>
    <row r="207" spans="1:11">
      <c r="A207" s="34">
        <f>Volume_Weights!A207</f>
        <v>1149</v>
      </c>
      <c r="B207" s="68">
        <v>0.82799999999999996</v>
      </c>
      <c r="C207" s="68">
        <v>9.1999999999999998E-2</v>
      </c>
      <c r="D207" s="68">
        <v>0.79400000000000004</v>
      </c>
      <c r="E207" s="70">
        <v>-3.9E-2</v>
      </c>
      <c r="F207" s="68">
        <v>9.5000000000000001E-2</v>
      </c>
      <c r="G207" s="68">
        <v>6.2E-2</v>
      </c>
      <c r="H207" s="68">
        <v>0.10100000000000001</v>
      </c>
      <c r="I207" s="68">
        <v>5.2999999999999999E-2</v>
      </c>
      <c r="J207" s="43" t="s">
        <v>228</v>
      </c>
      <c r="K207" s="43" t="s">
        <v>229</v>
      </c>
    </row>
    <row r="208" spans="1:11">
      <c r="A208" s="34">
        <f>Volume_Weights!A208</f>
        <v>1853</v>
      </c>
      <c r="B208" s="68">
        <v>0.64300000000000002</v>
      </c>
      <c r="C208" s="68">
        <v>0.114</v>
      </c>
      <c r="D208" s="68">
        <v>0.621</v>
      </c>
      <c r="E208" s="70">
        <v>2.9000000000000001E-2</v>
      </c>
      <c r="F208" s="68">
        <v>5.1999999999999998E-2</v>
      </c>
      <c r="G208" s="68">
        <v>3.1E-2</v>
      </c>
      <c r="H208" s="68">
        <v>5.1999999999999998E-2</v>
      </c>
      <c r="I208" s="68">
        <v>2.4E-2</v>
      </c>
      <c r="J208" s="43" t="s">
        <v>228</v>
      </c>
      <c r="K208" s="43" t="s">
        <v>229</v>
      </c>
    </row>
    <row r="209" spans="1:11">
      <c r="A209" s="34">
        <f>Volume_Weights!A209</f>
        <v>1854</v>
      </c>
      <c r="B209" s="68">
        <v>0.54300000000000004</v>
      </c>
      <c r="C209" s="68">
        <v>8.5999999999999993E-2</v>
      </c>
      <c r="D209" s="68">
        <v>0.52700000000000002</v>
      </c>
      <c r="E209" s="70">
        <v>1.0999999999999999E-2</v>
      </c>
      <c r="F209" s="68">
        <v>1.7999999999999999E-2</v>
      </c>
      <c r="G209" s="68">
        <v>3.0000000000000001E-3</v>
      </c>
      <c r="H209" s="68">
        <v>2.4E-2</v>
      </c>
      <c r="I209" s="68">
        <v>-3.0000000000000001E-3</v>
      </c>
      <c r="J209" s="43" t="s">
        <v>228</v>
      </c>
      <c r="K209" s="43" t="s">
        <v>229</v>
      </c>
    </row>
    <row r="210" spans="1:11">
      <c r="A210" s="34">
        <f>Volume_Weights!A210</f>
        <v>1858</v>
      </c>
      <c r="B210" s="68">
        <v>0.70599999999999996</v>
      </c>
      <c r="C210" s="68">
        <v>0.113</v>
      </c>
      <c r="D210" s="68">
        <v>0.67600000000000005</v>
      </c>
      <c r="E210" s="70">
        <v>2E-3</v>
      </c>
      <c r="F210" s="68">
        <v>2.9000000000000001E-2</v>
      </c>
      <c r="G210" s="68">
        <v>1.2E-2</v>
      </c>
      <c r="H210" s="68">
        <v>3.6999999999999998E-2</v>
      </c>
      <c r="I210" s="68">
        <v>1.7000000000000001E-2</v>
      </c>
      <c r="J210" s="43" t="s">
        <v>228</v>
      </c>
      <c r="K210" s="43" t="s">
        <v>229</v>
      </c>
    </row>
    <row r="211" spans="1:11" s="8" customFormat="1" ht="17" thickBot="1">
      <c r="A211" s="36">
        <f>Volume_Weights!A211</f>
        <v>2590</v>
      </c>
      <c r="B211" s="69">
        <v>0.19800000000000001</v>
      </c>
      <c r="C211" s="69">
        <v>2.8000000000000001E-2</v>
      </c>
      <c r="D211" s="69">
        <v>0.191</v>
      </c>
      <c r="E211" s="73">
        <v>1E-3</v>
      </c>
      <c r="F211" s="69">
        <v>4.8000000000000001E-2</v>
      </c>
      <c r="G211" s="69">
        <v>4.1000000000000002E-2</v>
      </c>
      <c r="H211" s="69">
        <v>5.2999999999999999E-2</v>
      </c>
      <c r="I211" s="69">
        <v>4.9000000000000002E-2</v>
      </c>
      <c r="J211" s="79" t="s">
        <v>228</v>
      </c>
      <c r="K211" s="79" t="s">
        <v>229</v>
      </c>
    </row>
    <row r="212" spans="1:11" ht="17" thickTop="1">
      <c r="A212" s="34">
        <f>Volume_Weights!A212</f>
        <v>918</v>
      </c>
      <c r="B212" s="68">
        <v>0.55300000000000005</v>
      </c>
      <c r="C212" s="68">
        <v>0.105</v>
      </c>
      <c r="D212" s="68">
        <v>0.52800000000000002</v>
      </c>
      <c r="E212" s="70">
        <v>1.4999999999999999E-2</v>
      </c>
      <c r="F212" s="68">
        <v>3.9E-2</v>
      </c>
      <c r="G212" s="68">
        <v>1.7000000000000001E-2</v>
      </c>
      <c r="H212" s="68">
        <v>3.3000000000000002E-2</v>
      </c>
      <c r="I212" s="68">
        <v>-2E-3</v>
      </c>
      <c r="J212" s="43" t="s">
        <v>236</v>
      </c>
      <c r="K212" s="43" t="s">
        <v>237</v>
      </c>
    </row>
    <row r="213" spans="1:11">
      <c r="A213" s="34">
        <f>Volume_Weights!A213</f>
        <v>1843</v>
      </c>
      <c r="B213" s="68">
        <v>0.64400000000000002</v>
      </c>
      <c r="C213" s="68">
        <v>0.13600000000000001</v>
      </c>
      <c r="D213" s="68">
        <v>0.621</v>
      </c>
      <c r="E213" s="70">
        <v>2.3E-2</v>
      </c>
      <c r="F213" s="68">
        <v>8.9999999999999993E-3</v>
      </c>
      <c r="G213" s="68">
        <v>2E-3</v>
      </c>
      <c r="H213" s="68">
        <v>1.2E-2</v>
      </c>
      <c r="I213" s="68">
        <v>-1.6E-2</v>
      </c>
      <c r="J213" s="43" t="s">
        <v>236</v>
      </c>
      <c r="K213" s="43" t="s">
        <v>237</v>
      </c>
    </row>
    <row r="214" spans="1:11">
      <c r="A214" s="34">
        <f>Volume_Weights!A214</f>
        <v>1844</v>
      </c>
      <c r="B214" s="68">
        <v>0.81100000000000005</v>
      </c>
      <c r="C214" s="68">
        <v>0.14899999999999999</v>
      </c>
      <c r="D214" s="68">
        <v>0.77500000000000002</v>
      </c>
      <c r="E214" s="70">
        <v>-1.2E-2</v>
      </c>
      <c r="F214" s="68">
        <v>1.7999999999999999E-2</v>
      </c>
      <c r="G214" s="68">
        <v>5.0000000000000001E-3</v>
      </c>
      <c r="H214" s="68">
        <v>1.4E-2</v>
      </c>
      <c r="I214" s="68">
        <v>-2.4E-2</v>
      </c>
      <c r="J214" s="43" t="s">
        <v>236</v>
      </c>
      <c r="K214" s="43" t="s">
        <v>237</v>
      </c>
    </row>
    <row r="215" spans="1:11">
      <c r="A215" s="34">
        <f>Volume_Weights!A215</f>
        <v>2570</v>
      </c>
      <c r="B215" s="68">
        <v>0.35499999999999998</v>
      </c>
      <c r="C215" s="68">
        <v>7.3999999999999996E-2</v>
      </c>
      <c r="D215" s="68">
        <v>0.33900000000000002</v>
      </c>
      <c r="E215" s="70">
        <v>0</v>
      </c>
      <c r="F215" s="68">
        <v>2.1000000000000001E-2</v>
      </c>
      <c r="G215" s="68">
        <v>2.3E-2</v>
      </c>
      <c r="H215" s="68">
        <v>2.1000000000000001E-2</v>
      </c>
      <c r="I215" s="68">
        <v>1.4999999999999999E-2</v>
      </c>
      <c r="J215" s="43" t="s">
        <v>236</v>
      </c>
      <c r="K215" s="43" t="s">
        <v>237</v>
      </c>
    </row>
    <row r="216" spans="1:11">
      <c r="A216" s="34">
        <f>Volume_Weights!A216</f>
        <v>2571</v>
      </c>
      <c r="B216" s="68">
        <v>0.318</v>
      </c>
      <c r="C216" s="68">
        <v>4.5999999999999999E-2</v>
      </c>
      <c r="D216" s="68">
        <v>0.30499999999999999</v>
      </c>
      <c r="E216" s="70">
        <v>-2.5999999999999999E-2</v>
      </c>
      <c r="F216" s="68">
        <v>0.06</v>
      </c>
      <c r="G216" s="68">
        <v>6.0999999999999999E-2</v>
      </c>
      <c r="H216" s="68">
        <v>5.8999999999999997E-2</v>
      </c>
      <c r="I216" s="68">
        <v>4.2999999999999997E-2</v>
      </c>
      <c r="J216" s="43" t="s">
        <v>236</v>
      </c>
      <c r="K216" s="43" t="s">
        <v>237</v>
      </c>
    </row>
    <row r="217" spans="1:11" s="8" customFormat="1" ht="17" thickBot="1">
      <c r="A217" s="36">
        <f>Volume_Weights!A217</f>
        <v>2572</v>
      </c>
      <c r="B217" s="69">
        <v>0.33700000000000002</v>
      </c>
      <c r="C217" s="69">
        <v>6.8000000000000005E-2</v>
      </c>
      <c r="D217" s="69">
        <v>0.32300000000000001</v>
      </c>
      <c r="E217" s="73">
        <v>3.0000000000000001E-3</v>
      </c>
      <c r="F217" s="69">
        <v>5.8000000000000003E-2</v>
      </c>
      <c r="G217" s="69">
        <v>6.5000000000000002E-2</v>
      </c>
      <c r="H217" s="69">
        <v>5.8000000000000003E-2</v>
      </c>
      <c r="I217" s="69">
        <v>5.8000000000000003E-2</v>
      </c>
      <c r="J217" s="79" t="s">
        <v>236</v>
      </c>
      <c r="K217" s="79" t="s">
        <v>237</v>
      </c>
    </row>
    <row r="218" spans="1:11" ht="17" thickTop="1">
      <c r="A218" s="34">
        <f>Volume_Weights!A218</f>
        <v>1824</v>
      </c>
      <c r="B218" s="68">
        <v>0.749</v>
      </c>
      <c r="C218" s="68">
        <v>0.14799999999999999</v>
      </c>
      <c r="D218" s="68">
        <v>0.71299999999999997</v>
      </c>
      <c r="E218" s="70">
        <v>4.0000000000000001E-3</v>
      </c>
      <c r="F218" s="68">
        <v>7.5999999999999998E-2</v>
      </c>
      <c r="G218" s="68">
        <v>4.3999999999999997E-2</v>
      </c>
      <c r="H218" s="68">
        <v>7.6999999999999999E-2</v>
      </c>
      <c r="I218" s="68">
        <v>4.1000000000000002E-2</v>
      </c>
      <c r="J218" s="43" t="s">
        <v>239</v>
      </c>
      <c r="K218" s="43" t="s">
        <v>240</v>
      </c>
    </row>
    <row r="219" spans="1:11">
      <c r="A219" s="34">
        <f>Volume_Weights!A219</f>
        <v>1861</v>
      </c>
      <c r="B219" s="68">
        <v>0.40500000000000003</v>
      </c>
      <c r="C219" s="68">
        <v>0.106</v>
      </c>
      <c r="D219" s="68">
        <v>0.39</v>
      </c>
      <c r="E219" s="70">
        <v>3.9E-2</v>
      </c>
      <c r="F219" s="68">
        <v>1.9E-2</v>
      </c>
      <c r="G219" s="68">
        <v>8.9999999999999993E-3</v>
      </c>
      <c r="H219" s="68">
        <v>1.9E-2</v>
      </c>
      <c r="I219" s="68">
        <v>5.0000000000000001E-3</v>
      </c>
      <c r="J219" s="43" t="s">
        <v>239</v>
      </c>
      <c r="K219" s="43" t="s">
        <v>240</v>
      </c>
    </row>
    <row r="220" spans="1:11">
      <c r="A220" s="34">
        <f>Volume_Weights!A220</f>
        <v>1863</v>
      </c>
      <c r="B220" s="68">
        <v>1.0609999999999999</v>
      </c>
      <c r="C220" s="68">
        <v>0.20899999999999999</v>
      </c>
      <c r="D220" s="68">
        <v>1.0169999999999999</v>
      </c>
      <c r="E220" s="70">
        <v>1.7999999999999999E-2</v>
      </c>
      <c r="F220" s="68">
        <v>4.2000000000000003E-2</v>
      </c>
      <c r="G220" s="68">
        <v>2.1000000000000001E-2</v>
      </c>
      <c r="H220" s="68">
        <v>4.7E-2</v>
      </c>
      <c r="I220" s="68">
        <v>6.0000000000000001E-3</v>
      </c>
      <c r="J220" s="43" t="s">
        <v>239</v>
      </c>
      <c r="K220" s="43" t="s">
        <v>240</v>
      </c>
    </row>
    <row r="221" spans="1:11">
      <c r="A221" s="34">
        <f>Volume_Weights!A221</f>
        <v>2589</v>
      </c>
      <c r="B221" s="68">
        <v>0.52300000000000002</v>
      </c>
      <c r="C221" s="68">
        <v>6.6000000000000003E-2</v>
      </c>
      <c r="D221" s="68">
        <v>0.504</v>
      </c>
      <c r="E221" s="70">
        <v>-1.7999999999999999E-2</v>
      </c>
      <c r="F221" s="68">
        <v>6.0000000000000001E-3</v>
      </c>
      <c r="G221" s="68">
        <v>-6.0000000000000001E-3</v>
      </c>
      <c r="H221" s="68">
        <v>1E-3</v>
      </c>
      <c r="I221" s="68">
        <v>-1.4999999999999999E-2</v>
      </c>
      <c r="J221" s="43" t="s">
        <v>239</v>
      </c>
      <c r="K221" s="43" t="s">
        <v>240</v>
      </c>
    </row>
    <row r="222" spans="1:11">
      <c r="A222" s="34">
        <f>Volume_Weights!A222</f>
        <v>2591</v>
      </c>
      <c r="B222" s="68">
        <v>0.61399999999999999</v>
      </c>
      <c r="C222" s="68">
        <v>0.129</v>
      </c>
      <c r="D222" s="68">
        <v>0.59399999999999997</v>
      </c>
      <c r="E222" s="70">
        <v>3.5000000000000003E-2</v>
      </c>
      <c r="F222" s="68">
        <v>6.6000000000000003E-2</v>
      </c>
      <c r="G222" s="68">
        <v>4.7E-2</v>
      </c>
      <c r="H222" s="68">
        <v>6.9000000000000006E-2</v>
      </c>
      <c r="I222" s="68">
        <v>4.5999999999999999E-2</v>
      </c>
      <c r="J222" s="43" t="s">
        <v>239</v>
      </c>
      <c r="K222" s="43" t="s">
        <v>240</v>
      </c>
    </row>
    <row r="223" spans="1:11" s="8" customFormat="1" ht="17" thickBot="1">
      <c r="A223" s="36">
        <f>Volume_Weights!A223</f>
        <v>2592</v>
      </c>
      <c r="B223" s="69">
        <v>0.77500000000000002</v>
      </c>
      <c r="C223" s="69">
        <v>9.0999999999999998E-2</v>
      </c>
      <c r="D223" s="69">
        <v>0.745</v>
      </c>
      <c r="E223" s="73">
        <v>-3.3000000000000002E-2</v>
      </c>
      <c r="F223" s="69">
        <v>9.1999999999999998E-2</v>
      </c>
      <c r="G223" s="69">
        <v>7.3999999999999996E-2</v>
      </c>
      <c r="H223" s="69">
        <v>9.0999999999999998E-2</v>
      </c>
      <c r="I223" s="69">
        <v>6.7000000000000004E-2</v>
      </c>
      <c r="J223" s="79" t="s">
        <v>239</v>
      </c>
      <c r="K223" s="79" t="s">
        <v>240</v>
      </c>
    </row>
    <row r="224" spans="1:11" ht="17" thickTop="1">
      <c r="A224" s="34">
        <f>Volume_Weights!A224</f>
        <v>116</v>
      </c>
      <c r="B224" s="68">
        <v>0.35</v>
      </c>
      <c r="C224" s="68">
        <v>6.4000000000000001E-2</v>
      </c>
      <c r="D224" s="68">
        <v>0.34</v>
      </c>
      <c r="E224" s="70">
        <v>0</v>
      </c>
      <c r="F224" s="68">
        <v>1.4999999999999999E-2</v>
      </c>
      <c r="G224" s="68">
        <v>8.9999999999999993E-3</v>
      </c>
      <c r="H224" s="68">
        <v>1.7999999999999999E-2</v>
      </c>
      <c r="I224" s="68">
        <v>3.0000000000000001E-3</v>
      </c>
      <c r="J224" s="43" t="s">
        <v>242</v>
      </c>
      <c r="K224" s="43" t="s">
        <v>243</v>
      </c>
    </row>
    <row r="225" spans="1:11">
      <c r="A225" s="34">
        <f>Volume_Weights!A225</f>
        <v>1619</v>
      </c>
      <c r="B225" s="68">
        <v>0.51200000000000001</v>
      </c>
      <c r="C225" s="68">
        <v>8.6999999999999994E-2</v>
      </c>
      <c r="D225" s="68">
        <v>0.495</v>
      </c>
      <c r="E225" s="70">
        <v>3.0000000000000001E-3</v>
      </c>
      <c r="F225" s="68">
        <v>6.3E-2</v>
      </c>
      <c r="G225" s="68">
        <v>3.4000000000000002E-2</v>
      </c>
      <c r="H225" s="68">
        <v>5.6000000000000001E-2</v>
      </c>
      <c r="I225" s="68">
        <v>2.1999999999999999E-2</v>
      </c>
      <c r="J225" s="43" t="s">
        <v>242</v>
      </c>
      <c r="K225" s="43" t="s">
        <v>243</v>
      </c>
    </row>
    <row r="226" spans="1:11">
      <c r="A226" s="34">
        <f>Volume_Weights!A226</f>
        <v>1822</v>
      </c>
      <c r="B226" s="68">
        <v>0.72499999999999998</v>
      </c>
      <c r="C226" s="68">
        <v>0.13400000000000001</v>
      </c>
      <c r="D226" s="68">
        <v>0.69199999999999995</v>
      </c>
      <c r="E226" s="70">
        <v>5.0000000000000001E-3</v>
      </c>
      <c r="F226" s="68">
        <v>6.9000000000000006E-2</v>
      </c>
      <c r="G226" s="68">
        <v>5.6000000000000001E-2</v>
      </c>
      <c r="H226" s="68">
        <v>6.7000000000000004E-2</v>
      </c>
      <c r="I226" s="68">
        <v>4.2999999999999997E-2</v>
      </c>
      <c r="J226" s="43" t="s">
        <v>242</v>
      </c>
      <c r="K226" s="43" t="s">
        <v>243</v>
      </c>
    </row>
    <row r="227" spans="1:11">
      <c r="A227" s="34">
        <f>Volume_Weights!A227</f>
        <v>2490</v>
      </c>
      <c r="B227" s="68">
        <v>0.57999999999999996</v>
      </c>
      <c r="C227" s="68">
        <v>9.1999999999999998E-2</v>
      </c>
      <c r="D227" s="68">
        <v>0.56100000000000005</v>
      </c>
      <c r="E227" s="70">
        <v>-4.0000000000000001E-3</v>
      </c>
      <c r="F227" s="68">
        <v>4.5999999999999999E-2</v>
      </c>
      <c r="G227" s="68">
        <v>3.5999999999999997E-2</v>
      </c>
      <c r="H227" s="68">
        <v>5.0999999999999997E-2</v>
      </c>
      <c r="I227" s="68">
        <v>3.6999999999999998E-2</v>
      </c>
      <c r="J227" s="43" t="s">
        <v>242</v>
      </c>
      <c r="K227" s="43" t="s">
        <v>243</v>
      </c>
    </row>
    <row r="228" spans="1:11">
      <c r="A228" s="34">
        <f>Volume_Weights!A228</f>
        <v>2491</v>
      </c>
      <c r="B228" s="68">
        <v>0.56799999999999995</v>
      </c>
      <c r="C228" s="68">
        <v>6.3E-2</v>
      </c>
      <c r="D228" s="68">
        <v>0.53900000000000003</v>
      </c>
      <c r="E228" s="70">
        <v>-4.1000000000000002E-2</v>
      </c>
      <c r="F228" s="68">
        <v>5.1999999999999998E-2</v>
      </c>
      <c r="G228" s="68">
        <v>4.1000000000000002E-2</v>
      </c>
      <c r="H228" s="68">
        <v>0.05</v>
      </c>
      <c r="I228" s="68">
        <v>2.8000000000000001E-2</v>
      </c>
      <c r="J228" s="43" t="s">
        <v>242</v>
      </c>
      <c r="K228" s="43" t="s">
        <v>243</v>
      </c>
    </row>
    <row r="229" spans="1:11" s="8" customFormat="1" ht="17" thickBot="1">
      <c r="A229" s="36">
        <f>Volume_Weights!A229</f>
        <v>2492</v>
      </c>
      <c r="B229" s="69">
        <v>0.44900000000000001</v>
      </c>
      <c r="C229" s="69">
        <v>9.4E-2</v>
      </c>
      <c r="D229" s="69">
        <v>0.435</v>
      </c>
      <c r="E229" s="73">
        <v>2.1000000000000001E-2</v>
      </c>
      <c r="F229" s="69">
        <v>4.9000000000000002E-2</v>
      </c>
      <c r="G229" s="69">
        <v>4.1000000000000002E-2</v>
      </c>
      <c r="H229" s="69">
        <v>5.6000000000000001E-2</v>
      </c>
      <c r="I229" s="69">
        <v>4.9000000000000002E-2</v>
      </c>
      <c r="J229" s="79" t="s">
        <v>242</v>
      </c>
      <c r="K229" s="79" t="s">
        <v>243</v>
      </c>
    </row>
    <row r="230" spans="1:11" ht="17" thickTop="1">
      <c r="A230" s="34">
        <f>Volume_Weights!A230</f>
        <v>1823</v>
      </c>
      <c r="B230" s="68">
        <v>0.41699999999999998</v>
      </c>
      <c r="C230" s="68">
        <v>7.9000000000000001E-2</v>
      </c>
      <c r="D230" s="68">
        <v>0.39700000000000002</v>
      </c>
      <c r="E230" s="70">
        <v>1E-3</v>
      </c>
      <c r="F230" s="68">
        <v>0.05</v>
      </c>
      <c r="G230" s="68">
        <v>3.5999999999999997E-2</v>
      </c>
      <c r="H230" s="68">
        <v>0.04</v>
      </c>
      <c r="I230" s="68">
        <v>0.03</v>
      </c>
      <c r="J230" s="43" t="s">
        <v>248</v>
      </c>
      <c r="K230" s="43" t="s">
        <v>249</v>
      </c>
    </row>
    <row r="231" spans="1:11">
      <c r="A231" s="34">
        <f>Volume_Weights!A231</f>
        <v>1825</v>
      </c>
      <c r="B231" s="68">
        <v>1.657</v>
      </c>
      <c r="C231" s="68">
        <v>0.313</v>
      </c>
      <c r="D231" s="68">
        <v>1.597</v>
      </c>
      <c r="E231" s="70">
        <v>0.01</v>
      </c>
      <c r="F231" s="68">
        <v>0.111</v>
      </c>
      <c r="G231" s="68">
        <v>0.04</v>
      </c>
      <c r="H231" s="68">
        <v>0.106</v>
      </c>
      <c r="I231" s="68">
        <v>2.1999999999999999E-2</v>
      </c>
      <c r="J231" s="43" t="s">
        <v>248</v>
      </c>
      <c r="K231" s="43" t="s">
        <v>249</v>
      </c>
    </row>
    <row r="232" spans="1:11">
      <c r="A232" s="34">
        <f>Volume_Weights!A232</f>
        <v>2600</v>
      </c>
      <c r="B232" s="68">
        <v>0.27100000000000002</v>
      </c>
      <c r="C232" s="68">
        <v>5.0999999999999997E-2</v>
      </c>
      <c r="D232" s="68">
        <v>0.25900000000000001</v>
      </c>
      <c r="E232" s="70">
        <v>-1E-3</v>
      </c>
      <c r="F232" s="68">
        <v>6.0000000000000001E-3</v>
      </c>
      <c r="G232" s="68">
        <v>-3.0000000000000001E-3</v>
      </c>
      <c r="H232" s="68">
        <v>4.0000000000000001E-3</v>
      </c>
      <c r="I232" s="68">
        <v>-6.0000000000000001E-3</v>
      </c>
      <c r="J232" s="43" t="s">
        <v>248</v>
      </c>
      <c r="K232" s="43" t="s">
        <v>249</v>
      </c>
    </row>
    <row r="233" spans="1:11">
      <c r="A233" s="34">
        <f>Volume_Weights!A233</f>
        <v>2601</v>
      </c>
      <c r="B233" s="68">
        <v>0.51</v>
      </c>
      <c r="C233" s="68">
        <v>0.109</v>
      </c>
      <c r="D233" s="68">
        <v>0.48799999999999999</v>
      </c>
      <c r="E233" s="70">
        <v>2.9000000000000001E-2</v>
      </c>
      <c r="F233" s="68">
        <v>8.6999999999999994E-2</v>
      </c>
      <c r="G233" s="68">
        <v>6.8000000000000005E-2</v>
      </c>
      <c r="H233" s="68">
        <v>7.8E-2</v>
      </c>
      <c r="I233" s="68">
        <v>6.0999999999999999E-2</v>
      </c>
      <c r="J233" s="43" t="s">
        <v>248</v>
      </c>
      <c r="K233" s="43" t="s">
        <v>249</v>
      </c>
    </row>
    <row r="234" spans="1:11">
      <c r="A234" s="34">
        <f>Volume_Weights!A234</f>
        <v>2602</v>
      </c>
      <c r="B234" s="68">
        <v>0.47199999999999998</v>
      </c>
      <c r="C234" s="68">
        <v>9.7000000000000003E-2</v>
      </c>
      <c r="D234" s="68">
        <v>0.45200000000000001</v>
      </c>
      <c r="E234" s="70">
        <v>2.3E-2</v>
      </c>
      <c r="F234" s="68">
        <v>1.9E-2</v>
      </c>
      <c r="G234" s="68">
        <v>2E-3</v>
      </c>
      <c r="H234" s="68">
        <v>1.7999999999999999E-2</v>
      </c>
      <c r="I234" s="68">
        <v>5.0000000000000001E-3</v>
      </c>
      <c r="J234" s="43" t="s">
        <v>248</v>
      </c>
      <c r="K234" s="43" t="s">
        <v>249</v>
      </c>
    </row>
    <row r="235" spans="1:11" s="8" customFormat="1" ht="17" thickBot="1">
      <c r="A235" s="36">
        <f>Volume_Weights!A235</f>
        <v>2603</v>
      </c>
      <c r="B235" s="69">
        <v>0.13700000000000001</v>
      </c>
      <c r="C235" s="69">
        <v>6.8000000000000005E-2</v>
      </c>
      <c r="D235" s="69">
        <v>0.13500000000000001</v>
      </c>
      <c r="E235" s="73">
        <v>5.1999999999999998E-2</v>
      </c>
      <c r="F235" s="69">
        <v>1.9E-2</v>
      </c>
      <c r="G235" s="69">
        <v>1.4E-2</v>
      </c>
      <c r="H235" s="69">
        <v>1.7000000000000001E-2</v>
      </c>
      <c r="I235" s="69">
        <v>1.0999999999999999E-2</v>
      </c>
      <c r="J235" s="79" t="s">
        <v>248</v>
      </c>
      <c r="K235" s="79" t="s">
        <v>249</v>
      </c>
    </row>
    <row r="236" spans="1:11" ht="17" thickTop="1">
      <c r="A236" s="34">
        <f>Volume_Weights!A236</f>
        <v>1033</v>
      </c>
      <c r="B236" s="68">
        <v>0.42499999999999999</v>
      </c>
      <c r="C236" s="68">
        <v>0.129</v>
      </c>
      <c r="D236" s="68">
        <v>0.36799999999999999</v>
      </c>
      <c r="E236" s="70">
        <v>5.0999999999999997E-2</v>
      </c>
      <c r="F236" s="68">
        <v>2.9000000000000001E-2</v>
      </c>
      <c r="G236" s="68">
        <v>1.7000000000000001E-2</v>
      </c>
      <c r="H236" s="68">
        <v>2.3E-2</v>
      </c>
      <c r="I236" s="68">
        <v>8.9999999999999993E-3</v>
      </c>
      <c r="J236" s="43" t="s">
        <v>251</v>
      </c>
      <c r="K236" s="43" t="s">
        <v>252</v>
      </c>
    </row>
    <row r="237" spans="1:11">
      <c r="A237" s="34">
        <f>Volume_Weights!A237</f>
        <v>917</v>
      </c>
      <c r="B237" s="68">
        <v>0.80500000000000005</v>
      </c>
      <c r="C237" s="68">
        <v>0.16500000000000001</v>
      </c>
      <c r="D237" s="68">
        <v>0.76900000000000002</v>
      </c>
      <c r="E237" s="70">
        <v>0.01</v>
      </c>
      <c r="F237" s="68">
        <v>1.2999999999999999E-2</v>
      </c>
      <c r="G237" s="68">
        <v>-1.7000000000000001E-2</v>
      </c>
      <c r="H237" s="68">
        <v>0.01</v>
      </c>
      <c r="I237" s="68">
        <v>-2.7E-2</v>
      </c>
      <c r="J237" s="43" t="s">
        <v>251</v>
      </c>
      <c r="K237" s="43" t="s">
        <v>252</v>
      </c>
    </row>
    <row r="238" spans="1:11">
      <c r="A238" s="34">
        <f>Volume_Weights!A238</f>
        <v>111</v>
      </c>
      <c r="B238" s="68">
        <v>0.29699999999999999</v>
      </c>
      <c r="C238" s="68">
        <v>4.9000000000000002E-2</v>
      </c>
      <c r="D238" s="68">
        <v>0.29199999999999998</v>
      </c>
      <c r="E238" s="70">
        <v>-7.0000000000000001E-3</v>
      </c>
      <c r="F238" s="68">
        <v>3.5999999999999997E-2</v>
      </c>
      <c r="G238" s="68">
        <v>2.8000000000000001E-2</v>
      </c>
      <c r="H238" s="68">
        <v>2.9000000000000001E-2</v>
      </c>
      <c r="I238" s="68">
        <v>1.9E-2</v>
      </c>
      <c r="J238" s="43" t="s">
        <v>251</v>
      </c>
      <c r="K238" s="43" t="s">
        <v>252</v>
      </c>
    </row>
    <row r="239" spans="1:11">
      <c r="A239" s="34">
        <f>Volume_Weights!A239</f>
        <v>921</v>
      </c>
      <c r="B239" s="68">
        <v>0.64200000000000002</v>
      </c>
      <c r="C239" s="68">
        <v>0.14599999999999999</v>
      </c>
      <c r="D239" s="68">
        <v>0.621</v>
      </c>
      <c r="E239" s="70">
        <v>5.6000000000000001E-2</v>
      </c>
      <c r="F239" s="68">
        <v>8.0000000000000002E-3</v>
      </c>
      <c r="G239" s="68">
        <v>-0.01</v>
      </c>
      <c r="H239" s="68">
        <v>7.0000000000000001E-3</v>
      </c>
      <c r="I239" s="68">
        <v>-1.7000000000000001E-2</v>
      </c>
      <c r="J239" s="43" t="s">
        <v>251</v>
      </c>
      <c r="K239" s="43" t="s">
        <v>252</v>
      </c>
    </row>
    <row r="240" spans="1:11">
      <c r="A240" s="34">
        <f>Volume_Weights!A240</f>
        <v>922</v>
      </c>
      <c r="B240" s="68">
        <v>0.67400000000000004</v>
      </c>
      <c r="C240" s="68">
        <v>0.1</v>
      </c>
      <c r="D240" s="68">
        <v>0.64500000000000002</v>
      </c>
      <c r="E240" s="70">
        <v>-1.4E-2</v>
      </c>
      <c r="F240" s="68">
        <v>1.4999999999999999E-2</v>
      </c>
      <c r="G240" s="68">
        <v>-1E-3</v>
      </c>
      <c r="H240" s="68">
        <v>1.2999999999999999E-2</v>
      </c>
      <c r="I240" s="68">
        <v>-8.9999999999999993E-3</v>
      </c>
      <c r="J240" s="43" t="s">
        <v>251</v>
      </c>
      <c r="K240" s="43" t="s">
        <v>252</v>
      </c>
    </row>
    <row r="241" spans="1:11" s="8" customFormat="1" ht="17" thickBot="1">
      <c r="A241" s="36">
        <f>Volume_Weights!A241</f>
        <v>1778</v>
      </c>
      <c r="B241" s="69">
        <v>0.504</v>
      </c>
      <c r="C241" s="69">
        <v>0.14099999999999999</v>
      </c>
      <c r="D241" s="69">
        <v>0.47699999999999998</v>
      </c>
      <c r="E241" s="73">
        <v>4.8000000000000001E-2</v>
      </c>
      <c r="F241" s="69">
        <v>1.7000000000000001E-2</v>
      </c>
      <c r="G241" s="69">
        <v>1E-3</v>
      </c>
      <c r="H241" s="69">
        <v>1.6E-2</v>
      </c>
      <c r="I241" s="69">
        <v>2E-3</v>
      </c>
      <c r="J241" s="79" t="s">
        <v>251</v>
      </c>
      <c r="K241" s="79" t="s">
        <v>252</v>
      </c>
    </row>
    <row r="242" spans="1:11" ht="17" thickTop="1">
      <c r="A242" s="34">
        <f>Volume_Weights!A242</f>
        <v>1834</v>
      </c>
      <c r="B242" s="68">
        <v>0.4</v>
      </c>
      <c r="C242" s="68">
        <v>8.2000000000000003E-2</v>
      </c>
      <c r="D242" s="68">
        <v>0.38200000000000001</v>
      </c>
      <c r="E242" s="70">
        <v>6.0000000000000001E-3</v>
      </c>
      <c r="F242" s="68">
        <v>4.2000000000000003E-2</v>
      </c>
      <c r="G242" s="68">
        <v>4.0000000000000001E-3</v>
      </c>
      <c r="H242" s="68">
        <v>3.5999999999999997E-2</v>
      </c>
      <c r="I242" s="68">
        <v>-8.0000000000000002E-3</v>
      </c>
      <c r="J242" s="43" t="s">
        <v>254</v>
      </c>
      <c r="K242" s="43" t="s">
        <v>255</v>
      </c>
    </row>
    <row r="243" spans="1:11">
      <c r="A243" s="34">
        <f>Volume_Weights!A243</f>
        <v>1743</v>
      </c>
      <c r="B243" s="68">
        <v>0.32200000000000001</v>
      </c>
      <c r="C243" s="68">
        <v>7.0999999999999994E-2</v>
      </c>
      <c r="D243" s="68">
        <v>0.30599999999999999</v>
      </c>
      <c r="E243" s="70">
        <v>-4.0000000000000001E-3</v>
      </c>
      <c r="F243" s="68">
        <v>6.3E-2</v>
      </c>
      <c r="G243" s="68">
        <v>3.5000000000000003E-2</v>
      </c>
      <c r="H243" s="68">
        <v>6.6000000000000003E-2</v>
      </c>
      <c r="I243" s="68">
        <v>0.03</v>
      </c>
      <c r="J243" s="43" t="s">
        <v>254</v>
      </c>
      <c r="K243" s="43" t="s">
        <v>255</v>
      </c>
    </row>
    <row r="244" spans="1:11">
      <c r="A244" s="34">
        <f>Volume_Weights!A244</f>
        <v>2479</v>
      </c>
      <c r="B244" s="68">
        <v>0.499</v>
      </c>
      <c r="C244" s="68">
        <v>0.107</v>
      </c>
      <c r="D244" s="68">
        <v>0.48099999999999998</v>
      </c>
      <c r="E244" s="70">
        <v>1.4E-2</v>
      </c>
      <c r="F244" s="68">
        <v>7.0999999999999994E-2</v>
      </c>
      <c r="G244" s="68">
        <v>5.1999999999999998E-2</v>
      </c>
      <c r="H244" s="68">
        <v>7.3999999999999996E-2</v>
      </c>
      <c r="I244" s="68">
        <v>5.6000000000000001E-2</v>
      </c>
      <c r="J244" s="43" t="s">
        <v>254</v>
      </c>
      <c r="K244" s="43" t="s">
        <v>255</v>
      </c>
    </row>
    <row r="245" spans="1:11">
      <c r="A245" s="34">
        <f>Volume_Weights!A245</f>
        <v>2480</v>
      </c>
      <c r="B245" s="68">
        <v>0.185</v>
      </c>
      <c r="C245" s="68">
        <v>4.9000000000000002E-2</v>
      </c>
      <c r="D245" s="68">
        <v>0.17899999999999999</v>
      </c>
      <c r="E245" s="70">
        <v>8.9999999999999993E-3</v>
      </c>
      <c r="F245" s="68">
        <v>5.7000000000000002E-2</v>
      </c>
      <c r="G245" s="68">
        <v>4.7E-2</v>
      </c>
      <c r="H245" s="68">
        <v>0.05</v>
      </c>
      <c r="I245" s="68">
        <v>4.3999999999999997E-2</v>
      </c>
      <c r="J245" s="43" t="s">
        <v>254</v>
      </c>
      <c r="K245" s="43" t="s">
        <v>255</v>
      </c>
    </row>
    <row r="246" spans="1:11">
      <c r="A246" s="34">
        <f>Volume_Weights!A246</f>
        <v>2469</v>
      </c>
      <c r="B246" s="68">
        <v>0.33400000000000002</v>
      </c>
      <c r="C246" s="68">
        <v>6.6000000000000003E-2</v>
      </c>
      <c r="D246" s="68">
        <v>0.32</v>
      </c>
      <c r="E246" s="70">
        <v>6.0000000000000001E-3</v>
      </c>
      <c r="F246" s="68">
        <v>1.7999999999999999E-2</v>
      </c>
      <c r="G246" s="68">
        <v>0</v>
      </c>
      <c r="H246" s="68">
        <v>0.01</v>
      </c>
      <c r="I246" s="68">
        <v>-0.01</v>
      </c>
      <c r="J246" s="43" t="s">
        <v>254</v>
      </c>
      <c r="K246" s="43" t="s">
        <v>255</v>
      </c>
    </row>
    <row r="247" spans="1:11" ht="17" thickBot="1">
      <c r="A247" s="36">
        <f>Volume_Weights!A247</f>
        <v>2470</v>
      </c>
      <c r="B247" s="68">
        <v>0.25800000000000001</v>
      </c>
      <c r="C247" s="68">
        <v>2.7E-2</v>
      </c>
      <c r="D247" s="68">
        <v>0.24299999999999999</v>
      </c>
      <c r="E247" s="70">
        <v>-2.9000000000000001E-2</v>
      </c>
      <c r="F247" s="68">
        <v>4.4999999999999998E-2</v>
      </c>
      <c r="G247" s="68">
        <v>3.3000000000000002E-2</v>
      </c>
      <c r="H247" s="68">
        <v>4.2000000000000003E-2</v>
      </c>
      <c r="I247" s="68">
        <v>0.02</v>
      </c>
      <c r="J247" s="43" t="s">
        <v>254</v>
      </c>
      <c r="K247" s="43" t="s">
        <v>255</v>
      </c>
    </row>
    <row r="248" spans="1:11" s="11" customFormat="1" ht="17" thickTop="1">
      <c r="A248" s="37" t="str">
        <f>Volume_Weights!A248</f>
        <v xml:space="preserve">Stop </v>
      </c>
      <c r="I248" s="93"/>
    </row>
    <row r="249" spans="1:11">
      <c r="A249" s="34"/>
    </row>
    <row r="250" spans="1:11">
      <c r="A250" s="34"/>
    </row>
    <row r="251" spans="1:11">
      <c r="A251" s="34"/>
    </row>
    <row r="252" spans="1:11">
      <c r="A252" s="34"/>
    </row>
    <row r="253" spans="1:11" ht="17" thickBot="1">
      <c r="A253" s="36"/>
    </row>
    <row r="254" spans="1:11" ht="17" thickTop="1">
      <c r="A254" s="34"/>
    </row>
    <row r="255" spans="1:11">
      <c r="A255" s="34"/>
    </row>
    <row r="256" spans="1:11">
      <c r="A256" s="34"/>
    </row>
    <row r="257" spans="1:1">
      <c r="A257" s="34"/>
    </row>
    <row r="258" spans="1:1">
      <c r="A258" s="34"/>
    </row>
    <row r="259" spans="1:1" ht="17" thickBot="1">
      <c r="A259" s="36"/>
    </row>
    <row r="260" spans="1:1" ht="17" thickTop="1">
      <c r="A260" s="34"/>
    </row>
    <row r="261" spans="1:1">
      <c r="A261" s="34"/>
    </row>
    <row r="262" spans="1:1">
      <c r="A262" s="34"/>
    </row>
    <row r="263" spans="1:1">
      <c r="A263" s="34"/>
    </row>
    <row r="264" spans="1:1">
      <c r="A264" s="34"/>
    </row>
    <row r="265" spans="1:1" ht="17" thickBot="1">
      <c r="A265" s="36"/>
    </row>
    <row r="266" spans="1:1" ht="17" thickTop="1">
      <c r="A266" s="34"/>
    </row>
    <row r="267" spans="1:1">
      <c r="A267" s="34"/>
    </row>
    <row r="268" spans="1:1">
      <c r="A268" s="34"/>
    </row>
    <row r="269" spans="1:1">
      <c r="A269" s="34"/>
    </row>
    <row r="270" spans="1:1">
      <c r="A270" s="34"/>
    </row>
    <row r="271" spans="1:1" ht="17" thickBot="1">
      <c r="A271" s="36"/>
    </row>
    <row r="272" spans="1:1" ht="17" thickTop="1">
      <c r="A272" s="34"/>
    </row>
    <row r="273" spans="1:1">
      <c r="A273" s="34"/>
    </row>
    <row r="274" spans="1:1">
      <c r="A274" s="34"/>
    </row>
    <row r="275" spans="1:1">
      <c r="A275" s="34"/>
    </row>
    <row r="276" spans="1:1">
      <c r="A276" s="34"/>
    </row>
    <row r="277" spans="1:1" ht="17" thickBot="1">
      <c r="A277" s="36"/>
    </row>
    <row r="278" spans="1:1" ht="17" thickTop="1">
      <c r="A278" s="34"/>
    </row>
    <row r="279" spans="1:1">
      <c r="A279" s="34"/>
    </row>
    <row r="280" spans="1:1">
      <c r="A280" s="34"/>
    </row>
    <row r="281" spans="1:1">
      <c r="A281" s="34"/>
    </row>
    <row r="282" spans="1:1">
      <c r="A282" s="34"/>
    </row>
    <row r="283" spans="1:1" ht="17" thickBot="1">
      <c r="A283" s="36"/>
    </row>
    <row r="284" spans="1:1" ht="17" thickTop="1">
      <c r="A284" s="34"/>
    </row>
    <row r="285" spans="1:1">
      <c r="A285" s="34"/>
    </row>
    <row r="286" spans="1:1">
      <c r="A286" s="34"/>
    </row>
    <row r="287" spans="1:1">
      <c r="A287" s="34"/>
    </row>
    <row r="288" spans="1:1">
      <c r="A288" s="34"/>
    </row>
    <row r="289" spans="1:1" ht="17" thickBot="1">
      <c r="A289" s="36"/>
    </row>
    <row r="290" spans="1:1" ht="17" thickTop="1">
      <c r="A290" s="34"/>
    </row>
    <row r="291" spans="1:1">
      <c r="A291" s="34"/>
    </row>
    <row r="292" spans="1:1">
      <c r="A292" s="34"/>
    </row>
    <row r="293" spans="1:1">
      <c r="A293" s="34"/>
    </row>
    <row r="294" spans="1:1">
      <c r="A294" s="34"/>
    </row>
    <row r="295" spans="1:1" ht="17" thickBot="1">
      <c r="A295" s="36"/>
    </row>
    <row r="296" spans="1:1" ht="17" thickTop="1">
      <c r="A296" s="34"/>
    </row>
    <row r="297" spans="1:1">
      <c r="A297" s="34"/>
    </row>
    <row r="298" spans="1:1">
      <c r="A298" s="34"/>
    </row>
    <row r="299" spans="1:1">
      <c r="A299" s="34"/>
    </row>
    <row r="300" spans="1:1">
      <c r="A300" s="34"/>
    </row>
    <row r="301" spans="1:1" ht="17" thickBot="1">
      <c r="A301" s="36"/>
    </row>
    <row r="302" spans="1:1" ht="17" thickTop="1">
      <c r="A302" s="34"/>
    </row>
    <row r="303" spans="1:1">
      <c r="A303" s="34"/>
    </row>
    <row r="304" spans="1:1">
      <c r="A304" s="34"/>
    </row>
    <row r="305" spans="1:1">
      <c r="A305" s="34"/>
    </row>
    <row r="306" spans="1:1">
      <c r="A306" s="34"/>
    </row>
    <row r="307" spans="1:1" ht="17" thickBot="1">
      <c r="A307" s="36"/>
    </row>
    <row r="308" spans="1:1" ht="17" thickTop="1">
      <c r="A308" s="34"/>
    </row>
    <row r="309" spans="1:1">
      <c r="A309" s="34"/>
    </row>
    <row r="310" spans="1:1">
      <c r="A310" s="34"/>
    </row>
    <row r="311" spans="1:1">
      <c r="A311" s="34"/>
    </row>
    <row r="312" spans="1:1">
      <c r="A312" s="34"/>
    </row>
    <row r="313" spans="1:1" ht="17" thickBot="1">
      <c r="A313" s="36"/>
    </row>
    <row r="314" spans="1:1" ht="17" thickTop="1">
      <c r="A314" s="34"/>
    </row>
    <row r="315" spans="1:1">
      <c r="A315" s="34"/>
    </row>
    <row r="316" spans="1:1">
      <c r="A316" s="34"/>
    </row>
    <row r="317" spans="1:1">
      <c r="A317" s="34"/>
    </row>
    <row r="318" spans="1:1">
      <c r="A318" s="34"/>
    </row>
    <row r="319" spans="1:1" ht="17" thickBot="1">
      <c r="A319" s="36"/>
    </row>
    <row r="320" spans="1:1" ht="17" thickTop="1">
      <c r="A320" s="34"/>
    </row>
    <row r="321" spans="1:1">
      <c r="A321" s="34"/>
    </row>
    <row r="322" spans="1:1">
      <c r="A322" s="34"/>
    </row>
    <row r="323" spans="1:1">
      <c r="A323" s="34"/>
    </row>
    <row r="324" spans="1:1">
      <c r="A324" s="34"/>
    </row>
    <row r="325" spans="1:1" ht="17" thickBot="1">
      <c r="A325" s="36"/>
    </row>
    <row r="326" spans="1:1" ht="17" thickTop="1">
      <c r="A326" s="34"/>
    </row>
    <row r="327" spans="1:1">
      <c r="A327" s="34"/>
    </row>
    <row r="328" spans="1:1">
      <c r="A328" s="34"/>
    </row>
    <row r="329" spans="1:1">
      <c r="A329" s="34"/>
    </row>
    <row r="330" spans="1:1">
      <c r="A330" s="34"/>
    </row>
    <row r="331" spans="1:1" ht="17" thickBot="1">
      <c r="A331" s="36"/>
    </row>
    <row r="332" spans="1:1" ht="17" thickTop="1">
      <c r="A332" s="34"/>
    </row>
    <row r="333" spans="1:1">
      <c r="A333" s="34"/>
    </row>
    <row r="334" spans="1:1">
      <c r="A334" s="34"/>
    </row>
    <row r="335" spans="1:1">
      <c r="A335" s="34"/>
    </row>
    <row r="336" spans="1:1">
      <c r="A336" s="34"/>
    </row>
    <row r="337" spans="1:1" ht="17" thickBot="1">
      <c r="A337" s="36"/>
    </row>
    <row r="338" spans="1:1" ht="17" thickTop="1">
      <c r="A338" s="34"/>
    </row>
    <row r="339" spans="1:1">
      <c r="A339" s="34"/>
    </row>
    <row r="340" spans="1:1">
      <c r="A340" s="34"/>
    </row>
    <row r="341" spans="1:1">
      <c r="A341" s="34"/>
    </row>
    <row r="342" spans="1:1">
      <c r="A342" s="34"/>
    </row>
    <row r="343" spans="1:1" ht="17" thickBot="1">
      <c r="A343" s="36"/>
    </row>
    <row r="344" spans="1:1" ht="17" thickTop="1">
      <c r="A344" s="34"/>
    </row>
    <row r="345" spans="1:1">
      <c r="A345" s="34"/>
    </row>
    <row r="346" spans="1:1">
      <c r="A346" s="34"/>
    </row>
    <row r="347" spans="1:1">
      <c r="A347" s="34"/>
    </row>
    <row r="348" spans="1:1">
      <c r="A348" s="34"/>
    </row>
    <row r="349" spans="1:1" ht="17" thickBot="1">
      <c r="A349" s="36"/>
    </row>
    <row r="350" spans="1:1" ht="17" thickTop="1">
      <c r="A350" s="34"/>
    </row>
    <row r="351" spans="1:1">
      <c r="A351" s="34"/>
    </row>
    <row r="352" spans="1:1">
      <c r="A352" s="34"/>
    </row>
    <row r="353" spans="1:1">
      <c r="A353" s="34"/>
    </row>
    <row r="354" spans="1:1">
      <c r="A354" s="34"/>
    </row>
    <row r="355" spans="1:1" ht="17" thickBot="1">
      <c r="A355" s="36"/>
    </row>
    <row r="356" spans="1:1" ht="17" thickTop="1">
      <c r="A356" s="34"/>
    </row>
    <row r="357" spans="1:1">
      <c r="A357" s="34"/>
    </row>
    <row r="358" spans="1:1">
      <c r="A358" s="34"/>
    </row>
    <row r="359" spans="1:1">
      <c r="A359" s="34"/>
    </row>
    <row r="360" spans="1:1">
      <c r="A360" s="34"/>
    </row>
    <row r="361" spans="1:1" ht="17" thickBot="1">
      <c r="A361" s="36"/>
    </row>
    <row r="362" spans="1:1" ht="17" thickTop="1">
      <c r="A362" s="34"/>
    </row>
    <row r="363" spans="1:1">
      <c r="A363" s="34"/>
    </row>
    <row r="364" spans="1:1">
      <c r="A364" s="34"/>
    </row>
    <row r="365" spans="1:1">
      <c r="A365" s="34"/>
    </row>
    <row r="366" spans="1:1">
      <c r="A366" s="34"/>
    </row>
    <row r="367" spans="1:1" ht="17" thickBot="1">
      <c r="A367" s="36"/>
    </row>
    <row r="368" spans="1:1" ht="17" thickTop="1">
      <c r="A368" s="34"/>
    </row>
    <row r="369" spans="1:1">
      <c r="A369" s="34"/>
    </row>
    <row r="370" spans="1:1">
      <c r="A370" s="34"/>
    </row>
    <row r="371" spans="1:1">
      <c r="A371" s="34"/>
    </row>
    <row r="372" spans="1:1">
      <c r="A372" s="34"/>
    </row>
    <row r="373" spans="1:1" ht="17" thickBot="1">
      <c r="A373" s="36"/>
    </row>
    <row r="374" spans="1:1" ht="17" thickTop="1">
      <c r="A374" s="34"/>
    </row>
    <row r="375" spans="1:1">
      <c r="A375" s="34"/>
    </row>
    <row r="376" spans="1:1">
      <c r="A376" s="34"/>
    </row>
    <row r="377" spans="1:1">
      <c r="A377" s="34"/>
    </row>
    <row r="378" spans="1:1">
      <c r="A378" s="34"/>
    </row>
    <row r="379" spans="1:1" ht="17" thickBot="1">
      <c r="A379" s="36"/>
    </row>
    <row r="380" spans="1:1" ht="17" thickTop="1">
      <c r="A380" s="34"/>
    </row>
    <row r="381" spans="1:1">
      <c r="A381" s="34"/>
    </row>
    <row r="382" spans="1:1">
      <c r="A382" s="34"/>
    </row>
    <row r="383" spans="1:1">
      <c r="A383" s="34"/>
    </row>
    <row r="384" spans="1:1">
      <c r="A384" s="34"/>
    </row>
    <row r="385" spans="1:1" ht="17" thickBot="1">
      <c r="A385" s="36"/>
    </row>
    <row r="386" spans="1:1" ht="17" thickTop="1">
      <c r="A386" s="34"/>
    </row>
    <row r="387" spans="1:1">
      <c r="A387" s="34"/>
    </row>
    <row r="388" spans="1:1">
      <c r="A388" s="34"/>
    </row>
    <row r="389" spans="1:1">
      <c r="A389" s="34"/>
    </row>
    <row r="390" spans="1:1">
      <c r="A390" s="34"/>
    </row>
    <row r="391" spans="1:1" ht="17" thickBot="1">
      <c r="A391" s="36"/>
    </row>
    <row r="392" spans="1:1" ht="17" thickTop="1">
      <c r="A392" s="34"/>
    </row>
    <row r="393" spans="1:1">
      <c r="A393" s="34"/>
    </row>
    <row r="394" spans="1:1">
      <c r="A394" s="34"/>
    </row>
    <row r="395" spans="1:1">
      <c r="A395" s="34"/>
    </row>
    <row r="396" spans="1:1">
      <c r="A396" s="34"/>
    </row>
    <row r="397" spans="1:1" ht="17" thickBot="1">
      <c r="A397" s="36"/>
    </row>
    <row r="398" spans="1:1" ht="17" thickTop="1">
      <c r="A398" s="34"/>
    </row>
    <row r="399" spans="1:1">
      <c r="A399" s="34"/>
    </row>
    <row r="400" spans="1:1">
      <c r="A400" s="34"/>
    </row>
    <row r="401" spans="1:11 16384:16384">
      <c r="A401" s="34"/>
    </row>
    <row r="402" spans="1:11 16384:16384">
      <c r="A402" s="34"/>
    </row>
    <row r="403" spans="1:11 16384:16384" ht="17" thickBot="1">
      <c r="A403" s="36"/>
    </row>
    <row r="404" spans="1:11 16384:16384" ht="17" thickTop="1">
      <c r="A404" s="34"/>
    </row>
    <row r="405" spans="1:11 16384:16384">
      <c r="A405" s="34"/>
    </row>
    <row r="406" spans="1:11 16384:16384">
      <c r="A406" s="34"/>
    </row>
    <row r="407" spans="1:11 16384:16384">
      <c r="A407" s="34"/>
    </row>
    <row r="408" spans="1:11 16384:16384">
      <c r="A408" s="34"/>
    </row>
    <row r="409" spans="1:11 16384:16384" ht="17" thickBot="1">
      <c r="A409" s="36"/>
    </row>
    <row r="410" spans="1:11 16384:16384" ht="17" thickTop="1">
      <c r="A410" s="34"/>
    </row>
    <row r="411" spans="1:11 16384:16384">
      <c r="A411" s="34"/>
    </row>
    <row r="412" spans="1:11 16384:16384" s="11" customFormat="1">
      <c r="A412" s="37"/>
      <c r="B412" s="71"/>
      <c r="C412" s="71"/>
      <c r="D412" s="71"/>
      <c r="E412" s="74"/>
      <c r="F412" s="71"/>
      <c r="G412" s="71"/>
      <c r="H412" s="71"/>
      <c r="J412" s="76"/>
      <c r="K412" s="76"/>
      <c r="XFD412" s="12"/>
    </row>
  </sheetData>
  <sheetProtection sheet="1" objects="1" scenarios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0268-D0E2-FC42-BBCA-B89E12C600C1}">
  <dimension ref="A1:XFD412"/>
  <sheetViews>
    <sheetView topLeftCell="A119" workbookViewId="0">
      <selection activeCell="A133" sqref="A133"/>
    </sheetView>
  </sheetViews>
  <sheetFormatPr baseColWidth="10" defaultRowHeight="16"/>
  <cols>
    <col min="1" max="1" width="10.83203125" style="4"/>
    <col min="2" max="2" width="16.33203125" customWidth="1"/>
    <col min="3" max="3" width="19.33203125" customWidth="1"/>
    <col min="4" max="4" width="16.6640625" style="42" customWidth="1"/>
  </cols>
  <sheetData>
    <row r="1" spans="1:4" s="3" customFormat="1" ht="17" thickBot="1">
      <c r="A1" s="38" t="str">
        <f>Volume_Weights!A1</f>
        <v>ID_LAB</v>
      </c>
      <c r="B1" s="41" t="s">
        <v>59</v>
      </c>
      <c r="C1" s="39" t="s">
        <v>60</v>
      </c>
      <c r="D1" s="52" t="s">
        <v>89</v>
      </c>
    </row>
    <row r="2" spans="1:4">
      <c r="A2" s="4">
        <f>Volume_Weights!A2</f>
        <v>6030</v>
      </c>
      <c r="B2">
        <v>818.59699999999998</v>
      </c>
      <c r="C2">
        <v>610.23900000000003</v>
      </c>
      <c r="D2" s="42">
        <f>B2/1000</f>
        <v>0.81859700000000002</v>
      </c>
    </row>
    <row r="3" spans="1:4">
      <c r="A3" s="4">
        <f>Volume_Weights!A3</f>
        <v>6031</v>
      </c>
      <c r="B3">
        <v>968.23500000000001</v>
      </c>
      <c r="D3" s="42">
        <f t="shared" ref="D3:D66" si="0">B3/1000</f>
        <v>0.96823500000000007</v>
      </c>
    </row>
    <row r="4" spans="1:4">
      <c r="A4" s="4">
        <f>Volume_Weights!A4</f>
        <v>6032</v>
      </c>
      <c r="B4">
        <v>1620.8679999999999</v>
      </c>
      <c r="C4">
        <v>1118.5340000000001</v>
      </c>
      <c r="D4" s="42">
        <f t="shared" si="0"/>
        <v>1.620868</v>
      </c>
    </row>
    <row r="5" spans="1:4">
      <c r="A5" s="4">
        <f>Volume_Weights!A5</f>
        <v>6033</v>
      </c>
      <c r="B5">
        <v>2060.5419999999999</v>
      </c>
      <c r="C5">
        <v>2694.4290000000001</v>
      </c>
      <c r="D5" s="42">
        <f t="shared" si="0"/>
        <v>2.0605419999999999</v>
      </c>
    </row>
    <row r="6" spans="1:4">
      <c r="A6" s="4">
        <f>Volume_Weights!A6</f>
        <v>6034</v>
      </c>
      <c r="B6">
        <v>1361.16</v>
      </c>
      <c r="C6">
        <v>1229.296</v>
      </c>
      <c r="D6" s="42">
        <f t="shared" si="0"/>
        <v>1.3611600000000001</v>
      </c>
    </row>
    <row r="7" spans="1:4" s="8" customFormat="1" ht="17" thickBot="1">
      <c r="A7" s="7">
        <f>Volume_Weights!A7</f>
        <v>6035</v>
      </c>
      <c r="B7" s="8">
        <v>953.04200000000003</v>
      </c>
      <c r="D7" s="42">
        <f t="shared" si="0"/>
        <v>0.95304200000000006</v>
      </c>
    </row>
    <row r="8" spans="1:4" ht="17" thickTop="1">
      <c r="A8" s="4">
        <f>Volume_Weights!A8</f>
        <v>6036</v>
      </c>
      <c r="B8">
        <v>1849.739</v>
      </c>
      <c r="C8">
        <v>1128.9639999999999</v>
      </c>
      <c r="D8" s="42">
        <f t="shared" si="0"/>
        <v>1.849739</v>
      </c>
    </row>
    <row r="9" spans="1:4">
      <c r="A9" s="4">
        <f>Volume_Weights!A9</f>
        <v>6037</v>
      </c>
      <c r="B9">
        <v>1248.454</v>
      </c>
      <c r="C9">
        <v>748.33299999999997</v>
      </c>
      <c r="D9" s="42">
        <f t="shared" si="0"/>
        <v>1.248454</v>
      </c>
    </row>
    <row r="10" spans="1:4">
      <c r="A10" s="4">
        <f>Volume_Weights!A10</f>
        <v>6039</v>
      </c>
      <c r="B10">
        <v>912.63800000000003</v>
      </c>
      <c r="C10">
        <v>393.01499999999999</v>
      </c>
      <c r="D10" s="42">
        <f t="shared" si="0"/>
        <v>0.91263800000000006</v>
      </c>
    </row>
    <row r="11" spans="1:4">
      <c r="A11" s="4">
        <f>Volume_Weights!A11</f>
        <v>6040</v>
      </c>
      <c r="B11">
        <v>1150.8779999999999</v>
      </c>
      <c r="C11">
        <v>598.36</v>
      </c>
      <c r="D11" s="42">
        <f t="shared" si="0"/>
        <v>1.1508779999999998</v>
      </c>
    </row>
    <row r="12" spans="1:4">
      <c r="A12" s="4">
        <f>Volume_Weights!A12</f>
        <v>6042</v>
      </c>
      <c r="B12">
        <v>1409.182</v>
      </c>
      <c r="C12">
        <v>1173.127</v>
      </c>
      <c r="D12" s="42">
        <f t="shared" si="0"/>
        <v>1.4091819999999999</v>
      </c>
    </row>
    <row r="13" spans="1:4" s="8" customFormat="1" ht="17" thickBot="1">
      <c r="A13" s="7">
        <f>Volume_Weights!A13</f>
        <v>6078</v>
      </c>
      <c r="B13" s="8">
        <v>1333.703</v>
      </c>
      <c r="D13" s="66">
        <f t="shared" si="0"/>
        <v>1.3337030000000001</v>
      </c>
    </row>
    <row r="14" spans="1:4" ht="17" thickTop="1">
      <c r="A14" s="4">
        <f>Volume_Weights!A14</f>
        <v>235</v>
      </c>
      <c r="B14">
        <v>3359.6889999999999</v>
      </c>
      <c r="C14">
        <v>3325.6320000000001</v>
      </c>
      <c r="D14" s="42">
        <f t="shared" si="0"/>
        <v>3.3596889999999999</v>
      </c>
    </row>
    <row r="15" spans="1:4">
      <c r="A15" s="4">
        <f>Volume_Weights!A15</f>
        <v>237</v>
      </c>
      <c r="B15">
        <v>1113.9490000000001</v>
      </c>
      <c r="C15">
        <v>965.30899999999997</v>
      </c>
      <c r="D15" s="42">
        <f t="shared" si="0"/>
        <v>1.1139490000000001</v>
      </c>
    </row>
    <row r="16" spans="1:4">
      <c r="A16" s="4">
        <f>Volume_Weights!A16</f>
        <v>238</v>
      </c>
      <c r="B16">
        <v>2790.5050000000001</v>
      </c>
      <c r="C16">
        <v>4691.942</v>
      </c>
      <c r="D16" s="42">
        <f t="shared" si="0"/>
        <v>2.790505</v>
      </c>
    </row>
    <row r="17" spans="1:4">
      <c r="A17" s="4">
        <f>Volume_Weights!A17</f>
        <v>239</v>
      </c>
      <c r="B17">
        <v>1285.9179999999999</v>
      </c>
      <c r="C17">
        <v>1093.729</v>
      </c>
      <c r="D17" s="42">
        <f t="shared" si="0"/>
        <v>1.2859179999999999</v>
      </c>
    </row>
    <row r="18" spans="1:4">
      <c r="A18" s="4">
        <f>Volume_Weights!A18</f>
        <v>240</v>
      </c>
      <c r="B18">
        <v>1829.6030000000001</v>
      </c>
      <c r="C18">
        <v>1532.4</v>
      </c>
      <c r="D18" s="42">
        <f t="shared" si="0"/>
        <v>1.8296030000000001</v>
      </c>
    </row>
    <row r="19" spans="1:4" s="8" customFormat="1" ht="17" thickBot="1">
      <c r="A19" s="7">
        <f>Volume_Weights!A19</f>
        <v>118</v>
      </c>
      <c r="B19" s="8">
        <v>2056.431</v>
      </c>
      <c r="C19" s="8">
        <v>1668.1130000000001</v>
      </c>
      <c r="D19" s="66">
        <f t="shared" si="0"/>
        <v>2.0564309999999999</v>
      </c>
    </row>
    <row r="20" spans="1:4" ht="17" thickTop="1">
      <c r="A20" s="4">
        <f>Volume_Weights!A20</f>
        <v>163</v>
      </c>
      <c r="B20">
        <v>942.50099999999998</v>
      </c>
      <c r="C20">
        <v>1084.684</v>
      </c>
      <c r="D20" s="42">
        <f t="shared" si="0"/>
        <v>0.94250099999999992</v>
      </c>
    </row>
    <row r="21" spans="1:4">
      <c r="A21" s="4">
        <f>Volume_Weights!A21</f>
        <v>165</v>
      </c>
      <c r="B21">
        <v>1368.547</v>
      </c>
      <c r="D21" s="42">
        <f t="shared" si="0"/>
        <v>1.368547</v>
      </c>
    </row>
    <row r="22" spans="1:4">
      <c r="A22" s="4">
        <f>Volume_Weights!A22</f>
        <v>166</v>
      </c>
      <c r="B22">
        <v>2590.085</v>
      </c>
      <c r="C22">
        <v>2147.5819999999999</v>
      </c>
      <c r="D22" s="42">
        <f t="shared" si="0"/>
        <v>2.5900850000000002</v>
      </c>
    </row>
    <row r="23" spans="1:4">
      <c r="A23" s="4">
        <f>Volume_Weights!A23</f>
        <v>167</v>
      </c>
      <c r="B23">
        <v>2371.84</v>
      </c>
      <c r="C23">
        <v>1443.299</v>
      </c>
      <c r="D23" s="42">
        <f t="shared" si="0"/>
        <v>2.3718400000000002</v>
      </c>
    </row>
    <row r="24" spans="1:4">
      <c r="A24" s="4">
        <f>Volume_Weights!A24</f>
        <v>168</v>
      </c>
      <c r="B24">
        <v>2643.4059999999999</v>
      </c>
      <c r="C24">
        <v>2765.683</v>
      </c>
      <c r="D24" s="42">
        <f t="shared" si="0"/>
        <v>2.6434060000000001</v>
      </c>
    </row>
    <row r="25" spans="1:4" s="8" customFormat="1" ht="17" thickBot="1">
      <c r="A25" s="7">
        <f>Volume_Weights!A25</f>
        <v>108</v>
      </c>
      <c r="B25" s="8">
        <v>1018.1319999999999</v>
      </c>
      <c r="C25" s="8">
        <v>1196.991</v>
      </c>
      <c r="D25" s="66">
        <f t="shared" si="0"/>
        <v>1.018132</v>
      </c>
    </row>
    <row r="26" spans="1:4" ht="17" thickTop="1">
      <c r="A26" s="4">
        <f>Volume_Weights!A26</f>
        <v>1143</v>
      </c>
      <c r="B26">
        <v>1408.2260000000001</v>
      </c>
      <c r="C26">
        <v>949.46400000000006</v>
      </c>
      <c r="D26" s="42">
        <f t="shared" si="0"/>
        <v>1.4082260000000002</v>
      </c>
    </row>
    <row r="27" spans="1:4">
      <c r="A27" s="4">
        <f>Volume_Weights!A27</f>
        <v>1144</v>
      </c>
      <c r="B27">
        <v>1749.856</v>
      </c>
      <c r="C27">
        <v>2112.14</v>
      </c>
      <c r="D27" s="42">
        <f t="shared" si="0"/>
        <v>1.7498560000000001</v>
      </c>
    </row>
    <row r="28" spans="1:4">
      <c r="A28" s="4">
        <f>Volume_Weights!A28</f>
        <v>1145</v>
      </c>
      <c r="B28">
        <v>2123.8780000000002</v>
      </c>
      <c r="C28">
        <v>1793.002</v>
      </c>
      <c r="D28" s="42">
        <f t="shared" si="0"/>
        <v>2.1238780000000004</v>
      </c>
    </row>
    <row r="29" spans="1:4">
      <c r="A29" s="4">
        <f>Volume_Weights!A29</f>
        <v>1146</v>
      </c>
      <c r="B29">
        <v>1067.0039999999999</v>
      </c>
      <c r="C29">
        <v>1893.2190000000001</v>
      </c>
      <c r="D29" s="42">
        <f t="shared" si="0"/>
        <v>1.0670039999999998</v>
      </c>
    </row>
    <row r="30" spans="1:4">
      <c r="A30" s="4">
        <f>Volume_Weights!A30</f>
        <v>1147</v>
      </c>
      <c r="B30">
        <v>1758.9780000000001</v>
      </c>
      <c r="C30">
        <v>1488.854</v>
      </c>
      <c r="D30" s="42">
        <f t="shared" si="0"/>
        <v>1.7589780000000002</v>
      </c>
    </row>
    <row r="31" spans="1:4" s="8" customFormat="1" ht="17" thickBot="1">
      <c r="A31" s="7">
        <f>Volume_Weights!A31</f>
        <v>1148</v>
      </c>
      <c r="B31" s="8">
        <v>1648.7760000000001</v>
      </c>
      <c r="C31" s="8">
        <v>1249.4590000000001</v>
      </c>
      <c r="D31" s="66">
        <f t="shared" si="0"/>
        <v>1.648776</v>
      </c>
    </row>
    <row r="32" spans="1:4" ht="17" thickTop="1">
      <c r="A32" s="4">
        <f>Volume_Weights!A32</f>
        <v>1019</v>
      </c>
      <c r="B32">
        <v>697.70699999999999</v>
      </c>
      <c r="C32">
        <v>604.69000000000005</v>
      </c>
      <c r="D32" s="42">
        <f t="shared" si="0"/>
        <v>0.69770699999999997</v>
      </c>
    </row>
    <row r="33" spans="1:4">
      <c r="A33" s="4">
        <f>Volume_Weights!A33</f>
        <v>1020</v>
      </c>
      <c r="B33">
        <v>1096.338</v>
      </c>
      <c r="C33">
        <v>558.37199999999996</v>
      </c>
      <c r="D33" s="42">
        <f t="shared" si="0"/>
        <v>1.096338</v>
      </c>
    </row>
    <row r="34" spans="1:4">
      <c r="A34" s="4">
        <f>Volume_Weights!A34</f>
        <v>1021</v>
      </c>
      <c r="B34">
        <v>2086.0680000000002</v>
      </c>
      <c r="C34">
        <v>1703.9290000000001</v>
      </c>
      <c r="D34" s="42">
        <f t="shared" si="0"/>
        <v>2.086068</v>
      </c>
    </row>
    <row r="35" spans="1:4">
      <c r="A35" s="4">
        <f>Volume_Weights!A35</f>
        <v>1022</v>
      </c>
      <c r="B35">
        <v>752.63699999999994</v>
      </c>
      <c r="C35">
        <v>735.11099999999999</v>
      </c>
      <c r="D35" s="42">
        <f t="shared" si="0"/>
        <v>0.75263699999999989</v>
      </c>
    </row>
    <row r="36" spans="1:4">
      <c r="A36" s="4">
        <f>Volume_Weights!A36</f>
        <v>1023</v>
      </c>
      <c r="B36">
        <v>1453.0650000000001</v>
      </c>
      <c r="C36">
        <v>1102.9269999999999</v>
      </c>
      <c r="D36" s="42">
        <f t="shared" si="0"/>
        <v>1.4530650000000001</v>
      </c>
    </row>
    <row r="37" spans="1:4" s="8" customFormat="1" ht="17" thickBot="1">
      <c r="A37" s="7">
        <f>Volume_Weights!A37</f>
        <v>1025</v>
      </c>
      <c r="B37" s="8">
        <v>1092.337</v>
      </c>
      <c r="C37" s="8">
        <v>1099.4659999999999</v>
      </c>
      <c r="D37" s="66">
        <f t="shared" si="0"/>
        <v>1.0923369999999999</v>
      </c>
    </row>
    <row r="38" spans="1:4" ht="17" thickTop="1">
      <c r="A38" s="4">
        <f>Volume_Weights!A38</f>
        <v>2573</v>
      </c>
      <c r="B38">
        <v>1137.7139999999999</v>
      </c>
      <c r="D38" s="42">
        <f t="shared" si="0"/>
        <v>1.1377139999999999</v>
      </c>
    </row>
    <row r="39" spans="1:4">
      <c r="A39" s="4">
        <f>Volume_Weights!A39</f>
        <v>2574</v>
      </c>
      <c r="B39">
        <v>800.83299999999997</v>
      </c>
      <c r="D39" s="42">
        <f t="shared" si="0"/>
        <v>0.80083300000000002</v>
      </c>
    </row>
    <row r="40" spans="1:4">
      <c r="A40" s="4">
        <f>Volume_Weights!A40</f>
        <v>2575</v>
      </c>
      <c r="B40">
        <v>1549.3820000000001</v>
      </c>
      <c r="D40" s="42">
        <f t="shared" si="0"/>
        <v>1.549382</v>
      </c>
    </row>
    <row r="41" spans="1:4">
      <c r="A41" s="4">
        <f>Volume_Weights!A41</f>
        <v>2576</v>
      </c>
      <c r="B41">
        <v>1647.808</v>
      </c>
      <c r="D41" s="42">
        <f t="shared" si="0"/>
        <v>1.6478079999999999</v>
      </c>
    </row>
    <row r="42" spans="1:4">
      <c r="A42" s="4">
        <f>Volume_Weights!A42</f>
        <v>2577</v>
      </c>
      <c r="B42">
        <v>1476.098</v>
      </c>
      <c r="D42" s="42">
        <f t="shared" si="0"/>
        <v>1.4760979999999999</v>
      </c>
    </row>
    <row r="43" spans="1:4" s="8" customFormat="1" ht="17" thickBot="1">
      <c r="A43" s="7">
        <f>Volume_Weights!A43</f>
        <v>2578</v>
      </c>
      <c r="B43" s="8">
        <v>1486.443</v>
      </c>
      <c r="D43" s="66">
        <f t="shared" si="0"/>
        <v>1.486443</v>
      </c>
    </row>
    <row r="44" spans="1:4" ht="17" thickTop="1">
      <c r="A44" s="4">
        <f>Volume_Weights!A44</f>
        <v>2564</v>
      </c>
      <c r="B44">
        <v>399.577</v>
      </c>
      <c r="D44" s="42">
        <f t="shared" si="0"/>
        <v>0.39957700000000002</v>
      </c>
    </row>
    <row r="45" spans="1:4">
      <c r="A45" s="4">
        <f>Volume_Weights!A45</f>
        <v>2565</v>
      </c>
      <c r="B45">
        <v>615.61900000000003</v>
      </c>
      <c r="D45" s="42">
        <f t="shared" si="0"/>
        <v>0.61561900000000003</v>
      </c>
    </row>
    <row r="46" spans="1:4">
      <c r="A46" s="4">
        <f>Volume_Weights!A46</f>
        <v>2566</v>
      </c>
      <c r="B46">
        <v>498.37599999999998</v>
      </c>
      <c r="D46" s="42">
        <f t="shared" si="0"/>
        <v>0.49837599999999999</v>
      </c>
    </row>
    <row r="47" spans="1:4">
      <c r="A47" s="4">
        <f>Volume_Weights!A47</f>
        <v>2567</v>
      </c>
      <c r="B47">
        <v>851.45500000000004</v>
      </c>
      <c r="D47" s="42">
        <f t="shared" si="0"/>
        <v>0.85145500000000007</v>
      </c>
    </row>
    <row r="48" spans="1:4">
      <c r="A48" s="4">
        <f>Volume_Weights!A48</f>
        <v>2568</v>
      </c>
      <c r="B48">
        <v>653.50599999999997</v>
      </c>
      <c r="D48" s="42">
        <f t="shared" si="0"/>
        <v>0.65350599999999992</v>
      </c>
    </row>
    <row r="49" spans="1:4" s="8" customFormat="1" ht="17" thickBot="1">
      <c r="A49" s="7">
        <f>Volume_Weights!A49</f>
        <v>2569</v>
      </c>
      <c r="B49" s="8">
        <v>422.89800000000002</v>
      </c>
      <c r="D49" s="66">
        <f t="shared" si="0"/>
        <v>0.42289800000000005</v>
      </c>
    </row>
    <row r="50" spans="1:4" ht="17" thickTop="1">
      <c r="A50" s="4">
        <f>Volume_Weights!A50</f>
        <v>1718</v>
      </c>
      <c r="B50">
        <v>1205.4069999999999</v>
      </c>
      <c r="C50">
        <v>834.05799999999999</v>
      </c>
      <c r="D50" s="42">
        <f t="shared" si="0"/>
        <v>1.2054069999999999</v>
      </c>
    </row>
    <row r="51" spans="1:4">
      <c r="A51" s="4">
        <f>Volume_Weights!A51</f>
        <v>1855</v>
      </c>
      <c r="B51">
        <v>1606.3689999999999</v>
      </c>
      <c r="C51">
        <v>1618.16</v>
      </c>
      <c r="D51" s="42">
        <f t="shared" si="0"/>
        <v>1.6063689999999999</v>
      </c>
    </row>
    <row r="52" spans="1:4">
      <c r="A52" s="4">
        <f>Volume_Weights!A52</f>
        <v>1856</v>
      </c>
      <c r="B52">
        <v>1579.123</v>
      </c>
      <c r="C52">
        <v>1930.7159999999999</v>
      </c>
      <c r="D52" s="42">
        <f t="shared" si="0"/>
        <v>1.5791230000000001</v>
      </c>
    </row>
    <row r="53" spans="1:4">
      <c r="A53" s="4">
        <f>Volume_Weights!A53</f>
        <v>1859</v>
      </c>
      <c r="B53">
        <v>1332.1389999999999</v>
      </c>
      <c r="C53">
        <v>2097.567</v>
      </c>
      <c r="D53" s="42">
        <f t="shared" si="0"/>
        <v>1.332139</v>
      </c>
    </row>
    <row r="54" spans="1:4">
      <c r="A54" s="4">
        <f>Volume_Weights!A54</f>
        <v>1860</v>
      </c>
      <c r="B54">
        <v>1201.9949999999999</v>
      </c>
      <c r="C54">
        <v>1684.22</v>
      </c>
      <c r="D54" s="42">
        <f t="shared" si="0"/>
        <v>1.2019949999999999</v>
      </c>
    </row>
    <row r="55" spans="1:4" s="8" customFormat="1" ht="17" thickBot="1">
      <c r="A55" s="7">
        <f>Volume_Weights!A55</f>
        <v>1862</v>
      </c>
      <c r="B55" s="8">
        <v>1159.3409999999999</v>
      </c>
      <c r="C55" s="8">
        <v>1441.8330000000001</v>
      </c>
      <c r="D55" s="66">
        <f t="shared" si="0"/>
        <v>1.159341</v>
      </c>
    </row>
    <row r="56" spans="1:4" ht="17" thickTop="1">
      <c r="A56" s="4">
        <f>Volume_Weights!A56</f>
        <v>1769</v>
      </c>
      <c r="B56">
        <v>1349.865</v>
      </c>
      <c r="C56">
        <v>1320.002</v>
      </c>
      <c r="D56" s="42">
        <f t="shared" si="0"/>
        <v>1.3498650000000001</v>
      </c>
    </row>
    <row r="57" spans="1:4">
      <c r="A57" s="4">
        <f>Volume_Weights!A57</f>
        <v>1771</v>
      </c>
      <c r="B57">
        <v>1321.3150000000001</v>
      </c>
      <c r="C57">
        <v>1123.4069999999999</v>
      </c>
      <c r="D57" s="42">
        <f t="shared" si="0"/>
        <v>1.321315</v>
      </c>
    </row>
    <row r="58" spans="1:4">
      <c r="A58" s="4">
        <f>Volume_Weights!A58</f>
        <v>1772</v>
      </c>
      <c r="B58">
        <v>1767.2809999999999</v>
      </c>
      <c r="C58">
        <v>1335.588</v>
      </c>
      <c r="D58" s="42">
        <f t="shared" si="0"/>
        <v>1.7672809999999999</v>
      </c>
    </row>
    <row r="59" spans="1:4">
      <c r="A59" s="4">
        <f>Volume_Weights!A59</f>
        <v>1773</v>
      </c>
      <c r="B59">
        <v>1900.7239999999999</v>
      </c>
      <c r="C59">
        <v>1602.768</v>
      </c>
      <c r="D59" s="42">
        <f t="shared" si="0"/>
        <v>1.9007239999999999</v>
      </c>
    </row>
    <row r="60" spans="1:4">
      <c r="A60" s="4">
        <f>Volume_Weights!A60</f>
        <v>1774</v>
      </c>
      <c r="B60">
        <v>2842.761</v>
      </c>
      <c r="C60">
        <v>2387.29</v>
      </c>
      <c r="D60" s="42">
        <f t="shared" si="0"/>
        <v>2.8427609999999999</v>
      </c>
    </row>
    <row r="61" spans="1:4" s="8" customFormat="1" ht="17" thickBot="1">
      <c r="A61" s="7">
        <f>Volume_Weights!A61</f>
        <v>1775</v>
      </c>
      <c r="B61" s="8">
        <v>1384.0450000000001</v>
      </c>
      <c r="C61" s="8">
        <v>1136.8499999999999</v>
      </c>
      <c r="D61" s="66">
        <f t="shared" si="0"/>
        <v>1.384045</v>
      </c>
    </row>
    <row r="62" spans="1:4" ht="17" thickTop="1">
      <c r="A62" s="4">
        <f>Volume_Weights!A62</f>
        <v>128</v>
      </c>
      <c r="B62">
        <v>2405.3470000000002</v>
      </c>
      <c r="C62">
        <v>3930.1840000000002</v>
      </c>
      <c r="D62" s="42">
        <f t="shared" si="0"/>
        <v>2.4053470000000003</v>
      </c>
    </row>
    <row r="63" spans="1:4">
      <c r="A63" s="4">
        <f>Volume_Weights!A63</f>
        <v>140</v>
      </c>
      <c r="B63">
        <v>1337.4970000000001</v>
      </c>
      <c r="C63">
        <v>1150.691</v>
      </c>
      <c r="D63" s="42">
        <f t="shared" si="0"/>
        <v>1.3374970000000002</v>
      </c>
    </row>
    <row r="64" spans="1:4">
      <c r="A64" s="4">
        <f>Volume_Weights!A64</f>
        <v>143</v>
      </c>
      <c r="B64">
        <v>2865.01</v>
      </c>
      <c r="C64">
        <v>4067.0250000000001</v>
      </c>
      <c r="D64" s="42">
        <f t="shared" si="0"/>
        <v>2.8650100000000003</v>
      </c>
    </row>
    <row r="65" spans="1:4">
      <c r="A65" s="4">
        <f>Volume_Weights!A65</f>
        <v>172</v>
      </c>
      <c r="B65">
        <v>2263.297</v>
      </c>
      <c r="C65">
        <v>2348.4259999999999</v>
      </c>
      <c r="D65" s="42">
        <f>C65/1000</f>
        <v>2.3484259999999999</v>
      </c>
    </row>
    <row r="66" spans="1:4">
      <c r="A66" s="4">
        <f>Volume_Weights!A66</f>
        <v>232</v>
      </c>
      <c r="B66">
        <v>2218.7310000000002</v>
      </c>
      <c r="C66">
        <v>1884.0119999999999</v>
      </c>
      <c r="D66" s="42">
        <f t="shared" si="0"/>
        <v>2.218731</v>
      </c>
    </row>
    <row r="67" spans="1:4" s="8" customFormat="1" ht="17" thickBot="1">
      <c r="A67" s="7">
        <f>Volume_Weights!A67</f>
        <v>233</v>
      </c>
      <c r="B67" s="8">
        <v>1662.433</v>
      </c>
      <c r="C67" s="8">
        <v>2889.7449999999999</v>
      </c>
      <c r="D67" s="66">
        <f t="shared" ref="D67:D130" si="1">B67/1000</f>
        <v>1.662433</v>
      </c>
    </row>
    <row r="68" spans="1:4" ht="17" thickTop="1">
      <c r="A68" s="4">
        <f>Volume_Weights!A68</f>
        <v>1827</v>
      </c>
      <c r="B68">
        <v>1632.6610000000001</v>
      </c>
      <c r="D68" s="42">
        <f t="shared" si="1"/>
        <v>1.6326610000000001</v>
      </c>
    </row>
    <row r="69" spans="1:4">
      <c r="A69" s="4">
        <f>Volume_Weights!A69</f>
        <v>1828</v>
      </c>
      <c r="B69">
        <v>1633.3869999999999</v>
      </c>
      <c r="D69" s="42">
        <f t="shared" si="1"/>
        <v>1.6333869999999999</v>
      </c>
    </row>
    <row r="70" spans="1:4">
      <c r="A70" s="4">
        <f>Volume_Weights!A70</f>
        <v>1830</v>
      </c>
      <c r="B70">
        <v>991.76300000000003</v>
      </c>
      <c r="D70" s="42">
        <f t="shared" si="1"/>
        <v>0.99176300000000006</v>
      </c>
    </row>
    <row r="71" spans="1:4">
      <c r="A71" s="4">
        <f>Volume_Weights!A71</f>
        <v>1831</v>
      </c>
      <c r="B71">
        <v>1457.0250000000001</v>
      </c>
      <c r="D71" s="42">
        <f t="shared" si="1"/>
        <v>1.457025</v>
      </c>
    </row>
    <row r="72" spans="1:4">
      <c r="A72" s="4">
        <f>Volume_Weights!A72</f>
        <v>1832</v>
      </c>
      <c r="B72">
        <v>1682.508</v>
      </c>
      <c r="D72" s="42">
        <f t="shared" si="1"/>
        <v>1.6825080000000001</v>
      </c>
    </row>
    <row r="73" spans="1:4" s="8" customFormat="1" ht="17" thickBot="1">
      <c r="A73" s="7">
        <f>Volume_Weights!A73</f>
        <v>1833</v>
      </c>
      <c r="B73" s="8">
        <v>1621.684</v>
      </c>
      <c r="D73" s="66">
        <f t="shared" si="1"/>
        <v>1.6216839999999999</v>
      </c>
    </row>
    <row r="74" spans="1:4" ht="17" thickTop="1">
      <c r="A74" s="4">
        <f>Volume_Weights!A74</f>
        <v>1836</v>
      </c>
      <c r="B74">
        <v>499.43700000000001</v>
      </c>
      <c r="D74" s="42">
        <f t="shared" si="1"/>
        <v>0.49943700000000002</v>
      </c>
    </row>
    <row r="75" spans="1:4">
      <c r="A75" s="4">
        <f>Volume_Weights!A75</f>
        <v>1837</v>
      </c>
      <c r="B75">
        <v>727.20399999999995</v>
      </c>
      <c r="D75" s="42">
        <f t="shared" si="1"/>
        <v>0.72720399999999996</v>
      </c>
    </row>
    <row r="76" spans="1:4">
      <c r="A76" s="4">
        <f>Volume_Weights!A76</f>
        <v>1838</v>
      </c>
      <c r="B76">
        <v>464.50700000000001</v>
      </c>
      <c r="D76" s="42">
        <f t="shared" si="1"/>
        <v>0.464507</v>
      </c>
    </row>
    <row r="77" spans="1:4">
      <c r="A77" s="4">
        <f>Volume_Weights!A77</f>
        <v>1839</v>
      </c>
      <c r="B77">
        <v>887.96900000000005</v>
      </c>
      <c r="D77" s="42">
        <f t="shared" si="1"/>
        <v>0.88796900000000001</v>
      </c>
    </row>
    <row r="78" spans="1:4">
      <c r="A78" s="4">
        <f>Volume_Weights!A78</f>
        <v>1840</v>
      </c>
      <c r="B78">
        <v>221.67</v>
      </c>
      <c r="D78" s="42">
        <f t="shared" si="1"/>
        <v>0.22166999999999998</v>
      </c>
    </row>
    <row r="79" spans="1:4" s="8" customFormat="1" ht="17" thickBot="1">
      <c r="A79" s="7">
        <f>Volume_Weights!A79</f>
        <v>1841</v>
      </c>
      <c r="B79" s="8">
        <v>556.74900000000002</v>
      </c>
      <c r="D79" s="66">
        <f t="shared" si="1"/>
        <v>0.55674900000000005</v>
      </c>
    </row>
    <row r="80" spans="1:4" ht="17" thickTop="1">
      <c r="A80" s="4">
        <f>Volume_Weights!A80</f>
        <v>1864</v>
      </c>
      <c r="B80">
        <v>1170.385</v>
      </c>
      <c r="D80" s="42">
        <f t="shared" si="1"/>
        <v>1.170385</v>
      </c>
    </row>
    <row r="81" spans="1:4">
      <c r="A81" s="4">
        <f>Volume_Weights!A81</f>
        <v>1865</v>
      </c>
      <c r="B81">
        <v>750.68100000000004</v>
      </c>
      <c r="D81" s="42">
        <f t="shared" si="1"/>
        <v>0.75068100000000004</v>
      </c>
    </row>
    <row r="82" spans="1:4">
      <c r="A82" s="4">
        <f>Volume_Weights!A82</f>
        <v>1866</v>
      </c>
      <c r="B82">
        <v>736.88800000000003</v>
      </c>
      <c r="D82" s="42">
        <f t="shared" si="1"/>
        <v>0.73688799999999999</v>
      </c>
    </row>
    <row r="83" spans="1:4">
      <c r="A83" s="4">
        <f>Volume_Weights!A83</f>
        <v>1867</v>
      </c>
      <c r="B83">
        <v>859.35699999999997</v>
      </c>
      <c r="D83" s="42">
        <f t="shared" si="1"/>
        <v>0.85935699999999993</v>
      </c>
    </row>
    <row r="84" spans="1:4">
      <c r="A84" s="4">
        <f>Volume_Weights!A84</f>
        <v>1868</v>
      </c>
      <c r="B84">
        <v>747.21400000000006</v>
      </c>
      <c r="D84" s="42">
        <f t="shared" si="1"/>
        <v>0.74721400000000004</v>
      </c>
    </row>
    <row r="85" spans="1:4" s="8" customFormat="1" ht="17" thickBot="1">
      <c r="A85" s="7">
        <f>Volume_Weights!A85</f>
        <v>1869</v>
      </c>
      <c r="B85" s="8">
        <v>905.56100000000004</v>
      </c>
      <c r="D85" s="66">
        <f t="shared" si="1"/>
        <v>0.90556100000000006</v>
      </c>
    </row>
    <row r="86" spans="1:4" ht="17" thickTop="1">
      <c r="A86" s="4">
        <f>Volume_Weights!A86</f>
        <v>1845</v>
      </c>
      <c r="B86">
        <v>931.76900000000001</v>
      </c>
      <c r="D86" s="42">
        <f t="shared" si="1"/>
        <v>0.93176899999999996</v>
      </c>
    </row>
    <row r="87" spans="1:4">
      <c r="A87" s="4">
        <f>Volume_Weights!A87</f>
        <v>1846</v>
      </c>
      <c r="B87">
        <v>706.87</v>
      </c>
      <c r="D87" s="42">
        <f t="shared" si="1"/>
        <v>0.70687</v>
      </c>
    </row>
    <row r="88" spans="1:4">
      <c r="A88">
        <f>Volume_Weights!A88</f>
        <v>1847</v>
      </c>
      <c r="B88">
        <v>1084.9090000000001</v>
      </c>
      <c r="D88" s="42">
        <f t="shared" si="1"/>
        <v>1.0849090000000001</v>
      </c>
    </row>
    <row r="89" spans="1:4">
      <c r="A89" s="4">
        <f>Volume_Weights!A89</f>
        <v>1848</v>
      </c>
      <c r="B89">
        <v>954.54499999999996</v>
      </c>
      <c r="D89" s="42">
        <f t="shared" si="1"/>
        <v>0.95454499999999998</v>
      </c>
    </row>
    <row r="90" spans="1:4">
      <c r="A90" s="4">
        <f>Volume_Weights!A90</f>
        <v>1849</v>
      </c>
      <c r="B90">
        <v>901.70100000000002</v>
      </c>
      <c r="D90" s="42">
        <f t="shared" si="1"/>
        <v>0.90170099999999997</v>
      </c>
    </row>
    <row r="91" spans="1:4" s="8" customFormat="1" ht="17" thickBot="1">
      <c r="A91" s="7">
        <f>Volume_Weights!A91</f>
        <v>1850</v>
      </c>
      <c r="B91" s="8">
        <v>720.93700000000001</v>
      </c>
      <c r="D91" s="66">
        <f t="shared" si="1"/>
        <v>0.72093700000000005</v>
      </c>
    </row>
    <row r="92" spans="1:4" ht="17" thickTop="1">
      <c r="A92" s="4">
        <f>Volume_Weights!A92</f>
        <v>2463</v>
      </c>
      <c r="B92">
        <v>498.13499999999999</v>
      </c>
      <c r="D92" s="42">
        <f t="shared" si="1"/>
        <v>0.49813499999999999</v>
      </c>
    </row>
    <row r="93" spans="1:4">
      <c r="A93" s="4">
        <f>Volume_Weights!A93</f>
        <v>2464</v>
      </c>
      <c r="B93">
        <v>715.58799999999997</v>
      </c>
      <c r="D93" s="42">
        <f t="shared" si="1"/>
        <v>0.715588</v>
      </c>
    </row>
    <row r="94" spans="1:4">
      <c r="A94" s="4">
        <f>Volume_Weights!A94</f>
        <v>2465</v>
      </c>
      <c r="B94">
        <v>614.22900000000004</v>
      </c>
      <c r="D94" s="42">
        <f t="shared" si="1"/>
        <v>0.61422900000000002</v>
      </c>
    </row>
    <row r="95" spans="1:4">
      <c r="A95" s="4">
        <f>Volume_Weights!A95</f>
        <v>2466</v>
      </c>
      <c r="B95">
        <v>364.21499999999997</v>
      </c>
      <c r="D95" s="42">
        <f t="shared" si="1"/>
        <v>0.36421499999999996</v>
      </c>
    </row>
    <row r="96" spans="1:4">
      <c r="A96" s="4">
        <f>Volume_Weights!A96</f>
        <v>2467</v>
      </c>
      <c r="B96">
        <v>555.30600000000004</v>
      </c>
      <c r="D96" s="42">
        <f t="shared" si="1"/>
        <v>0.55530600000000008</v>
      </c>
    </row>
    <row r="97" spans="1:4" s="8" customFormat="1" ht="17" thickBot="1">
      <c r="A97" s="4">
        <f>Volume_Weights!A97</f>
        <v>2468</v>
      </c>
      <c r="B97" s="8">
        <v>618.09199999999998</v>
      </c>
      <c r="D97" s="66">
        <f t="shared" si="1"/>
        <v>0.61809199999999997</v>
      </c>
    </row>
    <row r="98" spans="1:4" ht="17" thickTop="1">
      <c r="A98">
        <f>Volume_Weights!A98</f>
        <v>2473</v>
      </c>
      <c r="B98">
        <v>771.50400000000002</v>
      </c>
      <c r="D98" s="42">
        <f t="shared" si="1"/>
        <v>0.77150399999999997</v>
      </c>
    </row>
    <row r="99" spans="1:4">
      <c r="A99">
        <f>Volume_Weights!A99</f>
        <v>2474</v>
      </c>
      <c r="B99">
        <v>588.92499999999995</v>
      </c>
      <c r="D99" s="42">
        <f t="shared" si="1"/>
        <v>0.58892499999999992</v>
      </c>
    </row>
    <row r="100" spans="1:4">
      <c r="A100">
        <f>Volume_Weights!A100</f>
        <v>2475</v>
      </c>
      <c r="B100">
        <v>644.47299999999996</v>
      </c>
      <c r="D100" s="42">
        <f t="shared" si="1"/>
        <v>0.64447299999999996</v>
      </c>
    </row>
    <row r="101" spans="1:4">
      <c r="A101" s="4">
        <f>Volume_Weights!A101</f>
        <v>2476</v>
      </c>
      <c r="B101">
        <v>583.39700000000005</v>
      </c>
      <c r="D101" s="42">
        <f t="shared" si="1"/>
        <v>0.58339700000000005</v>
      </c>
    </row>
    <row r="102" spans="1:4">
      <c r="A102" s="4">
        <f>Volume_Weights!A102</f>
        <v>2477</v>
      </c>
      <c r="B102">
        <v>713.35299999999995</v>
      </c>
      <c r="D102" s="42">
        <f t="shared" si="1"/>
        <v>0.7133529999999999</v>
      </c>
    </row>
    <row r="103" spans="1:4" s="8" customFormat="1" ht="17" thickBot="1">
      <c r="A103" s="7">
        <f>Volume_Weights!A103</f>
        <v>2478</v>
      </c>
      <c r="B103" s="8">
        <v>509.04899999999998</v>
      </c>
      <c r="D103" s="66">
        <f t="shared" si="1"/>
        <v>0.50904899999999997</v>
      </c>
    </row>
    <row r="104" spans="1:4" ht="17" thickTop="1">
      <c r="A104" s="4">
        <f>Volume_Weights!A104</f>
        <v>1737</v>
      </c>
      <c r="B104">
        <v>643.58399999999995</v>
      </c>
      <c r="D104" s="42">
        <f t="shared" si="1"/>
        <v>0.64358399999999993</v>
      </c>
    </row>
    <row r="105" spans="1:4">
      <c r="A105">
        <f>Volume_Weights!A105</f>
        <v>1738</v>
      </c>
      <c r="B105">
        <v>534.899</v>
      </c>
      <c r="D105" s="42">
        <f t="shared" si="1"/>
        <v>0.53489900000000001</v>
      </c>
    </row>
    <row r="106" spans="1:4">
      <c r="A106">
        <f>Volume_Weights!A106</f>
        <v>1739</v>
      </c>
      <c r="B106">
        <v>268.02800000000002</v>
      </c>
      <c r="D106" s="42">
        <f t="shared" si="1"/>
        <v>0.26802800000000004</v>
      </c>
    </row>
    <row r="107" spans="1:4">
      <c r="A107" s="4">
        <f>Volume_Weights!A107</f>
        <v>1740</v>
      </c>
      <c r="B107">
        <v>401.84100000000001</v>
      </c>
      <c r="D107" s="42">
        <f t="shared" si="1"/>
        <v>0.401841</v>
      </c>
    </row>
    <row r="108" spans="1:4">
      <c r="A108" s="4">
        <f>Volume_Weights!A108</f>
        <v>1741</v>
      </c>
      <c r="B108">
        <v>426.58199999999999</v>
      </c>
      <c r="D108" s="42">
        <f t="shared" si="1"/>
        <v>0.42658200000000002</v>
      </c>
    </row>
    <row r="109" spans="1:4" s="8" customFormat="1" ht="17" thickBot="1">
      <c r="A109" s="7">
        <f>Volume_Weights!A109</f>
        <v>1742</v>
      </c>
      <c r="B109" s="8">
        <v>809.09199999999998</v>
      </c>
      <c r="D109" s="66">
        <f t="shared" si="1"/>
        <v>0.80909200000000003</v>
      </c>
    </row>
    <row r="110" spans="1:4" ht="17" thickTop="1">
      <c r="A110" s="4">
        <f>Volume_Weights!A110</f>
        <v>1080</v>
      </c>
      <c r="B110">
        <v>1318.671</v>
      </c>
      <c r="C110">
        <v>1257.788</v>
      </c>
      <c r="D110" s="42">
        <f t="shared" si="1"/>
        <v>1.3186710000000001</v>
      </c>
    </row>
    <row r="111" spans="1:4">
      <c r="A111" s="4">
        <f>Volume_Weights!A111</f>
        <v>1081</v>
      </c>
      <c r="B111">
        <v>1028.95</v>
      </c>
      <c r="C111">
        <v>1120.7270000000001</v>
      </c>
      <c r="D111" s="42">
        <f t="shared" si="1"/>
        <v>1.02895</v>
      </c>
    </row>
    <row r="112" spans="1:4">
      <c r="A112" s="4">
        <f>Volume_Weights!A112</f>
        <v>1082</v>
      </c>
      <c r="B112">
        <v>1005.061</v>
      </c>
      <c r="C112">
        <v>1146.2860000000001</v>
      </c>
      <c r="D112" s="42">
        <f t="shared" si="1"/>
        <v>1.005061</v>
      </c>
    </row>
    <row r="113" spans="1:4">
      <c r="A113" s="4">
        <f>Volume_Weights!A113</f>
        <v>1083</v>
      </c>
      <c r="B113">
        <v>695.50800000000004</v>
      </c>
      <c r="C113">
        <v>798.20600000000002</v>
      </c>
      <c r="D113" s="42">
        <f t="shared" si="1"/>
        <v>0.69550800000000002</v>
      </c>
    </row>
    <row r="114" spans="1:4">
      <c r="A114" s="4">
        <f>Volume_Weights!A114</f>
        <v>1084</v>
      </c>
      <c r="B114">
        <v>1695.1489999999999</v>
      </c>
      <c r="C114">
        <v>1570.9739999999999</v>
      </c>
      <c r="D114" s="42">
        <f t="shared" si="1"/>
        <v>1.6951489999999998</v>
      </c>
    </row>
    <row r="115" spans="1:4" s="8" customFormat="1" ht="17" thickBot="1">
      <c r="A115" s="7">
        <f>Volume_Weights!A115</f>
        <v>1085</v>
      </c>
      <c r="B115" s="8">
        <v>1139.278</v>
      </c>
      <c r="C115" s="8">
        <v>1488.2059999999999</v>
      </c>
      <c r="D115" s="66">
        <f t="shared" si="1"/>
        <v>1.139278</v>
      </c>
    </row>
    <row r="116" spans="1:4" ht="17" thickTop="1">
      <c r="A116">
        <f>Volume_Weights!A116</f>
        <v>1612</v>
      </c>
      <c r="B116">
        <v>1807.653</v>
      </c>
      <c r="C116">
        <v>1175.673</v>
      </c>
      <c r="D116" s="42">
        <f t="shared" si="1"/>
        <v>1.807653</v>
      </c>
    </row>
    <row r="117" spans="1:4">
      <c r="A117" s="4">
        <f>Volume_Weights!A117</f>
        <v>1614</v>
      </c>
      <c r="B117">
        <v>1691.2270000000001</v>
      </c>
      <c r="C117">
        <v>2364.9009999999998</v>
      </c>
      <c r="D117" s="42">
        <f t="shared" si="1"/>
        <v>1.691227</v>
      </c>
    </row>
    <row r="118" spans="1:4">
      <c r="A118" s="4">
        <f>Volume_Weights!A118</f>
        <v>1615</v>
      </c>
      <c r="B118">
        <v>1443.614</v>
      </c>
      <c r="C118">
        <v>861.62800000000004</v>
      </c>
      <c r="D118" s="42">
        <f t="shared" si="1"/>
        <v>1.443614</v>
      </c>
    </row>
    <row r="119" spans="1:4">
      <c r="A119" s="4">
        <f>Volume_Weights!A119</f>
        <v>1616</v>
      </c>
      <c r="B119">
        <v>1729.2809999999999</v>
      </c>
      <c r="C119">
        <v>2591.848</v>
      </c>
      <c r="D119" s="42">
        <f t="shared" si="1"/>
        <v>1.7292809999999998</v>
      </c>
    </row>
    <row r="120" spans="1:4">
      <c r="A120" s="4">
        <f>Volume_Weights!A120</f>
        <v>1617</v>
      </c>
      <c r="B120">
        <v>1703.0719999999999</v>
      </c>
      <c r="C120">
        <v>1265.569</v>
      </c>
      <c r="D120" s="42">
        <f t="shared" si="1"/>
        <v>1.7030719999999999</v>
      </c>
    </row>
    <row r="121" spans="1:4" s="8" customFormat="1" ht="17" thickBot="1">
      <c r="A121" s="7">
        <f>Volume_Weights!A121</f>
        <v>1618</v>
      </c>
      <c r="B121" s="8">
        <v>2272.3380000000002</v>
      </c>
      <c r="C121" s="8">
        <v>1403.0319999999999</v>
      </c>
      <c r="D121" s="66">
        <f t="shared" si="1"/>
        <v>2.2723380000000004</v>
      </c>
    </row>
    <row r="122" spans="1:4" ht="17" thickTop="1">
      <c r="A122">
        <f>Volume_Weights!A122</f>
        <v>919</v>
      </c>
      <c r="B122">
        <v>3852.4389999999999</v>
      </c>
      <c r="C122">
        <v>1854.816</v>
      </c>
      <c r="D122" s="42">
        <f t="shared" si="1"/>
        <v>3.8524389999999999</v>
      </c>
    </row>
    <row r="123" spans="1:4">
      <c r="A123" s="4">
        <f>Volume_Weights!A123</f>
        <v>920</v>
      </c>
      <c r="B123">
        <v>4099.4290000000001</v>
      </c>
      <c r="C123">
        <v>2208.1860000000001</v>
      </c>
      <c r="D123" s="42">
        <f t="shared" si="1"/>
        <v>4.0994289999999998</v>
      </c>
    </row>
    <row r="124" spans="1:4">
      <c r="A124" s="4">
        <f>Volume_Weights!A124</f>
        <v>923</v>
      </c>
      <c r="B124">
        <v>5842.5609999999997</v>
      </c>
      <c r="C124">
        <v>2403.694</v>
      </c>
      <c r="D124" s="42">
        <f t="shared" si="1"/>
        <v>5.8425609999999999</v>
      </c>
    </row>
    <row r="125" spans="1:4">
      <c r="A125" s="4">
        <f>Volume_Weights!A125</f>
        <v>924</v>
      </c>
      <c r="B125">
        <v>4345.1469999999999</v>
      </c>
      <c r="C125">
        <v>2377.9940000000001</v>
      </c>
      <c r="D125" s="42">
        <f t="shared" si="1"/>
        <v>4.3451469999999999</v>
      </c>
    </row>
    <row r="126" spans="1:4">
      <c r="A126" s="4">
        <f>Volume_Weights!A126</f>
        <v>925</v>
      </c>
      <c r="B126">
        <v>6021.2439999999997</v>
      </c>
      <c r="C126">
        <v>2504.2710000000002</v>
      </c>
      <c r="D126" s="42">
        <f t="shared" si="1"/>
        <v>6.0212439999999994</v>
      </c>
    </row>
    <row r="127" spans="1:4" s="8" customFormat="1" ht="17" thickBot="1">
      <c r="A127" s="7">
        <f>Volume_Weights!A127</f>
        <v>926</v>
      </c>
      <c r="B127" s="8">
        <v>3590.788</v>
      </c>
      <c r="C127" s="8">
        <v>1544.088</v>
      </c>
      <c r="D127" s="66">
        <f t="shared" si="1"/>
        <v>3.5907879999999999</v>
      </c>
    </row>
    <row r="128" spans="1:4" ht="17" thickTop="1">
      <c r="A128" s="4">
        <f>Volume_Weights!A128</f>
        <v>89</v>
      </c>
      <c r="B128">
        <v>1378.0709999999999</v>
      </c>
      <c r="C128">
        <v>1276.9269999999999</v>
      </c>
      <c r="D128" s="42">
        <f t="shared" si="1"/>
        <v>1.3780709999999998</v>
      </c>
    </row>
    <row r="129" spans="1:4">
      <c r="A129" s="4">
        <f>Volume_Weights!A129</f>
        <v>100</v>
      </c>
      <c r="B129">
        <v>1008.85</v>
      </c>
      <c r="C129">
        <v>670.58600000000001</v>
      </c>
      <c r="D129" s="42">
        <f t="shared" si="1"/>
        <v>1.00885</v>
      </c>
    </row>
    <row r="130" spans="1:4">
      <c r="A130" s="4">
        <f>Volume_Weights!A130</f>
        <v>110</v>
      </c>
      <c r="B130">
        <v>1023.603</v>
      </c>
      <c r="D130" s="42">
        <f t="shared" si="1"/>
        <v>1.023603</v>
      </c>
    </row>
    <row r="131" spans="1:4">
      <c r="A131" s="4">
        <f>Volume_Weights!A131</f>
        <v>112</v>
      </c>
      <c r="B131">
        <v>1812.2619999999999</v>
      </c>
      <c r="C131">
        <v>1273.097</v>
      </c>
      <c r="D131" s="42">
        <f t="shared" ref="D131:D193" si="2">B131/1000</f>
        <v>1.812262</v>
      </c>
    </row>
    <row r="132" spans="1:4">
      <c r="A132" s="4">
        <f>Volume_Weights!A132</f>
        <v>113</v>
      </c>
      <c r="B132">
        <v>3979.6759999999999</v>
      </c>
      <c r="C132">
        <v>1930.971</v>
      </c>
      <c r="D132" s="42">
        <f t="shared" si="2"/>
        <v>3.979676</v>
      </c>
    </row>
    <row r="133" spans="1:4" s="8" customFormat="1" ht="17" thickBot="1">
      <c r="A133" s="7">
        <f>Volume_Weights!A133</f>
        <v>146</v>
      </c>
      <c r="B133" s="8">
        <v>1816.335</v>
      </c>
      <c r="C133" s="8">
        <v>1658.367</v>
      </c>
      <c r="D133" s="66">
        <f t="shared" si="2"/>
        <v>1.816335</v>
      </c>
    </row>
    <row r="134" spans="1:4" ht="17" thickTop="1">
      <c r="A134" s="4">
        <f>Volume_Weights!A134</f>
        <v>102</v>
      </c>
      <c r="B134">
        <v>1882.2460000000001</v>
      </c>
      <c r="C134">
        <v>1389.3420000000001</v>
      </c>
      <c r="D134" s="42">
        <f>B134/1000</f>
        <v>1.8822460000000001</v>
      </c>
    </row>
    <row r="135" spans="1:4">
      <c r="A135" s="4">
        <f>Volume_Weights!A135</f>
        <v>124</v>
      </c>
      <c r="B135">
        <v>1013.169</v>
      </c>
      <c r="C135">
        <v>666.70799999999997</v>
      </c>
      <c r="D135" s="42">
        <f t="shared" si="2"/>
        <v>1.013169</v>
      </c>
    </row>
    <row r="136" spans="1:4">
      <c r="A136" s="4">
        <f>Volume_Weights!A136</f>
        <v>169</v>
      </c>
      <c r="B136">
        <v>1306.777</v>
      </c>
      <c r="C136">
        <v>885.28899999999999</v>
      </c>
      <c r="D136" s="42">
        <f t="shared" si="2"/>
        <v>1.3067770000000001</v>
      </c>
    </row>
    <row r="137" spans="1:4">
      <c r="A137" s="4">
        <f>Volume_Weights!A137</f>
        <v>1086</v>
      </c>
      <c r="B137">
        <v>1254.008</v>
      </c>
      <c r="C137">
        <v>1104.086</v>
      </c>
      <c r="D137" s="42">
        <f t="shared" si="2"/>
        <v>1.254008</v>
      </c>
    </row>
    <row r="138" spans="1:4">
      <c r="A138" s="4">
        <f>Volume_Weights!A138</f>
        <v>1087</v>
      </c>
      <c r="B138">
        <v>919.10199999999998</v>
      </c>
      <c r="C138">
        <v>1050.81</v>
      </c>
      <c r="D138" s="42">
        <f t="shared" si="2"/>
        <v>0.91910199999999997</v>
      </c>
    </row>
    <row r="139" spans="1:4" s="8" customFormat="1" ht="17" thickBot="1">
      <c r="A139" s="7">
        <f>Volume_Weights!A139</f>
        <v>1088</v>
      </c>
      <c r="B139" s="8">
        <v>1084.7829999999999</v>
      </c>
      <c r="C139" s="8">
        <v>944.10299999999995</v>
      </c>
      <c r="D139" s="66">
        <f t="shared" si="2"/>
        <v>1.0847829999999998</v>
      </c>
    </row>
    <row r="140" spans="1:4" ht="17" thickTop="1">
      <c r="A140" s="4">
        <f>Volume_Weights!A140</f>
        <v>109</v>
      </c>
      <c r="B140">
        <v>917.85299999999995</v>
      </c>
      <c r="D140" s="42">
        <f t="shared" si="2"/>
        <v>0.91785299999999992</v>
      </c>
    </row>
    <row r="141" spans="1:4">
      <c r="A141" s="4">
        <f>Volume_Weights!A141</f>
        <v>123</v>
      </c>
      <c r="B141">
        <v>435.11099999999999</v>
      </c>
      <c r="D141" s="42">
        <f t="shared" si="2"/>
        <v>0.43511099999999997</v>
      </c>
    </row>
    <row r="142" spans="1:4">
      <c r="A142" s="4">
        <f>Volume_Weights!A142</f>
        <v>137</v>
      </c>
      <c r="B142">
        <v>988.6</v>
      </c>
      <c r="D142" s="42">
        <f t="shared" si="2"/>
        <v>0.98860000000000003</v>
      </c>
    </row>
    <row r="143" spans="1:4">
      <c r="A143" s="4">
        <f>Volume_Weights!A143</f>
        <v>138</v>
      </c>
      <c r="B143">
        <v>587.36400000000003</v>
      </c>
      <c r="D143" s="42">
        <f t="shared" si="2"/>
        <v>0.587364</v>
      </c>
    </row>
    <row r="144" spans="1:4">
      <c r="A144" s="4">
        <f>Volume_Weights!A144</f>
        <v>136</v>
      </c>
      <c r="B144">
        <v>775.44899999999996</v>
      </c>
      <c r="D144" s="42">
        <f t="shared" si="2"/>
        <v>0.77544899999999994</v>
      </c>
    </row>
    <row r="145" spans="1:4" s="8" customFormat="1" ht="17" thickBot="1">
      <c r="A145" s="7">
        <f>Volume_Weights!A145</f>
        <v>152</v>
      </c>
      <c r="B145" s="8">
        <v>863.57100000000003</v>
      </c>
      <c r="D145" s="66">
        <f t="shared" si="2"/>
        <v>0.86357099999999998</v>
      </c>
    </row>
    <row r="146" spans="1:4" ht="17" thickTop="1">
      <c r="A146" s="4">
        <f>Volume_Weights!A146</f>
        <v>126</v>
      </c>
      <c r="B146">
        <v>741.15</v>
      </c>
      <c r="D146" s="42">
        <f t="shared" si="2"/>
        <v>0.74114999999999998</v>
      </c>
    </row>
    <row r="147" spans="1:4">
      <c r="A147" s="4">
        <f>Volume_Weights!A147</f>
        <v>182</v>
      </c>
      <c r="B147">
        <v>611.39700000000005</v>
      </c>
      <c r="D147" s="42">
        <f t="shared" si="2"/>
        <v>0.61139700000000008</v>
      </c>
    </row>
    <row r="148" spans="1:4">
      <c r="A148" s="4">
        <f>Volume_Weights!A148</f>
        <v>183</v>
      </c>
      <c r="B148">
        <v>643.07500000000005</v>
      </c>
      <c r="D148" s="42">
        <f t="shared" si="2"/>
        <v>0.64307500000000006</v>
      </c>
    </row>
    <row r="149" spans="1:4">
      <c r="A149" s="4">
        <f>Volume_Weights!A149</f>
        <v>215</v>
      </c>
      <c r="B149">
        <v>598.47699999999998</v>
      </c>
      <c r="D149" s="42">
        <f t="shared" si="2"/>
        <v>0.59847699999999993</v>
      </c>
    </row>
    <row r="150" spans="1:4">
      <c r="A150">
        <f>Volume_Weights!A150</f>
        <v>216</v>
      </c>
      <c r="B150">
        <v>754.88900000000001</v>
      </c>
      <c r="D150" s="42">
        <f t="shared" si="2"/>
        <v>0.75488900000000003</v>
      </c>
    </row>
    <row r="151" spans="1:4" s="8" customFormat="1" ht="17" thickBot="1">
      <c r="A151" s="7">
        <f>Volume_Weights!A151</f>
        <v>217</v>
      </c>
      <c r="B151" s="8">
        <v>783.11900000000003</v>
      </c>
      <c r="D151" s="66">
        <f t="shared" si="2"/>
        <v>0.78311900000000001</v>
      </c>
    </row>
    <row r="152" spans="1:4" ht="17" thickTop="1">
      <c r="A152" s="4">
        <f>Volume_Weights!A152</f>
        <v>93</v>
      </c>
      <c r="B152">
        <v>539.18399999999997</v>
      </c>
      <c r="D152" s="42">
        <f t="shared" si="2"/>
        <v>0.539184</v>
      </c>
    </row>
    <row r="153" spans="1:4">
      <c r="A153" s="4">
        <f>Volume_Weights!A153</f>
        <v>94</v>
      </c>
      <c r="B153">
        <v>408.43900000000002</v>
      </c>
      <c r="D153" s="42">
        <f t="shared" si="2"/>
        <v>0.408439</v>
      </c>
    </row>
    <row r="154" spans="1:4">
      <c r="A154" s="4">
        <f>Volume_Weights!A154</f>
        <v>96</v>
      </c>
      <c r="B154">
        <v>178.32300000000001</v>
      </c>
      <c r="D154" s="42">
        <f t="shared" si="2"/>
        <v>0.17832300000000001</v>
      </c>
    </row>
    <row r="155" spans="1:4">
      <c r="A155" s="4">
        <f>Volume_Weights!A155</f>
        <v>201</v>
      </c>
      <c r="B155">
        <v>645.13300000000004</v>
      </c>
      <c r="D155" s="42">
        <f t="shared" si="2"/>
        <v>0.64513300000000007</v>
      </c>
    </row>
    <row r="156" spans="1:4">
      <c r="A156">
        <f>Volume_Weights!A156</f>
        <v>202</v>
      </c>
      <c r="B156">
        <v>462.47300000000001</v>
      </c>
      <c r="D156" s="42">
        <f t="shared" si="2"/>
        <v>0.46247300000000002</v>
      </c>
    </row>
    <row r="157" spans="1:4" s="8" customFormat="1" ht="17" thickBot="1">
      <c r="A157" s="7">
        <f>Volume_Weights!A157</f>
        <v>203</v>
      </c>
      <c r="B157" s="8">
        <v>676.62800000000004</v>
      </c>
      <c r="D157" s="66">
        <f t="shared" si="2"/>
        <v>0.67662800000000001</v>
      </c>
    </row>
    <row r="158" spans="1:4" ht="17" thickTop="1">
      <c r="A158" s="4">
        <f>Volume_Weights!A158</f>
        <v>1027</v>
      </c>
      <c r="B158">
        <v>932.70799999999997</v>
      </c>
      <c r="D158" s="42">
        <f>B158/1000</f>
        <v>0.93270799999999998</v>
      </c>
    </row>
    <row r="159" spans="1:4">
      <c r="A159" s="4">
        <f>Volume_Weights!A159</f>
        <v>1028</v>
      </c>
      <c r="B159">
        <v>374.34399999999999</v>
      </c>
      <c r="D159" s="42">
        <f t="shared" si="2"/>
        <v>0.37434400000000001</v>
      </c>
    </row>
    <row r="160" spans="1:4">
      <c r="A160" s="4">
        <f>Volume_Weights!A160</f>
        <v>1029</v>
      </c>
      <c r="B160">
        <v>658.55200000000002</v>
      </c>
      <c r="D160" s="42">
        <f t="shared" si="2"/>
        <v>0.65855200000000003</v>
      </c>
    </row>
    <row r="161" spans="1:4">
      <c r="A161" s="4">
        <f>Volume_Weights!A161</f>
        <v>1030</v>
      </c>
      <c r="B161">
        <v>812.976</v>
      </c>
      <c r="D161" s="42">
        <f t="shared" si="2"/>
        <v>0.81297600000000003</v>
      </c>
    </row>
    <row r="162" spans="1:4">
      <c r="A162" s="4">
        <f>Volume_Weights!A162</f>
        <v>1031</v>
      </c>
      <c r="B162">
        <v>1003.183</v>
      </c>
      <c r="D162" s="42">
        <f t="shared" si="2"/>
        <v>1.0031829999999999</v>
      </c>
    </row>
    <row r="163" spans="1:4" s="8" customFormat="1" ht="17" thickBot="1">
      <c r="A163" s="7">
        <f>Volume_Weights!A163</f>
        <v>1032</v>
      </c>
      <c r="B163" s="8">
        <v>1007.362</v>
      </c>
      <c r="D163" s="66">
        <f t="shared" si="2"/>
        <v>1.0073619999999999</v>
      </c>
    </row>
    <row r="164" spans="1:4" ht="17" thickTop="1">
      <c r="A164" s="4">
        <f>Volume_Weights!A164</f>
        <v>909</v>
      </c>
      <c r="B164">
        <v>528.05700000000002</v>
      </c>
      <c r="D164" s="42">
        <f>B164/1000</f>
        <v>0.528057</v>
      </c>
    </row>
    <row r="165" spans="1:4">
      <c r="A165" s="4">
        <f>Volume_Weights!A165</f>
        <v>910</v>
      </c>
      <c r="B165">
        <v>484.36799999999999</v>
      </c>
      <c r="D165" s="42">
        <f t="shared" si="2"/>
        <v>0.48436800000000002</v>
      </c>
    </row>
    <row r="166" spans="1:4">
      <c r="A166" s="4">
        <f>Volume_Weights!A166</f>
        <v>911</v>
      </c>
      <c r="B166">
        <v>506.04300000000001</v>
      </c>
      <c r="D166" s="42">
        <f t="shared" si="2"/>
        <v>0.50604300000000002</v>
      </c>
    </row>
    <row r="167" spans="1:4">
      <c r="A167">
        <f>Volume_Weights!A167</f>
        <v>912</v>
      </c>
      <c r="B167">
        <v>225.93299999999999</v>
      </c>
      <c r="D167" s="42">
        <f t="shared" si="2"/>
        <v>0.22593299999999999</v>
      </c>
    </row>
    <row r="168" spans="1:4">
      <c r="A168" s="4">
        <f>Volume_Weights!A168</f>
        <v>913</v>
      </c>
      <c r="B168">
        <v>624.54899999999998</v>
      </c>
      <c r="D168" s="42">
        <f t="shared" si="2"/>
        <v>0.62454900000000002</v>
      </c>
    </row>
    <row r="169" spans="1:4" s="8" customFormat="1" ht="17" thickBot="1">
      <c r="A169" s="7">
        <f>Volume_Weights!A169</f>
        <v>914</v>
      </c>
      <c r="B169" s="8">
        <v>324.68599999999998</v>
      </c>
      <c r="D169" s="66">
        <f t="shared" si="2"/>
        <v>0.32468599999999997</v>
      </c>
    </row>
    <row r="170" spans="1:4" ht="17" thickTop="1">
      <c r="A170" s="4">
        <f>Volume_Weights!A170</f>
        <v>852</v>
      </c>
      <c r="B170">
        <v>715.91</v>
      </c>
      <c r="D170" s="42">
        <f t="shared" si="2"/>
        <v>0.71590999999999994</v>
      </c>
    </row>
    <row r="171" spans="1:4">
      <c r="A171" s="4">
        <f>Volume_Weights!A171</f>
        <v>853</v>
      </c>
      <c r="B171">
        <v>513.58299999999997</v>
      </c>
      <c r="D171" s="42">
        <f t="shared" si="2"/>
        <v>0.51358300000000001</v>
      </c>
    </row>
    <row r="172" spans="1:4">
      <c r="A172" s="4">
        <f>Volume_Weights!A172</f>
        <v>854</v>
      </c>
      <c r="B172">
        <v>829.93299999999999</v>
      </c>
      <c r="D172" s="42">
        <f t="shared" si="2"/>
        <v>0.82993300000000003</v>
      </c>
    </row>
    <row r="173" spans="1:4">
      <c r="A173">
        <f>Volume_Weights!A173</f>
        <v>855</v>
      </c>
      <c r="B173">
        <v>707.18700000000001</v>
      </c>
      <c r="D173" s="42">
        <f t="shared" si="2"/>
        <v>0.70718700000000001</v>
      </c>
    </row>
    <row r="174" spans="1:4">
      <c r="A174" s="4">
        <f>Volume_Weights!A174</f>
        <v>856</v>
      </c>
      <c r="B174">
        <v>842.33500000000004</v>
      </c>
      <c r="D174" s="42">
        <f t="shared" si="2"/>
        <v>0.84233500000000006</v>
      </c>
    </row>
    <row r="175" spans="1:4" s="8" customFormat="1" ht="17" thickBot="1">
      <c r="A175" s="7">
        <f>Volume_Weights!A175</f>
        <v>857</v>
      </c>
      <c r="B175" s="8">
        <v>508.82799999999997</v>
      </c>
      <c r="D175" s="66">
        <f t="shared" si="2"/>
        <v>0.50882799999999995</v>
      </c>
    </row>
    <row r="176" spans="1:4" ht="17" thickTop="1">
      <c r="A176" s="4">
        <f>Volume_Weights!A176</f>
        <v>95</v>
      </c>
      <c r="B176">
        <v>393.70499999999998</v>
      </c>
      <c r="D176" s="42">
        <f t="shared" si="2"/>
        <v>0.39370499999999997</v>
      </c>
    </row>
    <row r="177" spans="1:4">
      <c r="A177" s="4">
        <f>Volume_Weights!A177</f>
        <v>145</v>
      </c>
      <c r="B177">
        <v>580.33900000000006</v>
      </c>
      <c r="D177" s="42">
        <f t="shared" si="2"/>
        <v>0.58033900000000005</v>
      </c>
    </row>
    <row r="178" spans="1:4">
      <c r="A178" s="4">
        <f>Volume_Weights!A178</f>
        <v>86</v>
      </c>
      <c r="B178">
        <v>393.06099999999998</v>
      </c>
      <c r="D178" s="42">
        <f t="shared" si="2"/>
        <v>0.39306099999999999</v>
      </c>
    </row>
    <row r="179" spans="1:4">
      <c r="A179" s="4">
        <f>Volume_Weights!A179</f>
        <v>117</v>
      </c>
      <c r="B179">
        <v>696.36099999999999</v>
      </c>
      <c r="D179" s="42">
        <f t="shared" si="2"/>
        <v>0.69636100000000001</v>
      </c>
    </row>
    <row r="180" spans="1:4">
      <c r="A180" s="4">
        <f>Volume_Weights!A180</f>
        <v>219</v>
      </c>
      <c r="B180">
        <v>456.64100000000002</v>
      </c>
      <c r="D180" s="42">
        <f t="shared" si="2"/>
        <v>0.45664100000000002</v>
      </c>
    </row>
    <row r="181" spans="1:4" s="8" customFormat="1" ht="17" thickBot="1">
      <c r="A181" s="7">
        <f>Volume_Weights!A181</f>
        <v>234</v>
      </c>
      <c r="B181" s="8">
        <v>911.28499999999997</v>
      </c>
      <c r="D181" s="66">
        <f t="shared" si="2"/>
        <v>0.91128500000000001</v>
      </c>
    </row>
    <row r="182" spans="1:4" ht="17" thickTop="1">
      <c r="A182" s="4">
        <f>Volume_Weights!A182</f>
        <v>2594</v>
      </c>
      <c r="B182">
        <v>1552.125</v>
      </c>
      <c r="C182">
        <v>1670.9490000000001</v>
      </c>
      <c r="D182" s="42">
        <f t="shared" si="2"/>
        <v>1.552125</v>
      </c>
    </row>
    <row r="183" spans="1:4">
      <c r="A183" s="4">
        <f>Volume_Weights!A183</f>
        <v>2595</v>
      </c>
      <c r="B183">
        <v>1191.9380000000001</v>
      </c>
      <c r="C183">
        <v>1565.6020000000001</v>
      </c>
      <c r="D183" s="42">
        <f t="shared" si="2"/>
        <v>1.1919380000000002</v>
      </c>
    </row>
    <row r="184" spans="1:4">
      <c r="A184">
        <f>Volume_Weights!A184</f>
        <v>2596</v>
      </c>
      <c r="B184">
        <v>2276.1909999999998</v>
      </c>
      <c r="C184">
        <v>1717.758</v>
      </c>
      <c r="D184" s="42">
        <f t="shared" si="2"/>
        <v>2.2761909999999999</v>
      </c>
    </row>
    <row r="185" spans="1:4">
      <c r="A185" s="4">
        <f>Volume_Weights!A185</f>
        <v>2597</v>
      </c>
      <c r="B185">
        <v>1343.231</v>
      </c>
      <c r="C185">
        <v>2491.86</v>
      </c>
      <c r="D185" s="42">
        <f t="shared" si="2"/>
        <v>1.3432310000000001</v>
      </c>
    </row>
    <row r="186" spans="1:4">
      <c r="A186" s="4">
        <f>Volume_Weights!A186</f>
        <v>2598</v>
      </c>
      <c r="B186">
        <v>1876.921</v>
      </c>
      <c r="C186">
        <v>1245.355</v>
      </c>
      <c r="D186" s="42">
        <f t="shared" si="2"/>
        <v>1.8769210000000001</v>
      </c>
    </row>
    <row r="187" spans="1:4" s="8" customFormat="1" ht="17" thickBot="1">
      <c r="A187" s="7">
        <f>Volume_Weights!A187</f>
        <v>2599</v>
      </c>
      <c r="B187" s="8">
        <v>2610.4870000000001</v>
      </c>
      <c r="C187" s="8">
        <v>2003.34</v>
      </c>
      <c r="D187" s="66">
        <f t="shared" si="2"/>
        <v>2.610487</v>
      </c>
    </row>
    <row r="188" spans="1:4" ht="17" thickTop="1">
      <c r="A188" s="4">
        <f>Volume_Weights!A188</f>
        <v>2583</v>
      </c>
      <c r="B188">
        <v>1916.0170000000001</v>
      </c>
      <c r="C188">
        <v>1531.145</v>
      </c>
      <c r="D188" s="42">
        <f t="shared" si="2"/>
        <v>1.9160170000000001</v>
      </c>
    </row>
    <row r="189" spans="1:4">
      <c r="A189" s="4">
        <f>Volume_Weights!A189</f>
        <v>2584</v>
      </c>
      <c r="B189">
        <v>2095.645</v>
      </c>
      <c r="C189">
        <v>1399.587</v>
      </c>
      <c r="D189" s="42">
        <f t="shared" si="2"/>
        <v>2.0956450000000002</v>
      </c>
    </row>
    <row r="190" spans="1:4">
      <c r="A190">
        <f>Volume_Weights!A190</f>
        <v>2585</v>
      </c>
      <c r="B190">
        <v>1146.883</v>
      </c>
      <c r="C190">
        <v>1027.998</v>
      </c>
      <c r="D190" s="42">
        <f t="shared" si="2"/>
        <v>1.1468830000000001</v>
      </c>
    </row>
    <row r="191" spans="1:4">
      <c r="A191" s="4">
        <f>Volume_Weights!A191</f>
        <v>2586</v>
      </c>
      <c r="B191">
        <v>1986.7090000000001</v>
      </c>
      <c r="C191">
        <v>1563.5450000000001</v>
      </c>
      <c r="D191" s="42">
        <f t="shared" si="2"/>
        <v>1.9867090000000001</v>
      </c>
    </row>
    <row r="192" spans="1:4">
      <c r="A192" s="4">
        <f>Volume_Weights!A192</f>
        <v>2587</v>
      </c>
      <c r="B192">
        <v>1127.319</v>
      </c>
      <c r="C192">
        <v>881.26199999999994</v>
      </c>
      <c r="D192" s="42">
        <f t="shared" si="2"/>
        <v>1.127319</v>
      </c>
    </row>
    <row r="193" spans="1:4" s="8" customFormat="1" ht="17" thickBot="1">
      <c r="A193" s="7">
        <f>Volume_Weights!A193</f>
        <v>2588</v>
      </c>
      <c r="B193" s="8">
        <v>1971.403</v>
      </c>
      <c r="C193" s="8">
        <v>1511.269</v>
      </c>
      <c r="D193" s="66">
        <f t="shared" si="2"/>
        <v>1.971403</v>
      </c>
    </row>
    <row r="194" spans="1:4" ht="17" thickTop="1">
      <c r="A194" s="4">
        <f>Volume_Weights!A194</f>
        <v>2483</v>
      </c>
      <c r="B194">
        <v>1628.6220000000001</v>
      </c>
      <c r="C194">
        <v>963.33199999999999</v>
      </c>
      <c r="D194" s="42">
        <f>B194/1000</f>
        <v>1.628622</v>
      </c>
    </row>
    <row r="195" spans="1:4">
      <c r="A195" s="4">
        <f>Volume_Weights!A195</f>
        <v>2484</v>
      </c>
      <c r="B195">
        <v>1649.578</v>
      </c>
      <c r="C195">
        <v>1128.482</v>
      </c>
      <c r="D195" s="42">
        <f>B195/1000</f>
        <v>1.649578</v>
      </c>
    </row>
    <row r="196" spans="1:4">
      <c r="A196" s="4">
        <f>Volume_Weights!A196</f>
        <v>2485</v>
      </c>
      <c r="B196">
        <v>1590.443</v>
      </c>
      <c r="C196">
        <v>946.41099999999994</v>
      </c>
      <c r="D196" s="42">
        <f t="shared" ref="D196:D247" si="3">B196/1000</f>
        <v>1.5904430000000001</v>
      </c>
    </row>
    <row r="197" spans="1:4">
      <c r="A197" s="4">
        <f>Volume_Weights!A197</f>
        <v>2486</v>
      </c>
      <c r="B197">
        <v>1897.2049999999999</v>
      </c>
      <c r="C197">
        <v>1344.6559999999999</v>
      </c>
      <c r="D197" s="42">
        <f t="shared" si="3"/>
        <v>1.897205</v>
      </c>
    </row>
    <row r="198" spans="1:4">
      <c r="A198" s="4">
        <f>Volume_Weights!A198</f>
        <v>2487</v>
      </c>
      <c r="B198">
        <v>1137.3710000000001</v>
      </c>
      <c r="C198">
        <v>849.06899999999996</v>
      </c>
      <c r="D198" s="42">
        <f t="shared" si="3"/>
        <v>1.1373710000000001</v>
      </c>
    </row>
    <row r="199" spans="1:4" s="8" customFormat="1" ht="17" thickBot="1">
      <c r="A199" s="7">
        <f>Volume_Weights!A199</f>
        <v>2488</v>
      </c>
      <c r="B199" s="8">
        <v>1428.182</v>
      </c>
      <c r="C199" s="8">
        <v>979.88</v>
      </c>
      <c r="D199" s="66">
        <f t="shared" si="3"/>
        <v>1.4281820000000001</v>
      </c>
    </row>
    <row r="200" spans="1:4" ht="17" thickTop="1">
      <c r="A200">
        <f>Volume_Weights!A200</f>
        <v>915</v>
      </c>
      <c r="B200">
        <v>426.92700000000002</v>
      </c>
      <c r="D200" s="42">
        <f t="shared" si="3"/>
        <v>0.426927</v>
      </c>
    </row>
    <row r="201" spans="1:4">
      <c r="A201">
        <f>Volume_Weights!A201</f>
        <v>916</v>
      </c>
      <c r="B201">
        <v>405.58699999999999</v>
      </c>
      <c r="D201" s="42">
        <f t="shared" si="3"/>
        <v>0.40558699999999998</v>
      </c>
    </row>
    <row r="202" spans="1:4">
      <c r="A202" s="4">
        <f>Volume_Weights!A202</f>
        <v>1842</v>
      </c>
      <c r="B202">
        <v>191.36600000000001</v>
      </c>
      <c r="D202" s="42">
        <f t="shared" si="3"/>
        <v>0.19136600000000001</v>
      </c>
    </row>
    <row r="203" spans="1:4">
      <c r="A203" s="4">
        <f>Volume_Weights!A203</f>
        <v>2563</v>
      </c>
      <c r="B203">
        <v>618.23099999999999</v>
      </c>
      <c r="D203" s="42">
        <f t="shared" si="3"/>
        <v>0.61823099999999998</v>
      </c>
    </row>
    <row r="204" spans="1:4">
      <c r="A204" s="4">
        <f>Volume_Weights!A204</f>
        <v>1851</v>
      </c>
      <c r="B204">
        <v>571.33000000000004</v>
      </c>
      <c r="D204" s="42">
        <f t="shared" si="3"/>
        <v>0.57133</v>
      </c>
    </row>
    <row r="205" spans="1:4" s="8" customFormat="1" ht="17" thickBot="1">
      <c r="A205" s="7">
        <f>Volume_Weights!A205</f>
        <v>1870</v>
      </c>
      <c r="B205" s="8">
        <v>399.00200000000001</v>
      </c>
      <c r="D205" s="66">
        <f t="shared" si="3"/>
        <v>0.39900200000000002</v>
      </c>
    </row>
    <row r="206" spans="1:4" ht="17" thickTop="1">
      <c r="A206" s="4">
        <f>Volume_Weights!A206</f>
        <v>170</v>
      </c>
      <c r="B206">
        <v>1066.8340000000001</v>
      </c>
      <c r="C206">
        <v>1053.6110000000001</v>
      </c>
      <c r="D206" s="42">
        <f t="shared" si="3"/>
        <v>1.0668340000000001</v>
      </c>
    </row>
    <row r="207" spans="1:4">
      <c r="A207">
        <f>Volume_Weights!A207</f>
        <v>1149</v>
      </c>
      <c r="B207">
        <v>1100.271</v>
      </c>
      <c r="C207">
        <v>807.95600000000002</v>
      </c>
      <c r="D207" s="42">
        <f t="shared" si="3"/>
        <v>1.100271</v>
      </c>
    </row>
    <row r="208" spans="1:4">
      <c r="A208">
        <f>Volume_Weights!A208</f>
        <v>1853</v>
      </c>
      <c r="B208">
        <v>1683.8910000000001</v>
      </c>
      <c r="C208">
        <v>1313.06</v>
      </c>
      <c r="D208" s="42">
        <f t="shared" si="3"/>
        <v>1.683891</v>
      </c>
    </row>
    <row r="209" spans="1:4">
      <c r="A209" s="4">
        <f>Volume_Weights!A209</f>
        <v>1854</v>
      </c>
      <c r="B209">
        <v>1425.1130000000001</v>
      </c>
      <c r="C209">
        <v>1157.643</v>
      </c>
      <c r="D209" s="42">
        <f t="shared" si="3"/>
        <v>1.4251130000000001</v>
      </c>
    </row>
    <row r="210" spans="1:4">
      <c r="A210" s="4">
        <f>Volume_Weights!A210</f>
        <v>1858</v>
      </c>
      <c r="B210">
        <v>1655.9949999999999</v>
      </c>
      <c r="C210">
        <v>1278.4749999999999</v>
      </c>
      <c r="D210" s="42">
        <f t="shared" si="3"/>
        <v>1.6559949999999999</v>
      </c>
    </row>
    <row r="211" spans="1:4" s="8" customFormat="1" ht="17" thickBot="1">
      <c r="A211" s="7">
        <f>Volume_Weights!A211</f>
        <v>2590</v>
      </c>
      <c r="B211" s="8">
        <v>849.00400000000002</v>
      </c>
      <c r="C211" s="8">
        <v>692.83799999999997</v>
      </c>
      <c r="D211" s="66">
        <f t="shared" si="3"/>
        <v>0.84900399999999998</v>
      </c>
    </row>
    <row r="212" spans="1:4" ht="17" thickTop="1">
      <c r="A212" s="4">
        <f>Volume_Weights!A212</f>
        <v>918</v>
      </c>
      <c r="B212">
        <v>278.17099999999999</v>
      </c>
      <c r="D212" s="42">
        <f t="shared" si="3"/>
        <v>0.278171</v>
      </c>
    </row>
    <row r="213" spans="1:4">
      <c r="A213" s="4">
        <f>Volume_Weights!A213</f>
        <v>1843</v>
      </c>
      <c r="B213">
        <v>583.57299999999998</v>
      </c>
      <c r="D213" s="42">
        <f t="shared" si="3"/>
        <v>0.58357300000000001</v>
      </c>
    </row>
    <row r="214" spans="1:4">
      <c r="A214" s="4">
        <f>Volume_Weights!A214</f>
        <v>1844</v>
      </c>
      <c r="B214">
        <v>413.48399999999998</v>
      </c>
      <c r="D214" s="42">
        <f t="shared" si="3"/>
        <v>0.41348399999999996</v>
      </c>
    </row>
    <row r="215" spans="1:4">
      <c r="A215" s="4">
        <f>Volume_Weights!A215</f>
        <v>2570</v>
      </c>
      <c r="B215">
        <v>256.07799999999997</v>
      </c>
      <c r="D215" s="42">
        <f t="shared" si="3"/>
        <v>0.25607799999999997</v>
      </c>
    </row>
    <row r="216" spans="1:4">
      <c r="A216" s="4">
        <f>Volume_Weights!A216</f>
        <v>2571</v>
      </c>
      <c r="B216">
        <v>265.38400000000001</v>
      </c>
      <c r="D216" s="42">
        <f t="shared" si="3"/>
        <v>0.26538400000000001</v>
      </c>
    </row>
    <row r="217" spans="1:4" s="8" customFormat="1" ht="17" thickBot="1">
      <c r="A217" s="7">
        <f>Volume_Weights!A217</f>
        <v>2572</v>
      </c>
      <c r="B217" s="8">
        <v>406.89600000000002</v>
      </c>
      <c r="D217" s="66">
        <f t="shared" si="3"/>
        <v>0.40689600000000004</v>
      </c>
    </row>
    <row r="218" spans="1:4" ht="17" thickTop="1">
      <c r="A218">
        <f>Volume_Weights!A218</f>
        <v>1824</v>
      </c>
      <c r="B218">
        <v>927.35799999999995</v>
      </c>
      <c r="C218">
        <v>778.52300000000002</v>
      </c>
      <c r="D218" s="42">
        <f t="shared" si="3"/>
        <v>0.9273579999999999</v>
      </c>
    </row>
    <row r="219" spans="1:4">
      <c r="A219" s="4">
        <f>Volume_Weights!A219</f>
        <v>1861</v>
      </c>
      <c r="B219">
        <v>1004.212</v>
      </c>
      <c r="C219">
        <v>709.95500000000004</v>
      </c>
      <c r="D219" s="42">
        <f t="shared" si="3"/>
        <v>1.0042119999999999</v>
      </c>
    </row>
    <row r="220" spans="1:4">
      <c r="A220" s="4">
        <f>Volume_Weights!A220</f>
        <v>1863</v>
      </c>
      <c r="B220">
        <v>1375.201</v>
      </c>
      <c r="C220">
        <v>1091.931</v>
      </c>
      <c r="D220" s="42">
        <f t="shared" si="3"/>
        <v>1.3752010000000001</v>
      </c>
    </row>
    <row r="221" spans="1:4">
      <c r="A221" s="4">
        <f>Volume_Weights!A221</f>
        <v>2589</v>
      </c>
      <c r="B221">
        <v>1530.931</v>
      </c>
      <c r="C221">
        <v>1818.9269999999999</v>
      </c>
      <c r="D221" s="42">
        <f t="shared" si="3"/>
        <v>1.530931</v>
      </c>
    </row>
    <row r="222" spans="1:4">
      <c r="A222" s="4">
        <f>Volume_Weights!A222</f>
        <v>2591</v>
      </c>
      <c r="B222">
        <v>1388.048</v>
      </c>
      <c r="C222">
        <v>1133.3119999999999</v>
      </c>
      <c r="D222" s="42">
        <f t="shared" si="3"/>
        <v>1.3880479999999999</v>
      </c>
    </row>
    <row r="223" spans="1:4" s="8" customFormat="1" ht="17" thickBot="1">
      <c r="A223" s="7">
        <f>Volume_Weights!A223</f>
        <v>2592</v>
      </c>
      <c r="B223" s="8">
        <v>1490.8240000000001</v>
      </c>
      <c r="C223" s="8">
        <v>1492.7190000000001</v>
      </c>
      <c r="D223" s="66">
        <f t="shared" si="3"/>
        <v>1.4908240000000001</v>
      </c>
    </row>
    <row r="224" spans="1:4" ht="17" thickTop="1">
      <c r="A224">
        <f>Volume_Weights!A224</f>
        <v>116</v>
      </c>
      <c r="B224">
        <v>899.71100000000001</v>
      </c>
      <c r="C224">
        <v>803.221</v>
      </c>
      <c r="D224" s="42">
        <f t="shared" si="3"/>
        <v>0.89971100000000004</v>
      </c>
    </row>
    <row r="225" spans="1:4">
      <c r="A225" s="4">
        <f>Volume_Weights!A225</f>
        <v>1619</v>
      </c>
      <c r="B225">
        <v>2303.2240000000002</v>
      </c>
      <c r="C225">
        <v>2276.529</v>
      </c>
      <c r="D225" s="42">
        <f t="shared" si="3"/>
        <v>2.3032240000000002</v>
      </c>
    </row>
    <row r="226" spans="1:4">
      <c r="A226" s="4">
        <f>Volume_Weights!A226</f>
        <v>1822</v>
      </c>
      <c r="B226">
        <v>659.84500000000003</v>
      </c>
      <c r="C226">
        <v>656.90700000000004</v>
      </c>
      <c r="D226" s="42">
        <f t="shared" si="3"/>
        <v>0.65984500000000001</v>
      </c>
    </row>
    <row r="227" spans="1:4">
      <c r="A227" s="4">
        <f>Volume_Weights!A227</f>
        <v>2490</v>
      </c>
      <c r="B227">
        <v>1482.5889999999999</v>
      </c>
      <c r="C227">
        <v>1015.5</v>
      </c>
      <c r="D227" s="42">
        <f t="shared" si="3"/>
        <v>1.4825889999999999</v>
      </c>
    </row>
    <row r="228" spans="1:4">
      <c r="A228" s="4">
        <f>Volume_Weights!A228</f>
        <v>2491</v>
      </c>
      <c r="B228">
        <v>2984.4949999999999</v>
      </c>
      <c r="C228">
        <v>3224.75</v>
      </c>
      <c r="D228" s="42">
        <f t="shared" si="3"/>
        <v>2.9844949999999999</v>
      </c>
    </row>
    <row r="229" spans="1:4" s="8" customFormat="1" ht="17" thickBot="1">
      <c r="A229" s="7">
        <f>Volume_Weights!A229</f>
        <v>2492</v>
      </c>
      <c r="B229" s="8">
        <v>1437.3630000000001</v>
      </c>
      <c r="C229" s="8">
        <v>852.32799999999997</v>
      </c>
      <c r="D229" s="66">
        <f t="shared" si="3"/>
        <v>1.4373629999999999</v>
      </c>
    </row>
    <row r="230" spans="1:4" ht="17" thickTop="1">
      <c r="A230" s="4">
        <f>Volume_Weights!A230</f>
        <v>1823</v>
      </c>
      <c r="B230">
        <v>971.678</v>
      </c>
      <c r="C230">
        <v>684.04200000000003</v>
      </c>
      <c r="D230" s="42">
        <f t="shared" si="3"/>
        <v>0.97167800000000004</v>
      </c>
    </row>
    <row r="231" spans="1:4">
      <c r="A231" s="4">
        <f>Volume_Weights!A231</f>
        <v>1825</v>
      </c>
      <c r="B231">
        <v>2222.6480000000001</v>
      </c>
      <c r="C231">
        <v>1804.6410000000001</v>
      </c>
      <c r="D231" s="42">
        <f t="shared" si="3"/>
        <v>2.222648</v>
      </c>
    </row>
    <row r="232" spans="1:4">
      <c r="A232" s="4">
        <f>Volume_Weights!A232</f>
        <v>2600</v>
      </c>
      <c r="B232">
        <v>1227.241</v>
      </c>
      <c r="C232">
        <v>1166.8989999999999</v>
      </c>
      <c r="D232" s="42">
        <f t="shared" si="3"/>
        <v>1.227241</v>
      </c>
    </row>
    <row r="233" spans="1:4">
      <c r="A233" s="4">
        <f>Volume_Weights!A233</f>
        <v>2601</v>
      </c>
      <c r="B233">
        <v>1069.1130000000001</v>
      </c>
      <c r="C233">
        <v>738.72299999999996</v>
      </c>
      <c r="D233" s="42">
        <f t="shared" si="3"/>
        <v>1.069113</v>
      </c>
    </row>
    <row r="234" spans="1:4">
      <c r="A234" s="4">
        <f>Volume_Weights!A234</f>
        <v>2602</v>
      </c>
      <c r="B234">
        <v>1406.278</v>
      </c>
      <c r="C234">
        <v>1359.81</v>
      </c>
      <c r="D234" s="42">
        <f t="shared" si="3"/>
        <v>1.4062779999999999</v>
      </c>
    </row>
    <row r="235" spans="1:4" ht="17" thickBot="1">
      <c r="A235" s="7">
        <f>Volume_Weights!A235</f>
        <v>2603</v>
      </c>
      <c r="B235">
        <v>1115.923</v>
      </c>
      <c r="C235">
        <v>1152.326</v>
      </c>
      <c r="D235" s="42">
        <f t="shared" si="3"/>
        <v>1.115923</v>
      </c>
    </row>
    <row r="236" spans="1:4" ht="17" thickTop="1">
      <c r="A236" s="4">
        <f>Volume_Weights!A236</f>
        <v>1033</v>
      </c>
      <c r="B236">
        <v>652.13800000000003</v>
      </c>
      <c r="D236" s="42">
        <f t="shared" si="3"/>
        <v>0.652138</v>
      </c>
    </row>
    <row r="237" spans="1:4">
      <c r="A237" s="4">
        <f>Volume_Weights!A237</f>
        <v>917</v>
      </c>
      <c r="B237">
        <v>821.94600000000003</v>
      </c>
      <c r="D237" s="42">
        <f t="shared" si="3"/>
        <v>0.82194600000000007</v>
      </c>
    </row>
    <row r="238" spans="1:4">
      <c r="A238" s="4">
        <f>Volume_Weights!A238</f>
        <v>111</v>
      </c>
      <c r="B238">
        <v>1010.458</v>
      </c>
      <c r="C238">
        <v>917.41300000000001</v>
      </c>
      <c r="D238" s="42">
        <f t="shared" si="3"/>
        <v>1.0104580000000001</v>
      </c>
    </row>
    <row r="239" spans="1:4">
      <c r="A239" s="4">
        <f>Volume_Weights!A239</f>
        <v>921</v>
      </c>
      <c r="B239">
        <v>1256.1079999999999</v>
      </c>
      <c r="C239">
        <v>1108.5809999999999</v>
      </c>
      <c r="D239" s="42">
        <f t="shared" si="3"/>
        <v>1.256108</v>
      </c>
    </row>
    <row r="240" spans="1:4">
      <c r="A240" s="4">
        <f>Volume_Weights!A240</f>
        <v>922</v>
      </c>
      <c r="B240">
        <v>1067.67</v>
      </c>
      <c r="C240">
        <v>1023.37</v>
      </c>
      <c r="D240" s="42">
        <f t="shared" si="3"/>
        <v>1.0676700000000001</v>
      </c>
    </row>
    <row r="241" spans="1:9" s="8" customFormat="1" ht="17" thickBot="1">
      <c r="A241" s="8">
        <f>Volume_Weights!A241</f>
        <v>1778</v>
      </c>
      <c r="B241" s="8">
        <v>1840.0170000000001</v>
      </c>
      <c r="C241" s="8">
        <v>1574.9359999999999</v>
      </c>
      <c r="D241" s="66">
        <f t="shared" si="3"/>
        <v>1.840017</v>
      </c>
    </row>
    <row r="242" spans="1:9" ht="17" thickTop="1">
      <c r="A242" s="4">
        <f>Volume_Weights!A242</f>
        <v>1834</v>
      </c>
      <c r="B242">
        <v>524.577</v>
      </c>
      <c r="D242" s="42">
        <f t="shared" si="3"/>
        <v>0.52457699999999996</v>
      </c>
    </row>
    <row r="243" spans="1:9">
      <c r="A243" s="4">
        <f>Volume_Weights!A243</f>
        <v>1743</v>
      </c>
      <c r="B243">
        <v>358.96899999999999</v>
      </c>
      <c r="D243" s="42">
        <f t="shared" si="3"/>
        <v>0.35896899999999998</v>
      </c>
    </row>
    <row r="244" spans="1:9">
      <c r="A244" s="4">
        <f>Volume_Weights!A244</f>
        <v>2479</v>
      </c>
      <c r="B244">
        <v>621.98199999999997</v>
      </c>
      <c r="D244" s="42">
        <f t="shared" si="3"/>
        <v>0.62198199999999992</v>
      </c>
    </row>
    <row r="245" spans="1:9">
      <c r="A245" s="4">
        <f>Volume_Weights!A245</f>
        <v>2480</v>
      </c>
      <c r="B245">
        <v>492.93799999999999</v>
      </c>
      <c r="D245" s="42">
        <f t="shared" si="3"/>
        <v>0.49293799999999999</v>
      </c>
    </row>
    <row r="246" spans="1:9">
      <c r="A246" s="4">
        <f>Volume_Weights!A246</f>
        <v>2469</v>
      </c>
      <c r="B246">
        <v>650.47400000000005</v>
      </c>
      <c r="D246" s="42">
        <f t="shared" si="3"/>
        <v>0.650474</v>
      </c>
    </row>
    <row r="247" spans="1:9">
      <c r="A247" s="4">
        <f>Volume_Weights!A247</f>
        <v>2470</v>
      </c>
      <c r="B247">
        <v>548.875</v>
      </c>
      <c r="D247" s="42">
        <f t="shared" si="3"/>
        <v>0.548875</v>
      </c>
    </row>
    <row r="248" spans="1:9" s="11" customFormat="1">
      <c r="A248" s="37" t="str">
        <f>Volume_Weights!A248</f>
        <v xml:space="preserve">Stop </v>
      </c>
      <c r="I248" s="93"/>
    </row>
    <row r="252" spans="1:9">
      <c r="A252"/>
    </row>
    <row r="258" spans="1:1">
      <c r="A258"/>
    </row>
    <row r="269" spans="1:1">
      <c r="A269"/>
    </row>
    <row r="275" spans="1:1">
      <c r="A275"/>
    </row>
    <row r="286" spans="1:1">
      <c r="A286"/>
    </row>
    <row r="292" spans="1:1">
      <c r="A292"/>
    </row>
    <row r="303" spans="1:1">
      <c r="A303"/>
    </row>
    <row r="309" spans="1:1">
      <c r="A309"/>
    </row>
    <row r="320" spans="1:1">
      <c r="A320"/>
    </row>
    <row r="326" spans="1:1">
      <c r="A326"/>
    </row>
    <row r="337" spans="1:1">
      <c r="A337"/>
    </row>
    <row r="343" spans="1:1">
      <c r="A343"/>
    </row>
    <row r="354" spans="1:1" ht="17" thickBot="1">
      <c r="A354" s="7"/>
    </row>
    <row r="355" spans="1:1" ht="17" thickTop="1"/>
    <row r="360" spans="1:1" ht="17" thickBot="1">
      <c r="A360" s="7"/>
    </row>
    <row r="361" spans="1:1" ht="17" thickTop="1"/>
    <row r="371" spans="1:1" ht="17" thickBot="1">
      <c r="A371" s="7"/>
    </row>
    <row r="372" spans="1:1" ht="17" thickTop="1"/>
    <row r="377" spans="1:1" ht="17" thickBot="1">
      <c r="A377" s="7"/>
    </row>
    <row r="378" spans="1:1" ht="17" thickTop="1"/>
    <row r="388" spans="1:1" ht="17" thickBot="1">
      <c r="A388" s="7"/>
    </row>
    <row r="389" spans="1:1" ht="17" thickTop="1"/>
    <row r="394" spans="1:1" ht="17" thickBot="1">
      <c r="A394" s="7"/>
    </row>
    <row r="395" spans="1:1" ht="17" thickTop="1"/>
    <row r="405" spans="1:4 16384:16384" ht="17" thickBot="1">
      <c r="A405" s="7"/>
    </row>
    <row r="406" spans="1:4 16384:16384" ht="17" thickTop="1"/>
    <row r="411" spans="1:4 16384:16384" ht="17" thickBot="1">
      <c r="A411" s="7"/>
    </row>
    <row r="412" spans="1:4 16384:16384" s="11" customFormat="1" ht="17" thickTop="1">
      <c r="A412" s="37"/>
      <c r="D412" s="42"/>
      <c r="XFD412" s="12"/>
    </row>
  </sheetData>
  <sheetProtection sheet="1" objects="1" scenarios="1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3F65-A99D-804C-8719-06398FF30983}">
  <dimension ref="A1:XEW412"/>
  <sheetViews>
    <sheetView topLeftCell="A118" workbookViewId="0">
      <selection activeCell="A133" sqref="A133"/>
    </sheetView>
  </sheetViews>
  <sheetFormatPr baseColWidth="10" defaultRowHeight="16"/>
  <cols>
    <col min="13" max="13" width="19.5" customWidth="1"/>
    <col min="14" max="14" width="19.6640625" customWidth="1"/>
    <col min="15" max="15" width="19.33203125" customWidth="1"/>
    <col min="16" max="16" width="22.33203125" customWidth="1"/>
    <col min="17" max="17" width="21.6640625" style="56" customWidth="1"/>
    <col min="18" max="18" width="24" customWidth="1"/>
    <col min="25" max="25" width="15.1640625" style="55" customWidth="1"/>
    <col min="26" max="26" width="13.6640625" customWidth="1"/>
    <col min="27" max="27" width="13.6640625" style="55" customWidth="1"/>
    <col min="28" max="28" width="16.83203125" customWidth="1"/>
  </cols>
  <sheetData>
    <row r="1" spans="1:28" s="48" customFormat="1" ht="17" thickBot="1">
      <c r="A1" s="1" t="str">
        <f>Volume_Weights!A1</f>
        <v>ID_LAB</v>
      </c>
      <c r="B1" s="40" t="str">
        <f>Volume_Weights!C1</f>
        <v>W. Falcon Dissolution</v>
      </c>
      <c r="C1" s="41" t="s">
        <v>61</v>
      </c>
      <c r="D1" s="41" t="s">
        <v>62</v>
      </c>
      <c r="E1" s="48" t="str">
        <f>Chlorophyll!B1</f>
        <v xml:space="preserve">1st Chl #663 </v>
      </c>
      <c r="F1" s="48" t="str">
        <f>Chlorophyll!C1</f>
        <v>1st Chl #630</v>
      </c>
      <c r="G1" s="48" t="str">
        <f>Chlorophyll!D1</f>
        <v>1st Chl #660</v>
      </c>
      <c r="H1" s="48" t="str">
        <f>Chlorophyll!E1</f>
        <v>1st Chl #750</v>
      </c>
      <c r="I1" s="48" t="str">
        <f>Chlorophyll!F1</f>
        <v xml:space="preserve">2nd Chl #663 </v>
      </c>
      <c r="J1" s="48" t="str">
        <f>Chlorophyll!G1</f>
        <v>2nd Chl #630</v>
      </c>
      <c r="K1" s="48" t="str">
        <f>Chlorophyll!H1</f>
        <v>2nd Chl #660</v>
      </c>
      <c r="L1" s="48" t="str">
        <f>Chlorophyll!I1</f>
        <v>2nd Chl #750</v>
      </c>
      <c r="M1" s="48" t="s">
        <v>63</v>
      </c>
      <c r="N1" s="48" t="s">
        <v>64</v>
      </c>
      <c r="O1" s="48" t="s">
        <v>65</v>
      </c>
      <c r="P1" s="48" t="s">
        <v>66</v>
      </c>
      <c r="Q1" s="54" t="s">
        <v>93</v>
      </c>
      <c r="R1" s="53" t="s">
        <v>94</v>
      </c>
      <c r="T1" s="48" t="s">
        <v>90</v>
      </c>
      <c r="U1" s="48" t="s">
        <v>91</v>
      </c>
      <c r="V1" s="48" t="s">
        <v>67</v>
      </c>
      <c r="X1" s="48" t="str">
        <f>'Zoox Counting'!Q1</f>
        <v>Mean Zoox</v>
      </c>
      <c r="Y1" s="57" t="s">
        <v>68</v>
      </c>
      <c r="Z1" s="48" t="s">
        <v>69</v>
      </c>
      <c r="AA1" s="57" t="s">
        <v>92</v>
      </c>
      <c r="AB1" s="48" t="str">
        <f>Surfaces!D1</f>
        <v>Surfaces (cm^2)</v>
      </c>
    </row>
    <row r="2" spans="1:28">
      <c r="A2" s="4">
        <f>Volume_Weights!A2</f>
        <v>6030</v>
      </c>
      <c r="B2">
        <f>Volume_Weights!C2</f>
        <v>6</v>
      </c>
      <c r="C2">
        <v>5</v>
      </c>
      <c r="D2">
        <v>1.5</v>
      </c>
      <c r="E2">
        <f>Chlorophyll!B2</f>
        <v>1.482</v>
      </c>
      <c r="F2">
        <f>Chlorophyll!C2</f>
        <v>0.255</v>
      </c>
      <c r="G2">
        <f>Chlorophyll!D2</f>
        <v>1.427</v>
      </c>
      <c r="H2">
        <f>Chlorophyll!E2</f>
        <v>-1E-3</v>
      </c>
      <c r="I2">
        <f>Chlorophyll!F2</f>
        <v>8.7999999999999995E-2</v>
      </c>
      <c r="J2">
        <f>Chlorophyll!G2</f>
        <v>0.04</v>
      </c>
      <c r="K2">
        <f>Chlorophyll!H2</f>
        <v>0.08</v>
      </c>
      <c r="L2">
        <f>Chlorophyll!I2</f>
        <v>1.4E-2</v>
      </c>
      <c r="M2">
        <f>11.43 * (E2-H2)-0.64*(F2-H2)</f>
        <v>16.786849999999998</v>
      </c>
      <c r="N2">
        <f>27.09*(F2-H2)-3.63*(F2-H2)</f>
        <v>6.0057599999999995</v>
      </c>
      <c r="O2">
        <f>11.43*(I2-L2)-0.64*(J2-L2)</f>
        <v>0.82917999999999992</v>
      </c>
      <c r="P2">
        <f>27.09*(J2-L2)-3.63*(I2-L2)</f>
        <v>0.43572000000000011</v>
      </c>
      <c r="Q2" s="55">
        <f t="shared" ref="Q2:Q65" si="0">(M2+O2)*$C2/$D2*1/$AB2</f>
        <v>71.732610796277044</v>
      </c>
      <c r="R2" s="44">
        <f t="shared" ref="R2:R65" si="1">(N2+P2)*$C2/$D2*1/$AB2</f>
        <v>26.229756522440223</v>
      </c>
      <c r="T2">
        <v>10</v>
      </c>
      <c r="U2">
        <v>0</v>
      </c>
      <c r="V2">
        <f>T2/(U2+T2)</f>
        <v>1</v>
      </c>
      <c r="X2">
        <f>'Zoox Counting'!Q2</f>
        <v>120</v>
      </c>
      <c r="Y2" s="55">
        <f>X2/0.1*1000</f>
        <v>1200000</v>
      </c>
      <c r="Z2">
        <f t="shared" ref="Z2:Z65" si="2">Y2*C2*1*V2/V2</f>
        <v>6000000</v>
      </c>
      <c r="AA2" s="55">
        <f>Z2/AB2</f>
        <v>7329613.9614486732</v>
      </c>
      <c r="AB2">
        <f>Surfaces!D2</f>
        <v>0.81859700000000002</v>
      </c>
    </row>
    <row r="3" spans="1:28">
      <c r="A3" s="4">
        <f>Volume_Weights!A3</f>
        <v>6031</v>
      </c>
      <c r="B3">
        <f>Volume_Weights!C3</f>
        <v>7</v>
      </c>
      <c r="C3">
        <v>5</v>
      </c>
      <c r="D3">
        <v>1.5</v>
      </c>
      <c r="E3">
        <f>Chlorophyll!B3</f>
        <v>0.89100000000000001</v>
      </c>
      <c r="F3">
        <f>Chlorophyll!C3</f>
        <v>0.14399999999999999</v>
      </c>
      <c r="G3">
        <f>Chlorophyll!D3</f>
        <v>0.85099999999999998</v>
      </c>
      <c r="H3">
        <f>Chlorophyll!E3</f>
        <v>0</v>
      </c>
      <c r="I3">
        <f>Chlorophyll!F3</f>
        <v>2.9000000000000001E-2</v>
      </c>
      <c r="J3">
        <f>Chlorophyll!G3</f>
        <v>1.0999999999999999E-2</v>
      </c>
      <c r="K3">
        <f>Chlorophyll!H3</f>
        <v>3.5999999999999997E-2</v>
      </c>
      <c r="L3">
        <f>Chlorophyll!I3</f>
        <v>5.0000000000000001E-3</v>
      </c>
      <c r="M3">
        <f t="shared" ref="M3:M15" si="3">11.43 * (E3-H3)-0.64*(F3-H3)</f>
        <v>10.09197</v>
      </c>
      <c r="N3">
        <f t="shared" ref="N3:N15" si="4">27.09*(F3-H3)-3.63*(F3-H3)</f>
        <v>3.3782399999999995</v>
      </c>
      <c r="O3">
        <f t="shared" ref="O3:O66" si="5">11.43*(I3-L3)-0.64*(J3-L3)</f>
        <v>0.27048</v>
      </c>
      <c r="P3">
        <f t="shared" ref="P3:P66" si="6">27.09*(J3-L3)-3.63*(I3-L3)</f>
        <v>7.5419999999999987E-2</v>
      </c>
      <c r="Q3" s="55">
        <f t="shared" si="0"/>
        <v>35.674707070081119</v>
      </c>
      <c r="R3" s="44">
        <f t="shared" si="1"/>
        <v>11.889882105067466</v>
      </c>
      <c r="T3">
        <v>10</v>
      </c>
      <c r="U3">
        <v>0</v>
      </c>
      <c r="V3">
        <f t="shared" ref="V3:V66" si="7">T3/(U3+T3)</f>
        <v>1</v>
      </c>
      <c r="X3">
        <f>'Zoox Counting'!Q3</f>
        <v>106.57142857142857</v>
      </c>
      <c r="Y3" s="55">
        <f t="shared" ref="Y3:Y66" si="8">X3/0.1*1000</f>
        <v>1065714.2857142854</v>
      </c>
      <c r="Z3">
        <f t="shared" si="2"/>
        <v>5328571.4285714272</v>
      </c>
      <c r="AA3" s="55">
        <f t="shared" ref="AA3:AA66" si="9">Z3/AB3</f>
        <v>5503386.5007683327</v>
      </c>
      <c r="AB3">
        <f>Surfaces!D3</f>
        <v>0.96823500000000007</v>
      </c>
    </row>
    <row r="4" spans="1:28">
      <c r="A4" s="4">
        <f>Volume_Weights!A4</f>
        <v>6032</v>
      </c>
      <c r="B4">
        <f>Volume_Weights!C4</f>
        <v>8</v>
      </c>
      <c r="C4">
        <v>5</v>
      </c>
      <c r="D4">
        <v>1.5</v>
      </c>
      <c r="E4">
        <f>Chlorophyll!B4</f>
        <v>0.54700000000000004</v>
      </c>
      <c r="F4">
        <f>Chlorophyll!C4</f>
        <v>8.1000000000000003E-2</v>
      </c>
      <c r="G4">
        <f>Chlorophyll!D4</f>
        <v>0.52</v>
      </c>
      <c r="H4">
        <f>Chlorophyll!E4</f>
        <v>-1E-3</v>
      </c>
      <c r="I4">
        <f>Chlorophyll!F4</f>
        <v>0.02</v>
      </c>
      <c r="J4">
        <f>Chlorophyll!G4</f>
        <v>1.0999999999999999E-2</v>
      </c>
      <c r="K4">
        <f>Chlorophyll!H4</f>
        <v>2.4E-2</v>
      </c>
      <c r="L4">
        <f>Chlorophyll!I4</f>
        <v>1.2999999999999999E-2</v>
      </c>
      <c r="M4">
        <f t="shared" si="3"/>
        <v>6.2111600000000005</v>
      </c>
      <c r="N4">
        <f t="shared" si="4"/>
        <v>1.9237199999999999</v>
      </c>
      <c r="O4">
        <f t="shared" si="5"/>
        <v>8.1290000000000015E-2</v>
      </c>
      <c r="P4">
        <f t="shared" si="6"/>
        <v>-7.9589999999999994E-2</v>
      </c>
      <c r="Q4" s="55">
        <f t="shared" si="0"/>
        <v>12.940494434669162</v>
      </c>
      <c r="R4" s="44">
        <f t="shared" si="1"/>
        <v>3.7924741558226822</v>
      </c>
      <c r="T4">
        <v>10</v>
      </c>
      <c r="U4">
        <v>0</v>
      </c>
      <c r="V4">
        <f t="shared" si="7"/>
        <v>1</v>
      </c>
      <c r="X4">
        <f>'Zoox Counting'!Q4</f>
        <v>51.625</v>
      </c>
      <c r="Y4" s="55">
        <f t="shared" si="8"/>
        <v>516250</v>
      </c>
      <c r="Z4">
        <f t="shared" si="2"/>
        <v>2581250</v>
      </c>
      <c r="AA4" s="55">
        <f t="shared" si="9"/>
        <v>1592510.9262444568</v>
      </c>
      <c r="AB4">
        <f>Surfaces!D4</f>
        <v>1.620868</v>
      </c>
    </row>
    <row r="5" spans="1:28">
      <c r="A5" s="4">
        <f>Volume_Weights!A5</f>
        <v>6033</v>
      </c>
      <c r="B5">
        <f>Volume_Weights!C5</f>
        <v>5</v>
      </c>
      <c r="C5">
        <v>5</v>
      </c>
      <c r="D5">
        <v>1.5</v>
      </c>
      <c r="E5">
        <f>Chlorophyll!B5</f>
        <v>0.90600000000000003</v>
      </c>
      <c r="F5">
        <f>Chlorophyll!C5</f>
        <v>0.156</v>
      </c>
      <c r="G5">
        <f>Chlorophyll!D5</f>
        <v>0.86399999999999999</v>
      </c>
      <c r="H5">
        <f>Chlorophyll!E5</f>
        <v>1.2999999999999999E-2</v>
      </c>
      <c r="I5">
        <f>Chlorophyll!F5</f>
        <v>3.4000000000000002E-2</v>
      </c>
      <c r="J5">
        <f>Chlorophyll!G5</f>
        <v>1.7000000000000001E-2</v>
      </c>
      <c r="K5">
        <f>Chlorophyll!H5</f>
        <v>3.2000000000000001E-2</v>
      </c>
      <c r="L5">
        <f>Chlorophyll!I5</f>
        <v>8.0000000000000002E-3</v>
      </c>
      <c r="M5">
        <f t="shared" si="3"/>
        <v>10.11547</v>
      </c>
      <c r="N5">
        <f t="shared" si="4"/>
        <v>3.3547799999999999</v>
      </c>
      <c r="O5">
        <f t="shared" si="5"/>
        <v>0.29142000000000001</v>
      </c>
      <c r="P5">
        <f t="shared" si="6"/>
        <v>0.14943000000000001</v>
      </c>
      <c r="Q5" s="55">
        <f t="shared" si="0"/>
        <v>16.835198376608361</v>
      </c>
      <c r="R5" s="44">
        <f t="shared" si="1"/>
        <v>5.6687512314721085</v>
      </c>
      <c r="T5">
        <v>10</v>
      </c>
      <c r="U5">
        <v>0</v>
      </c>
      <c r="V5">
        <f t="shared" si="7"/>
        <v>1</v>
      </c>
      <c r="X5">
        <f>'Zoox Counting'!Q5</f>
        <v>99.5</v>
      </c>
      <c r="Y5" s="55">
        <f t="shared" si="8"/>
        <v>995000</v>
      </c>
      <c r="Z5">
        <f t="shared" si="2"/>
        <v>4975000</v>
      </c>
      <c r="AA5" s="55">
        <f t="shared" si="9"/>
        <v>2414413.2951427344</v>
      </c>
      <c r="AB5">
        <f>Surfaces!D5</f>
        <v>2.0605419999999999</v>
      </c>
    </row>
    <row r="6" spans="1:28">
      <c r="A6" s="4">
        <f>Volume_Weights!A6</f>
        <v>6034</v>
      </c>
      <c r="B6">
        <f>Volume_Weights!C6</f>
        <v>10</v>
      </c>
      <c r="C6">
        <v>5</v>
      </c>
      <c r="D6">
        <v>1.5</v>
      </c>
      <c r="E6">
        <f>Chlorophyll!B6</f>
        <v>1.2430000000000001</v>
      </c>
      <c r="F6">
        <f>Chlorophyll!C6</f>
        <v>0.184</v>
      </c>
      <c r="G6">
        <f>Chlorophyll!D6</f>
        <v>1.1890000000000001</v>
      </c>
      <c r="H6">
        <f>Chlorophyll!E6</f>
        <v>5.0000000000000001E-3</v>
      </c>
      <c r="I6">
        <f>Chlorophyll!F6</f>
        <v>5.2999999999999999E-2</v>
      </c>
      <c r="J6">
        <f>Chlorophyll!G6</f>
        <v>8.9999999999999993E-3</v>
      </c>
      <c r="K6">
        <f>Chlorophyll!H6</f>
        <v>5.2999999999999999E-2</v>
      </c>
      <c r="L6">
        <f>Chlorophyll!I6</f>
        <v>-3.0000000000000001E-3</v>
      </c>
      <c r="M6">
        <f t="shared" si="3"/>
        <v>14.035780000000003</v>
      </c>
      <c r="N6">
        <f t="shared" si="4"/>
        <v>4.1993399999999994</v>
      </c>
      <c r="O6">
        <f t="shared" si="5"/>
        <v>0.63239999999999996</v>
      </c>
      <c r="P6">
        <f t="shared" si="6"/>
        <v>0.12179999999999999</v>
      </c>
      <c r="Q6" s="55">
        <f t="shared" si="0"/>
        <v>35.920783253499472</v>
      </c>
      <c r="R6" s="44">
        <f t="shared" si="1"/>
        <v>10.582003585177347</v>
      </c>
      <c r="T6">
        <v>10</v>
      </c>
      <c r="U6">
        <v>0</v>
      </c>
      <c r="V6">
        <f t="shared" si="7"/>
        <v>1</v>
      </c>
      <c r="X6">
        <f>'Zoox Counting'!Q6</f>
        <v>140.83333333333334</v>
      </c>
      <c r="Y6" s="55">
        <f t="shared" si="8"/>
        <v>1408333.3333333333</v>
      </c>
      <c r="Z6">
        <f t="shared" si="2"/>
        <v>7041666.666666666</v>
      </c>
      <c r="AA6" s="55">
        <f t="shared" si="9"/>
        <v>5173283.5718553774</v>
      </c>
      <c r="AB6">
        <f>Surfaces!D6</f>
        <v>1.3611600000000001</v>
      </c>
    </row>
    <row r="7" spans="1:28" s="8" customFormat="1" ht="17" thickBot="1">
      <c r="A7" s="7">
        <f>Volume_Weights!A7</f>
        <v>6035</v>
      </c>
      <c r="B7" s="8">
        <f>Volume_Weights!C7</f>
        <v>6</v>
      </c>
      <c r="C7" s="8">
        <v>5</v>
      </c>
      <c r="D7" s="8">
        <v>1.5</v>
      </c>
      <c r="E7" s="8">
        <f>Chlorophyll!B7</f>
        <v>1.0629999999999999</v>
      </c>
      <c r="F7" s="8">
        <f>Chlorophyll!C7</f>
        <v>0.16400000000000001</v>
      </c>
      <c r="G7" s="8">
        <f>Chlorophyll!D7</f>
        <v>1.014</v>
      </c>
      <c r="H7" s="8">
        <f>Chlorophyll!E7</f>
        <v>5.0000000000000001E-3</v>
      </c>
      <c r="I7" s="8">
        <f>Chlorophyll!F7</f>
        <v>5.0999999999999997E-2</v>
      </c>
      <c r="J7" s="8">
        <f>Chlorophyll!G7</f>
        <v>2.7E-2</v>
      </c>
      <c r="K7" s="8">
        <f>Chlorophyll!H7</f>
        <v>0.05</v>
      </c>
      <c r="L7" s="8">
        <f>Chlorophyll!I7</f>
        <v>2.4E-2</v>
      </c>
      <c r="M7" s="8">
        <f t="shared" si="3"/>
        <v>11.99118</v>
      </c>
      <c r="N7" s="8">
        <f t="shared" si="4"/>
        <v>3.7301400000000005</v>
      </c>
      <c r="O7" s="8">
        <f t="shared" si="5"/>
        <v>0.30668999999999996</v>
      </c>
      <c r="P7" s="8">
        <f t="shared" si="6"/>
        <v>-1.6740000000000005E-2</v>
      </c>
      <c r="Q7" s="80">
        <f t="shared" si="0"/>
        <v>43.012689891945996</v>
      </c>
      <c r="R7" s="81">
        <f t="shared" si="1"/>
        <v>12.987885108945882</v>
      </c>
      <c r="T7" s="8">
        <v>10</v>
      </c>
      <c r="U7" s="8">
        <v>0</v>
      </c>
      <c r="V7" s="8">
        <f t="shared" si="7"/>
        <v>1</v>
      </c>
      <c r="X7" s="8">
        <f>'Zoox Counting'!Q7</f>
        <v>130.83333333333334</v>
      </c>
      <c r="Y7" s="80">
        <f t="shared" si="8"/>
        <v>1308333.3333333333</v>
      </c>
      <c r="Z7" s="8">
        <f t="shared" si="2"/>
        <v>6541666.666666666</v>
      </c>
      <c r="AA7" s="80">
        <f t="shared" si="9"/>
        <v>6863985.7075204095</v>
      </c>
      <c r="AB7" s="8">
        <f>Surfaces!D7</f>
        <v>0.95304200000000006</v>
      </c>
    </row>
    <row r="8" spans="1:28" ht="17" thickTop="1">
      <c r="A8" s="4">
        <f>Volume_Weights!A8</f>
        <v>6036</v>
      </c>
      <c r="B8">
        <f>Volume_Weights!C8</f>
        <v>10</v>
      </c>
      <c r="C8">
        <v>5</v>
      </c>
      <c r="D8">
        <v>1.5</v>
      </c>
      <c r="E8">
        <f>Chlorophyll!B8</f>
        <v>0.72399999999999998</v>
      </c>
      <c r="F8">
        <f>Chlorophyll!C8</f>
        <v>0.13300000000000001</v>
      </c>
      <c r="G8">
        <f>Chlorophyll!D8</f>
        <v>0.69299999999999995</v>
      </c>
      <c r="H8">
        <f>Chlorophyll!E8</f>
        <v>-2E-3</v>
      </c>
      <c r="I8">
        <f>Chlorophyll!F8</f>
        <v>4.2999999999999997E-2</v>
      </c>
      <c r="J8">
        <f>Chlorophyll!G8</f>
        <v>2.1999999999999999E-2</v>
      </c>
      <c r="K8">
        <f>Chlorophyll!H8</f>
        <v>4.1000000000000002E-2</v>
      </c>
      <c r="L8">
        <f>Chlorophyll!I8</f>
        <v>5.0000000000000001E-3</v>
      </c>
      <c r="M8">
        <f t="shared" si="3"/>
        <v>8.211780000000001</v>
      </c>
      <c r="N8">
        <f t="shared" si="4"/>
        <v>3.1671</v>
      </c>
      <c r="O8">
        <f t="shared" si="5"/>
        <v>0.42346</v>
      </c>
      <c r="P8">
        <f t="shared" si="6"/>
        <v>0.32258999999999993</v>
      </c>
      <c r="Q8" s="55">
        <f t="shared" si="0"/>
        <v>15.561186379988387</v>
      </c>
      <c r="R8" s="44">
        <f t="shared" si="1"/>
        <v>6.2886169346053693</v>
      </c>
      <c r="T8">
        <v>10</v>
      </c>
      <c r="U8">
        <v>0</v>
      </c>
      <c r="V8">
        <f t="shared" si="7"/>
        <v>1</v>
      </c>
      <c r="X8">
        <f>'Zoox Counting'!Q8</f>
        <v>118.5</v>
      </c>
      <c r="Y8" s="55">
        <f t="shared" si="8"/>
        <v>1185000</v>
      </c>
      <c r="Z8">
        <f t="shared" si="2"/>
        <v>5925000</v>
      </c>
      <c r="AA8" s="55">
        <f t="shared" si="9"/>
        <v>3203154.6072175587</v>
      </c>
      <c r="AB8">
        <f>Surfaces!D8</f>
        <v>1.849739</v>
      </c>
    </row>
    <row r="9" spans="1:28">
      <c r="A9" s="4">
        <f>Volume_Weights!A9</f>
        <v>6037</v>
      </c>
      <c r="B9">
        <f>Volume_Weights!C9</f>
        <v>5</v>
      </c>
      <c r="C9">
        <v>5</v>
      </c>
      <c r="D9">
        <v>1.5</v>
      </c>
      <c r="E9">
        <f>Chlorophyll!B9</f>
        <v>0.751</v>
      </c>
      <c r="F9">
        <f>Chlorophyll!C9</f>
        <v>0.13700000000000001</v>
      </c>
      <c r="G9">
        <f>Chlorophyll!D9</f>
        <v>0.71799999999999997</v>
      </c>
      <c r="H9">
        <f>Chlorophyll!E9</f>
        <v>8.9999999999999993E-3</v>
      </c>
      <c r="I9">
        <f>Chlorophyll!F9</f>
        <v>3.5000000000000003E-2</v>
      </c>
      <c r="J9">
        <f>Chlorophyll!G9</f>
        <v>1.0999999999999999E-2</v>
      </c>
      <c r="K9">
        <f>Chlorophyll!H9</f>
        <v>3.3000000000000002E-2</v>
      </c>
      <c r="L9">
        <f>Chlorophyll!I9</f>
        <v>0</v>
      </c>
      <c r="M9">
        <f t="shared" si="3"/>
        <v>8.3991399999999992</v>
      </c>
      <c r="N9">
        <f t="shared" si="4"/>
        <v>3.0028799999999998</v>
      </c>
      <c r="O9">
        <f t="shared" si="5"/>
        <v>0.39301000000000003</v>
      </c>
      <c r="P9">
        <f t="shared" si="6"/>
        <v>0.17093999999999998</v>
      </c>
      <c r="Q9" s="55">
        <f t="shared" si="0"/>
        <v>23.474766925066255</v>
      </c>
      <c r="R9" s="44">
        <f t="shared" si="1"/>
        <v>8.4740006439964937</v>
      </c>
      <c r="T9">
        <v>10</v>
      </c>
      <c r="U9">
        <v>0</v>
      </c>
      <c r="V9">
        <f t="shared" si="7"/>
        <v>1</v>
      </c>
      <c r="X9">
        <f>'Zoox Counting'!Q9</f>
        <v>96.833333333333329</v>
      </c>
      <c r="Y9" s="55">
        <f t="shared" si="8"/>
        <v>968333.33333333326</v>
      </c>
      <c r="Z9">
        <f t="shared" si="2"/>
        <v>4841666.666666666</v>
      </c>
      <c r="AA9" s="55">
        <f t="shared" si="9"/>
        <v>3878129.8042752608</v>
      </c>
      <c r="AB9">
        <f>Surfaces!D9</f>
        <v>1.248454</v>
      </c>
    </row>
    <row r="10" spans="1:28">
      <c r="A10" s="4">
        <f>Volume_Weights!A10</f>
        <v>6039</v>
      </c>
      <c r="B10">
        <f>Volume_Weights!C10</f>
        <v>4</v>
      </c>
      <c r="C10">
        <v>5</v>
      </c>
      <c r="D10">
        <v>1.5</v>
      </c>
      <c r="E10">
        <f>Chlorophyll!B10</f>
        <v>0.36499999999999999</v>
      </c>
      <c r="F10">
        <f>Chlorophyll!C10</f>
        <v>7.6999999999999999E-2</v>
      </c>
      <c r="G10">
        <f>Chlorophyll!D10</f>
        <v>0.35099999999999998</v>
      </c>
      <c r="H10">
        <f>Chlorophyll!E10</f>
        <v>1E-3</v>
      </c>
      <c r="I10">
        <f>Chlorophyll!F10</f>
        <v>1.2999999999999999E-2</v>
      </c>
      <c r="J10">
        <f>Chlorophyll!G10</f>
        <v>5.0000000000000001E-3</v>
      </c>
      <c r="K10">
        <f>Chlorophyll!H10</f>
        <v>8.9999999999999993E-3</v>
      </c>
      <c r="L10">
        <f>Chlorophyll!I10</f>
        <v>-2E-3</v>
      </c>
      <c r="M10">
        <f t="shared" si="3"/>
        <v>4.1118800000000002</v>
      </c>
      <c r="N10">
        <f t="shared" si="4"/>
        <v>1.7829600000000001</v>
      </c>
      <c r="O10">
        <f t="shared" si="5"/>
        <v>0.16696999999999998</v>
      </c>
      <c r="P10">
        <f t="shared" si="6"/>
        <v>0.13517999999999999</v>
      </c>
      <c r="Q10" s="55">
        <f t="shared" si="0"/>
        <v>15.628138794717437</v>
      </c>
      <c r="R10" s="44">
        <f t="shared" si="1"/>
        <v>7.0058445955570567</v>
      </c>
      <c r="T10">
        <v>10</v>
      </c>
      <c r="U10">
        <v>0</v>
      </c>
      <c r="V10">
        <f t="shared" si="7"/>
        <v>1</v>
      </c>
      <c r="X10">
        <f>'Zoox Counting'!Q10</f>
        <v>65.833333333333329</v>
      </c>
      <c r="Y10" s="55">
        <f t="shared" si="8"/>
        <v>658333.33333333326</v>
      </c>
      <c r="Z10">
        <f t="shared" si="2"/>
        <v>3291666.666666666</v>
      </c>
      <c r="AA10" s="55">
        <f t="shared" si="9"/>
        <v>3606760.4753107647</v>
      </c>
      <c r="AB10">
        <f>Surfaces!D10</f>
        <v>0.91263800000000006</v>
      </c>
    </row>
    <row r="11" spans="1:28">
      <c r="A11" s="4">
        <f>Volume_Weights!A11</f>
        <v>6040</v>
      </c>
      <c r="B11">
        <f>Volume_Weights!C11</f>
        <v>4</v>
      </c>
      <c r="C11">
        <v>5</v>
      </c>
      <c r="D11">
        <v>1.5</v>
      </c>
      <c r="E11">
        <f>Chlorophyll!B11</f>
        <v>0.35899999999999999</v>
      </c>
      <c r="F11">
        <f>Chlorophyll!C11</f>
        <v>6.6000000000000003E-2</v>
      </c>
      <c r="G11">
        <f>Chlorophyll!D11</f>
        <v>0.34799999999999998</v>
      </c>
      <c r="H11">
        <f>Chlorophyll!E11</f>
        <v>6.0000000000000001E-3</v>
      </c>
      <c r="I11">
        <f>Chlorophyll!F11</f>
        <v>1.2E-2</v>
      </c>
      <c r="J11">
        <f>Chlorophyll!G11</f>
        <v>5.0000000000000001E-3</v>
      </c>
      <c r="K11">
        <f>Chlorophyll!H11</f>
        <v>8.9999999999999993E-3</v>
      </c>
      <c r="L11">
        <f>Chlorophyll!I11</f>
        <v>-2E-3</v>
      </c>
      <c r="M11">
        <f t="shared" si="3"/>
        <v>3.9963899999999999</v>
      </c>
      <c r="N11">
        <f t="shared" si="4"/>
        <v>1.4076000000000002</v>
      </c>
      <c r="O11">
        <f t="shared" si="5"/>
        <v>0.15553999999999998</v>
      </c>
      <c r="P11">
        <f t="shared" si="6"/>
        <v>0.13880999999999999</v>
      </c>
      <c r="Q11" s="55">
        <f t="shared" si="0"/>
        <v>12.025398579750998</v>
      </c>
      <c r="R11" s="44">
        <f t="shared" si="1"/>
        <v>4.4789282617271349</v>
      </c>
      <c r="T11">
        <v>10</v>
      </c>
      <c r="U11">
        <v>0</v>
      </c>
      <c r="V11">
        <f t="shared" si="7"/>
        <v>1</v>
      </c>
      <c r="X11">
        <f>'Zoox Counting'!Q11</f>
        <v>69.25</v>
      </c>
      <c r="Y11" s="55">
        <f t="shared" si="8"/>
        <v>692500</v>
      </c>
      <c r="Z11">
        <f t="shared" si="2"/>
        <v>3462500</v>
      </c>
      <c r="AA11" s="55">
        <f t="shared" si="9"/>
        <v>3008572.585452151</v>
      </c>
      <c r="AB11">
        <f>Surfaces!D11</f>
        <v>1.1508779999999998</v>
      </c>
    </row>
    <row r="12" spans="1:28">
      <c r="A12" s="4">
        <f>Volume_Weights!A12</f>
        <v>6042</v>
      </c>
      <c r="B12">
        <f>Volume_Weights!C12</f>
        <v>6</v>
      </c>
      <c r="C12">
        <v>5</v>
      </c>
      <c r="D12">
        <v>1.5</v>
      </c>
      <c r="E12">
        <f>Chlorophyll!B12</f>
        <v>0.88500000000000001</v>
      </c>
      <c r="F12">
        <f>Chlorophyll!C12</f>
        <v>0.18</v>
      </c>
      <c r="G12">
        <f>Chlorophyll!D12</f>
        <v>0.85499999999999998</v>
      </c>
      <c r="H12">
        <f>Chlorophyll!E12</f>
        <v>2.3E-2</v>
      </c>
      <c r="I12">
        <f>Chlorophyll!F12</f>
        <v>6.3E-2</v>
      </c>
      <c r="J12">
        <f>Chlorophyll!G12</f>
        <v>2.8000000000000001E-2</v>
      </c>
      <c r="K12">
        <f>Chlorophyll!H12</f>
        <v>5.8999999999999997E-2</v>
      </c>
      <c r="L12">
        <f>Chlorophyll!I12</f>
        <v>4.0000000000000001E-3</v>
      </c>
      <c r="M12">
        <f t="shared" si="3"/>
        <v>9.752180000000001</v>
      </c>
      <c r="N12">
        <f t="shared" si="4"/>
        <v>3.6832199999999995</v>
      </c>
      <c r="O12">
        <f t="shared" si="5"/>
        <v>0.65900999999999987</v>
      </c>
      <c r="P12">
        <f t="shared" si="6"/>
        <v>0.43598999999999999</v>
      </c>
      <c r="Q12" s="55">
        <f t="shared" si="0"/>
        <v>24.627029487083057</v>
      </c>
      <c r="R12" s="44">
        <f t="shared" si="1"/>
        <v>9.7437378564301831</v>
      </c>
      <c r="T12">
        <v>10</v>
      </c>
      <c r="U12">
        <v>0</v>
      </c>
      <c r="V12">
        <f t="shared" si="7"/>
        <v>1</v>
      </c>
      <c r="X12">
        <f>'Zoox Counting'!Q12</f>
        <v>131.125</v>
      </c>
      <c r="Y12" s="55">
        <f t="shared" si="8"/>
        <v>1311250</v>
      </c>
      <c r="Z12">
        <f t="shared" si="2"/>
        <v>6556250</v>
      </c>
      <c r="AA12" s="55">
        <f t="shared" si="9"/>
        <v>4652521.8176218541</v>
      </c>
      <c r="AB12">
        <f>Surfaces!D12</f>
        <v>1.4091819999999999</v>
      </c>
    </row>
    <row r="13" spans="1:28" s="8" customFormat="1" ht="17" thickBot="1">
      <c r="A13" s="7">
        <f>Volume_Weights!A13</f>
        <v>6078</v>
      </c>
      <c r="B13" s="8">
        <f>Volume_Weights!C13</f>
        <v>9</v>
      </c>
      <c r="C13" s="8">
        <v>5</v>
      </c>
      <c r="D13" s="8">
        <v>1.5</v>
      </c>
      <c r="E13" s="8">
        <f>Chlorophyll!B13</f>
        <v>0.88800000000000001</v>
      </c>
      <c r="F13" s="8">
        <f>Chlorophyll!C13</f>
        <v>0.13600000000000001</v>
      </c>
      <c r="G13" s="8">
        <f>Chlorophyll!D13</f>
        <v>0.85499999999999998</v>
      </c>
      <c r="H13" s="8">
        <f>Chlorophyll!E13</f>
        <v>5.0000000000000001E-3</v>
      </c>
      <c r="I13" s="8">
        <f>Chlorophyll!F13</f>
        <v>0.04</v>
      </c>
      <c r="J13" s="8">
        <f>Chlorophyll!G13</f>
        <v>8.0000000000000002E-3</v>
      </c>
      <c r="K13" s="8">
        <f>Chlorophyll!H13</f>
        <v>3.5999999999999997E-2</v>
      </c>
      <c r="L13" s="8">
        <f>Chlorophyll!I13</f>
        <v>-3.0000000000000001E-3</v>
      </c>
      <c r="M13" s="8">
        <f t="shared" si="3"/>
        <v>10.008849999999999</v>
      </c>
      <c r="N13" s="8">
        <f t="shared" si="4"/>
        <v>3.0732600000000003</v>
      </c>
      <c r="O13" s="8">
        <f t="shared" si="5"/>
        <v>0.48445000000000005</v>
      </c>
      <c r="P13" s="8">
        <f t="shared" si="6"/>
        <v>0.14189999999999997</v>
      </c>
      <c r="Q13" s="80">
        <f t="shared" si="0"/>
        <v>26.225978847364566</v>
      </c>
      <c r="R13" s="81">
        <f t="shared" si="1"/>
        <v>8.0356721099075283</v>
      </c>
      <c r="T13" s="8">
        <v>10</v>
      </c>
      <c r="U13" s="8">
        <v>0</v>
      </c>
      <c r="V13" s="8">
        <f t="shared" si="7"/>
        <v>1</v>
      </c>
      <c r="X13" s="8">
        <f>'Zoox Counting'!Q13</f>
        <v>71.5</v>
      </c>
      <c r="Y13" s="80">
        <f t="shared" si="8"/>
        <v>715000</v>
      </c>
      <c r="Z13" s="8">
        <f t="shared" si="2"/>
        <v>3575000</v>
      </c>
      <c r="AA13" s="80">
        <f t="shared" si="9"/>
        <v>2680506.8294815263</v>
      </c>
      <c r="AB13" s="8">
        <f>Surfaces!D13</f>
        <v>1.3337030000000001</v>
      </c>
    </row>
    <row r="14" spans="1:28" ht="17" thickTop="1">
      <c r="A14" s="4">
        <f>Volume_Weights!A14</f>
        <v>235</v>
      </c>
      <c r="B14">
        <f>Volume_Weights!C14</f>
        <v>11</v>
      </c>
      <c r="C14">
        <v>5</v>
      </c>
      <c r="D14">
        <v>1.5</v>
      </c>
      <c r="E14">
        <f>Chlorophyll!B14</f>
        <v>0.81799999999999995</v>
      </c>
      <c r="F14">
        <f>Chlorophyll!C14</f>
        <v>0.14499999999999999</v>
      </c>
      <c r="G14">
        <f>Chlorophyll!D14</f>
        <v>0.77</v>
      </c>
      <c r="H14">
        <f>Chlorophyll!E14</f>
        <v>1.0999999999999999E-2</v>
      </c>
      <c r="I14">
        <f>Chlorophyll!F14</f>
        <v>0.05</v>
      </c>
      <c r="J14">
        <f>Chlorophyll!G14</f>
        <v>1.7999999999999999E-2</v>
      </c>
      <c r="K14">
        <f>Chlorophyll!H14</f>
        <v>0.77</v>
      </c>
      <c r="L14">
        <f>Chlorophyll!I14</f>
        <v>1.0999999999999999E-2</v>
      </c>
      <c r="M14">
        <f t="shared" si="3"/>
        <v>9.1382499999999993</v>
      </c>
      <c r="N14">
        <f t="shared" si="4"/>
        <v>3.1436399999999995</v>
      </c>
      <c r="O14">
        <f t="shared" si="5"/>
        <v>0.44129000000000007</v>
      </c>
      <c r="P14">
        <f t="shared" si="6"/>
        <v>4.8059999999999964E-2</v>
      </c>
      <c r="Q14" s="55">
        <f t="shared" si="0"/>
        <v>9.5043916267249742</v>
      </c>
      <c r="R14" s="44">
        <f t="shared" si="1"/>
        <v>3.166662152359935</v>
      </c>
      <c r="T14">
        <v>10</v>
      </c>
      <c r="U14">
        <v>0</v>
      </c>
      <c r="V14">
        <f t="shared" si="7"/>
        <v>1</v>
      </c>
      <c r="X14">
        <f>'Zoox Counting'!Q14</f>
        <v>168.3</v>
      </c>
      <c r="Y14" s="55">
        <f t="shared" si="8"/>
        <v>1683000</v>
      </c>
      <c r="Z14">
        <f t="shared" si="2"/>
        <v>8415000</v>
      </c>
      <c r="AA14" s="55">
        <f t="shared" si="9"/>
        <v>2504696.119194366</v>
      </c>
      <c r="AB14">
        <f>Surfaces!D14</f>
        <v>3.3596889999999999</v>
      </c>
    </row>
    <row r="15" spans="1:28">
      <c r="A15" s="4">
        <f>Volume_Weights!A15</f>
        <v>237</v>
      </c>
      <c r="B15">
        <f>Volume_Weights!C15</f>
        <v>21</v>
      </c>
      <c r="C15">
        <v>5</v>
      </c>
      <c r="D15">
        <v>1.5</v>
      </c>
      <c r="E15">
        <f>Chlorophyll!B15</f>
        <v>0.34300000000000003</v>
      </c>
      <c r="F15">
        <f>Chlorophyll!C15</f>
        <v>8.5999999999999993E-2</v>
      </c>
      <c r="G15">
        <f>Chlorophyll!D15</f>
        <v>0.33400000000000002</v>
      </c>
      <c r="H15">
        <f>Chlorophyll!E15</f>
        <v>4.2000000000000003E-2</v>
      </c>
      <c r="I15">
        <f>Chlorophyll!F15</f>
        <v>6.0000000000000001E-3</v>
      </c>
      <c r="J15">
        <f>Chlorophyll!G15</f>
        <v>5.0000000000000001E-3</v>
      </c>
      <c r="K15">
        <f>Chlorophyll!H15</f>
        <v>4.0000000000000001E-3</v>
      </c>
      <c r="L15">
        <f>Chlorophyll!I15</f>
        <v>6.0000000000000001E-3</v>
      </c>
      <c r="M15">
        <f t="shared" si="3"/>
        <v>3.4122700000000004</v>
      </c>
      <c r="N15">
        <f t="shared" si="4"/>
        <v>1.0322399999999998</v>
      </c>
      <c r="O15">
        <f t="shared" si="5"/>
        <v>6.4000000000000005E-4</v>
      </c>
      <c r="P15">
        <f t="shared" si="6"/>
        <v>-2.7089999999999999E-2</v>
      </c>
      <c r="Q15" s="55">
        <f t="shared" si="0"/>
        <v>10.212645881154945</v>
      </c>
      <c r="R15" s="44">
        <f t="shared" si="1"/>
        <v>3.0077678601084958</v>
      </c>
      <c r="T15">
        <v>10</v>
      </c>
      <c r="U15">
        <v>0</v>
      </c>
      <c r="V15">
        <f t="shared" si="7"/>
        <v>1</v>
      </c>
      <c r="X15">
        <f>'Zoox Counting'!Q15</f>
        <v>34.700000000000003</v>
      </c>
      <c r="Y15" s="55">
        <f t="shared" si="8"/>
        <v>347000</v>
      </c>
      <c r="Z15">
        <f t="shared" si="2"/>
        <v>1735000</v>
      </c>
      <c r="AA15" s="55">
        <f t="shared" si="9"/>
        <v>1557521.9332303363</v>
      </c>
      <c r="AB15">
        <f>Surfaces!D15</f>
        <v>1.1139490000000001</v>
      </c>
    </row>
    <row r="16" spans="1:28">
      <c r="A16" s="4">
        <f>Volume_Weights!A16</f>
        <v>238</v>
      </c>
      <c r="B16">
        <f>Volume_Weights!C16</f>
        <v>11</v>
      </c>
      <c r="C16">
        <v>5</v>
      </c>
      <c r="D16">
        <v>1.5</v>
      </c>
      <c r="E16">
        <f>Chlorophyll!B16</f>
        <v>0.61799999999999999</v>
      </c>
      <c r="F16">
        <f>Chlorophyll!C16</f>
        <v>0.11600000000000001</v>
      </c>
      <c r="G16">
        <f>Chlorophyll!D16</f>
        <v>0.58499999999999996</v>
      </c>
      <c r="H16">
        <f>Chlorophyll!E16</f>
        <v>2.7E-2</v>
      </c>
      <c r="I16">
        <f>Chlorophyll!F16</f>
        <v>2.7E-2</v>
      </c>
      <c r="J16">
        <f>Chlorophyll!G16</f>
        <v>7.0000000000000001E-3</v>
      </c>
      <c r="K16">
        <f>Chlorophyll!H16</f>
        <v>2.5999999999999999E-2</v>
      </c>
      <c r="L16">
        <f>Chlorophyll!I16</f>
        <v>0.01</v>
      </c>
      <c r="M16">
        <f>11.43 * (E16-H16)-0.64*(F16-H16)</f>
        <v>6.6981699999999993</v>
      </c>
      <c r="N16">
        <f>27.09*(F16-H16)-3.63*(F16-H16)</f>
        <v>2.0879400000000001</v>
      </c>
      <c r="O16">
        <f t="shared" si="5"/>
        <v>0.19623000000000002</v>
      </c>
      <c r="P16">
        <f t="shared" si="6"/>
        <v>-0.14298</v>
      </c>
      <c r="Q16" s="55">
        <f t="shared" si="0"/>
        <v>8.235546373625322</v>
      </c>
      <c r="R16" s="44">
        <f t="shared" si="1"/>
        <v>2.3233070716590727</v>
      </c>
      <c r="T16">
        <v>10</v>
      </c>
      <c r="U16">
        <v>0</v>
      </c>
      <c r="V16">
        <f t="shared" si="7"/>
        <v>1</v>
      </c>
      <c r="X16">
        <f>'Zoox Counting'!Q16</f>
        <v>155.5</v>
      </c>
      <c r="Y16" s="55">
        <f t="shared" si="8"/>
        <v>1555000</v>
      </c>
      <c r="Z16">
        <f t="shared" si="2"/>
        <v>7775000</v>
      </c>
      <c r="AA16" s="55">
        <f t="shared" si="9"/>
        <v>2786234.0329080219</v>
      </c>
      <c r="AB16">
        <f>Surfaces!D16</f>
        <v>2.790505</v>
      </c>
    </row>
    <row r="17" spans="1:28">
      <c r="A17" s="4">
        <f>Volume_Weights!A17</f>
        <v>239</v>
      </c>
      <c r="B17">
        <f>Volume_Weights!C17</f>
        <v>9</v>
      </c>
      <c r="C17">
        <v>5</v>
      </c>
      <c r="D17">
        <v>1.5</v>
      </c>
      <c r="E17">
        <f>Chlorophyll!B17</f>
        <v>0.379</v>
      </c>
      <c r="F17">
        <f>Chlorophyll!C17</f>
        <v>5.8999999999999997E-2</v>
      </c>
      <c r="G17">
        <f>Chlorophyll!D17</f>
        <v>0.35899999999999999</v>
      </c>
      <c r="H17">
        <f>Chlorophyll!E17</f>
        <v>6.0000000000000001E-3</v>
      </c>
      <c r="I17">
        <f>Chlorophyll!F17</f>
        <v>4.4999999999999998E-2</v>
      </c>
      <c r="J17">
        <f>Chlorophyll!G17</f>
        <v>3.5999999999999997E-2</v>
      </c>
      <c r="K17">
        <f>Chlorophyll!H17</f>
        <v>4.5999999999999999E-2</v>
      </c>
      <c r="L17">
        <f>Chlorophyll!I17</f>
        <v>2.8000000000000001E-2</v>
      </c>
      <c r="M17">
        <f>11.43 * (E17-H17)-0.64*(F17-H17)</f>
        <v>4.2294700000000001</v>
      </c>
      <c r="N17">
        <f>27.09*(F17-H17)-3.63*(F17-H17)</f>
        <v>1.2433799999999999</v>
      </c>
      <c r="O17">
        <f t="shared" si="5"/>
        <v>0.18919</v>
      </c>
      <c r="P17">
        <f t="shared" si="6"/>
        <v>0.15500999999999993</v>
      </c>
      <c r="Q17" s="55">
        <f t="shared" si="0"/>
        <v>11.453970367213669</v>
      </c>
      <c r="R17" s="44">
        <f t="shared" si="1"/>
        <v>3.6248812132655428</v>
      </c>
      <c r="T17">
        <v>10</v>
      </c>
      <c r="U17">
        <v>0</v>
      </c>
      <c r="V17">
        <f t="shared" si="7"/>
        <v>1</v>
      </c>
      <c r="X17">
        <f>'Zoox Counting'!Q17</f>
        <v>84.75</v>
      </c>
      <c r="Y17" s="55">
        <f t="shared" si="8"/>
        <v>847500</v>
      </c>
      <c r="Z17">
        <f t="shared" si="2"/>
        <v>4237500</v>
      </c>
      <c r="AA17" s="55">
        <f t="shared" si="9"/>
        <v>3295311.2095794603</v>
      </c>
      <c r="AB17">
        <f>Surfaces!D17</f>
        <v>1.2859179999999999</v>
      </c>
    </row>
    <row r="18" spans="1:28">
      <c r="A18" s="4">
        <f>Volume_Weights!A18</f>
        <v>240</v>
      </c>
      <c r="B18">
        <f>Volume_Weights!C18</f>
        <v>9</v>
      </c>
      <c r="C18">
        <v>5</v>
      </c>
      <c r="D18">
        <v>1.5</v>
      </c>
      <c r="E18">
        <f>Chlorophyll!B18</f>
        <v>0.58099999999999996</v>
      </c>
      <c r="F18">
        <f>Chlorophyll!C18</f>
        <v>9.8000000000000004E-2</v>
      </c>
      <c r="G18">
        <f>Chlorophyll!D18</f>
        <v>0.55400000000000005</v>
      </c>
      <c r="H18">
        <f>Chlorophyll!E18</f>
        <v>7.0000000000000001E-3</v>
      </c>
      <c r="I18">
        <f>Chlorophyll!F18</f>
        <v>3.6999999999999998E-2</v>
      </c>
      <c r="J18">
        <f>Chlorophyll!G18</f>
        <v>1.7999999999999999E-2</v>
      </c>
      <c r="K18">
        <f>Chlorophyll!H18</f>
        <v>3.9E-2</v>
      </c>
      <c r="L18">
        <f>Chlorophyll!I18</f>
        <v>1.4999999999999999E-2</v>
      </c>
      <c r="M18">
        <f t="shared" ref="M18:M81" si="10">11.43 * (E18-H18)-0.64*(F18-H18)</f>
        <v>6.50258</v>
      </c>
      <c r="N18">
        <f t="shared" ref="N18:N81" si="11">27.09*(F18-H18)-3.63*(F18-H18)</f>
        <v>2.1348599999999998</v>
      </c>
      <c r="O18">
        <f t="shared" si="5"/>
        <v>0.24953999999999996</v>
      </c>
      <c r="P18">
        <f t="shared" si="6"/>
        <v>1.4099999999999946E-3</v>
      </c>
      <c r="Q18" s="55">
        <f t="shared" si="0"/>
        <v>12.301612244113429</v>
      </c>
      <c r="R18" s="44">
        <f t="shared" si="1"/>
        <v>3.8920465259403261</v>
      </c>
      <c r="T18">
        <v>10</v>
      </c>
      <c r="U18">
        <v>0</v>
      </c>
      <c r="V18">
        <f t="shared" si="7"/>
        <v>1</v>
      </c>
      <c r="X18">
        <f>'Zoox Counting'!Q18</f>
        <v>123.75</v>
      </c>
      <c r="Y18" s="55">
        <f t="shared" si="8"/>
        <v>1237500</v>
      </c>
      <c r="Z18">
        <f t="shared" si="2"/>
        <v>6187500</v>
      </c>
      <c r="AA18" s="55">
        <f t="shared" si="9"/>
        <v>3381881.2059228146</v>
      </c>
      <c r="AB18">
        <f>Surfaces!D18</f>
        <v>1.8296030000000001</v>
      </c>
    </row>
    <row r="19" spans="1:28" ht="17" thickBot="1">
      <c r="A19" s="7">
        <f>Volume_Weights!A19</f>
        <v>118</v>
      </c>
      <c r="B19">
        <f>Volume_Weights!C19</f>
        <v>21</v>
      </c>
      <c r="C19">
        <v>5</v>
      </c>
      <c r="D19">
        <v>1.5</v>
      </c>
      <c r="E19">
        <f>Chlorophyll!B19</f>
        <v>0.436</v>
      </c>
      <c r="F19">
        <f>Chlorophyll!C19</f>
        <v>0.02</v>
      </c>
      <c r="G19">
        <f>Chlorophyll!D19</f>
        <v>0.42299999999999999</v>
      </c>
      <c r="H19">
        <f>Chlorophyll!E19</f>
        <v>4.0000000000000001E-3</v>
      </c>
      <c r="I19">
        <f>Chlorophyll!F19</f>
        <v>3.2000000000000001E-2</v>
      </c>
      <c r="J19">
        <f>Chlorophyll!G19</f>
        <v>4.0000000000000001E-3</v>
      </c>
      <c r="K19">
        <f>Chlorophyll!H19</f>
        <v>3.2000000000000001E-2</v>
      </c>
      <c r="L19">
        <f>Chlorophyll!I19</f>
        <v>-8.9999999999999993E-3</v>
      </c>
      <c r="M19">
        <f t="shared" si="10"/>
        <v>4.9275200000000003</v>
      </c>
      <c r="N19">
        <f t="shared" si="11"/>
        <v>0.37535999999999997</v>
      </c>
      <c r="O19">
        <f t="shared" si="5"/>
        <v>0.46031</v>
      </c>
      <c r="P19">
        <f t="shared" si="6"/>
        <v>0.20333999999999999</v>
      </c>
      <c r="Q19" s="55">
        <f t="shared" si="0"/>
        <v>8.7333021790341299</v>
      </c>
      <c r="R19" s="44">
        <f t="shared" si="1"/>
        <v>0.93803293181244596</v>
      </c>
      <c r="T19">
        <v>10</v>
      </c>
      <c r="U19">
        <v>0</v>
      </c>
      <c r="V19">
        <f t="shared" si="7"/>
        <v>1</v>
      </c>
      <c r="X19">
        <f>'Zoox Counting'!Q19</f>
        <v>41.5</v>
      </c>
      <c r="Y19" s="55">
        <f t="shared" si="8"/>
        <v>415000</v>
      </c>
      <c r="Z19">
        <f t="shared" si="2"/>
        <v>2075000</v>
      </c>
      <c r="AA19" s="55">
        <f t="shared" si="9"/>
        <v>1009029.7218822319</v>
      </c>
      <c r="AB19">
        <f>Surfaces!D19</f>
        <v>2.0564309999999999</v>
      </c>
    </row>
    <row r="20" spans="1:28" ht="17" thickTop="1">
      <c r="A20" s="4">
        <f>Volume_Weights!A20</f>
        <v>163</v>
      </c>
      <c r="B20">
        <f>Volume_Weights!C20</f>
        <v>25</v>
      </c>
      <c r="C20">
        <v>5</v>
      </c>
      <c r="D20">
        <v>1.5</v>
      </c>
      <c r="E20">
        <f>Chlorophyll!B20</f>
        <v>0.48499999999999999</v>
      </c>
      <c r="F20">
        <f>Chlorophyll!C20</f>
        <v>0.09</v>
      </c>
      <c r="G20">
        <f>Chlorophyll!D20</f>
        <v>0.46</v>
      </c>
      <c r="H20">
        <f>Chlorophyll!E20</f>
        <v>-3.0000000000000001E-3</v>
      </c>
      <c r="I20">
        <f>Chlorophyll!F20</f>
        <v>3.5000000000000003E-2</v>
      </c>
      <c r="J20">
        <f>Chlorophyll!G20</f>
        <v>1.4999999999999999E-2</v>
      </c>
      <c r="K20">
        <f>Chlorophyll!H20</f>
        <v>3.4000000000000002E-2</v>
      </c>
      <c r="L20">
        <f>Chlorophyll!I20</f>
        <v>1.2999999999999999E-2</v>
      </c>
      <c r="M20">
        <f t="shared" si="10"/>
        <v>5.5183200000000001</v>
      </c>
      <c r="N20">
        <f t="shared" si="11"/>
        <v>2.1817799999999998</v>
      </c>
      <c r="O20">
        <f t="shared" si="5"/>
        <v>0.25018000000000007</v>
      </c>
      <c r="P20">
        <f t="shared" si="6"/>
        <v>-2.5680000000000015E-2</v>
      </c>
      <c r="Q20" s="55">
        <f t="shared" si="0"/>
        <v>20.401393031236399</v>
      </c>
      <c r="R20" s="44">
        <f t="shared" si="1"/>
        <v>7.6254561003118306</v>
      </c>
      <c r="T20">
        <v>10</v>
      </c>
      <c r="U20">
        <v>0</v>
      </c>
      <c r="V20">
        <f t="shared" si="7"/>
        <v>1</v>
      </c>
      <c r="X20">
        <f>'Zoox Counting'!Q20</f>
        <v>79.3</v>
      </c>
      <c r="Y20" s="55">
        <f t="shared" si="8"/>
        <v>792999.99999999988</v>
      </c>
      <c r="Z20">
        <f t="shared" si="2"/>
        <v>3964999.9999999995</v>
      </c>
      <c r="AA20" s="55">
        <f t="shared" si="9"/>
        <v>4206892.0881781559</v>
      </c>
      <c r="AB20">
        <f>Surfaces!D20</f>
        <v>0.94250099999999992</v>
      </c>
    </row>
    <row r="21" spans="1:28">
      <c r="A21" s="4">
        <f>Volume_Weights!A21</f>
        <v>165</v>
      </c>
      <c r="B21">
        <f>Volume_Weights!C21</f>
        <v>27</v>
      </c>
      <c r="C21">
        <v>5</v>
      </c>
      <c r="D21">
        <v>1.5</v>
      </c>
      <c r="E21">
        <f>Chlorophyll!B21</f>
        <v>0.61899999999999999</v>
      </c>
      <c r="F21">
        <f>Chlorophyll!C21</f>
        <v>0.113</v>
      </c>
      <c r="G21">
        <f>Chlorophyll!D21</f>
        <v>0.60299999999999998</v>
      </c>
      <c r="H21">
        <f>Chlorophyll!E21</f>
        <v>1.6E-2</v>
      </c>
      <c r="I21">
        <f>Chlorophyll!F21</f>
        <v>7.4999999999999997E-2</v>
      </c>
      <c r="J21">
        <f>Chlorophyll!G21</f>
        <v>4.8000000000000001E-2</v>
      </c>
      <c r="K21">
        <f>Chlorophyll!H21</f>
        <v>6.6000000000000003E-2</v>
      </c>
      <c r="L21">
        <f>Chlorophyll!I21</f>
        <v>3.4000000000000002E-2</v>
      </c>
      <c r="M21">
        <f t="shared" si="10"/>
        <v>6.8302100000000001</v>
      </c>
      <c r="N21">
        <f t="shared" si="11"/>
        <v>2.27562</v>
      </c>
      <c r="O21">
        <f t="shared" si="5"/>
        <v>0.45966999999999991</v>
      </c>
      <c r="P21">
        <f t="shared" si="6"/>
        <v>0.23043</v>
      </c>
      <c r="Q21" s="55">
        <f t="shared" si="0"/>
        <v>17.75576578663356</v>
      </c>
      <c r="R21" s="44">
        <f t="shared" si="1"/>
        <v>6.1039189739190549</v>
      </c>
      <c r="T21">
        <v>10</v>
      </c>
      <c r="U21">
        <v>0</v>
      </c>
      <c r="V21">
        <f t="shared" si="7"/>
        <v>1</v>
      </c>
      <c r="X21">
        <f>'Zoox Counting'!Q21</f>
        <v>96</v>
      </c>
      <c r="Y21" s="55">
        <f t="shared" si="8"/>
        <v>960000</v>
      </c>
      <c r="Z21">
        <f t="shared" si="2"/>
        <v>4800000</v>
      </c>
      <c r="AA21" s="55">
        <f t="shared" si="9"/>
        <v>3507369.4947999595</v>
      </c>
      <c r="AB21">
        <f>Surfaces!D21</f>
        <v>1.368547</v>
      </c>
    </row>
    <row r="22" spans="1:28">
      <c r="A22" s="4">
        <f>Volume_Weights!A22</f>
        <v>166</v>
      </c>
      <c r="B22">
        <f>Volume_Weights!C22</f>
        <v>27</v>
      </c>
      <c r="C22">
        <v>5</v>
      </c>
      <c r="D22">
        <v>1.5</v>
      </c>
      <c r="E22">
        <f>Chlorophyll!B22</f>
        <v>0.53100000000000003</v>
      </c>
      <c r="F22">
        <f>Chlorophyll!C22</f>
        <v>8.4000000000000005E-2</v>
      </c>
      <c r="G22">
        <f>Chlorophyll!D22</f>
        <v>0.51100000000000001</v>
      </c>
      <c r="H22">
        <f>Chlorophyll!E22</f>
        <v>2E-3</v>
      </c>
      <c r="I22">
        <f>Chlorophyll!F22</f>
        <v>2.8000000000000001E-2</v>
      </c>
      <c r="J22">
        <f>Chlorophyll!G22</f>
        <v>3.0000000000000001E-3</v>
      </c>
      <c r="K22">
        <f>Chlorophyll!H22</f>
        <v>2.7E-2</v>
      </c>
      <c r="L22">
        <f>Chlorophyll!I22</f>
        <v>-2E-3</v>
      </c>
      <c r="M22">
        <f t="shared" si="10"/>
        <v>5.9939900000000002</v>
      </c>
      <c r="N22">
        <f t="shared" si="11"/>
        <v>1.9237199999999999</v>
      </c>
      <c r="O22">
        <f t="shared" si="5"/>
        <v>0.3397</v>
      </c>
      <c r="P22">
        <f t="shared" si="6"/>
        <v>2.6550000000000018E-2</v>
      </c>
      <c r="Q22" s="55">
        <f t="shared" si="0"/>
        <v>8.1511996710532664</v>
      </c>
      <c r="R22" s="44">
        <f t="shared" si="1"/>
        <v>2.5099176281859474</v>
      </c>
      <c r="T22">
        <v>10</v>
      </c>
      <c r="U22">
        <v>0</v>
      </c>
      <c r="V22">
        <f t="shared" si="7"/>
        <v>1</v>
      </c>
      <c r="X22">
        <f>'Zoox Counting'!Q22</f>
        <v>74.166666666666671</v>
      </c>
      <c r="Y22" s="55">
        <f t="shared" si="8"/>
        <v>741666.66666666663</v>
      </c>
      <c r="Z22">
        <f t="shared" si="2"/>
        <v>3708333.333333333</v>
      </c>
      <c r="AA22" s="55">
        <f t="shared" si="9"/>
        <v>1431741.9441189507</v>
      </c>
      <c r="AB22">
        <f>Surfaces!D22</f>
        <v>2.5900850000000002</v>
      </c>
    </row>
    <row r="23" spans="1:28">
      <c r="A23" s="4">
        <f>Volume_Weights!A23</f>
        <v>167</v>
      </c>
      <c r="B23">
        <f>Volume_Weights!C23</f>
        <v>25</v>
      </c>
      <c r="C23">
        <v>5</v>
      </c>
      <c r="D23">
        <v>1.5</v>
      </c>
      <c r="E23">
        <f>Chlorophyll!B23</f>
        <v>0.38800000000000001</v>
      </c>
      <c r="F23">
        <f>Chlorophyll!C23</f>
        <v>5.6000000000000001E-2</v>
      </c>
      <c r="G23">
        <f>Chlorophyll!D23</f>
        <v>0.373</v>
      </c>
      <c r="H23">
        <f>Chlorophyll!E23</f>
        <v>0</v>
      </c>
      <c r="I23">
        <f>Chlorophyll!F23</f>
        <v>2.5000000000000001E-2</v>
      </c>
      <c r="J23">
        <f>Chlorophyll!G23</f>
        <v>0.01</v>
      </c>
      <c r="K23">
        <f>Chlorophyll!H23</f>
        <v>4.2999999999999997E-2</v>
      </c>
      <c r="L23">
        <f>Chlorophyll!I23</f>
        <v>1.4E-2</v>
      </c>
      <c r="M23">
        <f t="shared" si="10"/>
        <v>4.399</v>
      </c>
      <c r="N23">
        <f t="shared" si="11"/>
        <v>1.31376</v>
      </c>
      <c r="O23">
        <f t="shared" si="5"/>
        <v>0.12829000000000002</v>
      </c>
      <c r="P23">
        <f t="shared" si="6"/>
        <v>-0.14829000000000001</v>
      </c>
      <c r="Q23" s="55">
        <f t="shared" si="0"/>
        <v>6.3625567772980745</v>
      </c>
      <c r="R23" s="44">
        <f t="shared" si="1"/>
        <v>1.6379266729627631</v>
      </c>
      <c r="T23">
        <v>10</v>
      </c>
      <c r="U23">
        <v>0</v>
      </c>
      <c r="V23">
        <f t="shared" si="7"/>
        <v>1</v>
      </c>
      <c r="X23">
        <f>'Zoox Counting'!Q23</f>
        <v>64.25</v>
      </c>
      <c r="Y23" s="55">
        <f t="shared" si="8"/>
        <v>642500</v>
      </c>
      <c r="Z23">
        <f t="shared" si="2"/>
        <v>3212500</v>
      </c>
      <c r="AA23" s="55">
        <f t="shared" si="9"/>
        <v>1354433.6886130597</v>
      </c>
      <c r="AB23">
        <f>Surfaces!D23</f>
        <v>2.3718400000000002</v>
      </c>
    </row>
    <row r="24" spans="1:28">
      <c r="A24" s="4">
        <f>Volume_Weights!A24</f>
        <v>168</v>
      </c>
      <c r="B24">
        <f>Volume_Weights!C24</f>
        <v>24</v>
      </c>
      <c r="C24">
        <v>5</v>
      </c>
      <c r="D24">
        <v>1.5</v>
      </c>
      <c r="E24">
        <f>Chlorophyll!B24</f>
        <v>0.66200000000000003</v>
      </c>
      <c r="F24">
        <f>Chlorophyll!C24</f>
        <v>0.10199999999999999</v>
      </c>
      <c r="G24">
        <f>Chlorophyll!D24</f>
        <v>0.64300000000000002</v>
      </c>
      <c r="H24">
        <f>Chlorophyll!E24</f>
        <v>-1E-3</v>
      </c>
      <c r="I24">
        <f>Chlorophyll!F24</f>
        <v>3.5999999999999997E-2</v>
      </c>
      <c r="J24">
        <f>Chlorophyll!G24</f>
        <v>1.6E-2</v>
      </c>
      <c r="K24">
        <f>Chlorophyll!H24</f>
        <v>3.5999999999999997E-2</v>
      </c>
      <c r="L24">
        <f>Chlorophyll!I24</f>
        <v>6.0000000000000001E-3</v>
      </c>
      <c r="M24">
        <f t="shared" si="10"/>
        <v>7.5121700000000002</v>
      </c>
      <c r="N24">
        <f t="shared" si="11"/>
        <v>2.4163800000000002</v>
      </c>
      <c r="O24">
        <f t="shared" si="5"/>
        <v>0.33649999999999997</v>
      </c>
      <c r="P24">
        <f t="shared" si="6"/>
        <v>0.16200000000000003</v>
      </c>
      <c r="Q24" s="55">
        <f t="shared" si="0"/>
        <v>9.8971680223671026</v>
      </c>
      <c r="R24" s="44">
        <f t="shared" si="1"/>
        <v>3.251335587495829</v>
      </c>
      <c r="T24">
        <v>10</v>
      </c>
      <c r="U24">
        <v>0</v>
      </c>
      <c r="V24">
        <f t="shared" si="7"/>
        <v>1</v>
      </c>
      <c r="X24">
        <f>'Zoox Counting'!Q24</f>
        <v>87.166666666666671</v>
      </c>
      <c r="Y24" s="55">
        <f t="shared" si="8"/>
        <v>871666.66666666663</v>
      </c>
      <c r="Z24">
        <f t="shared" si="2"/>
        <v>4358333.333333333</v>
      </c>
      <c r="AA24" s="55">
        <f t="shared" si="9"/>
        <v>1648756.6924389719</v>
      </c>
      <c r="AB24">
        <f>Surfaces!D24</f>
        <v>2.6434060000000001</v>
      </c>
    </row>
    <row r="25" spans="1:28" ht="17" thickBot="1">
      <c r="A25" s="7">
        <f>Volume_Weights!A25</f>
        <v>108</v>
      </c>
      <c r="B25">
        <f>Volume_Weights!C25</f>
        <v>25</v>
      </c>
      <c r="C25">
        <v>5</v>
      </c>
      <c r="D25">
        <v>1.5</v>
      </c>
      <c r="E25">
        <f>Chlorophyll!B25</f>
        <v>0.58699999999999997</v>
      </c>
      <c r="F25">
        <f>Chlorophyll!C25</f>
        <v>9.8000000000000004E-2</v>
      </c>
      <c r="G25">
        <f>Chlorophyll!D25</f>
        <v>0.56699999999999995</v>
      </c>
      <c r="H25">
        <f>Chlorophyll!E25</f>
        <v>-5.0000000000000001E-3</v>
      </c>
      <c r="I25">
        <f>Chlorophyll!F25</f>
        <v>3.9E-2</v>
      </c>
      <c r="J25">
        <f>Chlorophyll!G25</f>
        <v>2.1999999999999999E-2</v>
      </c>
      <c r="K25">
        <f>Chlorophyll!H25</f>
        <v>3.9E-2</v>
      </c>
      <c r="L25">
        <f>Chlorophyll!I25</f>
        <v>1.2999999999999999E-2</v>
      </c>
      <c r="M25">
        <f t="shared" si="10"/>
        <v>6.700639999999999</v>
      </c>
      <c r="N25">
        <f t="shared" si="11"/>
        <v>2.4163800000000002</v>
      </c>
      <c r="O25">
        <f t="shared" si="5"/>
        <v>0.29142000000000001</v>
      </c>
      <c r="P25">
        <f t="shared" si="6"/>
        <v>0.14942999999999995</v>
      </c>
      <c r="Q25" s="55">
        <f t="shared" si="0"/>
        <v>22.891792681760972</v>
      </c>
      <c r="R25" s="44">
        <f t="shared" si="1"/>
        <v>8.4003842330856902</v>
      </c>
      <c r="T25">
        <v>10</v>
      </c>
      <c r="U25">
        <v>0</v>
      </c>
      <c r="V25">
        <f t="shared" si="7"/>
        <v>1</v>
      </c>
      <c r="X25">
        <f>'Zoox Counting'!Q25</f>
        <v>89</v>
      </c>
      <c r="Y25" s="55">
        <f t="shared" si="8"/>
        <v>890000</v>
      </c>
      <c r="Z25">
        <f t="shared" si="2"/>
        <v>4450000</v>
      </c>
      <c r="AA25" s="55">
        <f t="shared" si="9"/>
        <v>4370749.5688181883</v>
      </c>
      <c r="AB25">
        <f>Surfaces!D25</f>
        <v>1.018132</v>
      </c>
    </row>
    <row r="26" spans="1:28" ht="17" thickTop="1">
      <c r="A26" s="4">
        <f>Volume_Weights!A26</f>
        <v>1143</v>
      </c>
      <c r="B26">
        <f>Volume_Weights!C26</f>
        <v>27</v>
      </c>
      <c r="C26">
        <v>5</v>
      </c>
      <c r="D26">
        <v>1.5</v>
      </c>
      <c r="E26">
        <f>Chlorophyll!B26</f>
        <v>0.50700000000000001</v>
      </c>
      <c r="F26">
        <f>Chlorophyll!C26</f>
        <v>0.105</v>
      </c>
      <c r="G26">
        <f>Chlorophyll!D26</f>
        <v>0.49099999999999999</v>
      </c>
      <c r="H26">
        <f>Chlorophyll!E26</f>
        <v>3.5000000000000003E-2</v>
      </c>
      <c r="I26">
        <f>Chlorophyll!F26</f>
        <v>3.4000000000000002E-2</v>
      </c>
      <c r="J26">
        <f>Chlorophyll!G26</f>
        <v>1.4999999999999999E-2</v>
      </c>
      <c r="K26">
        <f>Chlorophyll!H26</f>
        <v>3.6999999999999998E-2</v>
      </c>
      <c r="L26">
        <f>Chlorophyll!I26</f>
        <v>1.2E-2</v>
      </c>
      <c r="M26">
        <f t="shared" si="10"/>
        <v>5.3501599999999989</v>
      </c>
      <c r="N26">
        <f t="shared" si="11"/>
        <v>1.6421999999999999</v>
      </c>
      <c r="O26">
        <f t="shared" si="5"/>
        <v>0.24954000000000001</v>
      </c>
      <c r="P26">
        <f t="shared" si="6"/>
        <v>1.4099999999999807E-3</v>
      </c>
      <c r="Q26" s="55">
        <f t="shared" si="0"/>
        <v>13.254737994232929</v>
      </c>
      <c r="R26" s="44">
        <f t="shared" si="1"/>
        <v>3.8904976900014616</v>
      </c>
      <c r="T26">
        <v>10</v>
      </c>
      <c r="U26">
        <v>0</v>
      </c>
      <c r="V26">
        <f t="shared" si="7"/>
        <v>1</v>
      </c>
      <c r="X26">
        <f>'Zoox Counting'!Q26</f>
        <v>93.666666666666671</v>
      </c>
      <c r="Y26" s="55">
        <f t="shared" si="8"/>
        <v>936666.66666666663</v>
      </c>
      <c r="Z26">
        <f t="shared" si="2"/>
        <v>4683333.333333333</v>
      </c>
      <c r="AA26" s="55">
        <f t="shared" si="9"/>
        <v>3325697.2484056768</v>
      </c>
      <c r="AB26">
        <f>Surfaces!D26</f>
        <v>1.4082260000000002</v>
      </c>
    </row>
    <row r="27" spans="1:28">
      <c r="A27" s="4">
        <f>Volume_Weights!A27</f>
        <v>1144</v>
      </c>
      <c r="B27">
        <f>Volume_Weights!C27</f>
        <v>26</v>
      </c>
      <c r="C27">
        <v>5</v>
      </c>
      <c r="D27">
        <v>1.5</v>
      </c>
      <c r="E27">
        <f>Chlorophyll!B27</f>
        <v>0.97299999999999998</v>
      </c>
      <c r="F27">
        <f>Chlorophyll!C27</f>
        <v>0.16200000000000001</v>
      </c>
      <c r="G27">
        <f>Chlorophyll!D27</f>
        <v>0.92900000000000005</v>
      </c>
      <c r="H27">
        <f>Chlorophyll!E27</f>
        <v>8.0000000000000002E-3</v>
      </c>
      <c r="I27">
        <f>Chlorophyll!F27</f>
        <v>4.9000000000000002E-2</v>
      </c>
      <c r="J27">
        <f>Chlorophyll!G27</f>
        <v>1.9E-2</v>
      </c>
      <c r="K27">
        <f>Chlorophyll!H27</f>
        <v>4.4999999999999998E-2</v>
      </c>
      <c r="L27">
        <f>Chlorophyll!I27</f>
        <v>1.2E-2</v>
      </c>
      <c r="M27">
        <f t="shared" si="10"/>
        <v>10.931389999999999</v>
      </c>
      <c r="N27">
        <f t="shared" si="11"/>
        <v>3.6128399999999998</v>
      </c>
      <c r="O27">
        <f t="shared" si="5"/>
        <v>0.41843000000000008</v>
      </c>
      <c r="P27">
        <f t="shared" si="6"/>
        <v>5.531999999999998E-2</v>
      </c>
      <c r="Q27" s="55">
        <f t="shared" si="0"/>
        <v>21.620483818858997</v>
      </c>
      <c r="R27" s="44">
        <f t="shared" si="1"/>
        <v>6.9875464038183699</v>
      </c>
      <c r="T27">
        <v>10</v>
      </c>
      <c r="U27">
        <v>0</v>
      </c>
      <c r="V27">
        <f t="shared" si="7"/>
        <v>1</v>
      </c>
      <c r="X27">
        <f>'Zoox Counting'!Q27</f>
        <v>98.3</v>
      </c>
      <c r="Y27" s="55">
        <f t="shared" si="8"/>
        <v>982999.99999999988</v>
      </c>
      <c r="Z27">
        <f t="shared" si="2"/>
        <v>4914999.9999999991</v>
      </c>
      <c r="AA27" s="55">
        <f t="shared" si="9"/>
        <v>2808802.5528957807</v>
      </c>
      <c r="AB27">
        <f>Surfaces!D27</f>
        <v>1.7498560000000001</v>
      </c>
    </row>
    <row r="28" spans="1:28">
      <c r="A28" s="4">
        <f>Volume_Weights!A28</f>
        <v>1145</v>
      </c>
      <c r="B28">
        <f>Volume_Weights!C28</f>
        <v>27</v>
      </c>
      <c r="C28">
        <v>5</v>
      </c>
      <c r="D28">
        <v>1.5</v>
      </c>
      <c r="E28">
        <f>Chlorophyll!B28</f>
        <v>0.55300000000000005</v>
      </c>
      <c r="F28">
        <f>Chlorophyll!C28</f>
        <v>0.105</v>
      </c>
      <c r="G28">
        <f>Chlorophyll!D28</f>
        <v>0.53200000000000003</v>
      </c>
      <c r="H28">
        <f>Chlorophyll!E28</f>
        <v>5.0000000000000001E-3</v>
      </c>
      <c r="I28">
        <f>Chlorophyll!F28</f>
        <v>0.03</v>
      </c>
      <c r="J28">
        <f>Chlorophyll!G28</f>
        <v>1.7999999999999999E-2</v>
      </c>
      <c r="K28">
        <f>Chlorophyll!H28</f>
        <v>3.2000000000000001E-2</v>
      </c>
      <c r="L28">
        <f>Chlorophyll!I28</f>
        <v>1.4E-2</v>
      </c>
      <c r="M28">
        <f t="shared" si="10"/>
        <v>6.1996400000000005</v>
      </c>
      <c r="N28">
        <f t="shared" si="11"/>
        <v>2.3459999999999996</v>
      </c>
      <c r="O28">
        <f t="shared" si="5"/>
        <v>0.18031999999999998</v>
      </c>
      <c r="P28">
        <f t="shared" si="6"/>
        <v>5.0279999999999957E-2</v>
      </c>
      <c r="Q28" s="55">
        <f t="shared" si="0"/>
        <v>10.013067291686873</v>
      </c>
      <c r="R28" s="44">
        <f t="shared" si="1"/>
        <v>3.760856320372449</v>
      </c>
      <c r="T28">
        <v>10</v>
      </c>
      <c r="U28">
        <v>0</v>
      </c>
      <c r="V28">
        <f t="shared" si="7"/>
        <v>1</v>
      </c>
      <c r="X28">
        <f>'Zoox Counting'!Q28</f>
        <v>81.916666666666671</v>
      </c>
      <c r="Y28" s="55">
        <f t="shared" si="8"/>
        <v>819166.66666666663</v>
      </c>
      <c r="Z28">
        <f t="shared" si="2"/>
        <v>4095833.333333333</v>
      </c>
      <c r="AA28" s="55">
        <f t="shared" si="9"/>
        <v>1928469.2121361643</v>
      </c>
      <c r="AB28">
        <f>Surfaces!D28</f>
        <v>2.1238780000000004</v>
      </c>
    </row>
    <row r="29" spans="1:28">
      <c r="A29" s="4">
        <f>Volume_Weights!A29</f>
        <v>1146</v>
      </c>
      <c r="B29">
        <f>Volume_Weights!C29</f>
        <v>27</v>
      </c>
      <c r="C29">
        <v>5</v>
      </c>
      <c r="D29">
        <v>1.5</v>
      </c>
      <c r="E29">
        <f>Chlorophyll!B29</f>
        <v>1.093</v>
      </c>
      <c r="F29">
        <f>Chlorophyll!C29</f>
        <v>0.126</v>
      </c>
      <c r="G29">
        <f>Chlorophyll!D29</f>
        <v>1.0429999999999999</v>
      </c>
      <c r="H29">
        <f>Chlorophyll!E29</f>
        <v>-1.2999999999999999E-2</v>
      </c>
      <c r="I29">
        <f>Chlorophyll!F29</f>
        <v>0.1</v>
      </c>
      <c r="J29">
        <f>Chlorophyll!G29</f>
        <v>7.6999999999999999E-2</v>
      </c>
      <c r="K29">
        <f>Chlorophyll!H29</f>
        <v>9.1999999999999998E-2</v>
      </c>
      <c r="L29">
        <f>Chlorophyll!I29</f>
        <v>6.4000000000000001E-2</v>
      </c>
      <c r="M29">
        <f t="shared" si="10"/>
        <v>12.552619999999997</v>
      </c>
      <c r="N29">
        <f t="shared" si="11"/>
        <v>3.2609400000000002</v>
      </c>
      <c r="O29">
        <f t="shared" si="5"/>
        <v>0.40316000000000002</v>
      </c>
      <c r="P29">
        <f t="shared" si="6"/>
        <v>0.22148999999999991</v>
      </c>
      <c r="Q29" s="55">
        <f t="shared" si="0"/>
        <v>40.474012593517301</v>
      </c>
      <c r="R29" s="44">
        <f t="shared" si="1"/>
        <v>10.879153217794874</v>
      </c>
      <c r="T29">
        <v>10</v>
      </c>
      <c r="U29">
        <v>0</v>
      </c>
      <c r="V29">
        <f t="shared" si="7"/>
        <v>1</v>
      </c>
      <c r="X29">
        <f>'Zoox Counting'!Q29</f>
        <v>78.25</v>
      </c>
      <c r="Y29" s="55">
        <f t="shared" si="8"/>
        <v>782500</v>
      </c>
      <c r="Z29">
        <f t="shared" si="2"/>
        <v>3912500</v>
      </c>
      <c r="AA29" s="55">
        <f t="shared" si="9"/>
        <v>3666809.1216152897</v>
      </c>
      <c r="AB29">
        <f>Surfaces!D29</f>
        <v>1.0670039999999998</v>
      </c>
    </row>
    <row r="30" spans="1:28">
      <c r="A30" s="4">
        <f>Volume_Weights!A30</f>
        <v>1147</v>
      </c>
      <c r="B30">
        <f>Volume_Weights!C30</f>
        <v>25</v>
      </c>
      <c r="C30">
        <v>5</v>
      </c>
      <c r="D30">
        <v>1.5</v>
      </c>
      <c r="E30">
        <f>Chlorophyll!B30</f>
        <v>1.123</v>
      </c>
      <c r="F30">
        <f>Chlorophyll!C30</f>
        <v>0.217</v>
      </c>
      <c r="G30">
        <f>Chlorophyll!D30</f>
        <v>1.07</v>
      </c>
      <c r="H30">
        <f>Chlorophyll!E30</f>
        <v>0.01</v>
      </c>
      <c r="I30">
        <f>Chlorophyll!F30</f>
        <v>4.5999999999999999E-2</v>
      </c>
      <c r="J30">
        <f>Chlorophyll!G30</f>
        <v>1.7999999999999999E-2</v>
      </c>
      <c r="K30">
        <f>Chlorophyll!H30</f>
        <v>4.5999999999999999E-2</v>
      </c>
      <c r="L30">
        <f>Chlorophyll!I30</f>
        <v>8.9999999999999993E-3</v>
      </c>
      <c r="M30">
        <f t="shared" si="10"/>
        <v>12.58911</v>
      </c>
      <c r="N30">
        <f t="shared" si="11"/>
        <v>4.8562199999999995</v>
      </c>
      <c r="O30">
        <f t="shared" si="5"/>
        <v>0.41714999999999997</v>
      </c>
      <c r="P30">
        <f t="shared" si="6"/>
        <v>0.10949999999999999</v>
      </c>
      <c r="Q30" s="55">
        <f t="shared" si="0"/>
        <v>24.647380467521479</v>
      </c>
      <c r="R30" s="44">
        <f t="shared" si="1"/>
        <v>9.4102370808503544</v>
      </c>
      <c r="T30">
        <v>10</v>
      </c>
      <c r="U30">
        <v>0</v>
      </c>
      <c r="V30">
        <f t="shared" si="7"/>
        <v>1</v>
      </c>
      <c r="X30">
        <f>'Zoox Counting'!Q30</f>
        <v>75.071428571428569</v>
      </c>
      <c r="Y30" s="55">
        <f t="shared" si="8"/>
        <v>750714.28571428568</v>
      </c>
      <c r="Z30">
        <f t="shared" si="2"/>
        <v>3753571.4285714282</v>
      </c>
      <c r="AA30" s="55">
        <f t="shared" si="9"/>
        <v>2133950.1850343938</v>
      </c>
      <c r="AB30">
        <f>Surfaces!D30</f>
        <v>1.7589780000000002</v>
      </c>
    </row>
    <row r="31" spans="1:28" ht="17" thickBot="1">
      <c r="A31" s="7">
        <f>Volume_Weights!A31</f>
        <v>1148</v>
      </c>
      <c r="B31">
        <f>Volume_Weights!C31</f>
        <v>26</v>
      </c>
      <c r="C31">
        <v>5</v>
      </c>
      <c r="D31">
        <v>1.5</v>
      </c>
      <c r="E31">
        <f>Chlorophyll!B31</f>
        <v>0.55600000000000005</v>
      </c>
      <c r="F31">
        <f>Chlorophyll!C31</f>
        <v>9.5000000000000001E-2</v>
      </c>
      <c r="G31">
        <f>Chlorophyll!D31</f>
        <v>0.53</v>
      </c>
      <c r="H31">
        <f>Chlorophyll!E31</f>
        <v>-1.0999999999999999E-2</v>
      </c>
      <c r="I31">
        <f>Chlorophyll!F31</f>
        <v>1.6E-2</v>
      </c>
      <c r="J31">
        <f>Chlorophyll!G31</f>
        <v>5.0000000000000001E-3</v>
      </c>
      <c r="K31">
        <f>Chlorophyll!H31</f>
        <v>1.6E-2</v>
      </c>
      <c r="L31">
        <f>Chlorophyll!I31</f>
        <v>-1E-3</v>
      </c>
      <c r="M31">
        <f t="shared" si="10"/>
        <v>6.4129700000000005</v>
      </c>
      <c r="N31">
        <f t="shared" si="11"/>
        <v>2.4867599999999999</v>
      </c>
      <c r="O31">
        <f t="shared" si="5"/>
        <v>0.19047</v>
      </c>
      <c r="P31">
        <f t="shared" si="6"/>
        <v>0.10082999999999999</v>
      </c>
      <c r="Q31" s="55">
        <f t="shared" si="0"/>
        <v>13.3501862391657</v>
      </c>
      <c r="R31" s="44">
        <f t="shared" si="1"/>
        <v>5.2313352450545141</v>
      </c>
      <c r="T31">
        <v>10</v>
      </c>
      <c r="U31">
        <v>0</v>
      </c>
      <c r="V31">
        <f t="shared" si="7"/>
        <v>1</v>
      </c>
      <c r="X31">
        <f>'Zoox Counting'!Q31</f>
        <v>57.285714285714285</v>
      </c>
      <c r="Y31" s="55">
        <f t="shared" si="8"/>
        <v>572857.14285714272</v>
      </c>
      <c r="Z31">
        <f t="shared" si="2"/>
        <v>2864285.7142857136</v>
      </c>
      <c r="AA31" s="55">
        <f t="shared" si="9"/>
        <v>1737219.4368948319</v>
      </c>
      <c r="AB31">
        <f>Surfaces!D31</f>
        <v>1.648776</v>
      </c>
    </row>
    <row r="32" spans="1:28" ht="17" thickTop="1">
      <c r="A32">
        <f>Volume_Weights!A32</f>
        <v>1019</v>
      </c>
      <c r="B32">
        <f>Volume_Weights!C32</f>
        <v>25</v>
      </c>
      <c r="C32">
        <v>5</v>
      </c>
      <c r="D32">
        <v>1.5</v>
      </c>
      <c r="E32">
        <f>Chlorophyll!B32</f>
        <v>0.38700000000000001</v>
      </c>
      <c r="F32">
        <f>Chlorophyll!C32</f>
        <v>0.10299999999999999</v>
      </c>
      <c r="G32">
        <f>Chlorophyll!D32</f>
        <v>0.371</v>
      </c>
      <c r="H32">
        <f>Chlorophyll!E32</f>
        <v>2.4E-2</v>
      </c>
      <c r="I32">
        <f>Chlorophyll!F32</f>
        <v>-6.0000000000000001E-3</v>
      </c>
      <c r="J32">
        <f>Chlorophyll!G32</f>
        <v>-1.6E-2</v>
      </c>
      <c r="K32">
        <f>Chlorophyll!H32</f>
        <v>-7.0000000000000001E-3</v>
      </c>
      <c r="L32">
        <f>Chlorophyll!I32</f>
        <v>-2.5000000000000001E-2</v>
      </c>
      <c r="M32">
        <f t="shared" si="10"/>
        <v>4.0985300000000002</v>
      </c>
      <c r="N32">
        <f t="shared" si="11"/>
        <v>1.8533399999999995</v>
      </c>
      <c r="O32">
        <f t="shared" si="5"/>
        <v>0.21141000000000004</v>
      </c>
      <c r="P32">
        <f t="shared" si="6"/>
        <v>0.17484000000000002</v>
      </c>
      <c r="Q32" s="55">
        <f t="shared" si="0"/>
        <v>20.590973957071764</v>
      </c>
      <c r="R32" s="44">
        <f t="shared" si="1"/>
        <v>9.6897408224369226</v>
      </c>
      <c r="T32">
        <v>10</v>
      </c>
      <c r="U32">
        <v>0</v>
      </c>
      <c r="V32">
        <f t="shared" si="7"/>
        <v>1</v>
      </c>
      <c r="X32">
        <f>'Zoox Counting'!Q32</f>
        <v>49.307692307692307</v>
      </c>
      <c r="Y32" s="55">
        <f t="shared" si="8"/>
        <v>493076.92307692306</v>
      </c>
      <c r="Z32">
        <f t="shared" si="2"/>
        <v>2465384.6153846155</v>
      </c>
      <c r="AA32" s="55">
        <f t="shared" si="9"/>
        <v>3533552.9317960343</v>
      </c>
      <c r="AB32">
        <f>Surfaces!D32</f>
        <v>0.69770699999999997</v>
      </c>
    </row>
    <row r="33" spans="1:28">
      <c r="A33">
        <f>Volume_Weights!A33</f>
        <v>1020</v>
      </c>
      <c r="B33">
        <f>Volume_Weights!C33</f>
        <v>37</v>
      </c>
      <c r="C33">
        <v>5</v>
      </c>
      <c r="D33">
        <v>1.5</v>
      </c>
      <c r="E33">
        <f>Chlorophyll!B33</f>
        <v>0.16800000000000001</v>
      </c>
      <c r="F33">
        <f>Chlorophyll!C33</f>
        <v>2.7E-2</v>
      </c>
      <c r="G33">
        <f>Chlorophyll!D33</f>
        <v>0.16400000000000001</v>
      </c>
      <c r="H33">
        <f>Chlorophyll!E33</f>
        <v>0</v>
      </c>
      <c r="I33">
        <f>Chlorophyll!F33</f>
        <v>0</v>
      </c>
      <c r="J33">
        <f>Chlorophyll!G33</f>
        <v>0</v>
      </c>
      <c r="K33">
        <f>Chlorophyll!H33</f>
        <v>0.06</v>
      </c>
      <c r="L33">
        <f>Chlorophyll!I33</f>
        <v>2E-3</v>
      </c>
      <c r="M33">
        <f t="shared" si="10"/>
        <v>1.9029600000000002</v>
      </c>
      <c r="N33">
        <f t="shared" si="11"/>
        <v>0.63341999999999998</v>
      </c>
      <c r="O33">
        <f t="shared" si="5"/>
        <v>-2.1579999999999998E-2</v>
      </c>
      <c r="P33">
        <f t="shared" si="6"/>
        <v>-4.6919999999999996E-2</v>
      </c>
      <c r="Q33" s="55">
        <f t="shared" si="0"/>
        <v>5.7201945628689952</v>
      </c>
      <c r="R33" s="44">
        <f t="shared" si="1"/>
        <v>1.7832091927854365</v>
      </c>
      <c r="T33">
        <v>10</v>
      </c>
      <c r="U33">
        <v>0</v>
      </c>
      <c r="V33">
        <f t="shared" si="7"/>
        <v>1</v>
      </c>
      <c r="X33">
        <f>'Zoox Counting'!Q33</f>
        <v>38.166666666666664</v>
      </c>
      <c r="Y33" s="55">
        <f t="shared" si="8"/>
        <v>381666.66666666663</v>
      </c>
      <c r="Z33">
        <f t="shared" si="2"/>
        <v>1908333.333333333</v>
      </c>
      <c r="AA33" s="55">
        <f t="shared" si="9"/>
        <v>1740643.2444495519</v>
      </c>
      <c r="AB33">
        <f>Surfaces!D33</f>
        <v>1.096338</v>
      </c>
    </row>
    <row r="34" spans="1:28">
      <c r="A34">
        <f>Volume_Weights!A34</f>
        <v>1021</v>
      </c>
      <c r="B34">
        <f>Volume_Weights!C34</f>
        <v>25</v>
      </c>
      <c r="C34">
        <v>5</v>
      </c>
      <c r="D34">
        <v>1.5</v>
      </c>
      <c r="E34">
        <f>Chlorophyll!B34</f>
        <v>0.36599999999999999</v>
      </c>
      <c r="F34">
        <f>Chlorophyll!C34</f>
        <v>5.8999999999999997E-2</v>
      </c>
      <c r="G34">
        <f>Chlorophyll!D34</f>
        <v>0.34200000000000003</v>
      </c>
      <c r="H34">
        <f>Chlorophyll!E34</f>
        <v>-2.1000000000000001E-2</v>
      </c>
      <c r="I34">
        <f>Chlorophyll!F34</f>
        <v>1.4E-2</v>
      </c>
      <c r="J34">
        <f>Chlorophyll!H33</f>
        <v>0.06</v>
      </c>
      <c r="K34">
        <f>Chlorophyll!H34</f>
        <v>3.7999999999999999E-2</v>
      </c>
      <c r="L34">
        <f>Chlorophyll!I34</f>
        <v>2.1999999999999999E-2</v>
      </c>
      <c r="M34">
        <f t="shared" si="10"/>
        <v>4.3722099999999999</v>
      </c>
      <c r="N34">
        <f t="shared" si="11"/>
        <v>1.8768000000000002</v>
      </c>
      <c r="O34">
        <f t="shared" si="5"/>
        <v>-0.11575999999999997</v>
      </c>
      <c r="P34">
        <f t="shared" si="6"/>
        <v>1.05846</v>
      </c>
      <c r="Q34" s="55">
        <f t="shared" si="0"/>
        <v>6.8013922205156625</v>
      </c>
      <c r="R34" s="44">
        <f t="shared" si="1"/>
        <v>4.690259377930154</v>
      </c>
      <c r="T34">
        <v>10</v>
      </c>
      <c r="U34">
        <v>0</v>
      </c>
      <c r="V34">
        <f t="shared" si="7"/>
        <v>1</v>
      </c>
      <c r="X34">
        <f>'Zoox Counting'!Q34</f>
        <v>54.75</v>
      </c>
      <c r="Y34" s="55">
        <f t="shared" si="8"/>
        <v>547500</v>
      </c>
      <c r="Z34">
        <f t="shared" si="2"/>
        <v>2737500</v>
      </c>
      <c r="AA34" s="55">
        <f t="shared" si="9"/>
        <v>1312277.4521252422</v>
      </c>
      <c r="AB34">
        <f>Surfaces!D34</f>
        <v>2.086068</v>
      </c>
    </row>
    <row r="35" spans="1:28">
      <c r="A35">
        <f>Volume_Weights!A35</f>
        <v>1022</v>
      </c>
      <c r="B35">
        <f>Volume_Weights!C35</f>
        <v>36</v>
      </c>
      <c r="C35">
        <v>5</v>
      </c>
      <c r="D35">
        <v>1.5</v>
      </c>
      <c r="E35">
        <f>Chlorophyll!B35</f>
        <v>9.7000000000000003E-2</v>
      </c>
      <c r="F35">
        <f>Chlorophyll!C35</f>
        <v>1.4E-2</v>
      </c>
      <c r="G35">
        <f>Chlorophyll!D35</f>
        <v>9.6000000000000002E-2</v>
      </c>
      <c r="H35">
        <f>Chlorophyll!E35</f>
        <v>4.0000000000000001E-3</v>
      </c>
      <c r="I35">
        <f>Chlorophyll!F35</f>
        <v>-2E-3</v>
      </c>
      <c r="J35">
        <f>Chlorophyll!G35</f>
        <v>-7.0000000000000001E-3</v>
      </c>
      <c r="K35">
        <f>Chlorophyll!H35</f>
        <v>-4.0000000000000001E-3</v>
      </c>
      <c r="L35">
        <f>Chlorophyll!I35</f>
        <v>-8.0000000000000002E-3</v>
      </c>
      <c r="M35">
        <f t="shared" si="10"/>
        <v>1.0565899999999999</v>
      </c>
      <c r="N35">
        <f t="shared" si="11"/>
        <v>0.23460000000000003</v>
      </c>
      <c r="O35">
        <f t="shared" si="5"/>
        <v>6.794E-2</v>
      </c>
      <c r="P35">
        <f t="shared" si="6"/>
        <v>5.3099999999999987E-3</v>
      </c>
      <c r="Q35" s="55">
        <f t="shared" si="0"/>
        <v>4.9804000246245321</v>
      </c>
      <c r="R35" s="44">
        <f t="shared" si="1"/>
        <v>1.0625308083445275</v>
      </c>
      <c r="T35">
        <v>10</v>
      </c>
      <c r="U35">
        <v>0</v>
      </c>
      <c r="V35">
        <f t="shared" si="7"/>
        <v>1</v>
      </c>
      <c r="X35">
        <f>'Zoox Counting'!Q35</f>
        <v>20.357142857142858</v>
      </c>
      <c r="Y35" s="55">
        <f t="shared" si="8"/>
        <v>203571.42857142855</v>
      </c>
      <c r="Z35">
        <f t="shared" si="2"/>
        <v>1017857.1428571427</v>
      </c>
      <c r="AA35" s="55">
        <f t="shared" si="9"/>
        <v>1352387.8614220971</v>
      </c>
      <c r="AB35">
        <f>Surfaces!D35</f>
        <v>0.75263699999999989</v>
      </c>
    </row>
    <row r="36" spans="1:28">
      <c r="A36">
        <f>Volume_Weights!A36</f>
        <v>1023</v>
      </c>
      <c r="B36">
        <f>Volume_Weights!C36</f>
        <v>27</v>
      </c>
      <c r="C36">
        <v>5</v>
      </c>
      <c r="D36">
        <v>1.5</v>
      </c>
      <c r="E36">
        <f>Chlorophyll!B36</f>
        <v>0.34599999999999997</v>
      </c>
      <c r="F36">
        <f>Chlorophyll!C36</f>
        <v>5.6000000000000001E-2</v>
      </c>
      <c r="G36">
        <f>Chlorophyll!D36</f>
        <v>0.33800000000000002</v>
      </c>
      <c r="H36">
        <f>Chlorophyll!E36</f>
        <v>-3.0000000000000001E-3</v>
      </c>
      <c r="I36">
        <f>Chlorophyll!F36</f>
        <v>1.6E-2</v>
      </c>
      <c r="J36">
        <f>Chlorophyll!G36</f>
        <v>4.0000000000000001E-3</v>
      </c>
      <c r="K36">
        <f>Chlorophyll!H36</f>
        <v>0.01</v>
      </c>
      <c r="L36">
        <f>Chlorophyll!I36</f>
        <v>-3.0000000000000001E-3</v>
      </c>
      <c r="M36">
        <f t="shared" si="10"/>
        <v>3.9513099999999994</v>
      </c>
      <c r="N36">
        <f t="shared" si="11"/>
        <v>1.3841400000000001</v>
      </c>
      <c r="O36">
        <f t="shared" si="5"/>
        <v>0.21268999999999999</v>
      </c>
      <c r="P36">
        <f t="shared" si="6"/>
        <v>0.12066</v>
      </c>
      <c r="Q36" s="55">
        <f t="shared" si="0"/>
        <v>9.5522223713323218</v>
      </c>
      <c r="R36" s="44">
        <f t="shared" si="1"/>
        <v>3.4520135024930068</v>
      </c>
      <c r="T36">
        <v>10</v>
      </c>
      <c r="U36">
        <v>0</v>
      </c>
      <c r="V36">
        <f t="shared" si="7"/>
        <v>1</v>
      </c>
      <c r="X36">
        <f>'Zoox Counting'!Q36</f>
        <v>42.428571428571431</v>
      </c>
      <c r="Y36" s="55">
        <f t="shared" si="8"/>
        <v>424285.71428571426</v>
      </c>
      <c r="Z36">
        <f t="shared" si="2"/>
        <v>2121428.5714285714</v>
      </c>
      <c r="AA36" s="55">
        <f t="shared" si="9"/>
        <v>1459968.1166558766</v>
      </c>
      <c r="AB36">
        <f>Surfaces!D36</f>
        <v>1.4530650000000001</v>
      </c>
    </row>
    <row r="37" spans="1:28" s="8" customFormat="1" ht="17" thickBot="1">
      <c r="A37" s="8">
        <f>Volume_Weights!A37</f>
        <v>1025</v>
      </c>
      <c r="B37" s="8">
        <f>Volume_Weights!C37</f>
        <v>25</v>
      </c>
      <c r="C37" s="8">
        <v>5</v>
      </c>
      <c r="D37" s="8">
        <v>1.5</v>
      </c>
      <c r="E37" s="8">
        <f>Chlorophyll!B37</f>
        <v>0.20499999999999999</v>
      </c>
      <c r="F37" s="8">
        <f>Chlorophyll!C37</f>
        <v>3.9E-2</v>
      </c>
      <c r="G37" s="8">
        <f>Chlorophyll!D37</f>
        <v>0.19400000000000001</v>
      </c>
      <c r="H37" s="8">
        <f>Chlorophyll!E37</f>
        <v>4.0000000000000001E-3</v>
      </c>
      <c r="I37" s="8">
        <f>Chlorophyll!F37</f>
        <v>1.9E-2</v>
      </c>
      <c r="J37" s="8">
        <f>Chlorophyll!G37</f>
        <v>1.4E-2</v>
      </c>
      <c r="K37" s="8">
        <f>Chlorophyll!H37</f>
        <v>0.02</v>
      </c>
      <c r="L37" s="8">
        <f>Chlorophyll!I37</f>
        <v>1.7999999999999999E-2</v>
      </c>
      <c r="M37" s="8">
        <f t="shared" si="10"/>
        <v>2.2750299999999997</v>
      </c>
      <c r="N37" s="8">
        <f t="shared" si="11"/>
        <v>0.82110000000000005</v>
      </c>
      <c r="O37" s="8">
        <f t="shared" si="5"/>
        <v>1.3990000000000009E-2</v>
      </c>
      <c r="P37" s="8">
        <f t="shared" si="6"/>
        <v>-0.11198999999999996</v>
      </c>
      <c r="Q37" s="80">
        <f t="shared" si="0"/>
        <v>6.9850848837553503</v>
      </c>
      <c r="R37" s="81">
        <f t="shared" si="1"/>
        <v>2.1638926448522757</v>
      </c>
      <c r="T37" s="8">
        <v>10</v>
      </c>
      <c r="U37" s="8">
        <v>0</v>
      </c>
      <c r="V37" s="8">
        <f t="shared" si="7"/>
        <v>1</v>
      </c>
      <c r="X37" s="8">
        <f>'Zoox Counting'!Q37</f>
        <v>36.285714285714285</v>
      </c>
      <c r="Y37" s="80">
        <f t="shared" si="8"/>
        <v>362857.14285714284</v>
      </c>
      <c r="Z37" s="8">
        <f t="shared" si="2"/>
        <v>1814285.7142857141</v>
      </c>
      <c r="AA37" s="80">
        <f t="shared" si="9"/>
        <v>1660921.2306144664</v>
      </c>
      <c r="AB37" s="8">
        <f>Surfaces!D37</f>
        <v>1.0923369999999999</v>
      </c>
    </row>
    <row r="38" spans="1:28" ht="17" thickTop="1">
      <c r="A38">
        <f>Volume_Weights!A38</f>
        <v>2573</v>
      </c>
      <c r="B38">
        <f>Volume_Weights!C38</f>
        <v>29</v>
      </c>
      <c r="C38">
        <v>5</v>
      </c>
      <c r="D38">
        <v>1.5</v>
      </c>
      <c r="E38">
        <f>Chlorophyll!B38</f>
        <v>0.30099999999999999</v>
      </c>
      <c r="F38">
        <f>Chlorophyll!C38</f>
        <v>4.2999999999999997E-2</v>
      </c>
      <c r="G38">
        <f>Chlorophyll!D38</f>
        <v>0.28999999999999998</v>
      </c>
      <c r="H38">
        <f>Chlorophyll!E38</f>
        <v>-1.2E-2</v>
      </c>
      <c r="I38">
        <f>Chlorophyll!F38</f>
        <v>8.9999999999999993E-3</v>
      </c>
      <c r="J38">
        <f>Chlorophyll!G38</f>
        <v>2E-3</v>
      </c>
      <c r="K38">
        <f>Chlorophyll!H38</f>
        <v>8.9999999999999993E-3</v>
      </c>
      <c r="L38">
        <f>Chlorophyll!I38</f>
        <v>-8.9999999999999993E-3</v>
      </c>
      <c r="M38">
        <f t="shared" si="10"/>
        <v>3.5423899999999997</v>
      </c>
      <c r="N38">
        <f t="shared" si="11"/>
        <v>1.2903</v>
      </c>
      <c r="O38">
        <f t="shared" si="5"/>
        <v>0.19869999999999999</v>
      </c>
      <c r="P38">
        <f t="shared" si="6"/>
        <v>0.23264999999999997</v>
      </c>
      <c r="Q38" s="55">
        <f t="shared" si="0"/>
        <v>10.960839015780769</v>
      </c>
      <c r="R38" s="44">
        <f t="shared" si="1"/>
        <v>4.4620176951325208</v>
      </c>
      <c r="T38">
        <v>10</v>
      </c>
      <c r="U38">
        <v>0</v>
      </c>
      <c r="V38">
        <f t="shared" si="7"/>
        <v>1</v>
      </c>
      <c r="X38">
        <f>'Zoox Counting'!Q38</f>
        <v>105.83333333333333</v>
      </c>
      <c r="Y38" s="55">
        <f t="shared" si="8"/>
        <v>1058333.3333333333</v>
      </c>
      <c r="Z38">
        <f t="shared" si="2"/>
        <v>5291666.666666666</v>
      </c>
      <c r="AA38" s="55">
        <f t="shared" si="9"/>
        <v>4651139.6244281661</v>
      </c>
      <c r="AB38">
        <f>Surfaces!D38</f>
        <v>1.1377139999999999</v>
      </c>
    </row>
    <row r="39" spans="1:28">
      <c r="A39">
        <f>Volume_Weights!A39</f>
        <v>2574</v>
      </c>
      <c r="B39">
        <f>Volume_Weights!C39</f>
        <v>30</v>
      </c>
      <c r="C39">
        <v>5</v>
      </c>
      <c r="D39">
        <v>1.5</v>
      </c>
      <c r="E39">
        <f>Chlorophyll!B39</f>
        <v>0.16500000000000001</v>
      </c>
      <c r="F39">
        <f>Chlorophyll!C39</f>
        <v>3.7999999999999999E-2</v>
      </c>
      <c r="G39">
        <f>Chlorophyll!D39</f>
        <v>0.157</v>
      </c>
      <c r="H39">
        <f>Chlorophyll!E39</f>
        <v>1E-3</v>
      </c>
      <c r="I39">
        <f>Chlorophyll!F39</f>
        <v>1.0999999999999999E-2</v>
      </c>
      <c r="J39">
        <f>Chlorophyll!G39</f>
        <v>3.0000000000000001E-3</v>
      </c>
      <c r="K39">
        <f>Chlorophyll!H39</f>
        <v>7.0000000000000001E-3</v>
      </c>
      <c r="L39">
        <f>Chlorophyll!I39</f>
        <v>1E-3</v>
      </c>
      <c r="M39">
        <f t="shared" si="10"/>
        <v>1.85084</v>
      </c>
      <c r="N39">
        <f t="shared" si="11"/>
        <v>0.86802000000000001</v>
      </c>
      <c r="O39">
        <f t="shared" si="5"/>
        <v>0.11301999999999998</v>
      </c>
      <c r="P39">
        <f t="shared" si="6"/>
        <v>1.7880000000000007E-2</v>
      </c>
      <c r="Q39" s="55">
        <f t="shared" si="0"/>
        <v>8.1742385740847343</v>
      </c>
      <c r="R39" s="44">
        <f t="shared" si="1"/>
        <v>3.6874104838337081</v>
      </c>
      <c r="T39">
        <v>10</v>
      </c>
      <c r="U39">
        <v>0</v>
      </c>
      <c r="V39">
        <f t="shared" si="7"/>
        <v>1</v>
      </c>
      <c r="X39">
        <f>'Zoox Counting'!Q39</f>
        <v>85.25</v>
      </c>
      <c r="Y39" s="55">
        <f t="shared" si="8"/>
        <v>852500</v>
      </c>
      <c r="Z39">
        <f t="shared" si="2"/>
        <v>4262500</v>
      </c>
      <c r="AA39" s="55">
        <f t="shared" si="9"/>
        <v>5322582.8605964035</v>
      </c>
      <c r="AB39">
        <f>Surfaces!D39</f>
        <v>0.80083300000000002</v>
      </c>
    </row>
    <row r="40" spans="1:28">
      <c r="A40">
        <f>Volume_Weights!A40</f>
        <v>2575</v>
      </c>
      <c r="B40">
        <f>Volume_Weights!C40</f>
        <v>29</v>
      </c>
      <c r="C40">
        <v>5</v>
      </c>
      <c r="D40">
        <v>1.5</v>
      </c>
      <c r="E40">
        <f>Chlorophyll!B40</f>
        <v>0.53400000000000003</v>
      </c>
      <c r="F40">
        <f>Chlorophyll!C40</f>
        <v>0.109</v>
      </c>
      <c r="G40">
        <f>Chlorophyll!D40</f>
        <v>0.51500000000000001</v>
      </c>
      <c r="H40">
        <f>Chlorophyll!E40</f>
        <v>5.0000000000000001E-3</v>
      </c>
      <c r="I40">
        <f>Chlorophyll!F40</f>
        <v>5.6000000000000001E-2</v>
      </c>
      <c r="J40">
        <f>Chlorophyll!G40</f>
        <v>2.8000000000000001E-2</v>
      </c>
      <c r="K40">
        <f>Chlorophyll!H40</f>
        <v>5.0999999999999997E-2</v>
      </c>
      <c r="L40">
        <f>Chlorophyll!I40</f>
        <v>1.7000000000000001E-2</v>
      </c>
      <c r="M40">
        <f t="shared" si="10"/>
        <v>5.9799100000000003</v>
      </c>
      <c r="N40">
        <f t="shared" si="11"/>
        <v>2.4398399999999998</v>
      </c>
      <c r="O40">
        <f t="shared" si="5"/>
        <v>0.43873000000000001</v>
      </c>
      <c r="P40">
        <f t="shared" si="6"/>
        <v>0.15641999999999998</v>
      </c>
      <c r="Q40" s="55">
        <f t="shared" si="0"/>
        <v>13.809032676684422</v>
      </c>
      <c r="R40" s="44">
        <f t="shared" si="1"/>
        <v>5.5855818642529718</v>
      </c>
      <c r="T40">
        <v>10</v>
      </c>
      <c r="U40">
        <v>0</v>
      </c>
      <c r="V40">
        <f t="shared" si="7"/>
        <v>1</v>
      </c>
      <c r="X40">
        <f>'Zoox Counting'!Q40</f>
        <v>141.5</v>
      </c>
      <c r="Y40" s="55">
        <f t="shared" si="8"/>
        <v>1415000</v>
      </c>
      <c r="Z40">
        <f t="shared" si="2"/>
        <v>7075000</v>
      </c>
      <c r="AA40" s="55">
        <f t="shared" si="9"/>
        <v>4566336.7716934877</v>
      </c>
      <c r="AB40">
        <f>Surfaces!D40</f>
        <v>1.549382</v>
      </c>
    </row>
    <row r="41" spans="1:28">
      <c r="A41">
        <f>Volume_Weights!A41</f>
        <v>2576</v>
      </c>
      <c r="B41">
        <f>Volume_Weights!C41</f>
        <v>31</v>
      </c>
      <c r="C41">
        <v>5</v>
      </c>
      <c r="D41">
        <v>1.5</v>
      </c>
      <c r="E41">
        <f>Chlorophyll!B41</f>
        <v>0.55300000000000005</v>
      </c>
      <c r="F41">
        <f>Chlorophyll!C41</f>
        <v>0.14599999999999999</v>
      </c>
      <c r="G41">
        <f>Chlorophyll!D41</f>
        <v>0.51800000000000002</v>
      </c>
      <c r="H41">
        <f>Chlorophyll!E41</f>
        <v>8.9999999999999993E-3</v>
      </c>
      <c r="I41">
        <f>Chlorophyll!F41</f>
        <v>5.6000000000000001E-2</v>
      </c>
      <c r="J41">
        <f>Chlorophyll!G41</f>
        <v>1.4999999999999999E-2</v>
      </c>
      <c r="K41">
        <f>Chlorophyll!H41</f>
        <v>5.8000000000000003E-2</v>
      </c>
      <c r="L41">
        <f>Chlorophyll!I41</f>
        <v>3.0000000000000001E-3</v>
      </c>
      <c r="M41">
        <f t="shared" si="10"/>
        <v>6.1302400000000006</v>
      </c>
      <c r="N41">
        <f t="shared" si="11"/>
        <v>3.2140199999999997</v>
      </c>
      <c r="O41">
        <f t="shared" si="5"/>
        <v>0.59810999999999992</v>
      </c>
      <c r="P41">
        <f t="shared" si="6"/>
        <v>0.13269</v>
      </c>
      <c r="Q41" s="55">
        <f t="shared" si="0"/>
        <v>13.610707881824421</v>
      </c>
      <c r="R41" s="44">
        <f t="shared" si="1"/>
        <v>6.7700241775740873</v>
      </c>
      <c r="T41">
        <v>10</v>
      </c>
      <c r="U41">
        <v>0</v>
      </c>
      <c r="V41">
        <f t="shared" si="7"/>
        <v>1</v>
      </c>
      <c r="X41">
        <f>'Zoox Counting'!Q41</f>
        <v>166.5</v>
      </c>
      <c r="Y41" s="55">
        <f t="shared" si="8"/>
        <v>1665000</v>
      </c>
      <c r="Z41">
        <f t="shared" si="2"/>
        <v>8325000</v>
      </c>
      <c r="AA41" s="55">
        <f t="shared" si="9"/>
        <v>5052166.2717986563</v>
      </c>
      <c r="AB41">
        <f>Surfaces!D41</f>
        <v>1.6478079999999999</v>
      </c>
    </row>
    <row r="42" spans="1:28">
      <c r="A42">
        <f>Volume_Weights!A42</f>
        <v>2577</v>
      </c>
      <c r="B42">
        <f>Volume_Weights!C42</f>
        <v>27</v>
      </c>
      <c r="C42">
        <v>5</v>
      </c>
      <c r="D42">
        <v>1.5</v>
      </c>
      <c r="E42">
        <f>Chlorophyll!B42</f>
        <v>0.42099999999999999</v>
      </c>
      <c r="F42">
        <f>Chlorophyll!C42</f>
        <v>7.4999999999999997E-2</v>
      </c>
      <c r="G42">
        <f>Chlorophyll!D42</f>
        <v>0.40200000000000002</v>
      </c>
      <c r="H42">
        <f>Chlorophyll!E42</f>
        <v>-8.0000000000000002E-3</v>
      </c>
      <c r="I42">
        <f>Chlorophyll!F42</f>
        <v>2.1000000000000001E-2</v>
      </c>
      <c r="J42">
        <f>Chlorophyll!G42</f>
        <v>-3.0000000000000001E-3</v>
      </c>
      <c r="K42">
        <f>Chlorophyll!H42</f>
        <v>1.2E-2</v>
      </c>
      <c r="L42">
        <f>Chlorophyll!I42</f>
        <v>-1.6E-2</v>
      </c>
      <c r="M42">
        <f t="shared" si="10"/>
        <v>4.8503499999999997</v>
      </c>
      <c r="N42">
        <f t="shared" si="11"/>
        <v>1.9471799999999999</v>
      </c>
      <c r="O42">
        <f t="shared" si="5"/>
        <v>0.41459000000000007</v>
      </c>
      <c r="P42">
        <f t="shared" si="6"/>
        <v>0.21786000000000003</v>
      </c>
      <c r="Q42" s="55">
        <f t="shared" si="0"/>
        <v>11.889319001854892</v>
      </c>
      <c r="R42" s="44">
        <f t="shared" si="1"/>
        <v>4.8891062788514041</v>
      </c>
      <c r="T42">
        <v>10</v>
      </c>
      <c r="U42">
        <v>0</v>
      </c>
      <c r="V42">
        <f t="shared" si="7"/>
        <v>1</v>
      </c>
      <c r="X42">
        <f>'Zoox Counting'!Q42</f>
        <v>100.375</v>
      </c>
      <c r="Y42" s="55">
        <f t="shared" si="8"/>
        <v>1003750</v>
      </c>
      <c r="Z42">
        <f t="shared" si="2"/>
        <v>5018750</v>
      </c>
      <c r="AA42" s="55">
        <f t="shared" si="9"/>
        <v>3400011.3813581485</v>
      </c>
      <c r="AB42">
        <f>Surfaces!D42</f>
        <v>1.4760979999999999</v>
      </c>
    </row>
    <row r="43" spans="1:28" s="8" customFormat="1" ht="17" thickBot="1">
      <c r="A43" s="8">
        <f>Volume_Weights!A43</f>
        <v>2578</v>
      </c>
      <c r="B43" s="8">
        <f>Volume_Weights!C43</f>
        <v>29</v>
      </c>
      <c r="C43" s="8">
        <v>5</v>
      </c>
      <c r="D43" s="8">
        <v>1.5</v>
      </c>
      <c r="E43" s="8">
        <f>Chlorophyll!B43</f>
        <v>0.48699999999999999</v>
      </c>
      <c r="F43" s="8">
        <f>Chlorophyll!C43</f>
        <v>0.10299999999999999</v>
      </c>
      <c r="G43" s="8">
        <f>Chlorophyll!D43</f>
        <v>0.46100000000000002</v>
      </c>
      <c r="H43" s="8">
        <f>Chlorophyll!E43</f>
        <v>-2E-3</v>
      </c>
      <c r="I43" s="8">
        <f>Chlorophyll!F43</f>
        <v>8.8999999999999996E-2</v>
      </c>
      <c r="J43" s="8">
        <f>Chlorophyll!G43</f>
        <v>2.4E-2</v>
      </c>
      <c r="K43" s="8">
        <f>Chlorophyll!H43</f>
        <v>8.8999999999999996E-2</v>
      </c>
      <c r="L43" s="8">
        <f>Chlorophyll!I43</f>
        <v>8.9999999999999993E-3</v>
      </c>
      <c r="M43" s="8">
        <f t="shared" si="10"/>
        <v>5.5220700000000003</v>
      </c>
      <c r="N43" s="8">
        <f t="shared" si="11"/>
        <v>2.4632999999999998</v>
      </c>
      <c r="O43" s="8">
        <f t="shared" si="5"/>
        <v>0.90479999999999994</v>
      </c>
      <c r="P43" s="8">
        <f t="shared" si="6"/>
        <v>0.11595000000000005</v>
      </c>
      <c r="Q43" s="80">
        <f t="shared" si="0"/>
        <v>14.412190712997404</v>
      </c>
      <c r="R43" s="81">
        <f t="shared" si="1"/>
        <v>5.7839419338649378</v>
      </c>
      <c r="T43" s="8">
        <v>10</v>
      </c>
      <c r="U43" s="8">
        <v>0</v>
      </c>
      <c r="V43" s="8">
        <f t="shared" si="7"/>
        <v>1</v>
      </c>
      <c r="X43" s="8">
        <f>'Zoox Counting'!Q43</f>
        <v>124.22222222222223</v>
      </c>
      <c r="Y43" s="80">
        <f t="shared" si="8"/>
        <v>1242222.2222222222</v>
      </c>
      <c r="Z43" s="8">
        <f t="shared" si="2"/>
        <v>6211111.111111111</v>
      </c>
      <c r="AA43" s="80">
        <f t="shared" si="9"/>
        <v>4178506.0786798494</v>
      </c>
      <c r="AB43" s="8">
        <f>Surfaces!D43</f>
        <v>1.486443</v>
      </c>
    </row>
    <row r="44" spans="1:28" ht="17" thickTop="1">
      <c r="A44">
        <f>Volume_Weights!A44</f>
        <v>2564</v>
      </c>
      <c r="B44">
        <f>Volume_Weights!C44</f>
        <v>24</v>
      </c>
      <c r="C44">
        <v>5</v>
      </c>
      <c r="D44">
        <v>1.5</v>
      </c>
      <c r="E44">
        <f>Chlorophyll!B44</f>
        <v>0.45400000000000001</v>
      </c>
      <c r="F44">
        <f>Chlorophyll!C44</f>
        <v>8.7999999999999995E-2</v>
      </c>
      <c r="G44">
        <f>Chlorophyll!D44</f>
        <v>0.434</v>
      </c>
      <c r="H44">
        <f>Chlorophyll!E44</f>
        <v>5.0000000000000001E-3</v>
      </c>
      <c r="I44">
        <f>Chlorophyll!F44</f>
        <v>2.4E-2</v>
      </c>
      <c r="J44">
        <f>Chlorophyll!G44</f>
        <v>-4.0000000000000001E-3</v>
      </c>
      <c r="K44">
        <f>Chlorophyll!H44</f>
        <v>2.3E-2</v>
      </c>
      <c r="L44">
        <f>Chlorophyll!I44</f>
        <v>-1.7000000000000001E-2</v>
      </c>
      <c r="M44">
        <f t="shared" si="10"/>
        <v>5.0789499999999999</v>
      </c>
      <c r="N44">
        <f t="shared" si="11"/>
        <v>1.9471799999999999</v>
      </c>
      <c r="O44">
        <f t="shared" si="5"/>
        <v>0.46031</v>
      </c>
      <c r="P44">
        <f t="shared" si="6"/>
        <v>0.20334000000000005</v>
      </c>
      <c r="Q44" s="55">
        <f t="shared" si="0"/>
        <v>46.209366404973252</v>
      </c>
      <c r="R44" s="44">
        <f t="shared" si="1"/>
        <v>17.939971519882274</v>
      </c>
      <c r="T44">
        <v>10</v>
      </c>
      <c r="U44">
        <v>0</v>
      </c>
      <c r="V44">
        <f t="shared" si="7"/>
        <v>1</v>
      </c>
      <c r="X44">
        <f>'Zoox Counting'!Q44</f>
        <v>59</v>
      </c>
      <c r="Y44" s="55">
        <f t="shared" si="8"/>
        <v>590000</v>
      </c>
      <c r="Z44">
        <f t="shared" si="2"/>
        <v>2950000</v>
      </c>
      <c r="AA44" s="55">
        <f t="shared" si="9"/>
        <v>7382807.318739567</v>
      </c>
      <c r="AB44">
        <f>Surfaces!D44</f>
        <v>0.39957700000000002</v>
      </c>
    </row>
    <row r="45" spans="1:28">
      <c r="A45">
        <f>Volume_Weights!A45</f>
        <v>2565</v>
      </c>
      <c r="B45">
        <f>Volume_Weights!C45</f>
        <v>25</v>
      </c>
      <c r="C45">
        <v>5</v>
      </c>
      <c r="D45">
        <v>1.5</v>
      </c>
      <c r="E45">
        <f>Chlorophyll!B45</f>
        <v>0.69099999999999995</v>
      </c>
      <c r="F45">
        <f>Chlorophyll!C45</f>
        <v>0.109</v>
      </c>
      <c r="G45">
        <f>Chlorophyll!D45</f>
        <v>0.65600000000000003</v>
      </c>
      <c r="H45">
        <f>Chlorophyll!E45</f>
        <v>-4.0000000000000001E-3</v>
      </c>
      <c r="I45">
        <f>Chlorophyll!F45</f>
        <v>4.4999999999999998E-2</v>
      </c>
      <c r="J45">
        <f>Chlorophyll!G45</f>
        <v>2.4E-2</v>
      </c>
      <c r="K45">
        <f>Chlorophyll!H45</f>
        <v>4.3999999999999997E-2</v>
      </c>
      <c r="L45">
        <f>Chlorophyll!I45</f>
        <v>1.4E-2</v>
      </c>
      <c r="M45">
        <f t="shared" si="10"/>
        <v>7.871529999999999</v>
      </c>
      <c r="N45">
        <f t="shared" si="11"/>
        <v>2.6509800000000001</v>
      </c>
      <c r="O45">
        <f t="shared" si="5"/>
        <v>0.34792999999999996</v>
      </c>
      <c r="P45">
        <f t="shared" si="6"/>
        <v>0.15837000000000004</v>
      </c>
      <c r="Q45" s="55">
        <f t="shared" si="0"/>
        <v>44.505124110854275</v>
      </c>
      <c r="R45" s="44">
        <f t="shared" si="1"/>
        <v>15.211518812772187</v>
      </c>
      <c r="T45">
        <v>10</v>
      </c>
      <c r="U45">
        <v>0</v>
      </c>
      <c r="V45">
        <f t="shared" si="7"/>
        <v>1</v>
      </c>
      <c r="X45">
        <f>'Zoox Counting'!Q45</f>
        <v>133</v>
      </c>
      <c r="Y45" s="55">
        <f t="shared" si="8"/>
        <v>1330000</v>
      </c>
      <c r="Z45">
        <f t="shared" si="2"/>
        <v>6650000</v>
      </c>
      <c r="AA45" s="55">
        <f t="shared" si="9"/>
        <v>10802135.736551341</v>
      </c>
      <c r="AB45">
        <f>Surfaces!D45</f>
        <v>0.61561900000000003</v>
      </c>
    </row>
    <row r="46" spans="1:28">
      <c r="A46">
        <f>Volume_Weights!A46</f>
        <v>2566</v>
      </c>
      <c r="B46">
        <f>Volume_Weights!C46</f>
        <v>25</v>
      </c>
      <c r="C46">
        <v>5</v>
      </c>
      <c r="D46">
        <v>1.5</v>
      </c>
      <c r="E46">
        <f>Chlorophyll!B46</f>
        <v>0.47899999999999998</v>
      </c>
      <c r="F46">
        <f>Chlorophyll!C46</f>
        <v>9.4E-2</v>
      </c>
      <c r="G46">
        <f>Chlorophyll!D46</f>
        <v>0.45600000000000002</v>
      </c>
      <c r="H46">
        <f>Chlorophyll!E46</f>
        <v>1E-3</v>
      </c>
      <c r="I46">
        <f>Chlorophyll!F46</f>
        <v>1.4999999999999999E-2</v>
      </c>
      <c r="J46">
        <f>Chlorophyll!G46</f>
        <v>-1.2999999999999999E-2</v>
      </c>
      <c r="K46">
        <f>Chlorophyll!H46</f>
        <v>1.4999999999999999E-2</v>
      </c>
      <c r="L46">
        <f>Chlorophyll!I46</f>
        <v>-2.3E-2</v>
      </c>
      <c r="M46">
        <f t="shared" si="10"/>
        <v>5.40402</v>
      </c>
      <c r="N46">
        <f t="shared" si="11"/>
        <v>2.1817799999999998</v>
      </c>
      <c r="O46">
        <f t="shared" si="5"/>
        <v>0.42793999999999999</v>
      </c>
      <c r="P46">
        <f t="shared" si="6"/>
        <v>0.13296000000000005</v>
      </c>
      <c r="Q46" s="55">
        <f t="shared" si="0"/>
        <v>39.006426205649291</v>
      </c>
      <c r="R46" s="44">
        <f t="shared" si="1"/>
        <v>15.481885163009457</v>
      </c>
      <c r="T46">
        <v>10</v>
      </c>
      <c r="U46">
        <v>0</v>
      </c>
      <c r="V46">
        <f t="shared" si="7"/>
        <v>1</v>
      </c>
      <c r="X46">
        <f>'Zoox Counting'!Q46</f>
        <v>95.6</v>
      </c>
      <c r="Y46" s="55">
        <f t="shared" si="8"/>
        <v>955999.99999999988</v>
      </c>
      <c r="Z46">
        <f t="shared" si="2"/>
        <v>4779999.9999999991</v>
      </c>
      <c r="AA46" s="55">
        <f t="shared" si="9"/>
        <v>9591152.0618970394</v>
      </c>
      <c r="AB46">
        <f>Surfaces!D46</f>
        <v>0.49837599999999999</v>
      </c>
    </row>
    <row r="47" spans="1:28">
      <c r="A47">
        <f>Volume_Weights!A47</f>
        <v>2567</v>
      </c>
      <c r="B47">
        <f>Volume_Weights!C47</f>
        <v>24</v>
      </c>
      <c r="C47">
        <v>5</v>
      </c>
      <c r="D47">
        <v>1.5</v>
      </c>
      <c r="E47">
        <f>Chlorophyll!B47</f>
        <v>0.97899999999999998</v>
      </c>
      <c r="F47">
        <f>Chlorophyll!C47</f>
        <v>0.16600000000000001</v>
      </c>
      <c r="G47">
        <f>Chlorophyll!D47</f>
        <v>0.92700000000000005</v>
      </c>
      <c r="H47">
        <f>Chlorophyll!E47</f>
        <v>-1E-3</v>
      </c>
      <c r="I47">
        <f>Chlorophyll!F47</f>
        <v>8.8999999999999996E-2</v>
      </c>
      <c r="J47">
        <f>Chlorophyll!G47</f>
        <v>-6.0000000000000001E-3</v>
      </c>
      <c r="K47">
        <f>Chlorophyll!H47</f>
        <v>8.6999999999999994E-2</v>
      </c>
      <c r="L47">
        <f>Chlorophyll!I47</f>
        <v>-2.5000000000000001E-2</v>
      </c>
      <c r="M47">
        <f t="shared" si="10"/>
        <v>11.094519999999999</v>
      </c>
      <c r="N47">
        <f t="shared" si="11"/>
        <v>3.9178200000000007</v>
      </c>
      <c r="O47">
        <f t="shared" si="5"/>
        <v>1.2908599999999999</v>
      </c>
      <c r="P47">
        <f t="shared" si="6"/>
        <v>0.10089000000000015</v>
      </c>
      <c r="Q47" s="55">
        <f t="shared" si="0"/>
        <v>48.487119107880034</v>
      </c>
      <c r="R47" s="44">
        <f t="shared" si="1"/>
        <v>15.732716350247516</v>
      </c>
      <c r="T47">
        <v>10</v>
      </c>
      <c r="U47">
        <v>0</v>
      </c>
      <c r="V47">
        <f t="shared" si="7"/>
        <v>1</v>
      </c>
      <c r="X47">
        <f>'Zoox Counting'!Q47</f>
        <v>185.2</v>
      </c>
      <c r="Y47" s="55">
        <f t="shared" si="8"/>
        <v>1851999.9999999998</v>
      </c>
      <c r="Z47">
        <f t="shared" si="2"/>
        <v>9259999.9999999981</v>
      </c>
      <c r="AA47" s="55">
        <f t="shared" si="9"/>
        <v>10875501.347693063</v>
      </c>
      <c r="AB47">
        <f>Surfaces!D47</f>
        <v>0.85145500000000007</v>
      </c>
    </row>
    <row r="48" spans="1:28">
      <c r="A48">
        <f>Volume_Weights!A48</f>
        <v>2568</v>
      </c>
      <c r="B48">
        <f>Volume_Weights!C48</f>
        <v>22</v>
      </c>
      <c r="C48">
        <v>5</v>
      </c>
      <c r="D48">
        <v>1.5</v>
      </c>
      <c r="E48">
        <f>Chlorophyll!B48</f>
        <v>0.47799999999999998</v>
      </c>
      <c r="F48">
        <f>Chlorophyll!C48</f>
        <v>8.6999999999999994E-2</v>
      </c>
      <c r="G48">
        <f>Chlorophyll!D48</f>
        <v>0.45400000000000001</v>
      </c>
      <c r="H48">
        <f>Chlorophyll!E48</f>
        <v>5.0000000000000001E-3</v>
      </c>
      <c r="I48">
        <f>Chlorophyll!F48</f>
        <v>5.7000000000000002E-2</v>
      </c>
      <c r="J48">
        <f>Chlorophyll!G48</f>
        <v>3.3000000000000002E-2</v>
      </c>
      <c r="K48">
        <f>Chlorophyll!H48</f>
        <v>5.8000000000000003E-2</v>
      </c>
      <c r="L48">
        <f>Chlorophyll!I48</f>
        <v>2.1000000000000001E-2</v>
      </c>
      <c r="M48">
        <f t="shared" si="10"/>
        <v>5.3539099999999999</v>
      </c>
      <c r="N48">
        <f t="shared" si="11"/>
        <v>1.9237199999999999</v>
      </c>
      <c r="O48">
        <f t="shared" si="5"/>
        <v>0.40379999999999999</v>
      </c>
      <c r="P48">
        <f t="shared" si="6"/>
        <v>0.19439999999999996</v>
      </c>
      <c r="Q48" s="55">
        <f t="shared" si="0"/>
        <v>29.368309803837562</v>
      </c>
      <c r="R48" s="44">
        <f t="shared" si="1"/>
        <v>10.803879382897785</v>
      </c>
      <c r="T48">
        <v>10</v>
      </c>
      <c r="U48">
        <v>0</v>
      </c>
      <c r="V48">
        <f t="shared" si="7"/>
        <v>1</v>
      </c>
      <c r="X48">
        <f>'Zoox Counting'!Q48</f>
        <v>81.166666666666671</v>
      </c>
      <c r="Y48" s="55">
        <f t="shared" si="8"/>
        <v>811666.66666666663</v>
      </c>
      <c r="Z48">
        <f t="shared" si="2"/>
        <v>4058333.333333333</v>
      </c>
      <c r="AA48" s="55">
        <f t="shared" si="9"/>
        <v>6210093.4548930442</v>
      </c>
      <c r="AB48">
        <f>Surfaces!D48</f>
        <v>0.65350599999999992</v>
      </c>
    </row>
    <row r="49" spans="1:28" s="8" customFormat="1" ht="17" thickBot="1">
      <c r="A49" s="8">
        <f>Volume_Weights!A49</f>
        <v>2569</v>
      </c>
      <c r="B49" s="8">
        <f>Volume_Weights!C49</f>
        <v>27</v>
      </c>
      <c r="C49" s="8">
        <v>5</v>
      </c>
      <c r="D49" s="8">
        <v>1.5</v>
      </c>
      <c r="E49" s="8">
        <f>Chlorophyll!B49</f>
        <v>0.47099999999999997</v>
      </c>
      <c r="F49" s="8">
        <f>Chlorophyll!C49</f>
        <v>9.0999999999999998E-2</v>
      </c>
      <c r="G49" s="8">
        <f>Chlorophyll!D49</f>
        <v>0.44900000000000001</v>
      </c>
      <c r="H49" s="8">
        <f>Chlorophyll!E49</f>
        <v>3.0000000000000001E-3</v>
      </c>
      <c r="I49" s="8">
        <f>Chlorophyll!F49</f>
        <v>3.5999999999999997E-2</v>
      </c>
      <c r="J49" s="8">
        <f>Chlorophyll!G49</f>
        <v>2.1999999999999999E-2</v>
      </c>
      <c r="K49" s="8">
        <f>Chlorophyll!H49</f>
        <v>3.3000000000000002E-2</v>
      </c>
      <c r="L49" s="8">
        <f>Chlorophyll!I49</f>
        <v>1.2999999999999999E-2</v>
      </c>
      <c r="M49" s="8">
        <f t="shared" si="10"/>
        <v>5.2929199999999987</v>
      </c>
      <c r="N49" s="8">
        <f t="shared" si="11"/>
        <v>2.0644799999999996</v>
      </c>
      <c r="O49" s="8">
        <f t="shared" si="5"/>
        <v>0.25713000000000003</v>
      </c>
      <c r="P49" s="8">
        <f t="shared" si="6"/>
        <v>0.16031999999999996</v>
      </c>
      <c r="Q49" s="80">
        <f t="shared" si="0"/>
        <v>43.746167318518083</v>
      </c>
      <c r="R49" s="81">
        <f t="shared" si="1"/>
        <v>17.536143467219041</v>
      </c>
      <c r="T49" s="8">
        <v>10</v>
      </c>
      <c r="U49" s="8">
        <v>0</v>
      </c>
      <c r="V49" s="8">
        <f t="shared" si="7"/>
        <v>1</v>
      </c>
      <c r="X49" s="8">
        <f>'Zoox Counting'!Q49</f>
        <v>85.857142857142861</v>
      </c>
      <c r="Y49" s="80">
        <f t="shared" si="8"/>
        <v>858571.42857142852</v>
      </c>
      <c r="Z49" s="8">
        <f t="shared" si="2"/>
        <v>4292857.1428571427</v>
      </c>
      <c r="AA49" s="80">
        <f t="shared" si="9"/>
        <v>10151046.216480434</v>
      </c>
      <c r="AB49" s="8">
        <f>Surfaces!D49</f>
        <v>0.42289800000000005</v>
      </c>
    </row>
    <row r="50" spans="1:28" ht="17" thickTop="1">
      <c r="A50">
        <f>Volume_Weights!A50</f>
        <v>1718</v>
      </c>
      <c r="B50">
        <f>Volume_Weights!C50</f>
        <v>25</v>
      </c>
      <c r="C50">
        <v>5</v>
      </c>
      <c r="D50">
        <v>1.5</v>
      </c>
      <c r="E50">
        <f>Chlorophyll!B50</f>
        <v>0.65400000000000003</v>
      </c>
      <c r="F50">
        <f>Chlorophyll!C50</f>
        <v>0.158</v>
      </c>
      <c r="G50">
        <f>Chlorophyll!D50</f>
        <v>0.63</v>
      </c>
      <c r="H50">
        <f>Chlorophyll!E50</f>
        <v>3.2000000000000001E-2</v>
      </c>
      <c r="I50">
        <f>Chlorophyll!F50</f>
        <v>6.2E-2</v>
      </c>
      <c r="J50">
        <f>Chlorophyll!G50</f>
        <v>2.5000000000000001E-2</v>
      </c>
      <c r="K50">
        <f>Chlorophyll!H50</f>
        <v>5.6000000000000001E-2</v>
      </c>
      <c r="L50">
        <f>Chlorophyll!I50</f>
        <v>1E-3</v>
      </c>
      <c r="M50">
        <f t="shared" si="10"/>
        <v>7.0288199999999996</v>
      </c>
      <c r="N50">
        <f t="shared" si="11"/>
        <v>2.9559599999999997</v>
      </c>
      <c r="O50">
        <f t="shared" si="5"/>
        <v>0.68186999999999998</v>
      </c>
      <c r="P50">
        <f t="shared" si="6"/>
        <v>0.42872999999999994</v>
      </c>
      <c r="Q50" s="55">
        <f t="shared" si="0"/>
        <v>21.322507667534701</v>
      </c>
      <c r="R50" s="44">
        <f t="shared" si="1"/>
        <v>9.359743223658068</v>
      </c>
      <c r="T50">
        <v>10</v>
      </c>
      <c r="U50">
        <v>0</v>
      </c>
      <c r="V50">
        <f t="shared" si="7"/>
        <v>1</v>
      </c>
      <c r="X50">
        <f>'Zoox Counting'!Q50</f>
        <v>85.25</v>
      </c>
      <c r="Y50" s="55">
        <f t="shared" si="8"/>
        <v>852500</v>
      </c>
      <c r="Z50">
        <f t="shared" si="2"/>
        <v>4262500</v>
      </c>
      <c r="AA50" s="55">
        <f t="shared" si="9"/>
        <v>3536150.030653547</v>
      </c>
      <c r="AB50">
        <f>Surfaces!D50</f>
        <v>1.2054069999999999</v>
      </c>
    </row>
    <row r="51" spans="1:28">
      <c r="A51">
        <f>Volume_Weights!A51</f>
        <v>1855</v>
      </c>
      <c r="B51">
        <f>Volume_Weights!C51</f>
        <v>30</v>
      </c>
      <c r="C51">
        <v>5</v>
      </c>
      <c r="D51">
        <v>1.5</v>
      </c>
      <c r="E51">
        <f>Chlorophyll!B51</f>
        <v>1.032</v>
      </c>
      <c r="F51">
        <f>Chlorophyll!C51</f>
        <v>0.22800000000000001</v>
      </c>
      <c r="G51">
        <f>Chlorophyll!D51</f>
        <v>0.98799999999999999</v>
      </c>
      <c r="H51">
        <f>Chlorophyll!E51</f>
        <v>4.5999999999999999E-2</v>
      </c>
      <c r="I51">
        <f>Chlorophyll!F51</f>
        <v>7.9000000000000001E-2</v>
      </c>
      <c r="J51">
        <f>Chlorophyll!G51</f>
        <v>3.6999999999999998E-2</v>
      </c>
      <c r="K51">
        <f>Chlorophyll!H51</f>
        <v>7.8E-2</v>
      </c>
      <c r="L51">
        <f>Chlorophyll!I51</f>
        <v>1.0999999999999999E-2</v>
      </c>
      <c r="M51">
        <f t="shared" si="10"/>
        <v>11.153500000000001</v>
      </c>
      <c r="N51">
        <f t="shared" si="11"/>
        <v>4.2697199999999995</v>
      </c>
      <c r="O51">
        <f t="shared" si="5"/>
        <v>0.76060000000000005</v>
      </c>
      <c r="P51">
        <f t="shared" si="6"/>
        <v>0.45749999999999996</v>
      </c>
      <c r="Q51" s="55">
        <f t="shared" si="0"/>
        <v>24.72263014703762</v>
      </c>
      <c r="R51" s="44">
        <f t="shared" si="1"/>
        <v>9.8093277447460689</v>
      </c>
      <c r="T51">
        <v>10</v>
      </c>
      <c r="U51">
        <v>0</v>
      </c>
      <c r="V51">
        <f t="shared" si="7"/>
        <v>1</v>
      </c>
      <c r="X51">
        <f>'Zoox Counting'!Q51</f>
        <v>137.5</v>
      </c>
      <c r="Y51" s="55">
        <f t="shared" si="8"/>
        <v>1375000</v>
      </c>
      <c r="Z51">
        <f t="shared" si="2"/>
        <v>6875000</v>
      </c>
      <c r="AA51" s="55">
        <f t="shared" si="9"/>
        <v>4279838.56760184</v>
      </c>
      <c r="AB51">
        <f>Surfaces!D51</f>
        <v>1.6063689999999999</v>
      </c>
    </row>
    <row r="52" spans="1:28">
      <c r="A52">
        <f>Volume_Weights!A52</f>
        <v>1856</v>
      </c>
      <c r="B52">
        <f>Volume_Weights!C52</f>
        <v>28</v>
      </c>
      <c r="C52">
        <v>5</v>
      </c>
      <c r="D52">
        <v>1.5</v>
      </c>
      <c r="E52">
        <f>Chlorophyll!B52</f>
        <v>0.89800000000000002</v>
      </c>
      <c r="F52">
        <f>Chlorophyll!C52</f>
        <v>0.19</v>
      </c>
      <c r="G52">
        <f>Chlorophyll!D52</f>
        <v>0.85499999999999998</v>
      </c>
      <c r="H52">
        <f>Chlorophyll!E52</f>
        <v>3.9E-2</v>
      </c>
      <c r="I52">
        <f>Chlorophyll!F52</f>
        <v>7.0000000000000007E-2</v>
      </c>
      <c r="J52">
        <f>Chlorophyll!G52</f>
        <v>4.8000000000000001E-2</v>
      </c>
      <c r="K52">
        <f>Chlorophyll!H52</f>
        <v>6.9000000000000006E-2</v>
      </c>
      <c r="L52">
        <f>Chlorophyll!I52</f>
        <v>2.7E-2</v>
      </c>
      <c r="M52">
        <f t="shared" si="10"/>
        <v>9.7217299999999991</v>
      </c>
      <c r="N52">
        <f t="shared" si="11"/>
        <v>3.5424599999999997</v>
      </c>
      <c r="O52">
        <f t="shared" si="5"/>
        <v>0.47805000000000009</v>
      </c>
      <c r="P52">
        <f t="shared" si="6"/>
        <v>0.41279999999999994</v>
      </c>
      <c r="Q52" s="55">
        <f t="shared" si="0"/>
        <v>21.530473982499565</v>
      </c>
      <c r="R52" s="44">
        <f t="shared" si="1"/>
        <v>8.3490646390433163</v>
      </c>
      <c r="T52">
        <v>10</v>
      </c>
      <c r="U52">
        <v>0</v>
      </c>
      <c r="V52">
        <f t="shared" si="7"/>
        <v>1</v>
      </c>
      <c r="X52">
        <f>'Zoox Counting'!Q52</f>
        <v>71.833333333333329</v>
      </c>
      <c r="Y52" s="55">
        <f t="shared" si="8"/>
        <v>718333.33333333326</v>
      </c>
      <c r="Z52">
        <f t="shared" si="2"/>
        <v>3591666.666666666</v>
      </c>
      <c r="AA52" s="55">
        <f t="shared" si="9"/>
        <v>2274469.225428713</v>
      </c>
      <c r="AB52">
        <f>Surfaces!D52</f>
        <v>1.5791230000000001</v>
      </c>
    </row>
    <row r="53" spans="1:28">
      <c r="A53">
        <f>Volume_Weights!A53</f>
        <v>1859</v>
      </c>
      <c r="B53">
        <f>Volume_Weights!C53</f>
        <v>26</v>
      </c>
      <c r="C53">
        <v>5</v>
      </c>
      <c r="D53">
        <v>1.5</v>
      </c>
      <c r="E53">
        <f>Chlorophyll!B53</f>
        <v>0.75800000000000001</v>
      </c>
      <c r="F53">
        <f>Chlorophyll!C53</f>
        <v>0.13300000000000001</v>
      </c>
      <c r="G53">
        <f>Chlorophyll!D53</f>
        <v>0.71799999999999997</v>
      </c>
      <c r="H53">
        <f>Chlorophyll!E53</f>
        <v>1E-3</v>
      </c>
      <c r="I53">
        <f>Chlorophyll!F53</f>
        <v>7.1999999999999995E-2</v>
      </c>
      <c r="J53">
        <f>Chlorophyll!G53</f>
        <v>5.5E-2</v>
      </c>
      <c r="K53">
        <f>Chlorophyll!H53</f>
        <v>6.8000000000000005E-2</v>
      </c>
      <c r="L53">
        <f>Chlorophyll!I53</f>
        <v>3.1E-2</v>
      </c>
      <c r="M53">
        <f t="shared" si="10"/>
        <v>8.5680300000000003</v>
      </c>
      <c r="N53">
        <f t="shared" si="11"/>
        <v>3.0967200000000004</v>
      </c>
      <c r="O53">
        <f t="shared" si="5"/>
        <v>0.45326999999999995</v>
      </c>
      <c r="P53">
        <f t="shared" si="6"/>
        <v>0.50132999999999994</v>
      </c>
      <c r="Q53" s="55">
        <f t="shared" si="0"/>
        <v>22.573470185919035</v>
      </c>
      <c r="R53" s="44">
        <f t="shared" si="1"/>
        <v>9.003189607090551</v>
      </c>
      <c r="T53">
        <v>10</v>
      </c>
      <c r="U53">
        <v>0</v>
      </c>
      <c r="V53">
        <f t="shared" si="7"/>
        <v>1</v>
      </c>
      <c r="X53">
        <f>'Zoox Counting'!Q53</f>
        <v>50.333333333333336</v>
      </c>
      <c r="Y53" s="55">
        <f t="shared" si="8"/>
        <v>503333.33333333331</v>
      </c>
      <c r="Z53">
        <f t="shared" si="2"/>
        <v>2516666.6666666665</v>
      </c>
      <c r="AA53" s="55">
        <f t="shared" si="9"/>
        <v>1889192.2439525204</v>
      </c>
      <c r="AB53">
        <f>Surfaces!D53</f>
        <v>1.332139</v>
      </c>
    </row>
    <row r="54" spans="1:28">
      <c r="A54">
        <f>Volume_Weights!A54</f>
        <v>1860</v>
      </c>
      <c r="B54">
        <f>Volume_Weights!C54</f>
        <v>24</v>
      </c>
      <c r="C54">
        <v>5</v>
      </c>
      <c r="D54">
        <v>1.5</v>
      </c>
      <c r="E54">
        <f>Chlorophyll!B54</f>
        <v>0.56999999999999995</v>
      </c>
      <c r="F54">
        <f>Chlorophyll!C54</f>
        <v>9.4E-2</v>
      </c>
      <c r="G54">
        <f>Chlorophyll!D54</f>
        <v>0.55200000000000005</v>
      </c>
      <c r="H54">
        <f>Chlorophyll!E54</f>
        <v>2E-3</v>
      </c>
      <c r="I54">
        <f>Chlorophyll!F54</f>
        <v>2.7E-2</v>
      </c>
      <c r="J54">
        <f>Chlorophyll!G54</f>
        <v>2.1000000000000001E-2</v>
      </c>
      <c r="K54">
        <f>Chlorophyll!H54</f>
        <v>2.8000000000000001E-2</v>
      </c>
      <c r="L54">
        <f>Chlorophyll!I54</f>
        <v>3.0000000000000001E-3</v>
      </c>
      <c r="M54">
        <f t="shared" si="10"/>
        <v>6.4333599999999986</v>
      </c>
      <c r="N54">
        <f t="shared" si="11"/>
        <v>2.1583200000000002</v>
      </c>
      <c r="O54">
        <f t="shared" si="5"/>
        <v>0.26280000000000003</v>
      </c>
      <c r="P54">
        <f t="shared" si="6"/>
        <v>0.40050000000000008</v>
      </c>
      <c r="Q54" s="55">
        <f t="shared" si="0"/>
        <v>18.569572530113131</v>
      </c>
      <c r="R54" s="44">
        <f t="shared" si="1"/>
        <v>7.0960361731953974</v>
      </c>
      <c r="T54">
        <v>10</v>
      </c>
      <c r="U54">
        <v>0</v>
      </c>
      <c r="V54">
        <f t="shared" si="7"/>
        <v>1</v>
      </c>
      <c r="X54">
        <f>'Zoox Counting'!Q54</f>
        <v>67.333333333333329</v>
      </c>
      <c r="Y54" s="55">
        <f t="shared" si="8"/>
        <v>673333.33333333326</v>
      </c>
      <c r="Z54">
        <f t="shared" si="2"/>
        <v>3366666.666666666</v>
      </c>
      <c r="AA54" s="55">
        <f t="shared" si="9"/>
        <v>2800899.0608668639</v>
      </c>
      <c r="AB54">
        <f>Surfaces!D54</f>
        <v>1.2019949999999999</v>
      </c>
    </row>
    <row r="55" spans="1:28" s="8" customFormat="1" ht="17" thickBot="1">
      <c r="A55" s="8">
        <f>Volume_Weights!A55</f>
        <v>1862</v>
      </c>
      <c r="B55" s="8">
        <f>Volume_Weights!C55</f>
        <v>29</v>
      </c>
      <c r="C55" s="8">
        <v>5</v>
      </c>
      <c r="D55" s="8">
        <v>1.5</v>
      </c>
      <c r="E55" s="8">
        <f>Chlorophyll!B55</f>
        <v>1.1379999999999999</v>
      </c>
      <c r="F55" s="8">
        <f>Chlorophyll!C55</f>
        <v>0.20899999999999999</v>
      </c>
      <c r="G55" s="8">
        <f>Chlorophyll!D55</f>
        <v>1.0820000000000001</v>
      </c>
      <c r="H55" s="8">
        <f>Chlorophyll!E55</f>
        <v>1.2999999999999999E-2</v>
      </c>
      <c r="I55" s="8">
        <f>Chlorophyll!F55</f>
        <v>5.1999999999999998E-2</v>
      </c>
      <c r="J55" s="8">
        <f>Chlorophyll!G55</f>
        <v>2.9000000000000001E-2</v>
      </c>
      <c r="K55" s="8">
        <f>Chlorophyll!H55</f>
        <v>4.8000000000000001E-2</v>
      </c>
      <c r="L55" s="8">
        <f>Chlorophyll!I55</f>
        <v>3.0000000000000001E-3</v>
      </c>
      <c r="M55" s="8">
        <f t="shared" si="10"/>
        <v>12.733310000000001</v>
      </c>
      <c r="N55" s="8">
        <f t="shared" si="11"/>
        <v>4.5981599999999991</v>
      </c>
      <c r="O55" s="8">
        <f t="shared" si="5"/>
        <v>0.54342999999999997</v>
      </c>
      <c r="P55" s="8">
        <f t="shared" si="6"/>
        <v>0.5264700000000001</v>
      </c>
      <c r="Q55" s="80">
        <f t="shared" si="0"/>
        <v>38.173238072318675</v>
      </c>
      <c r="R55" s="81">
        <f t="shared" si="1"/>
        <v>14.73431889323331</v>
      </c>
      <c r="T55" s="8">
        <v>10</v>
      </c>
      <c r="U55" s="8">
        <v>0</v>
      </c>
      <c r="V55" s="8">
        <f t="shared" si="7"/>
        <v>1</v>
      </c>
      <c r="X55" s="8">
        <f>'Zoox Counting'!Q55</f>
        <v>68.5</v>
      </c>
      <c r="Y55" s="80">
        <f t="shared" si="8"/>
        <v>685000</v>
      </c>
      <c r="Z55" s="8">
        <f t="shared" si="2"/>
        <v>3425000</v>
      </c>
      <c r="AA55" s="80">
        <f t="shared" si="9"/>
        <v>2954264.5347658712</v>
      </c>
      <c r="AB55" s="8">
        <f>Surfaces!D55</f>
        <v>1.159341</v>
      </c>
    </row>
    <row r="56" spans="1:28" ht="17" thickTop="1">
      <c r="A56">
        <f>Volume_Weights!A56</f>
        <v>1769</v>
      </c>
      <c r="B56">
        <f>Volume_Weights!C56</f>
        <v>28</v>
      </c>
      <c r="C56">
        <v>5</v>
      </c>
      <c r="D56">
        <v>1.5</v>
      </c>
      <c r="E56">
        <f>Chlorophyll!B56</f>
        <v>0.86299999999999999</v>
      </c>
      <c r="F56">
        <f>Chlorophyll!C56</f>
        <v>0.15</v>
      </c>
      <c r="G56">
        <f>Chlorophyll!D56</f>
        <v>0.81899999999999995</v>
      </c>
      <c r="H56">
        <f>Chlorophyll!E56</f>
        <v>-2.3E-2</v>
      </c>
      <c r="I56">
        <f>Chlorophyll!F56</f>
        <v>4.2999999999999997E-2</v>
      </c>
      <c r="J56">
        <f>Chlorophyll!G56</f>
        <v>1.6E-2</v>
      </c>
      <c r="K56">
        <f>Chlorophyll!H56</f>
        <v>4.1000000000000002E-2</v>
      </c>
      <c r="L56">
        <f>Chlorophyll!I56</f>
        <v>5.0000000000000001E-3</v>
      </c>
      <c r="M56">
        <f t="shared" si="10"/>
        <v>10.016259999999999</v>
      </c>
      <c r="N56">
        <f t="shared" si="11"/>
        <v>4.0585800000000001</v>
      </c>
      <c r="O56">
        <f t="shared" si="5"/>
        <v>0.42730000000000001</v>
      </c>
      <c r="P56">
        <f t="shared" si="6"/>
        <v>0.16005</v>
      </c>
      <c r="Q56" s="55">
        <f t="shared" si="0"/>
        <v>25.789146815916158</v>
      </c>
      <c r="R56" s="44">
        <f t="shared" si="1"/>
        <v>10.417412111581529</v>
      </c>
      <c r="T56">
        <v>10</v>
      </c>
      <c r="U56">
        <v>0</v>
      </c>
      <c r="V56">
        <f t="shared" si="7"/>
        <v>1</v>
      </c>
      <c r="X56">
        <f>'Zoox Counting'!Q56</f>
        <v>83.8</v>
      </c>
      <c r="Y56" s="55">
        <f t="shared" si="8"/>
        <v>837999.99999999988</v>
      </c>
      <c r="Z56">
        <f t="shared" si="2"/>
        <v>4189999.9999999995</v>
      </c>
      <c r="AA56" s="55">
        <f t="shared" si="9"/>
        <v>3104014.1051142146</v>
      </c>
      <c r="AB56">
        <f>Surfaces!D56</f>
        <v>1.3498650000000001</v>
      </c>
    </row>
    <row r="57" spans="1:28">
      <c r="A57">
        <f>Volume_Weights!A57</f>
        <v>1771</v>
      </c>
      <c r="B57">
        <f>Volume_Weights!C57</f>
        <v>24</v>
      </c>
      <c r="C57">
        <v>5</v>
      </c>
      <c r="D57">
        <v>1.5</v>
      </c>
      <c r="E57">
        <f>Chlorophyll!B57</f>
        <v>0.25</v>
      </c>
      <c r="F57">
        <f>Chlorophyll!C57</f>
        <v>2.8000000000000001E-2</v>
      </c>
      <c r="G57">
        <f>Chlorophyll!D57</f>
        <v>0.24</v>
      </c>
      <c r="H57">
        <f>Chlorophyll!E57</f>
        <v>-2.5999999999999999E-2</v>
      </c>
      <c r="I57">
        <f>Chlorophyll!F57</f>
        <v>1.2E-2</v>
      </c>
      <c r="J57">
        <f>Chlorophyll!G57</f>
        <v>0.01</v>
      </c>
      <c r="K57">
        <f>Chlorophyll!H57</f>
        <v>1.6E-2</v>
      </c>
      <c r="L57">
        <f>Chlorophyll!I57</f>
        <v>1.2E-2</v>
      </c>
      <c r="M57">
        <f t="shared" si="10"/>
        <v>3.1201200000000004</v>
      </c>
      <c r="N57">
        <f t="shared" si="11"/>
        <v>1.26684</v>
      </c>
      <c r="O57">
        <f t="shared" si="5"/>
        <v>1.2800000000000001E-3</v>
      </c>
      <c r="P57">
        <f t="shared" si="6"/>
        <v>-5.4179999999999999E-2</v>
      </c>
      <c r="Q57" s="55">
        <f t="shared" si="0"/>
        <v>7.8744785813123057</v>
      </c>
      <c r="R57" s="44">
        <f t="shared" si="1"/>
        <v>3.0592250901563975</v>
      </c>
      <c r="T57">
        <v>10</v>
      </c>
      <c r="U57">
        <v>0</v>
      </c>
      <c r="V57">
        <f t="shared" si="7"/>
        <v>1</v>
      </c>
      <c r="X57">
        <f>'Zoox Counting'!Q57</f>
        <v>44</v>
      </c>
      <c r="Y57" s="55">
        <f t="shared" si="8"/>
        <v>440000</v>
      </c>
      <c r="Z57">
        <f t="shared" si="2"/>
        <v>2200000</v>
      </c>
      <c r="AA57" s="55">
        <f t="shared" si="9"/>
        <v>1665007.9655494716</v>
      </c>
      <c r="AB57">
        <f>Surfaces!D57</f>
        <v>1.321315</v>
      </c>
    </row>
    <row r="58" spans="1:28">
      <c r="A58">
        <f>Volume_Weights!A58</f>
        <v>1772</v>
      </c>
      <c r="B58">
        <f>Volume_Weights!C58</f>
        <v>25</v>
      </c>
      <c r="C58">
        <v>5</v>
      </c>
      <c r="D58">
        <v>1.5</v>
      </c>
      <c r="E58">
        <f>Chlorophyll!B58</f>
        <v>0.38500000000000001</v>
      </c>
      <c r="F58">
        <f>Chlorophyll!C58</f>
        <v>5.5E-2</v>
      </c>
      <c r="G58">
        <f>Chlorophyll!D58</f>
        <v>0.36299999999999999</v>
      </c>
      <c r="H58">
        <f>Chlorophyll!E58</f>
        <v>-1.9E-2</v>
      </c>
      <c r="I58">
        <f>Chlorophyll!F58</f>
        <v>0.01</v>
      </c>
      <c r="J58">
        <f>Chlorophyll!G58</f>
        <v>8.9999999999999993E-3</v>
      </c>
      <c r="K58">
        <f>Chlorophyll!H58</f>
        <v>1.2999999999999999E-2</v>
      </c>
      <c r="L58">
        <f>Chlorophyll!I58</f>
        <v>7.0000000000000001E-3</v>
      </c>
      <c r="M58">
        <f t="shared" si="10"/>
        <v>4.57036</v>
      </c>
      <c r="N58">
        <f t="shared" si="11"/>
        <v>1.73604</v>
      </c>
      <c r="O58">
        <f t="shared" si="5"/>
        <v>3.3010000000000005E-2</v>
      </c>
      <c r="P58">
        <f t="shared" si="6"/>
        <v>4.3289999999999981E-2</v>
      </c>
      <c r="Q58" s="55">
        <f t="shared" si="0"/>
        <v>8.6825845276821667</v>
      </c>
      <c r="R58" s="44">
        <f t="shared" si="1"/>
        <v>3.3560593929318547</v>
      </c>
      <c r="T58">
        <v>10</v>
      </c>
      <c r="U58">
        <v>0</v>
      </c>
      <c r="V58">
        <f t="shared" si="7"/>
        <v>1</v>
      </c>
      <c r="X58">
        <f>'Zoox Counting'!Q58</f>
        <v>55.333333333333336</v>
      </c>
      <c r="Y58" s="55">
        <f t="shared" si="8"/>
        <v>553333.33333333337</v>
      </c>
      <c r="Z58">
        <f t="shared" si="2"/>
        <v>2766666.666666667</v>
      </c>
      <c r="AA58" s="55">
        <f t="shared" si="9"/>
        <v>1565493.3576871292</v>
      </c>
      <c r="AB58">
        <f>Surfaces!D58</f>
        <v>1.7672809999999999</v>
      </c>
    </row>
    <row r="59" spans="1:28">
      <c r="A59">
        <f>Volume_Weights!A59</f>
        <v>1773</v>
      </c>
      <c r="B59">
        <f>Volume_Weights!C59</f>
        <v>23</v>
      </c>
      <c r="C59">
        <v>5</v>
      </c>
      <c r="D59">
        <v>1.5</v>
      </c>
      <c r="E59">
        <f>Chlorophyll!B59</f>
        <v>0.495</v>
      </c>
      <c r="F59">
        <f>Chlorophyll!C59</f>
        <v>0.107</v>
      </c>
      <c r="G59">
        <f>Chlorophyll!D59</f>
        <v>0.47399999999999998</v>
      </c>
      <c r="H59">
        <f>Chlorophyll!E59</f>
        <v>1.2999999999999999E-2</v>
      </c>
      <c r="I59">
        <f>Chlorophyll!F59</f>
        <v>5.1999999999999998E-2</v>
      </c>
      <c r="J59">
        <f>Chlorophyll!G59</f>
        <v>4.2999999999999997E-2</v>
      </c>
      <c r="K59">
        <f>Chlorophyll!H59</f>
        <v>5.0999999999999997E-2</v>
      </c>
      <c r="L59">
        <f>Chlorophyll!I59</f>
        <v>3.5000000000000003E-2</v>
      </c>
      <c r="M59">
        <f t="shared" si="10"/>
        <v>5.4490999999999996</v>
      </c>
      <c r="N59">
        <f t="shared" si="11"/>
        <v>2.2052400000000003</v>
      </c>
      <c r="O59">
        <f t="shared" si="5"/>
        <v>0.18918999999999994</v>
      </c>
      <c r="P59">
        <f t="shared" si="6"/>
        <v>0.15500999999999981</v>
      </c>
      <c r="Q59" s="55">
        <f t="shared" si="0"/>
        <v>9.8879690054947478</v>
      </c>
      <c r="R59" s="44">
        <f t="shared" si="1"/>
        <v>4.1392122159766496</v>
      </c>
      <c r="T59">
        <v>10</v>
      </c>
      <c r="U59">
        <v>0</v>
      </c>
      <c r="V59">
        <f t="shared" si="7"/>
        <v>1</v>
      </c>
      <c r="X59">
        <f>'Zoox Counting'!Q59</f>
        <v>78</v>
      </c>
      <c r="Y59" s="55">
        <f t="shared" si="8"/>
        <v>780000</v>
      </c>
      <c r="Z59">
        <f t="shared" si="2"/>
        <v>3900000</v>
      </c>
      <c r="AA59" s="55">
        <f t="shared" si="9"/>
        <v>2051849.7162134009</v>
      </c>
      <c r="AB59">
        <f>Surfaces!D59</f>
        <v>1.9007239999999999</v>
      </c>
    </row>
    <row r="60" spans="1:28">
      <c r="A60">
        <f>Volume_Weights!A60</f>
        <v>1774</v>
      </c>
      <c r="B60">
        <f>Volume_Weights!C60</f>
        <v>28</v>
      </c>
      <c r="C60">
        <v>5</v>
      </c>
      <c r="D60">
        <v>1.5</v>
      </c>
      <c r="E60">
        <f>Chlorophyll!B60</f>
        <v>1.153</v>
      </c>
      <c r="F60">
        <f>Chlorophyll!C60</f>
        <v>0.219</v>
      </c>
      <c r="G60">
        <f>Chlorophyll!D60</f>
        <v>1.099</v>
      </c>
      <c r="H60">
        <f>Chlorophyll!E60</f>
        <v>8.0000000000000002E-3</v>
      </c>
      <c r="I60">
        <f>Chlorophyll!F60</f>
        <v>3.5000000000000003E-2</v>
      </c>
      <c r="J60">
        <f>Chlorophyll!G60</f>
        <v>1.0999999999999999E-2</v>
      </c>
      <c r="K60">
        <f>Chlorophyll!H60</f>
        <v>3.6999999999999998E-2</v>
      </c>
      <c r="L60">
        <f>Chlorophyll!I60</f>
        <v>-2E-3</v>
      </c>
      <c r="M60">
        <f t="shared" si="10"/>
        <v>12.952310000000001</v>
      </c>
      <c r="N60">
        <f t="shared" si="11"/>
        <v>4.9500599999999997</v>
      </c>
      <c r="O60">
        <f t="shared" si="5"/>
        <v>0.41459000000000007</v>
      </c>
      <c r="P60">
        <f t="shared" si="6"/>
        <v>0.21785999999999997</v>
      </c>
      <c r="Q60" s="55">
        <f t="shared" si="0"/>
        <v>15.673612144437516</v>
      </c>
      <c r="R60" s="44">
        <f t="shared" si="1"/>
        <v>6.0597426234565619</v>
      </c>
      <c r="T60">
        <v>10</v>
      </c>
      <c r="U60">
        <v>0</v>
      </c>
      <c r="V60">
        <f t="shared" si="7"/>
        <v>1</v>
      </c>
      <c r="X60">
        <f>'Zoox Counting'!Q60</f>
        <v>146.66666666666666</v>
      </c>
      <c r="Y60" s="55">
        <f t="shared" si="8"/>
        <v>1466666.6666666665</v>
      </c>
      <c r="Z60">
        <f t="shared" si="2"/>
        <v>7333333.3333333321</v>
      </c>
      <c r="AA60" s="55">
        <f t="shared" si="9"/>
        <v>2579651.7306004032</v>
      </c>
      <c r="AB60">
        <f>Surfaces!D60</f>
        <v>2.8427609999999999</v>
      </c>
    </row>
    <row r="61" spans="1:28">
      <c r="A61">
        <f>Volume_Weights!A61</f>
        <v>1775</v>
      </c>
      <c r="B61">
        <f>Volume_Weights!C61</f>
        <v>26</v>
      </c>
      <c r="C61">
        <v>5</v>
      </c>
      <c r="D61">
        <v>1.5</v>
      </c>
      <c r="E61">
        <f>Chlorophyll!B61</f>
        <v>0.45300000000000001</v>
      </c>
      <c r="F61">
        <f>Chlorophyll!C61</f>
        <v>8.5000000000000006E-2</v>
      </c>
      <c r="G61">
        <f>Chlorophyll!D61</f>
        <v>0.43099999999999999</v>
      </c>
      <c r="H61">
        <f>Chlorophyll!E61</f>
        <v>2E-3</v>
      </c>
      <c r="I61">
        <f>Chlorophyll!F61</f>
        <v>1.2E-2</v>
      </c>
      <c r="J61">
        <f>Chlorophyll!G61</f>
        <v>0</v>
      </c>
      <c r="K61">
        <f>Chlorophyll!H61</f>
        <v>8.0000000000000002E-3</v>
      </c>
      <c r="L61">
        <f>Chlorophyll!I61</f>
        <v>0</v>
      </c>
      <c r="M61">
        <f t="shared" si="10"/>
        <v>5.1018100000000004</v>
      </c>
      <c r="N61">
        <f t="shared" si="11"/>
        <v>1.9471800000000001</v>
      </c>
      <c r="O61">
        <f t="shared" si="5"/>
        <v>0.13716</v>
      </c>
      <c r="P61">
        <f t="shared" si="6"/>
        <v>-4.3560000000000001E-2</v>
      </c>
      <c r="Q61" s="55">
        <f t="shared" si="0"/>
        <v>12.617532907769137</v>
      </c>
      <c r="R61" s="44">
        <f t="shared" si="1"/>
        <v>4.5846775213233677</v>
      </c>
      <c r="T61">
        <v>10</v>
      </c>
      <c r="U61">
        <v>0</v>
      </c>
      <c r="V61">
        <f t="shared" si="7"/>
        <v>1</v>
      </c>
      <c r="X61">
        <f>'Zoox Counting'!Q61</f>
        <v>47.25</v>
      </c>
      <c r="Y61" s="55">
        <f t="shared" si="8"/>
        <v>472500</v>
      </c>
      <c r="Z61">
        <f t="shared" si="2"/>
        <v>2362500</v>
      </c>
      <c r="AA61" s="55">
        <f t="shared" si="9"/>
        <v>1706953.169875257</v>
      </c>
      <c r="AB61">
        <f>Surfaces!D61</f>
        <v>1.384045</v>
      </c>
    </row>
    <row r="62" spans="1:28">
      <c r="A62">
        <f>Volume_Weights!A62</f>
        <v>128</v>
      </c>
      <c r="B62">
        <f>Volume_Weights!C62</f>
        <v>22</v>
      </c>
      <c r="C62">
        <v>5</v>
      </c>
      <c r="D62">
        <v>1.5</v>
      </c>
      <c r="E62">
        <f>Chlorophyll!B62</f>
        <v>0.89700000000000002</v>
      </c>
      <c r="F62">
        <f>Chlorophyll!C62</f>
        <v>0.14499999999999999</v>
      </c>
      <c r="G62">
        <f>Chlorophyll!D62</f>
        <v>0.879</v>
      </c>
      <c r="H62">
        <f>Chlorophyll!E62</f>
        <v>1.7999999999999999E-2</v>
      </c>
      <c r="I62">
        <f>Chlorophyll!F62</f>
        <v>3.6999999999999998E-2</v>
      </c>
      <c r="J62">
        <f>Chlorophyll!G62</f>
        <v>7.0000000000000001E-3</v>
      </c>
      <c r="K62">
        <f>Chlorophyll!H62</f>
        <v>3.5000000000000003E-2</v>
      </c>
      <c r="L62">
        <f>Chlorophyll!I62</f>
        <v>5.0000000000000001E-3</v>
      </c>
      <c r="M62">
        <f t="shared" si="10"/>
        <v>9.9656900000000004</v>
      </c>
      <c r="N62">
        <f t="shared" si="11"/>
        <v>2.9794200000000002</v>
      </c>
      <c r="O62">
        <f t="shared" si="5"/>
        <v>0.36447999999999997</v>
      </c>
      <c r="P62">
        <f t="shared" si="6"/>
        <v>-6.198E-2</v>
      </c>
      <c r="Q62" s="55">
        <f t="shared" si="0"/>
        <v>14.31556444870532</v>
      </c>
      <c r="R62" s="44">
        <f t="shared" si="1"/>
        <v>4.0429925495157244</v>
      </c>
      <c r="T62">
        <v>10</v>
      </c>
      <c r="U62">
        <v>0</v>
      </c>
      <c r="V62">
        <f t="shared" si="7"/>
        <v>1</v>
      </c>
      <c r="X62">
        <f>'Zoox Counting'!Q62</f>
        <v>141.16666666666666</v>
      </c>
      <c r="Y62" s="55">
        <f t="shared" si="8"/>
        <v>1411666.6666666665</v>
      </c>
      <c r="Z62">
        <f t="shared" si="2"/>
        <v>7058333.3333333321</v>
      </c>
      <c r="AA62" s="55">
        <f t="shared" si="9"/>
        <v>2934434.5465886341</v>
      </c>
      <c r="AB62">
        <f>Surfaces!D62</f>
        <v>2.4053470000000003</v>
      </c>
    </row>
    <row r="63" spans="1:28">
      <c r="A63">
        <f>Volume_Weights!A63</f>
        <v>140</v>
      </c>
      <c r="B63">
        <f>Volume_Weights!C63</f>
        <v>22</v>
      </c>
      <c r="C63">
        <v>5</v>
      </c>
      <c r="D63">
        <v>1.5</v>
      </c>
      <c r="E63">
        <f>Chlorophyll!B63</f>
        <v>0.72799999999999998</v>
      </c>
      <c r="F63">
        <f>Chlorophyll!C63</f>
        <v>0.113</v>
      </c>
      <c r="G63">
        <f>Chlorophyll!D63</f>
        <v>0.71199999999999997</v>
      </c>
      <c r="H63">
        <f>Chlorophyll!E63</f>
        <v>7.0000000000000001E-3</v>
      </c>
      <c r="I63">
        <f>Chlorophyll!F63</f>
        <v>5.1999999999999998E-2</v>
      </c>
      <c r="J63">
        <f>Chlorophyll!G63</f>
        <v>3.2000000000000001E-2</v>
      </c>
      <c r="K63">
        <f>Chlorophyll!H63</f>
        <v>0.05</v>
      </c>
      <c r="L63">
        <f>Chlorophyll!I63</f>
        <v>2.5000000000000001E-2</v>
      </c>
      <c r="M63">
        <f t="shared" si="10"/>
        <v>8.17319</v>
      </c>
      <c r="N63">
        <f t="shared" si="11"/>
        <v>2.4867599999999999</v>
      </c>
      <c r="O63">
        <f t="shared" si="5"/>
        <v>0.30412999999999996</v>
      </c>
      <c r="P63">
        <f t="shared" si="6"/>
        <v>9.1620000000000007E-2</v>
      </c>
      <c r="Q63" s="55">
        <f t="shared" si="0"/>
        <v>21.127324646958709</v>
      </c>
      <c r="R63" s="44">
        <f t="shared" si="1"/>
        <v>6.4258835720752998</v>
      </c>
      <c r="T63">
        <v>10</v>
      </c>
      <c r="U63">
        <v>0</v>
      </c>
      <c r="V63">
        <f t="shared" si="7"/>
        <v>1</v>
      </c>
      <c r="X63">
        <f>'Zoox Counting'!Q63</f>
        <v>119.125</v>
      </c>
      <c r="Y63" s="55">
        <f t="shared" si="8"/>
        <v>1191250</v>
      </c>
      <c r="Z63">
        <f t="shared" si="2"/>
        <v>5956250</v>
      </c>
      <c r="AA63" s="55">
        <f t="shared" si="9"/>
        <v>4453281.0167050837</v>
      </c>
      <c r="AB63">
        <f>Surfaces!D63</f>
        <v>1.3374970000000002</v>
      </c>
    </row>
    <row r="64" spans="1:28">
      <c r="A64">
        <f>Volume_Weights!A64</f>
        <v>143</v>
      </c>
      <c r="B64">
        <f>Volume_Weights!C64</f>
        <v>24</v>
      </c>
      <c r="C64">
        <v>5</v>
      </c>
      <c r="D64">
        <v>1.5</v>
      </c>
      <c r="E64">
        <f>Chlorophyll!B64</f>
        <v>1.3009999999999999</v>
      </c>
      <c r="F64">
        <f>Chlorophyll!C64</f>
        <v>1.202</v>
      </c>
      <c r="G64">
        <f>Chlorophyll!D64</f>
        <v>1.2450000000000001</v>
      </c>
      <c r="H64">
        <f>Chlorophyll!E64</f>
        <v>1.0999999999999999E-2</v>
      </c>
      <c r="I64">
        <f>Chlorophyll!F64</f>
        <v>1.9E-2</v>
      </c>
      <c r="J64">
        <f>Chlorophyll!G64</f>
        <v>-1.2999999999999999E-2</v>
      </c>
      <c r="K64">
        <f>Chlorophyll!H64</f>
        <v>2.4E-2</v>
      </c>
      <c r="L64">
        <f>Chlorophyll!I64</f>
        <v>-0.02</v>
      </c>
      <c r="M64">
        <f t="shared" si="10"/>
        <v>13.98246</v>
      </c>
      <c r="N64">
        <f t="shared" si="11"/>
        <v>27.940860000000001</v>
      </c>
      <c r="O64">
        <f t="shared" si="5"/>
        <v>0.44129000000000002</v>
      </c>
      <c r="P64">
        <f t="shared" si="6"/>
        <v>4.8060000000000019E-2</v>
      </c>
      <c r="Q64" s="55">
        <f t="shared" si="0"/>
        <v>16.781500471784277</v>
      </c>
      <c r="R64" s="44">
        <f t="shared" si="1"/>
        <v>32.564074819983176</v>
      </c>
      <c r="T64">
        <v>10</v>
      </c>
      <c r="U64">
        <v>0</v>
      </c>
      <c r="V64">
        <f t="shared" si="7"/>
        <v>1</v>
      </c>
      <c r="X64">
        <f>'Zoox Counting'!Q64</f>
        <v>155.28571428571428</v>
      </c>
      <c r="Y64" s="55">
        <f t="shared" si="8"/>
        <v>1552857.1428571427</v>
      </c>
      <c r="Z64">
        <f t="shared" si="2"/>
        <v>7764285.7142857136</v>
      </c>
      <c r="AA64" s="55">
        <f t="shared" si="9"/>
        <v>2710037.9106131261</v>
      </c>
      <c r="AB64">
        <f>Surfaces!D64</f>
        <v>2.8650100000000003</v>
      </c>
    </row>
    <row r="65" spans="1:28">
      <c r="A65">
        <f>Volume_Weights!A65</f>
        <v>172</v>
      </c>
      <c r="B65">
        <f>Volume_Weights!C65</f>
        <v>25</v>
      </c>
      <c r="C65">
        <v>5</v>
      </c>
      <c r="D65">
        <v>1.5</v>
      </c>
      <c r="E65">
        <f>Chlorophyll!B65</f>
        <v>1.0289999999999999</v>
      </c>
      <c r="F65">
        <f>Chlorophyll!C65</f>
        <v>0.16300000000000001</v>
      </c>
      <c r="G65">
        <f>Chlorophyll!D65</f>
        <v>0.995</v>
      </c>
      <c r="H65">
        <f>Chlorophyll!E65</f>
        <v>0.01</v>
      </c>
      <c r="I65">
        <f>Chlorophyll!F65</f>
        <v>0.01</v>
      </c>
      <c r="J65">
        <f>Chlorophyll!G65</f>
        <v>4.1000000000000002E-2</v>
      </c>
      <c r="K65">
        <f>Chlorophyll!H65</f>
        <v>1.4999999999999999E-2</v>
      </c>
      <c r="L65">
        <f>Chlorophyll!I65</f>
        <v>4.2999999999999997E-2</v>
      </c>
      <c r="M65">
        <f t="shared" si="10"/>
        <v>11.549249999999999</v>
      </c>
      <c r="N65">
        <f t="shared" si="11"/>
        <v>3.5893800000000002</v>
      </c>
      <c r="O65">
        <f t="shared" si="5"/>
        <v>-0.37590999999999991</v>
      </c>
      <c r="P65">
        <f t="shared" si="6"/>
        <v>6.5610000000000113E-2</v>
      </c>
      <c r="Q65" s="55">
        <f t="shared" si="0"/>
        <v>15.859331597702743</v>
      </c>
      <c r="R65" s="44">
        <f t="shared" si="1"/>
        <v>5.1878577396094245</v>
      </c>
      <c r="T65">
        <v>10</v>
      </c>
      <c r="U65">
        <v>0</v>
      </c>
      <c r="V65">
        <f t="shared" si="7"/>
        <v>1</v>
      </c>
      <c r="X65">
        <f>'Zoox Counting'!Q65</f>
        <v>111.5</v>
      </c>
      <c r="Y65" s="55">
        <f t="shared" si="8"/>
        <v>1115000</v>
      </c>
      <c r="Z65">
        <f t="shared" si="2"/>
        <v>5575000</v>
      </c>
      <c r="AA65" s="55">
        <f t="shared" si="9"/>
        <v>2373930.4538444048</v>
      </c>
      <c r="AB65">
        <f>Surfaces!D65</f>
        <v>2.3484259999999999</v>
      </c>
    </row>
    <row r="66" spans="1:28">
      <c r="A66">
        <f>Volume_Weights!A66</f>
        <v>232</v>
      </c>
      <c r="B66">
        <f>Volume_Weights!C66</f>
        <v>23</v>
      </c>
      <c r="C66">
        <v>5</v>
      </c>
      <c r="D66">
        <v>1.5</v>
      </c>
      <c r="E66">
        <f>Chlorophyll!B66</f>
        <v>0.76200000000000001</v>
      </c>
      <c r="F66">
        <f>Chlorophyll!C66</f>
        <v>0.14199999999999999</v>
      </c>
      <c r="G66">
        <f>Chlorophyll!D66</f>
        <v>0.73</v>
      </c>
      <c r="H66">
        <f>Chlorophyll!E66</f>
        <v>7.0000000000000001E-3</v>
      </c>
      <c r="I66">
        <f>Chlorophyll!F66</f>
        <v>4.4999999999999998E-2</v>
      </c>
      <c r="J66">
        <f>Chlorophyll!G66</f>
        <v>2.5000000000000001E-2</v>
      </c>
      <c r="K66">
        <f>Chlorophyll!H66</f>
        <v>4.9000000000000002E-2</v>
      </c>
      <c r="L66">
        <f>Chlorophyll!I66</f>
        <v>2.5999999999999999E-2</v>
      </c>
      <c r="M66">
        <f t="shared" si="10"/>
        <v>8.5432500000000005</v>
      </c>
      <c r="N66">
        <f t="shared" si="11"/>
        <v>3.1670999999999996</v>
      </c>
      <c r="O66">
        <f t="shared" si="5"/>
        <v>0.21781</v>
      </c>
      <c r="P66">
        <f t="shared" si="6"/>
        <v>-9.6059999999999923E-2</v>
      </c>
      <c r="Q66" s="55">
        <f t="shared" ref="Q66:Q129" si="12">(M66+O66)*$C66/$D66*1/$AB66</f>
        <v>13.162268582055841</v>
      </c>
      <c r="R66" s="44">
        <f t="shared" ref="R66:R129" si="13">(N66+P66)*$C66/$D66*1/$AB66</f>
        <v>4.6138085238814437</v>
      </c>
      <c r="T66">
        <v>10</v>
      </c>
      <c r="U66">
        <v>0</v>
      </c>
      <c r="V66">
        <f t="shared" si="7"/>
        <v>1</v>
      </c>
      <c r="X66">
        <f>'Zoox Counting'!Q66</f>
        <v>116.125</v>
      </c>
      <c r="Y66" s="55">
        <f t="shared" si="8"/>
        <v>1161250</v>
      </c>
      <c r="Z66">
        <f t="shared" ref="Z66:Z129" si="14">Y66*C66*1*V66/V66</f>
        <v>5806250</v>
      </c>
      <c r="AA66" s="55">
        <f t="shared" si="9"/>
        <v>2616923.8181645274</v>
      </c>
      <c r="AB66">
        <f>Surfaces!D66</f>
        <v>2.218731</v>
      </c>
    </row>
    <row r="67" spans="1:28" s="8" customFormat="1" ht="17" thickBot="1">
      <c r="A67" s="8">
        <f>Volume_Weights!A67</f>
        <v>233</v>
      </c>
      <c r="B67" s="8">
        <f>Volume_Weights!C67</f>
        <v>24</v>
      </c>
      <c r="C67" s="8">
        <v>5</v>
      </c>
      <c r="D67" s="8">
        <v>1.5</v>
      </c>
      <c r="E67" s="8">
        <f>Chlorophyll!B67</f>
        <v>0.86599999999999999</v>
      </c>
      <c r="F67" s="8">
        <f>Chlorophyll!C67</f>
        <v>0.16400000000000001</v>
      </c>
      <c r="G67" s="8">
        <f>Chlorophyll!D67</f>
        <v>0.83699999999999997</v>
      </c>
      <c r="H67" s="8">
        <f>Chlorophyll!E67</f>
        <v>1.4E-2</v>
      </c>
      <c r="I67" s="8">
        <f>Chlorophyll!F67</f>
        <v>5.6000000000000001E-2</v>
      </c>
      <c r="J67" s="8">
        <f>Chlorophyll!G67</f>
        <v>3.1E-2</v>
      </c>
      <c r="K67" s="8">
        <f>Chlorophyll!H67</f>
        <v>5.8999999999999997E-2</v>
      </c>
      <c r="L67" s="8">
        <f>Chlorophyll!I67</f>
        <v>1.7000000000000001E-2</v>
      </c>
      <c r="M67" s="8">
        <f t="shared" si="10"/>
        <v>9.64236</v>
      </c>
      <c r="N67" s="8">
        <f t="shared" si="11"/>
        <v>3.5189999999999992</v>
      </c>
      <c r="O67" s="8">
        <f t="shared" ref="O67:O130" si="15">11.43*(I67-L67)-0.64*(J67-L67)</f>
        <v>0.43680999999999998</v>
      </c>
      <c r="P67" s="8">
        <f t="shared" ref="P67:P130" si="16">27.09*(J67-L67)-3.63*(I67-L67)</f>
        <v>0.23768999999999998</v>
      </c>
      <c r="Q67" s="80">
        <f t="shared" si="12"/>
        <v>20.209676620551523</v>
      </c>
      <c r="R67" s="81">
        <f t="shared" si="13"/>
        <v>7.5325140922972533</v>
      </c>
      <c r="T67" s="8">
        <v>10</v>
      </c>
      <c r="U67" s="8">
        <v>0</v>
      </c>
      <c r="V67" s="8">
        <f t="shared" ref="V67:V130" si="17">T67/(U67+T67)</f>
        <v>1</v>
      </c>
      <c r="X67" s="8">
        <f>'Zoox Counting'!Q67</f>
        <v>133</v>
      </c>
      <c r="Y67" s="80">
        <f t="shared" ref="Y67:Y130" si="18">X67/0.1*1000</f>
        <v>1330000</v>
      </c>
      <c r="Z67" s="8">
        <f t="shared" si="14"/>
        <v>6650000</v>
      </c>
      <c r="AA67" s="80">
        <f t="shared" ref="AA67:AA130" si="19">Z67/AB67</f>
        <v>4000161.2095043827</v>
      </c>
      <c r="AB67" s="8">
        <f>Surfaces!D67</f>
        <v>1.662433</v>
      </c>
    </row>
    <row r="68" spans="1:28" ht="17" thickTop="1">
      <c r="A68">
        <f>Volume_Weights!A68</f>
        <v>1827</v>
      </c>
      <c r="B68">
        <f>Volume_Weights!C68</f>
        <v>28</v>
      </c>
      <c r="C68">
        <v>5</v>
      </c>
      <c r="D68">
        <v>1.5</v>
      </c>
      <c r="E68">
        <f>Chlorophyll!B68</f>
        <v>0.86399999999999999</v>
      </c>
      <c r="F68">
        <f>Chlorophyll!C68</f>
        <v>0.17299999999999999</v>
      </c>
      <c r="G68">
        <f>Chlorophyll!D68</f>
        <v>0.83099999999999996</v>
      </c>
      <c r="H68">
        <f>Chlorophyll!E68</f>
        <v>3.2000000000000001E-2</v>
      </c>
      <c r="I68">
        <f>Chlorophyll!F68</f>
        <v>0.151</v>
      </c>
      <c r="J68">
        <f>Chlorophyll!G68</f>
        <v>0.05</v>
      </c>
      <c r="K68">
        <f>Chlorophyll!H68</f>
        <v>0.14799999999999999</v>
      </c>
      <c r="L68">
        <f>Chlorophyll!I68</f>
        <v>2.8000000000000001E-2</v>
      </c>
      <c r="M68">
        <f t="shared" si="10"/>
        <v>9.4195200000000003</v>
      </c>
      <c r="N68">
        <f t="shared" si="11"/>
        <v>3.3078599999999998</v>
      </c>
      <c r="O68">
        <f t="shared" si="15"/>
        <v>1.3918099999999998</v>
      </c>
      <c r="P68">
        <f t="shared" si="16"/>
        <v>0.14949000000000007</v>
      </c>
      <c r="Q68" s="55">
        <f t="shared" si="12"/>
        <v>22.073024753250465</v>
      </c>
      <c r="R68" s="44">
        <f t="shared" si="13"/>
        <v>7.058721926964628</v>
      </c>
      <c r="T68">
        <v>10</v>
      </c>
      <c r="U68">
        <v>0</v>
      </c>
      <c r="V68">
        <f t="shared" si="17"/>
        <v>1</v>
      </c>
      <c r="X68">
        <f>'Zoox Counting'!Q68</f>
        <v>230.1</v>
      </c>
      <c r="Y68" s="55">
        <f t="shared" si="18"/>
        <v>2301000</v>
      </c>
      <c r="Z68">
        <f t="shared" si="14"/>
        <v>11505000</v>
      </c>
      <c r="AA68" s="55">
        <f t="shared" si="19"/>
        <v>7046778.2350408314</v>
      </c>
      <c r="AB68">
        <f>Surfaces!D68</f>
        <v>1.6326610000000001</v>
      </c>
    </row>
    <row r="69" spans="1:28">
      <c r="A69">
        <f>Volume_Weights!A69</f>
        <v>1828</v>
      </c>
      <c r="B69">
        <f>Volume_Weights!C69</f>
        <v>27</v>
      </c>
      <c r="C69">
        <v>5</v>
      </c>
      <c r="D69">
        <v>1.5</v>
      </c>
      <c r="E69">
        <f>Chlorophyll!B69</f>
        <v>1.1080000000000001</v>
      </c>
      <c r="F69">
        <f>Chlorophyll!C69</f>
        <v>0.22800000000000001</v>
      </c>
      <c r="G69">
        <f>Chlorophyll!D69</f>
        <v>1.0529999999999999</v>
      </c>
      <c r="H69">
        <f>Chlorophyll!E69</f>
        <v>2.5000000000000001E-2</v>
      </c>
      <c r="I69">
        <f>Chlorophyll!F69</f>
        <v>0.20699999999999999</v>
      </c>
      <c r="J69">
        <f>Chlorophyll!G69</f>
        <v>4.9000000000000002E-2</v>
      </c>
      <c r="K69">
        <f>Chlorophyll!H69</f>
        <v>0.20200000000000001</v>
      </c>
      <c r="L69">
        <f>Chlorophyll!I69</f>
        <v>0.01</v>
      </c>
      <c r="M69">
        <f t="shared" si="10"/>
        <v>12.248770000000002</v>
      </c>
      <c r="N69">
        <f t="shared" si="11"/>
        <v>4.7623800000000003</v>
      </c>
      <c r="O69">
        <f t="shared" si="15"/>
        <v>2.2267499999999996</v>
      </c>
      <c r="P69">
        <f t="shared" si="16"/>
        <v>0.34140000000000015</v>
      </c>
      <c r="Q69" s="55">
        <f t="shared" si="12"/>
        <v>29.54090692122157</v>
      </c>
      <c r="R69" s="44">
        <f t="shared" si="13"/>
        <v>10.415535326288261</v>
      </c>
      <c r="T69">
        <v>10</v>
      </c>
      <c r="U69">
        <v>0</v>
      </c>
      <c r="V69">
        <f t="shared" si="17"/>
        <v>1</v>
      </c>
      <c r="X69">
        <f>'Zoox Counting'!Q69</f>
        <v>314.83333333333331</v>
      </c>
      <c r="Y69" s="55">
        <f t="shared" si="18"/>
        <v>3148333.333333333</v>
      </c>
      <c r="Z69">
        <f t="shared" si="14"/>
        <v>15741666.666666664</v>
      </c>
      <c r="AA69" s="55">
        <f t="shared" si="19"/>
        <v>9637438.4433491044</v>
      </c>
      <c r="AB69">
        <f>Surfaces!D69</f>
        <v>1.6333869999999999</v>
      </c>
    </row>
    <row r="70" spans="1:28">
      <c r="A70">
        <f>Volume_Weights!A70</f>
        <v>1830</v>
      </c>
      <c r="B70">
        <f>Volume_Weights!C70</f>
        <v>28</v>
      </c>
      <c r="C70">
        <v>5</v>
      </c>
      <c r="D70">
        <v>1.5</v>
      </c>
      <c r="E70">
        <f>Chlorophyll!B70</f>
        <v>0.313</v>
      </c>
      <c r="F70">
        <f>Chlorophyll!C70</f>
        <v>4.3999999999999997E-2</v>
      </c>
      <c r="G70">
        <f>Chlorophyll!D70</f>
        <v>0.3</v>
      </c>
      <c r="H70">
        <f>Chlorophyll!E70</f>
        <v>-1.2999999999999999E-2</v>
      </c>
      <c r="I70">
        <f>Chlorophyll!F70</f>
        <v>9.5000000000000001E-2</v>
      </c>
      <c r="J70">
        <f>Chlorophyll!G70</f>
        <v>2.1000000000000001E-2</v>
      </c>
      <c r="K70">
        <f>Chlorophyll!H70</f>
        <v>9.5000000000000001E-2</v>
      </c>
      <c r="L70">
        <f>Chlorophyll!I70</f>
        <v>5.0000000000000001E-3</v>
      </c>
      <c r="M70">
        <f t="shared" si="10"/>
        <v>3.6896999999999998</v>
      </c>
      <c r="N70">
        <f t="shared" si="11"/>
        <v>1.3372199999999999</v>
      </c>
      <c r="O70">
        <f t="shared" si="15"/>
        <v>1.0184599999999999</v>
      </c>
      <c r="P70">
        <f t="shared" si="16"/>
        <v>0.10674</v>
      </c>
      <c r="Q70" s="55">
        <f t="shared" si="12"/>
        <v>15.824210690121193</v>
      </c>
      <c r="R70" s="44">
        <f t="shared" si="13"/>
        <v>4.8531756074788017</v>
      </c>
      <c r="T70">
        <v>10</v>
      </c>
      <c r="U70">
        <v>0</v>
      </c>
      <c r="V70">
        <f t="shared" si="17"/>
        <v>1</v>
      </c>
      <c r="X70">
        <f>'Zoox Counting'!Q70</f>
        <v>168.33333333333334</v>
      </c>
      <c r="Y70" s="55">
        <f t="shared" si="18"/>
        <v>1683333.3333333333</v>
      </c>
      <c r="Z70">
        <f t="shared" si="14"/>
        <v>8416666.666666666</v>
      </c>
      <c r="AA70" s="55">
        <f t="shared" si="19"/>
        <v>8486570.5482727885</v>
      </c>
      <c r="AB70">
        <f>Surfaces!D70</f>
        <v>0.99176300000000006</v>
      </c>
    </row>
    <row r="71" spans="1:28">
      <c r="A71">
        <f>Volume_Weights!A71</f>
        <v>1831</v>
      </c>
      <c r="B71">
        <f>Volume_Weights!C71</f>
        <v>28</v>
      </c>
      <c r="C71">
        <v>5</v>
      </c>
      <c r="D71">
        <v>1.5</v>
      </c>
      <c r="E71">
        <f>Chlorophyll!B71</f>
        <v>0.83299999999999996</v>
      </c>
      <c r="F71">
        <f>Chlorophyll!C71</f>
        <v>0.17100000000000001</v>
      </c>
      <c r="G71">
        <f>Chlorophyll!D71</f>
        <v>0.79500000000000004</v>
      </c>
      <c r="H71">
        <f>Chlorophyll!E71</f>
        <v>1.2E-2</v>
      </c>
      <c r="I71">
        <f>Chlorophyll!F71</f>
        <v>0.12</v>
      </c>
      <c r="J71">
        <f>Chlorophyll!G71</f>
        <v>2.8000000000000001E-2</v>
      </c>
      <c r="K71">
        <f>Chlorophyll!H71</f>
        <v>0.11899999999999999</v>
      </c>
      <c r="L71">
        <f>Chlorophyll!I71</f>
        <v>8.9999999999999993E-3</v>
      </c>
      <c r="M71">
        <f t="shared" si="10"/>
        <v>9.2822699999999987</v>
      </c>
      <c r="N71">
        <f t="shared" si="11"/>
        <v>3.7301400000000005</v>
      </c>
      <c r="O71">
        <f t="shared" si="15"/>
        <v>1.25657</v>
      </c>
      <c r="P71">
        <f t="shared" si="16"/>
        <v>0.1117800000000001</v>
      </c>
      <c r="Q71" s="55">
        <f t="shared" si="12"/>
        <v>24.110407622838775</v>
      </c>
      <c r="R71" s="44">
        <f t="shared" si="13"/>
        <v>8.7894167910639851</v>
      </c>
      <c r="T71">
        <v>10</v>
      </c>
      <c r="U71">
        <v>0</v>
      </c>
      <c r="V71">
        <f t="shared" si="17"/>
        <v>1</v>
      </c>
      <c r="X71">
        <f>'Zoox Counting'!Q71</f>
        <v>309.75</v>
      </c>
      <c r="Y71" s="55">
        <f t="shared" si="18"/>
        <v>3097500</v>
      </c>
      <c r="Z71">
        <f t="shared" si="14"/>
        <v>15487500</v>
      </c>
      <c r="AA71" s="55">
        <f t="shared" si="19"/>
        <v>10629536.212487774</v>
      </c>
      <c r="AB71">
        <f>Surfaces!D71</f>
        <v>1.457025</v>
      </c>
    </row>
    <row r="72" spans="1:28">
      <c r="A72">
        <f>Volume_Weights!A72</f>
        <v>1832</v>
      </c>
      <c r="B72">
        <f>Volume_Weights!C72</f>
        <v>29</v>
      </c>
      <c r="C72">
        <v>5</v>
      </c>
      <c r="D72">
        <v>1.5</v>
      </c>
      <c r="E72">
        <f>Chlorophyll!B72</f>
        <v>1.2849999999999999</v>
      </c>
      <c r="F72">
        <f>Chlorophyll!C72</f>
        <v>0.20899999999999999</v>
      </c>
      <c r="G72">
        <f>Chlorophyll!D72</f>
        <v>1.228</v>
      </c>
      <c r="H72">
        <f>Chlorophyll!E72</f>
        <v>1E-3</v>
      </c>
      <c r="I72">
        <f>Chlorophyll!F72</f>
        <v>0.36</v>
      </c>
      <c r="J72">
        <f>Chlorophyll!G72</f>
        <v>6.7000000000000004E-2</v>
      </c>
      <c r="K72">
        <f>Chlorophyll!H72</f>
        <v>0.35299999999999998</v>
      </c>
      <c r="L72">
        <f>Chlorophyll!I72</f>
        <v>1.7999999999999999E-2</v>
      </c>
      <c r="M72">
        <f t="shared" si="10"/>
        <v>14.542999999999999</v>
      </c>
      <c r="N72">
        <f t="shared" si="11"/>
        <v>4.8796799999999996</v>
      </c>
      <c r="O72">
        <f t="shared" si="15"/>
        <v>3.8776999999999999</v>
      </c>
      <c r="P72">
        <f t="shared" si="16"/>
        <v>8.5950000000000193E-2</v>
      </c>
      <c r="Q72" s="55">
        <f t="shared" si="12"/>
        <v>36.494526821467311</v>
      </c>
      <c r="R72" s="44">
        <f t="shared" si="13"/>
        <v>9.8377541146906875</v>
      </c>
      <c r="T72">
        <v>10</v>
      </c>
      <c r="U72">
        <v>0</v>
      </c>
      <c r="V72">
        <f t="shared" si="17"/>
        <v>1</v>
      </c>
      <c r="X72">
        <f>'Zoox Counting'!Q72</f>
        <v>356.77777777777777</v>
      </c>
      <c r="Y72" s="55">
        <f t="shared" si="18"/>
        <v>3567777.7777777775</v>
      </c>
      <c r="Z72">
        <f t="shared" si="14"/>
        <v>17838888.888888888</v>
      </c>
      <c r="AA72" s="55">
        <f t="shared" si="19"/>
        <v>10602558.138736272</v>
      </c>
      <c r="AB72">
        <f>Surfaces!D72</f>
        <v>1.6825080000000001</v>
      </c>
    </row>
    <row r="73" spans="1:28">
      <c r="A73">
        <f>Volume_Weights!A73</f>
        <v>1833</v>
      </c>
      <c r="B73">
        <f>Volume_Weights!C73</f>
        <v>29</v>
      </c>
      <c r="C73">
        <v>5</v>
      </c>
      <c r="D73">
        <v>1.5</v>
      </c>
      <c r="E73">
        <f>Chlorophyll!B73</f>
        <v>0.66100000000000003</v>
      </c>
      <c r="F73">
        <f>Chlorophyll!C73</f>
        <v>0.126</v>
      </c>
      <c r="G73">
        <f>Chlorophyll!D73</f>
        <v>0.63400000000000001</v>
      </c>
      <c r="H73">
        <f>Chlorophyll!E73</f>
        <v>6.0000000000000001E-3</v>
      </c>
      <c r="I73">
        <f>Chlorophyll!F73</f>
        <v>0.20899999999999999</v>
      </c>
      <c r="J73">
        <f>Chlorophyll!G73</f>
        <v>5.2999999999999999E-2</v>
      </c>
      <c r="K73">
        <f>Chlorophyll!H73</f>
        <v>0.20300000000000001</v>
      </c>
      <c r="L73">
        <f>Chlorophyll!I73</f>
        <v>2.4E-2</v>
      </c>
      <c r="M73">
        <f t="shared" si="10"/>
        <v>7.4098499999999996</v>
      </c>
      <c r="N73">
        <f t="shared" si="11"/>
        <v>2.8151999999999999</v>
      </c>
      <c r="O73">
        <f t="shared" si="15"/>
        <v>2.09599</v>
      </c>
      <c r="P73">
        <f t="shared" si="16"/>
        <v>0.11405999999999994</v>
      </c>
      <c r="Q73" s="55">
        <f t="shared" si="12"/>
        <v>19.53903062084434</v>
      </c>
      <c r="R73" s="44">
        <f t="shared" si="13"/>
        <v>6.0210250579027722</v>
      </c>
      <c r="T73">
        <v>10</v>
      </c>
      <c r="U73">
        <v>0</v>
      </c>
      <c r="V73">
        <f t="shared" si="17"/>
        <v>1</v>
      </c>
      <c r="X73">
        <f>'Zoox Counting'!Q73</f>
        <v>280</v>
      </c>
      <c r="Y73" s="55">
        <f t="shared" si="18"/>
        <v>2800000</v>
      </c>
      <c r="Z73">
        <f t="shared" si="14"/>
        <v>14000000</v>
      </c>
      <c r="AA73" s="55">
        <f t="shared" si="19"/>
        <v>8633001.2505518962</v>
      </c>
      <c r="AB73">
        <f>Surfaces!D73</f>
        <v>1.6216839999999999</v>
      </c>
    </row>
    <row r="74" spans="1:28">
      <c r="A74">
        <f>Volume_Weights!A74</f>
        <v>1836</v>
      </c>
      <c r="B74">
        <f>Volume_Weights!C74</f>
        <v>27</v>
      </c>
      <c r="C74">
        <v>5</v>
      </c>
      <c r="D74">
        <v>1.5</v>
      </c>
      <c r="E74">
        <f>Chlorophyll!B74</f>
        <v>0.68899999999999995</v>
      </c>
      <c r="F74">
        <f>Chlorophyll!C74</f>
        <v>0.12</v>
      </c>
      <c r="G74">
        <f>Chlorophyll!D74</f>
        <v>0.65800000000000003</v>
      </c>
      <c r="H74">
        <f>Chlorophyll!E74</f>
        <v>5.0000000000000001E-3</v>
      </c>
      <c r="I74">
        <f>Chlorophyll!F74</f>
        <v>8.3000000000000004E-2</v>
      </c>
      <c r="J74">
        <f>Chlorophyll!G74</f>
        <v>4.1000000000000002E-2</v>
      </c>
      <c r="K74">
        <f>Chlorophyll!H74</f>
        <v>8.2000000000000003E-2</v>
      </c>
      <c r="L74">
        <f>Chlorophyll!I74</f>
        <v>1.9E-2</v>
      </c>
      <c r="M74">
        <f t="shared" si="10"/>
        <v>7.7445199999999996</v>
      </c>
      <c r="N74">
        <f t="shared" si="11"/>
        <v>2.6978999999999997</v>
      </c>
      <c r="O74">
        <f t="shared" si="15"/>
        <v>0.71743999999999997</v>
      </c>
      <c r="P74">
        <f t="shared" si="16"/>
        <v>0.36366000000000009</v>
      </c>
      <c r="Q74" s="55">
        <f t="shared" si="12"/>
        <v>56.476659385134319</v>
      </c>
      <c r="R74" s="44">
        <f t="shared" si="13"/>
        <v>20.43340801742762</v>
      </c>
      <c r="T74">
        <v>10</v>
      </c>
      <c r="U74">
        <v>0</v>
      </c>
      <c r="V74">
        <f t="shared" si="17"/>
        <v>1</v>
      </c>
      <c r="X74">
        <f>'Zoox Counting'!Q74</f>
        <v>110</v>
      </c>
      <c r="Y74" s="55">
        <f t="shared" si="18"/>
        <v>1100000</v>
      </c>
      <c r="Z74">
        <f t="shared" si="14"/>
        <v>5500000</v>
      </c>
      <c r="AA74" s="55">
        <f t="shared" si="19"/>
        <v>11012399.962357614</v>
      </c>
      <c r="AB74">
        <f>Surfaces!D74</f>
        <v>0.49943700000000002</v>
      </c>
    </row>
    <row r="75" spans="1:28">
      <c r="A75">
        <f>Volume_Weights!A75</f>
        <v>1837</v>
      </c>
      <c r="B75">
        <f>Volume_Weights!C75</f>
        <v>26</v>
      </c>
      <c r="C75">
        <v>5</v>
      </c>
      <c r="D75">
        <v>1.5</v>
      </c>
      <c r="E75">
        <f>Chlorophyll!B75</f>
        <v>0.60399999999999998</v>
      </c>
      <c r="F75">
        <f>Chlorophyll!C75</f>
        <v>0.126</v>
      </c>
      <c r="G75">
        <f>Chlorophyll!D75</f>
        <v>0.57999999999999996</v>
      </c>
      <c r="H75">
        <f>Chlorophyll!E75</f>
        <v>2.1000000000000001E-2</v>
      </c>
      <c r="I75">
        <f>Chlorophyll!F75</f>
        <v>7.1999999999999995E-2</v>
      </c>
      <c r="J75">
        <f>Chlorophyll!G75</f>
        <v>2.8000000000000001E-2</v>
      </c>
      <c r="K75">
        <f>Chlorophyll!H75</f>
        <v>7.1999999999999995E-2</v>
      </c>
      <c r="L75">
        <f>Chlorophyll!I75</f>
        <v>7.0000000000000001E-3</v>
      </c>
      <c r="M75">
        <f t="shared" si="10"/>
        <v>6.5964899999999993</v>
      </c>
      <c r="N75">
        <f t="shared" si="11"/>
        <v>2.4632999999999998</v>
      </c>
      <c r="O75">
        <f t="shared" si="15"/>
        <v>0.72950999999999988</v>
      </c>
      <c r="P75">
        <f t="shared" si="16"/>
        <v>0.33294000000000007</v>
      </c>
      <c r="Q75" s="55">
        <f t="shared" si="12"/>
        <v>33.580673373633807</v>
      </c>
      <c r="R75" s="44">
        <f t="shared" si="13"/>
        <v>12.817311235911795</v>
      </c>
      <c r="T75">
        <v>10</v>
      </c>
      <c r="U75">
        <v>0</v>
      </c>
      <c r="V75">
        <f t="shared" si="17"/>
        <v>1</v>
      </c>
      <c r="X75">
        <f>'Zoox Counting'!Q75</f>
        <v>108.16666666666667</v>
      </c>
      <c r="Y75" s="55">
        <f t="shared" si="18"/>
        <v>1081666.6666666667</v>
      </c>
      <c r="Z75">
        <f t="shared" si="14"/>
        <v>5408333.333333334</v>
      </c>
      <c r="AA75" s="55">
        <f t="shared" si="19"/>
        <v>7437161.1450615432</v>
      </c>
      <c r="AB75">
        <f>Surfaces!D75</f>
        <v>0.72720399999999996</v>
      </c>
    </row>
    <row r="76" spans="1:28">
      <c r="A76">
        <f>Volume_Weights!A76</f>
        <v>1838</v>
      </c>
      <c r="B76">
        <f>Volume_Weights!C76</f>
        <v>31</v>
      </c>
      <c r="C76">
        <v>5</v>
      </c>
      <c r="D76">
        <v>1.5</v>
      </c>
      <c r="E76">
        <f>Chlorophyll!B76</f>
        <v>0.67</v>
      </c>
      <c r="F76">
        <f>Chlorophyll!C76</f>
        <v>0.14199999999999999</v>
      </c>
      <c r="G76">
        <f>Chlorophyll!D76</f>
        <v>0.64100000000000001</v>
      </c>
      <c r="H76">
        <f>Chlorophyll!E76</f>
        <v>1.7000000000000001E-2</v>
      </c>
      <c r="I76">
        <f>Chlorophyll!F76</f>
        <v>5.2999999999999999E-2</v>
      </c>
      <c r="J76">
        <f>Chlorophyll!G76</f>
        <v>2.1999999999999999E-2</v>
      </c>
      <c r="K76">
        <f>Chlorophyll!H76</f>
        <v>5.1999999999999998E-2</v>
      </c>
      <c r="L76">
        <f>Chlorophyll!I76</f>
        <v>1E-3</v>
      </c>
      <c r="M76">
        <f t="shared" si="10"/>
        <v>7.3837900000000003</v>
      </c>
      <c r="N76">
        <f t="shared" si="11"/>
        <v>2.9324999999999997</v>
      </c>
      <c r="O76">
        <f t="shared" si="15"/>
        <v>0.58091999999999999</v>
      </c>
      <c r="P76">
        <f t="shared" si="16"/>
        <v>0.38012999999999991</v>
      </c>
      <c r="Q76" s="55">
        <f t="shared" si="12"/>
        <v>57.155292241738728</v>
      </c>
      <c r="R76" s="44">
        <f t="shared" si="13"/>
        <v>23.771654679046812</v>
      </c>
      <c r="T76">
        <v>10</v>
      </c>
      <c r="U76">
        <v>0</v>
      </c>
      <c r="V76">
        <f t="shared" si="17"/>
        <v>1</v>
      </c>
      <c r="X76">
        <f>'Zoox Counting'!Q76</f>
        <v>102.75</v>
      </c>
      <c r="Y76" s="55">
        <f t="shared" si="18"/>
        <v>1027500</v>
      </c>
      <c r="Z76">
        <f t="shared" si="14"/>
        <v>5137500</v>
      </c>
      <c r="AA76" s="55">
        <f t="shared" si="19"/>
        <v>11060113.195280157</v>
      </c>
      <c r="AB76">
        <f>Surfaces!D76</f>
        <v>0.464507</v>
      </c>
    </row>
    <row r="77" spans="1:28">
      <c r="A77">
        <f>Volume_Weights!A77</f>
        <v>1839</v>
      </c>
      <c r="B77">
        <f>Volume_Weights!C77</f>
        <v>29</v>
      </c>
      <c r="C77">
        <v>5</v>
      </c>
      <c r="D77">
        <v>1.5</v>
      </c>
      <c r="E77">
        <f>Chlorophyll!B77</f>
        <v>0.47899999999999998</v>
      </c>
      <c r="F77">
        <f>Chlorophyll!C77</f>
        <v>0.11799999999999999</v>
      </c>
      <c r="G77">
        <f>Chlorophyll!D77</f>
        <v>0.45800000000000002</v>
      </c>
      <c r="H77">
        <f>Chlorophyll!E77</f>
        <v>0.03</v>
      </c>
      <c r="I77">
        <f>Chlorophyll!F77</f>
        <v>2.8000000000000001E-2</v>
      </c>
      <c r="J77">
        <f>Chlorophyll!G77</f>
        <v>8.9999999999999993E-3</v>
      </c>
      <c r="K77">
        <f>Chlorophyll!H77</f>
        <v>3.2000000000000001E-2</v>
      </c>
      <c r="L77">
        <f>Chlorophyll!I77</f>
        <v>-5.0000000000000001E-3</v>
      </c>
      <c r="M77">
        <f t="shared" si="10"/>
        <v>5.0757499999999993</v>
      </c>
      <c r="N77">
        <f t="shared" si="11"/>
        <v>2.0644799999999996</v>
      </c>
      <c r="O77">
        <f t="shared" si="15"/>
        <v>0.36823</v>
      </c>
      <c r="P77">
        <f t="shared" si="16"/>
        <v>0.25946999999999998</v>
      </c>
      <c r="Q77" s="55">
        <f t="shared" si="12"/>
        <v>20.436073781854994</v>
      </c>
      <c r="R77" s="44">
        <f t="shared" si="13"/>
        <v>8.7238405845249076</v>
      </c>
      <c r="T77">
        <v>10</v>
      </c>
      <c r="U77">
        <v>0</v>
      </c>
      <c r="V77">
        <f t="shared" si="17"/>
        <v>1</v>
      </c>
      <c r="X77">
        <f>'Zoox Counting'!Q77</f>
        <v>77.625</v>
      </c>
      <c r="Y77" s="55">
        <f t="shared" si="18"/>
        <v>776250</v>
      </c>
      <c r="Z77">
        <f t="shared" si="14"/>
        <v>3881250</v>
      </c>
      <c r="AA77" s="55">
        <f t="shared" si="19"/>
        <v>4370929.6157861371</v>
      </c>
      <c r="AB77">
        <f>Surfaces!D77</f>
        <v>0.88796900000000001</v>
      </c>
    </row>
    <row r="78" spans="1:28">
      <c r="A78">
        <f>Volume_Weights!A78</f>
        <v>1840</v>
      </c>
      <c r="B78">
        <f>Volume_Weights!C78</f>
        <v>25</v>
      </c>
      <c r="C78">
        <v>5</v>
      </c>
      <c r="D78">
        <v>1.5</v>
      </c>
      <c r="E78">
        <f>Chlorophyll!B78</f>
        <v>0.35599999999999998</v>
      </c>
      <c r="F78">
        <f>Chlorophyll!C78</f>
        <v>8.5000000000000006E-2</v>
      </c>
      <c r="G78">
        <f>Chlorophyll!D78</f>
        <v>0.34399999999999997</v>
      </c>
      <c r="H78">
        <f>Chlorophyll!E78</f>
        <v>1.4E-2</v>
      </c>
      <c r="I78">
        <f>Chlorophyll!F78</f>
        <v>1.9E-2</v>
      </c>
      <c r="J78">
        <f>Chlorophyll!G78</f>
        <v>2E-3</v>
      </c>
      <c r="K78">
        <f>Chlorophyll!H78</f>
        <v>1.6E-2</v>
      </c>
      <c r="L78">
        <f>Chlorophyll!I78</f>
        <v>-6.0000000000000001E-3</v>
      </c>
      <c r="M78">
        <f t="shared" si="10"/>
        <v>3.8636199999999996</v>
      </c>
      <c r="N78">
        <f t="shared" si="11"/>
        <v>1.6656600000000001</v>
      </c>
      <c r="O78">
        <f t="shared" si="15"/>
        <v>0.28062999999999999</v>
      </c>
      <c r="P78">
        <f t="shared" si="16"/>
        <v>0.12597</v>
      </c>
      <c r="Q78" s="55">
        <f t="shared" si="12"/>
        <v>62.318611750199246</v>
      </c>
      <c r="R78" s="44">
        <f t="shared" si="13"/>
        <v>26.941399377452974</v>
      </c>
      <c r="T78">
        <v>10</v>
      </c>
      <c r="U78">
        <v>0</v>
      </c>
      <c r="V78">
        <f t="shared" si="17"/>
        <v>1</v>
      </c>
      <c r="X78">
        <f>'Zoox Counting'!Q78</f>
        <v>55.3</v>
      </c>
      <c r="Y78" s="55">
        <f t="shared" si="18"/>
        <v>552999.99999999988</v>
      </c>
      <c r="Z78">
        <f t="shared" si="14"/>
        <v>2764999.9999999995</v>
      </c>
      <c r="AA78" s="55">
        <f t="shared" si="19"/>
        <v>12473496.639148282</v>
      </c>
      <c r="AB78">
        <f>Surfaces!D78</f>
        <v>0.22166999999999998</v>
      </c>
    </row>
    <row r="79" spans="1:28">
      <c r="A79">
        <f>Volume_Weights!A79</f>
        <v>1841</v>
      </c>
      <c r="B79">
        <f>Volume_Weights!C79</f>
        <v>29</v>
      </c>
      <c r="C79">
        <v>5</v>
      </c>
      <c r="D79">
        <v>1.5</v>
      </c>
      <c r="E79">
        <f>Chlorophyll!B79</f>
        <v>0.46500000000000002</v>
      </c>
      <c r="F79">
        <f>Chlorophyll!C79</f>
        <v>0.10199999999999999</v>
      </c>
      <c r="G79">
        <f>Chlorophyll!D79</f>
        <v>0.44800000000000001</v>
      </c>
      <c r="H79">
        <f>Chlorophyll!E79</f>
        <v>2.9000000000000001E-2</v>
      </c>
      <c r="I79">
        <f>Chlorophyll!F79</f>
        <v>7.0000000000000001E-3</v>
      </c>
      <c r="J79">
        <f>Chlorophyll!G79</f>
        <v>-8.0000000000000002E-3</v>
      </c>
      <c r="K79">
        <f>Chlorophyll!H79</f>
        <v>5.0000000000000001E-3</v>
      </c>
      <c r="L79">
        <f>Chlorophyll!I79</f>
        <v>-1.6E-2</v>
      </c>
      <c r="M79">
        <f t="shared" si="10"/>
        <v>4.9367600000000005</v>
      </c>
      <c r="N79">
        <f t="shared" si="11"/>
        <v>1.7125799999999998</v>
      </c>
      <c r="O79">
        <f t="shared" si="15"/>
        <v>0.25777</v>
      </c>
      <c r="P79">
        <f t="shared" si="16"/>
        <v>0.13323000000000002</v>
      </c>
      <c r="Q79" s="55">
        <f t="shared" si="12"/>
        <v>31.10037018476908</v>
      </c>
      <c r="R79" s="44">
        <f t="shared" si="13"/>
        <v>11.051119984050262</v>
      </c>
      <c r="T79">
        <v>10</v>
      </c>
      <c r="U79">
        <v>0</v>
      </c>
      <c r="V79">
        <f t="shared" si="17"/>
        <v>1</v>
      </c>
      <c r="X79">
        <f>'Zoox Counting'!Q79</f>
        <v>74.833333333333329</v>
      </c>
      <c r="Y79" s="55">
        <f t="shared" si="18"/>
        <v>748333.33333333326</v>
      </c>
      <c r="Z79">
        <f t="shared" si="14"/>
        <v>3741666.666666666</v>
      </c>
      <c r="AA79" s="55">
        <f t="shared" si="19"/>
        <v>6720562.8868065607</v>
      </c>
      <c r="AB79">
        <f>Surfaces!D79</f>
        <v>0.55674900000000005</v>
      </c>
    </row>
    <row r="80" spans="1:28">
      <c r="A80">
        <f>Volume_Weights!A80</f>
        <v>1864</v>
      </c>
      <c r="B80">
        <f>Volume_Weights!C80</f>
        <v>27</v>
      </c>
      <c r="C80">
        <v>5</v>
      </c>
      <c r="D80">
        <v>1.5</v>
      </c>
      <c r="E80">
        <f>Chlorophyll!B80</f>
        <v>0.65200000000000002</v>
      </c>
      <c r="F80">
        <f>Chlorophyll!C80</f>
        <v>0.14399999999999999</v>
      </c>
      <c r="G80">
        <f>Chlorophyll!D80</f>
        <v>0.63400000000000001</v>
      </c>
      <c r="H80">
        <f>Chlorophyll!E80</f>
        <v>1.7999999999999999E-2</v>
      </c>
      <c r="I80">
        <f>Chlorophyll!F80</f>
        <v>0.11899999999999999</v>
      </c>
      <c r="J80">
        <f>Chlorophyll!G80</f>
        <v>3.6999999999999998E-2</v>
      </c>
      <c r="K80">
        <f>Chlorophyll!H80</f>
        <v>0.115</v>
      </c>
      <c r="L80">
        <f>Chlorophyll!I80</f>
        <v>5.0000000000000001E-3</v>
      </c>
      <c r="M80">
        <f t="shared" si="10"/>
        <v>7.1659800000000002</v>
      </c>
      <c r="N80">
        <f t="shared" si="11"/>
        <v>2.9559599999999997</v>
      </c>
      <c r="O80">
        <f t="shared" si="15"/>
        <v>1.2825399999999998</v>
      </c>
      <c r="P80">
        <f t="shared" si="16"/>
        <v>0.45306000000000002</v>
      </c>
      <c r="Q80" s="55">
        <f t="shared" si="12"/>
        <v>24.061939732082465</v>
      </c>
      <c r="R80" s="44">
        <f t="shared" si="13"/>
        <v>9.7091128133050226</v>
      </c>
      <c r="T80">
        <v>10</v>
      </c>
      <c r="U80">
        <v>0</v>
      </c>
      <c r="V80">
        <f t="shared" si="17"/>
        <v>1</v>
      </c>
      <c r="X80">
        <f>'Zoox Counting'!Q80</f>
        <v>128</v>
      </c>
      <c r="Y80" s="55">
        <f t="shared" si="18"/>
        <v>1280000</v>
      </c>
      <c r="Z80">
        <f t="shared" si="14"/>
        <v>6400000</v>
      </c>
      <c r="AA80" s="55">
        <f t="shared" si="19"/>
        <v>5468286.0768037867</v>
      </c>
      <c r="AB80">
        <f>Surfaces!D80</f>
        <v>1.170385</v>
      </c>
    </row>
    <row r="81" spans="1:28">
      <c r="A81">
        <f>Volume_Weights!A81</f>
        <v>1865</v>
      </c>
      <c r="B81">
        <f>Volume_Weights!C81</f>
        <v>27</v>
      </c>
      <c r="C81">
        <v>5</v>
      </c>
      <c r="D81">
        <v>1.5</v>
      </c>
      <c r="E81">
        <f>Chlorophyll!B81</f>
        <v>1.0249999999999999</v>
      </c>
      <c r="F81">
        <f>Chlorophyll!C81</f>
        <v>0.19400000000000001</v>
      </c>
      <c r="G81">
        <f>Chlorophyll!D81</f>
        <v>0.98199999999999998</v>
      </c>
      <c r="H81">
        <f>Chlorophyll!E81</f>
        <v>5.0000000000000001E-3</v>
      </c>
      <c r="I81">
        <f>Chlorophyll!F81</f>
        <v>9.0999999999999998E-2</v>
      </c>
      <c r="J81">
        <f>Chlorophyll!G81</f>
        <v>3.4000000000000002E-2</v>
      </c>
      <c r="K81">
        <f>Chlorophyll!H81</f>
        <v>9.4E-2</v>
      </c>
      <c r="L81">
        <f>Chlorophyll!I81</f>
        <v>7.0000000000000001E-3</v>
      </c>
      <c r="M81">
        <f t="shared" si="10"/>
        <v>11.53764</v>
      </c>
      <c r="N81">
        <f t="shared" si="11"/>
        <v>4.4339399999999998</v>
      </c>
      <c r="O81">
        <f t="shared" si="15"/>
        <v>0.9428399999999999</v>
      </c>
      <c r="P81">
        <f t="shared" si="16"/>
        <v>0.42651000000000017</v>
      </c>
      <c r="Q81" s="55">
        <f t="shared" si="12"/>
        <v>55.418480020141708</v>
      </c>
      <c r="R81" s="44">
        <f t="shared" si="13"/>
        <v>21.582403177914451</v>
      </c>
      <c r="T81">
        <v>10</v>
      </c>
      <c r="U81">
        <v>0</v>
      </c>
      <c r="V81">
        <f t="shared" si="17"/>
        <v>1</v>
      </c>
      <c r="X81">
        <f>'Zoox Counting'!Q81</f>
        <v>124.5</v>
      </c>
      <c r="Y81" s="55">
        <f t="shared" si="18"/>
        <v>1245000</v>
      </c>
      <c r="Z81">
        <f t="shared" si="14"/>
        <v>6225000</v>
      </c>
      <c r="AA81" s="55">
        <f t="shared" si="19"/>
        <v>8292470.4368433459</v>
      </c>
      <c r="AB81">
        <f>Surfaces!D81</f>
        <v>0.75068100000000004</v>
      </c>
    </row>
    <row r="82" spans="1:28">
      <c r="A82">
        <f>Volume_Weights!A82</f>
        <v>1866</v>
      </c>
      <c r="B82">
        <f>Volume_Weights!C82</f>
        <v>28</v>
      </c>
      <c r="C82">
        <v>5</v>
      </c>
      <c r="D82">
        <v>1.5</v>
      </c>
      <c r="E82">
        <f>Chlorophyll!B82</f>
        <v>0.33900000000000002</v>
      </c>
      <c r="F82">
        <f>Chlorophyll!C82</f>
        <v>7.0000000000000007E-2</v>
      </c>
      <c r="G82">
        <f>Chlorophyll!D82</f>
        <v>0.318</v>
      </c>
      <c r="H82">
        <f>Chlorophyll!E82</f>
        <v>-2E-3</v>
      </c>
      <c r="I82">
        <f>Chlorophyll!F82</f>
        <v>1.7999999999999999E-2</v>
      </c>
      <c r="J82">
        <f>Chlorophyll!G82</f>
        <v>4.0000000000000001E-3</v>
      </c>
      <c r="K82">
        <f>Chlorophyll!H82</f>
        <v>0.02</v>
      </c>
      <c r="L82">
        <f>Chlorophyll!I82</f>
        <v>-5.0000000000000001E-3</v>
      </c>
      <c r="M82">
        <f t="shared" ref="M82:M145" si="20">11.43 * (E82-H82)-0.64*(F82-H82)</f>
        <v>3.8515500000000005</v>
      </c>
      <c r="N82">
        <f t="shared" ref="N82:N145" si="21">27.09*(F82-H82)-3.63*(F82-H82)</f>
        <v>1.6891200000000002</v>
      </c>
      <c r="O82">
        <f t="shared" si="15"/>
        <v>0.25713000000000003</v>
      </c>
      <c r="P82">
        <f t="shared" si="16"/>
        <v>0.16032000000000002</v>
      </c>
      <c r="Q82" s="55">
        <f t="shared" si="12"/>
        <v>18.585728088936175</v>
      </c>
      <c r="R82" s="44">
        <f t="shared" si="13"/>
        <v>8.3659932038518754</v>
      </c>
      <c r="T82">
        <v>10</v>
      </c>
      <c r="U82">
        <v>0</v>
      </c>
      <c r="V82">
        <f t="shared" si="17"/>
        <v>1</v>
      </c>
      <c r="X82">
        <f>'Zoox Counting'!Q82</f>
        <v>92</v>
      </c>
      <c r="Y82" s="55">
        <f t="shared" si="18"/>
        <v>920000</v>
      </c>
      <c r="Z82">
        <f t="shared" si="14"/>
        <v>4600000</v>
      </c>
      <c r="AA82" s="55">
        <f t="shared" si="19"/>
        <v>6242468.3262585364</v>
      </c>
      <c r="AB82">
        <f>Surfaces!D82</f>
        <v>0.73688799999999999</v>
      </c>
    </row>
    <row r="83" spans="1:28">
      <c r="A83">
        <f>Volume_Weights!A83</f>
        <v>1867</v>
      </c>
      <c r="B83">
        <f>Volume_Weights!C83</f>
        <v>26</v>
      </c>
      <c r="C83">
        <v>5</v>
      </c>
      <c r="D83">
        <v>1.5</v>
      </c>
      <c r="E83">
        <f>Chlorophyll!B83</f>
        <v>0.52400000000000002</v>
      </c>
      <c r="F83">
        <f>Chlorophyll!C83</f>
        <v>9.8000000000000004E-2</v>
      </c>
      <c r="G83">
        <f>Chlorophyll!D83</f>
        <v>0.51</v>
      </c>
      <c r="H83">
        <f>Chlorophyll!E83</f>
        <v>4.0000000000000001E-3</v>
      </c>
      <c r="I83">
        <f>Chlorophyll!F83</f>
        <v>3.5000000000000003E-2</v>
      </c>
      <c r="J83">
        <f>Chlorophyll!G83</f>
        <v>-1.6E-2</v>
      </c>
      <c r="K83">
        <f>Chlorophyll!H83</f>
        <v>3.5000000000000003E-2</v>
      </c>
      <c r="L83">
        <f>Chlorophyll!I83</f>
        <v>-3.1E-2</v>
      </c>
      <c r="M83">
        <f t="shared" si="20"/>
        <v>5.8834400000000002</v>
      </c>
      <c r="N83">
        <f t="shared" si="21"/>
        <v>2.2052400000000003</v>
      </c>
      <c r="O83">
        <f t="shared" si="15"/>
        <v>0.74478</v>
      </c>
      <c r="P83">
        <f t="shared" si="16"/>
        <v>0.16676999999999997</v>
      </c>
      <c r="Q83" s="55">
        <f t="shared" si="12"/>
        <v>25.709997901531807</v>
      </c>
      <c r="R83" s="44">
        <f t="shared" si="13"/>
        <v>9.2007163495497224</v>
      </c>
      <c r="T83">
        <v>10</v>
      </c>
      <c r="U83">
        <v>0</v>
      </c>
      <c r="V83">
        <f t="shared" si="17"/>
        <v>1</v>
      </c>
      <c r="X83">
        <f>'Zoox Counting'!Q83</f>
        <v>126.5</v>
      </c>
      <c r="Y83" s="55">
        <f t="shared" si="18"/>
        <v>1265000</v>
      </c>
      <c r="Z83">
        <f t="shared" si="14"/>
        <v>6325000</v>
      </c>
      <c r="AA83" s="55">
        <f t="shared" si="19"/>
        <v>7360154.1617744435</v>
      </c>
      <c r="AB83">
        <f>Surfaces!D83</f>
        <v>0.85935699999999993</v>
      </c>
    </row>
    <row r="84" spans="1:28">
      <c r="A84">
        <f>Volume_Weights!A84</f>
        <v>1868</v>
      </c>
      <c r="B84">
        <f>Volume_Weights!C84</f>
        <v>27</v>
      </c>
      <c r="C84">
        <v>5</v>
      </c>
      <c r="D84">
        <v>1.5</v>
      </c>
      <c r="E84">
        <f>Chlorophyll!B84</f>
        <v>0.38900000000000001</v>
      </c>
      <c r="F84">
        <f>Chlorophyll!C84</f>
        <v>8.6999999999999994E-2</v>
      </c>
      <c r="G84">
        <f>Chlorophyll!D84</f>
        <v>0.374</v>
      </c>
      <c r="H84">
        <f>Chlorophyll!E84</f>
        <v>1.2E-2</v>
      </c>
      <c r="I84">
        <f>Chlorophyll!F84</f>
        <v>7.8E-2</v>
      </c>
      <c r="J84">
        <f>Chlorophyll!G84</f>
        <v>2.4E-2</v>
      </c>
      <c r="K84">
        <f>Chlorophyll!H84</f>
        <v>7.5999999999999998E-2</v>
      </c>
      <c r="L84">
        <f>Chlorophyll!I84</f>
        <v>0.01</v>
      </c>
      <c r="M84">
        <f t="shared" si="20"/>
        <v>4.2611099999999995</v>
      </c>
      <c r="N84">
        <f t="shared" si="21"/>
        <v>1.7594999999999996</v>
      </c>
      <c r="O84">
        <f t="shared" si="15"/>
        <v>0.76828000000000007</v>
      </c>
      <c r="P84">
        <f t="shared" si="16"/>
        <v>0.13241999999999998</v>
      </c>
      <c r="Q84" s="55">
        <f t="shared" si="12"/>
        <v>22.436187401913415</v>
      </c>
      <c r="R84" s="44">
        <f t="shared" si="13"/>
        <v>8.4398846916679808</v>
      </c>
      <c r="T84">
        <v>10</v>
      </c>
      <c r="U84">
        <v>0</v>
      </c>
      <c r="V84">
        <f t="shared" si="17"/>
        <v>1</v>
      </c>
      <c r="X84">
        <f>'Zoox Counting'!Q84</f>
        <v>91</v>
      </c>
      <c r="Y84" s="55">
        <f t="shared" si="18"/>
        <v>910000</v>
      </c>
      <c r="Z84">
        <f t="shared" si="14"/>
        <v>4550000</v>
      </c>
      <c r="AA84" s="55">
        <f t="shared" si="19"/>
        <v>6089286.3356414624</v>
      </c>
      <c r="AB84">
        <f>Surfaces!D84</f>
        <v>0.74721400000000004</v>
      </c>
    </row>
    <row r="85" spans="1:28">
      <c r="A85">
        <f>Volume_Weights!A85</f>
        <v>1869</v>
      </c>
      <c r="B85">
        <f>Volume_Weights!C85</f>
        <v>26</v>
      </c>
      <c r="C85">
        <v>5</v>
      </c>
      <c r="D85">
        <v>1.5</v>
      </c>
      <c r="E85">
        <f>Chlorophyll!B85</f>
        <v>0.57899999999999996</v>
      </c>
      <c r="F85">
        <f>Chlorophyll!C85</f>
        <v>0.11899999999999999</v>
      </c>
      <c r="G85">
        <f>Chlorophyll!D85</f>
        <v>0.55400000000000005</v>
      </c>
      <c r="H85">
        <f>Chlorophyll!E85</f>
        <v>1.4E-2</v>
      </c>
      <c r="I85">
        <f>Chlorophyll!F85</f>
        <v>8.6999999999999994E-2</v>
      </c>
      <c r="J85">
        <f>Chlorophyll!G85</f>
        <v>1.6E-2</v>
      </c>
      <c r="K85">
        <f>Chlorophyll!H85</f>
        <v>7.9000000000000001E-2</v>
      </c>
      <c r="L85">
        <f>Chlorophyll!I85</f>
        <v>3.0000000000000001E-3</v>
      </c>
      <c r="M85">
        <f t="shared" si="20"/>
        <v>6.3907499999999997</v>
      </c>
      <c r="N85">
        <f t="shared" si="21"/>
        <v>2.4632999999999998</v>
      </c>
      <c r="O85">
        <f t="shared" si="15"/>
        <v>0.95179999999999987</v>
      </c>
      <c r="P85">
        <f t="shared" si="16"/>
        <v>4.725000000000007E-2</v>
      </c>
      <c r="Q85" s="55">
        <f t="shared" si="12"/>
        <v>27.027628913642111</v>
      </c>
      <c r="R85" s="44">
        <f t="shared" si="13"/>
        <v>9.241232782772224</v>
      </c>
      <c r="T85">
        <v>10</v>
      </c>
      <c r="U85">
        <v>0</v>
      </c>
      <c r="V85">
        <f t="shared" si="17"/>
        <v>1</v>
      </c>
      <c r="X85">
        <f>'Zoox Counting'!Q85</f>
        <v>131</v>
      </c>
      <c r="Y85" s="55">
        <f t="shared" si="18"/>
        <v>1310000</v>
      </c>
      <c r="Z85">
        <f t="shared" si="14"/>
        <v>6550000</v>
      </c>
      <c r="AA85" s="55">
        <f t="shared" si="19"/>
        <v>7233085.3470942313</v>
      </c>
      <c r="AB85">
        <f>Surfaces!D85</f>
        <v>0.90556100000000006</v>
      </c>
    </row>
    <row r="86" spans="1:28">
      <c r="A86">
        <f>Volume_Weights!A86</f>
        <v>1845</v>
      </c>
      <c r="B86">
        <f>Volume_Weights!C86</f>
        <v>25</v>
      </c>
      <c r="C86">
        <v>5</v>
      </c>
      <c r="D86">
        <v>1.5</v>
      </c>
      <c r="E86">
        <f>Chlorophyll!B86</f>
        <v>0.38500000000000001</v>
      </c>
      <c r="F86">
        <f>Chlorophyll!C86</f>
        <v>6.6000000000000003E-2</v>
      </c>
      <c r="G86">
        <f>Chlorophyll!D86</f>
        <v>0.36599999999999999</v>
      </c>
      <c r="H86">
        <f>Chlorophyll!E86</f>
        <v>-1.2E-2</v>
      </c>
      <c r="I86">
        <f>Chlorophyll!F86</f>
        <v>9.2999999999999999E-2</v>
      </c>
      <c r="J86">
        <f>Chlorophyll!G86</f>
        <v>3.7999999999999999E-2</v>
      </c>
      <c r="K86">
        <f>Chlorophyll!H86</f>
        <v>9.0999999999999998E-2</v>
      </c>
      <c r="L86">
        <f>Chlorophyll!I86</f>
        <v>2.5999999999999999E-2</v>
      </c>
      <c r="M86">
        <f t="shared" si="20"/>
        <v>4.4877899999999995</v>
      </c>
      <c r="N86">
        <f t="shared" si="21"/>
        <v>1.8298800000000002</v>
      </c>
      <c r="O86">
        <f t="shared" si="15"/>
        <v>0.75812999999999997</v>
      </c>
      <c r="P86">
        <f t="shared" si="16"/>
        <v>8.1869999999999971E-2</v>
      </c>
      <c r="Q86" s="55">
        <f t="shared" si="12"/>
        <v>18.766883208177134</v>
      </c>
      <c r="R86" s="44">
        <f t="shared" si="13"/>
        <v>6.8391414610273573</v>
      </c>
      <c r="T86">
        <v>10</v>
      </c>
      <c r="U86">
        <v>0</v>
      </c>
      <c r="V86">
        <f t="shared" si="17"/>
        <v>1</v>
      </c>
      <c r="X86">
        <f>'Zoox Counting'!Q86</f>
        <v>128.625</v>
      </c>
      <c r="Y86" s="55">
        <f t="shared" si="18"/>
        <v>1286250</v>
      </c>
      <c r="Z86">
        <f t="shared" si="14"/>
        <v>6431250</v>
      </c>
      <c r="AA86" s="55">
        <f t="shared" si="19"/>
        <v>6902193.5694362018</v>
      </c>
      <c r="AB86">
        <f>Surfaces!D86</f>
        <v>0.93176899999999996</v>
      </c>
    </row>
    <row r="87" spans="1:28">
      <c r="A87">
        <f>Volume_Weights!A87</f>
        <v>1846</v>
      </c>
      <c r="B87">
        <f>Volume_Weights!C87</f>
        <v>26</v>
      </c>
      <c r="C87">
        <v>5</v>
      </c>
      <c r="D87">
        <v>1.5</v>
      </c>
      <c r="E87">
        <f>Chlorophyll!B87</f>
        <v>0.32300000000000001</v>
      </c>
      <c r="F87">
        <f>Chlorophyll!C87</f>
        <v>0.06</v>
      </c>
      <c r="G87">
        <f>Chlorophyll!D87</f>
        <v>0.314</v>
      </c>
      <c r="H87">
        <f>Chlorophyll!E87</f>
        <v>1E-3</v>
      </c>
      <c r="I87">
        <f>Chlorophyll!F87</f>
        <v>4.2999999999999997E-2</v>
      </c>
      <c r="J87">
        <f>Chlorophyll!G87</f>
        <v>1.7999999999999999E-2</v>
      </c>
      <c r="K87">
        <f>Chlorophyll!H87</f>
        <v>4.4999999999999998E-2</v>
      </c>
      <c r="L87">
        <f>Chlorophyll!I87</f>
        <v>7.0000000000000001E-3</v>
      </c>
      <c r="M87">
        <f t="shared" si="20"/>
        <v>3.6427</v>
      </c>
      <c r="N87">
        <f t="shared" si="21"/>
        <v>1.3841399999999999</v>
      </c>
      <c r="O87">
        <f t="shared" si="15"/>
        <v>0.40443999999999997</v>
      </c>
      <c r="P87">
        <f t="shared" si="16"/>
        <v>0.16730999999999999</v>
      </c>
      <c r="Q87" s="55">
        <f t="shared" si="12"/>
        <v>19.084791640141276</v>
      </c>
      <c r="R87" s="44">
        <f t="shared" si="13"/>
        <v>7.3160552859790347</v>
      </c>
      <c r="T87">
        <v>10</v>
      </c>
      <c r="U87">
        <v>0</v>
      </c>
      <c r="V87">
        <f t="shared" si="17"/>
        <v>1</v>
      </c>
      <c r="X87">
        <f>'Zoox Counting'!Q87</f>
        <v>91.25</v>
      </c>
      <c r="Y87" s="55">
        <f t="shared" si="18"/>
        <v>912500</v>
      </c>
      <c r="Z87">
        <f t="shared" si="14"/>
        <v>4562500</v>
      </c>
      <c r="AA87" s="55">
        <f t="shared" si="19"/>
        <v>6454510.7304030443</v>
      </c>
      <c r="AB87">
        <f>Surfaces!D87</f>
        <v>0.70687</v>
      </c>
    </row>
    <row r="88" spans="1:28">
      <c r="A88">
        <f>Volume_Weights!A88</f>
        <v>1847</v>
      </c>
      <c r="B88">
        <f>Volume_Weights!C88</f>
        <v>26</v>
      </c>
      <c r="C88">
        <v>5</v>
      </c>
      <c r="D88">
        <v>1.5</v>
      </c>
      <c r="E88">
        <f>Chlorophyll!B88</f>
        <v>0.29499999999999998</v>
      </c>
      <c r="F88">
        <f>Chlorophyll!C88</f>
        <v>6.2E-2</v>
      </c>
      <c r="G88">
        <f>Chlorophyll!D88</f>
        <v>0.28699999999999998</v>
      </c>
      <c r="H88">
        <f>Chlorophyll!E88</f>
        <v>8.9999999999999993E-3</v>
      </c>
      <c r="I88">
        <f>Chlorophyll!F88</f>
        <v>4.1000000000000002E-2</v>
      </c>
      <c r="J88">
        <f>Chlorophyll!G88</f>
        <v>5.0000000000000001E-3</v>
      </c>
      <c r="K88">
        <f>Chlorophyll!H88</f>
        <v>4.1000000000000002E-2</v>
      </c>
      <c r="L88">
        <f>Chlorophyll!I88</f>
        <v>-4.0000000000000001E-3</v>
      </c>
      <c r="M88">
        <f t="shared" si="20"/>
        <v>3.2350599999999994</v>
      </c>
      <c r="N88">
        <f t="shared" si="21"/>
        <v>1.2433799999999999</v>
      </c>
      <c r="O88">
        <f t="shared" si="15"/>
        <v>0.50858999999999999</v>
      </c>
      <c r="P88">
        <f t="shared" si="16"/>
        <v>8.0460000000000031E-2</v>
      </c>
      <c r="Q88" s="55">
        <f t="shared" si="12"/>
        <v>11.502193578754836</v>
      </c>
      <c r="R88" s="44">
        <f t="shared" si="13"/>
        <v>4.0674379141476376</v>
      </c>
      <c r="T88">
        <v>10</v>
      </c>
      <c r="U88">
        <v>0</v>
      </c>
      <c r="V88">
        <f t="shared" si="17"/>
        <v>1</v>
      </c>
      <c r="X88">
        <f>'Zoox Counting'!Q88</f>
        <v>98.75</v>
      </c>
      <c r="Y88" s="55">
        <f t="shared" si="18"/>
        <v>987500</v>
      </c>
      <c r="Z88">
        <f t="shared" si="14"/>
        <v>4937500</v>
      </c>
      <c r="AA88" s="55">
        <f t="shared" si="19"/>
        <v>4551072.9471319709</v>
      </c>
      <c r="AB88">
        <f>Surfaces!D88</f>
        <v>1.0849090000000001</v>
      </c>
    </row>
    <row r="89" spans="1:28">
      <c r="A89">
        <f>Volume_Weights!A89</f>
        <v>1848</v>
      </c>
      <c r="B89">
        <f>Volume_Weights!C89</f>
        <v>25</v>
      </c>
      <c r="C89">
        <v>5</v>
      </c>
      <c r="D89">
        <v>1.5</v>
      </c>
      <c r="E89">
        <f>Chlorophyll!B89</f>
        <v>0.36599999999999999</v>
      </c>
      <c r="F89">
        <f>Chlorophyll!C89</f>
        <v>7.2999999999999995E-2</v>
      </c>
      <c r="G89">
        <f>Chlorophyll!D89</f>
        <v>0.35599999999999998</v>
      </c>
      <c r="H89">
        <f>Chlorophyll!E89</f>
        <v>5.0000000000000001E-3</v>
      </c>
      <c r="I89">
        <f>Chlorophyll!F89</f>
        <v>8.4000000000000005E-2</v>
      </c>
      <c r="J89">
        <f>Chlorophyll!G89</f>
        <v>5.1999999999999998E-2</v>
      </c>
      <c r="K89">
        <f>Chlorophyll!H89</f>
        <v>8.3000000000000004E-2</v>
      </c>
      <c r="L89">
        <f>Chlorophyll!I89</f>
        <v>3.4000000000000002E-2</v>
      </c>
      <c r="M89">
        <f t="shared" si="20"/>
        <v>4.0827099999999996</v>
      </c>
      <c r="N89">
        <f t="shared" si="21"/>
        <v>1.5952799999999998</v>
      </c>
      <c r="O89">
        <f t="shared" si="15"/>
        <v>0.55998000000000003</v>
      </c>
      <c r="P89">
        <f t="shared" si="16"/>
        <v>0.30611999999999989</v>
      </c>
      <c r="Q89" s="55">
        <f t="shared" si="12"/>
        <v>16.212575974242529</v>
      </c>
      <c r="R89" s="44">
        <f t="shared" si="13"/>
        <v>6.6398126856250865</v>
      </c>
      <c r="T89">
        <v>10</v>
      </c>
      <c r="U89">
        <v>0</v>
      </c>
      <c r="V89">
        <f t="shared" si="17"/>
        <v>1</v>
      </c>
      <c r="X89">
        <f>'Zoox Counting'!Q89</f>
        <v>112.33333333333333</v>
      </c>
      <c r="Y89" s="55">
        <f t="shared" si="18"/>
        <v>1123333.3333333333</v>
      </c>
      <c r="Z89">
        <f t="shared" si="14"/>
        <v>5616666.666666666</v>
      </c>
      <c r="AA89" s="55">
        <f t="shared" si="19"/>
        <v>5884129.7860935489</v>
      </c>
      <c r="AB89">
        <f>Surfaces!D89</f>
        <v>0.95454499999999998</v>
      </c>
    </row>
    <row r="90" spans="1:28">
      <c r="A90">
        <f>Volume_Weights!A90</f>
        <v>1849</v>
      </c>
      <c r="B90">
        <f>Volume_Weights!C90</f>
        <v>25</v>
      </c>
      <c r="C90">
        <v>5</v>
      </c>
      <c r="D90">
        <v>1.5</v>
      </c>
      <c r="E90">
        <f>Chlorophyll!B90</f>
        <v>0.39400000000000002</v>
      </c>
      <c r="F90">
        <f>Chlorophyll!C90</f>
        <v>6.4000000000000001E-2</v>
      </c>
      <c r="G90">
        <f>Chlorophyll!D90</f>
        <v>0.38</v>
      </c>
      <c r="H90">
        <f>Chlorophyll!E90</f>
        <v>-2E-3</v>
      </c>
      <c r="I90">
        <f>Chlorophyll!F90</f>
        <v>3.5000000000000003E-2</v>
      </c>
      <c r="J90">
        <f>Chlorophyll!G90</f>
        <v>7.0000000000000001E-3</v>
      </c>
      <c r="K90">
        <f>Chlorophyll!H90</f>
        <v>3.1E-2</v>
      </c>
      <c r="L90">
        <f>Chlorophyll!I90</f>
        <v>0</v>
      </c>
      <c r="M90">
        <f t="shared" si="20"/>
        <v>4.4840400000000002</v>
      </c>
      <c r="N90">
        <f t="shared" si="21"/>
        <v>1.5483600000000002</v>
      </c>
      <c r="O90">
        <f t="shared" si="15"/>
        <v>0.39557000000000003</v>
      </c>
      <c r="P90">
        <f t="shared" si="16"/>
        <v>6.2579999999999997E-2</v>
      </c>
      <c r="Q90" s="55">
        <f t="shared" si="12"/>
        <v>18.03853679508692</v>
      </c>
      <c r="R90" s="44">
        <f t="shared" si="13"/>
        <v>5.9551891369755614</v>
      </c>
      <c r="T90">
        <v>10</v>
      </c>
      <c r="U90">
        <v>0</v>
      </c>
      <c r="V90">
        <f t="shared" si="17"/>
        <v>1</v>
      </c>
      <c r="X90">
        <f>'Zoox Counting'!Q90</f>
        <v>107.5</v>
      </c>
      <c r="Y90" s="55">
        <f t="shared" si="18"/>
        <v>1075000</v>
      </c>
      <c r="Z90">
        <f t="shared" si="14"/>
        <v>5375000</v>
      </c>
      <c r="AA90" s="55">
        <f t="shared" si="19"/>
        <v>5960956.0153532047</v>
      </c>
      <c r="AB90">
        <f>Surfaces!D90</f>
        <v>0.90170099999999997</v>
      </c>
    </row>
    <row r="91" spans="1:28">
      <c r="A91">
        <f>Volume_Weights!A91</f>
        <v>1850</v>
      </c>
      <c r="B91">
        <f>Volume_Weights!C91</f>
        <v>26</v>
      </c>
      <c r="C91">
        <v>5</v>
      </c>
      <c r="D91">
        <v>1.5</v>
      </c>
      <c r="E91">
        <f>Chlorophyll!B91</f>
        <v>0.253</v>
      </c>
      <c r="F91">
        <f>Chlorophyll!C91</f>
        <v>3.4000000000000002E-2</v>
      </c>
      <c r="G91">
        <f>Chlorophyll!D91</f>
        <v>0.249</v>
      </c>
      <c r="H91">
        <f>Chlorophyll!E91</f>
        <v>-6.0000000000000001E-3</v>
      </c>
      <c r="I91">
        <f>Chlorophyll!F91</f>
        <v>4.7E-2</v>
      </c>
      <c r="J91">
        <f>Chlorophyll!G91</f>
        <v>1.4E-2</v>
      </c>
      <c r="K91">
        <f>Chlorophyll!H91</f>
        <v>4.7E-2</v>
      </c>
      <c r="L91">
        <f>Chlorophyll!I91</f>
        <v>7.0000000000000001E-3</v>
      </c>
      <c r="M91">
        <f t="shared" si="20"/>
        <v>2.9347700000000003</v>
      </c>
      <c r="N91">
        <f t="shared" si="21"/>
        <v>0.93840000000000012</v>
      </c>
      <c r="O91">
        <f t="shared" si="15"/>
        <v>0.45272000000000001</v>
      </c>
      <c r="P91">
        <f t="shared" si="16"/>
        <v>4.4429999999999997E-2</v>
      </c>
      <c r="Q91" s="55">
        <f t="shared" si="12"/>
        <v>15.662441147192244</v>
      </c>
      <c r="R91" s="44">
        <f t="shared" si="13"/>
        <v>4.5442250848548484</v>
      </c>
      <c r="T91">
        <v>10</v>
      </c>
      <c r="U91">
        <v>0</v>
      </c>
      <c r="V91">
        <f t="shared" si="17"/>
        <v>1</v>
      </c>
      <c r="X91">
        <f>'Zoox Counting'!Q91</f>
        <v>100.33333333333333</v>
      </c>
      <c r="Y91" s="55">
        <f t="shared" si="18"/>
        <v>1003333.3333333333</v>
      </c>
      <c r="Z91">
        <f t="shared" si="14"/>
        <v>5016666.666666666</v>
      </c>
      <c r="AA91" s="55">
        <f t="shared" si="19"/>
        <v>6958536.8300790023</v>
      </c>
      <c r="AB91">
        <f>Surfaces!D91</f>
        <v>0.72093700000000005</v>
      </c>
    </row>
    <row r="92" spans="1:28">
      <c r="A92">
        <f>Volume_Weights!A92</f>
        <v>2463</v>
      </c>
      <c r="B92">
        <f>Volume_Weights!C92</f>
        <v>26</v>
      </c>
      <c r="C92">
        <v>5</v>
      </c>
      <c r="D92">
        <v>1.5</v>
      </c>
      <c r="E92">
        <f>Chlorophyll!B92</f>
        <v>0.26300000000000001</v>
      </c>
      <c r="F92">
        <f>Chlorophyll!C92</f>
        <v>5.0999999999999997E-2</v>
      </c>
      <c r="G92">
        <f>Chlorophyll!D92</f>
        <v>0.25800000000000001</v>
      </c>
      <c r="H92">
        <f>Chlorophyll!E92</f>
        <v>6.0000000000000001E-3</v>
      </c>
      <c r="I92">
        <f>Chlorophyll!F92</f>
        <v>2.5999999999999999E-2</v>
      </c>
      <c r="J92">
        <f>Chlorophyll!G92</f>
        <v>1.7999999999999999E-2</v>
      </c>
      <c r="K92">
        <f>Chlorophyll!H92</f>
        <v>2.1000000000000001E-2</v>
      </c>
      <c r="L92">
        <f>Chlorophyll!I92</f>
        <v>2E-3</v>
      </c>
      <c r="M92">
        <f t="shared" si="20"/>
        <v>2.9087100000000001</v>
      </c>
      <c r="N92">
        <f t="shared" si="21"/>
        <v>1.0556999999999999</v>
      </c>
      <c r="O92">
        <f t="shared" si="15"/>
        <v>0.26407999999999998</v>
      </c>
      <c r="P92">
        <f t="shared" si="16"/>
        <v>0.34631999999999996</v>
      </c>
      <c r="Q92" s="55">
        <f t="shared" si="12"/>
        <v>21.231125431191678</v>
      </c>
      <c r="R92" s="44">
        <f t="shared" si="13"/>
        <v>9.3817940919630214</v>
      </c>
      <c r="T92">
        <v>10</v>
      </c>
      <c r="U92">
        <v>0</v>
      </c>
      <c r="V92">
        <f t="shared" si="17"/>
        <v>1</v>
      </c>
      <c r="X92">
        <f>'Zoox Counting'!Q92</f>
        <v>60.125</v>
      </c>
      <c r="Y92" s="55">
        <f t="shared" si="18"/>
        <v>601250</v>
      </c>
      <c r="Z92">
        <f t="shared" si="14"/>
        <v>3006250</v>
      </c>
      <c r="AA92" s="55">
        <f t="shared" si="19"/>
        <v>6035010.589498831</v>
      </c>
      <c r="AB92">
        <f>Surfaces!D92</f>
        <v>0.49813499999999999</v>
      </c>
    </row>
    <row r="93" spans="1:28">
      <c r="A93">
        <f>Volume_Weights!A93</f>
        <v>2464</v>
      </c>
      <c r="B93">
        <f>Volume_Weights!C93</f>
        <v>23</v>
      </c>
      <c r="C93">
        <v>5</v>
      </c>
      <c r="D93">
        <v>1.5</v>
      </c>
      <c r="E93">
        <f>Chlorophyll!B93</f>
        <v>0.51800000000000002</v>
      </c>
      <c r="F93">
        <f>Chlorophyll!C93</f>
        <v>0.123</v>
      </c>
      <c r="G93">
        <f>Chlorophyll!D93</f>
        <v>0.502</v>
      </c>
      <c r="H93">
        <f>Chlorophyll!E93</f>
        <v>4.8000000000000001E-2</v>
      </c>
      <c r="I93">
        <f>Chlorophyll!F93</f>
        <v>6.3E-2</v>
      </c>
      <c r="J93">
        <f>Chlorophyll!G93</f>
        <v>5.0999999999999997E-2</v>
      </c>
      <c r="K93">
        <f>Chlorophyll!H93</f>
        <v>6.0999999999999999E-2</v>
      </c>
      <c r="L93">
        <f>Chlorophyll!I93</f>
        <v>4.2000000000000003E-2</v>
      </c>
      <c r="M93">
        <f t="shared" si="20"/>
        <v>5.3241000000000005</v>
      </c>
      <c r="N93">
        <f t="shared" si="21"/>
        <v>1.7594999999999996</v>
      </c>
      <c r="O93">
        <f t="shared" si="15"/>
        <v>0.23426999999999998</v>
      </c>
      <c r="P93">
        <f t="shared" si="16"/>
        <v>0.16757999999999984</v>
      </c>
      <c r="Q93" s="55">
        <f t="shared" si="12"/>
        <v>25.891853971838543</v>
      </c>
      <c r="R93" s="44">
        <f t="shared" si="13"/>
        <v>8.9766737284582714</v>
      </c>
      <c r="T93">
        <v>10</v>
      </c>
      <c r="U93">
        <v>0</v>
      </c>
      <c r="V93">
        <f t="shared" si="17"/>
        <v>1</v>
      </c>
      <c r="X93">
        <f>'Zoox Counting'!Q93</f>
        <v>95.875</v>
      </c>
      <c r="Y93" s="55">
        <f t="shared" si="18"/>
        <v>958750</v>
      </c>
      <c r="Z93">
        <f t="shared" si="14"/>
        <v>4793750</v>
      </c>
      <c r="AA93" s="55">
        <f t="shared" si="19"/>
        <v>6699036.3169868691</v>
      </c>
      <c r="AB93">
        <f>Surfaces!D93</f>
        <v>0.715588</v>
      </c>
    </row>
    <row r="94" spans="1:28">
      <c r="A94">
        <f>Volume_Weights!A94</f>
        <v>2465</v>
      </c>
      <c r="B94">
        <f>Volume_Weights!C94</f>
        <v>23</v>
      </c>
      <c r="C94">
        <v>5</v>
      </c>
      <c r="D94">
        <v>1.5</v>
      </c>
      <c r="E94">
        <f>Chlorophyll!B94</f>
        <v>0.313</v>
      </c>
      <c r="F94">
        <f>Chlorophyll!C94</f>
        <v>8.2000000000000003E-2</v>
      </c>
      <c r="G94">
        <f>Chlorophyll!D94</f>
        <v>0.30299999999999999</v>
      </c>
      <c r="H94">
        <f>Chlorophyll!E94</f>
        <v>3.1E-2</v>
      </c>
      <c r="I94">
        <f>Chlorophyll!F94</f>
        <v>3.3000000000000002E-2</v>
      </c>
      <c r="J94">
        <f>Chlorophyll!G94</f>
        <v>1.6E-2</v>
      </c>
      <c r="K94">
        <f>Chlorophyll!H94</f>
        <v>3.1E-2</v>
      </c>
      <c r="L94">
        <f>Chlorophyll!I94</f>
        <v>4.0000000000000001E-3</v>
      </c>
      <c r="M94">
        <f t="shared" si="20"/>
        <v>3.19062</v>
      </c>
      <c r="N94">
        <f t="shared" si="21"/>
        <v>1.1964600000000001</v>
      </c>
      <c r="O94">
        <f t="shared" si="15"/>
        <v>0.32378999999999997</v>
      </c>
      <c r="P94">
        <f t="shared" si="16"/>
        <v>0.21980999999999998</v>
      </c>
      <c r="Q94" s="55">
        <f t="shared" si="12"/>
        <v>19.07220271266905</v>
      </c>
      <c r="R94" s="44">
        <f t="shared" si="13"/>
        <v>7.6858956512961782</v>
      </c>
      <c r="T94">
        <v>10</v>
      </c>
      <c r="U94">
        <v>0</v>
      </c>
      <c r="V94">
        <f t="shared" si="17"/>
        <v>1</v>
      </c>
      <c r="X94">
        <f>'Zoox Counting'!Q94</f>
        <v>78.5</v>
      </c>
      <c r="Y94" s="55">
        <f t="shared" si="18"/>
        <v>785000</v>
      </c>
      <c r="Z94">
        <f t="shared" si="14"/>
        <v>3925000</v>
      </c>
      <c r="AA94" s="55">
        <f t="shared" si="19"/>
        <v>6390124.8557134224</v>
      </c>
      <c r="AB94">
        <f>Surfaces!D94</f>
        <v>0.61422900000000002</v>
      </c>
    </row>
    <row r="95" spans="1:28">
      <c r="A95">
        <f>Volume_Weights!A95</f>
        <v>2466</v>
      </c>
      <c r="B95">
        <f>Volume_Weights!C95</f>
        <v>25</v>
      </c>
      <c r="C95">
        <v>5</v>
      </c>
      <c r="D95">
        <v>1.5</v>
      </c>
      <c r="E95">
        <f>Chlorophyll!B95</f>
        <v>0.26100000000000001</v>
      </c>
      <c r="F95">
        <f>Chlorophyll!C95</f>
        <v>4.2999999999999997E-2</v>
      </c>
      <c r="G95">
        <f>Chlorophyll!D95</f>
        <v>0.25800000000000001</v>
      </c>
      <c r="H95">
        <f>Chlorophyll!E95</f>
        <v>-2E-3</v>
      </c>
      <c r="I95">
        <f>Chlorophyll!F95</f>
        <v>6.0999999999999999E-2</v>
      </c>
      <c r="J95">
        <f>Chlorophyll!G95</f>
        <v>4.7E-2</v>
      </c>
      <c r="K95">
        <f>Chlorophyll!H95</f>
        <v>6.2E-2</v>
      </c>
      <c r="L95">
        <f>Chlorophyll!I95</f>
        <v>3.7999999999999999E-2</v>
      </c>
      <c r="M95">
        <f t="shared" si="20"/>
        <v>2.97729</v>
      </c>
      <c r="N95">
        <f t="shared" si="21"/>
        <v>1.0556999999999999</v>
      </c>
      <c r="O95">
        <f t="shared" si="15"/>
        <v>0.25713000000000003</v>
      </c>
      <c r="P95">
        <f t="shared" si="16"/>
        <v>0.16032000000000002</v>
      </c>
      <c r="Q95" s="55">
        <f t="shared" si="12"/>
        <v>29.601746221325318</v>
      </c>
      <c r="R95" s="44">
        <f t="shared" si="13"/>
        <v>11.129140754773967</v>
      </c>
      <c r="T95">
        <v>10</v>
      </c>
      <c r="U95">
        <v>0</v>
      </c>
      <c r="V95">
        <f t="shared" si="17"/>
        <v>1</v>
      </c>
      <c r="X95">
        <f>'Zoox Counting'!Q95</f>
        <v>72.333333333333329</v>
      </c>
      <c r="Y95" s="55">
        <f t="shared" si="18"/>
        <v>723333.33333333326</v>
      </c>
      <c r="Z95">
        <f t="shared" si="14"/>
        <v>3616666.666666666</v>
      </c>
      <c r="AA95" s="55">
        <f t="shared" si="19"/>
        <v>9930032.1696433872</v>
      </c>
      <c r="AB95">
        <f>Surfaces!D95</f>
        <v>0.36421499999999996</v>
      </c>
    </row>
    <row r="96" spans="1:28">
      <c r="A96">
        <f>Volume_Weights!A96</f>
        <v>2467</v>
      </c>
      <c r="B96">
        <f>Volume_Weights!C96</f>
        <v>24</v>
      </c>
      <c r="C96">
        <v>5</v>
      </c>
      <c r="D96">
        <v>1.5</v>
      </c>
      <c r="E96">
        <f>Chlorophyll!B96</f>
        <v>0.217</v>
      </c>
      <c r="F96">
        <f>Chlorophyll!C96</f>
        <v>4.9000000000000002E-2</v>
      </c>
      <c r="G96">
        <f>Chlorophyll!D96</f>
        <v>0.21</v>
      </c>
      <c r="H96">
        <f>Chlorophyll!E96</f>
        <v>1.7000000000000001E-2</v>
      </c>
      <c r="I96">
        <f>Chlorophyll!F96</f>
        <v>5.0999999999999997E-2</v>
      </c>
      <c r="J96">
        <f>Chlorophyll!G96</f>
        <v>4.2999999999999997E-2</v>
      </c>
      <c r="K96">
        <f>Chlorophyll!H96</f>
        <v>4.8000000000000001E-2</v>
      </c>
      <c r="L96">
        <f>Chlorophyll!I96</f>
        <v>3.6999999999999998E-2</v>
      </c>
      <c r="M96">
        <f t="shared" si="20"/>
        <v>2.26552</v>
      </c>
      <c r="N96">
        <f t="shared" si="21"/>
        <v>0.75071999999999994</v>
      </c>
      <c r="O96">
        <f t="shared" si="15"/>
        <v>0.15617999999999996</v>
      </c>
      <c r="P96">
        <f t="shared" si="16"/>
        <v>0.11171999999999997</v>
      </c>
      <c r="Q96" s="55">
        <f t="shared" si="12"/>
        <v>14.536729899070659</v>
      </c>
      <c r="R96" s="44">
        <f t="shared" si="13"/>
        <v>5.1769654928994084</v>
      </c>
      <c r="T96">
        <v>10</v>
      </c>
      <c r="U96">
        <v>0</v>
      </c>
      <c r="V96">
        <f t="shared" si="17"/>
        <v>1</v>
      </c>
      <c r="X96">
        <f>'Zoox Counting'!Q96</f>
        <v>52.333333333333336</v>
      </c>
      <c r="Y96" s="55">
        <f t="shared" si="18"/>
        <v>523333.33333333337</v>
      </c>
      <c r="Z96">
        <f t="shared" si="14"/>
        <v>2616666.666666667</v>
      </c>
      <c r="AA96" s="55">
        <f t="shared" si="19"/>
        <v>4712116.6828139201</v>
      </c>
      <c r="AB96">
        <f>Surfaces!D96</f>
        <v>0.55530600000000008</v>
      </c>
    </row>
    <row r="97" spans="1:28">
      <c r="A97">
        <f>Volume_Weights!A97</f>
        <v>2468</v>
      </c>
      <c r="B97">
        <f>Volume_Weights!C97</f>
        <v>23</v>
      </c>
      <c r="C97">
        <v>5</v>
      </c>
      <c r="D97">
        <v>1.5</v>
      </c>
      <c r="E97">
        <f>Chlorophyll!B97</f>
        <v>0.17299999999999999</v>
      </c>
      <c r="F97">
        <f>Chlorophyll!C97</f>
        <v>3.2000000000000001E-2</v>
      </c>
      <c r="G97">
        <f>Chlorophyll!D97</f>
        <v>0.16800000000000001</v>
      </c>
      <c r="H97">
        <f>Chlorophyll!E97</f>
        <v>3.0000000000000001E-3</v>
      </c>
      <c r="I97">
        <f>Chlorophyll!F97</f>
        <v>1.2E-2</v>
      </c>
      <c r="J97">
        <f>Chlorophyll!G97</f>
        <v>5.0000000000000001E-3</v>
      </c>
      <c r="K97">
        <f>Chlorophyll!H97</f>
        <v>8.0000000000000002E-3</v>
      </c>
      <c r="L97">
        <f>Chlorophyll!I97</f>
        <v>-6.0000000000000001E-3</v>
      </c>
      <c r="M97">
        <f t="shared" si="20"/>
        <v>1.9245399999999999</v>
      </c>
      <c r="N97">
        <f t="shared" si="21"/>
        <v>0.68034000000000006</v>
      </c>
      <c r="O97">
        <f t="shared" si="15"/>
        <v>0.19870000000000002</v>
      </c>
      <c r="P97">
        <f t="shared" si="16"/>
        <v>0.23264999999999997</v>
      </c>
      <c r="Q97" s="55">
        <f t="shared" si="12"/>
        <v>11.450506828541165</v>
      </c>
      <c r="R97" s="44">
        <f t="shared" si="13"/>
        <v>4.9237006788633408</v>
      </c>
      <c r="T97">
        <v>10</v>
      </c>
      <c r="U97">
        <v>0</v>
      </c>
      <c r="V97">
        <f t="shared" si="17"/>
        <v>1</v>
      </c>
      <c r="X97">
        <f>'Zoox Counting'!Q97</f>
        <v>57.75</v>
      </c>
      <c r="Y97" s="55">
        <f t="shared" si="18"/>
        <v>577500</v>
      </c>
      <c r="Z97">
        <f t="shared" si="14"/>
        <v>2887500</v>
      </c>
      <c r="AA97" s="55">
        <f t="shared" si="19"/>
        <v>4671634.6433864217</v>
      </c>
      <c r="AB97">
        <f>Surfaces!D97</f>
        <v>0.61809199999999997</v>
      </c>
    </row>
    <row r="98" spans="1:28">
      <c r="A98">
        <f>Volume_Weights!A98</f>
        <v>2473</v>
      </c>
      <c r="B98">
        <f>Volume_Weights!C98</f>
        <v>27</v>
      </c>
      <c r="C98">
        <v>5</v>
      </c>
      <c r="D98">
        <v>1.5</v>
      </c>
      <c r="E98">
        <f>Chlorophyll!B98</f>
        <v>0.44900000000000001</v>
      </c>
      <c r="F98">
        <f>Chlorophyll!C98</f>
        <v>7.5999999999999998E-2</v>
      </c>
      <c r="G98">
        <f>Chlorophyll!D98</f>
        <v>0.43099999999999999</v>
      </c>
      <c r="H98">
        <f>Chlorophyll!E98</f>
        <v>1E-3</v>
      </c>
      <c r="I98">
        <f>Chlorophyll!F98</f>
        <v>4.7E-2</v>
      </c>
      <c r="J98">
        <f>Chlorophyll!G98</f>
        <v>3.1E-2</v>
      </c>
      <c r="K98">
        <f>Chlorophyll!H98</f>
        <v>4.9000000000000002E-2</v>
      </c>
      <c r="L98">
        <f>Chlorophyll!I98</f>
        <v>2.4E-2</v>
      </c>
      <c r="M98">
        <f t="shared" si="20"/>
        <v>5.0726399999999998</v>
      </c>
      <c r="N98">
        <f t="shared" si="21"/>
        <v>1.7594999999999996</v>
      </c>
      <c r="O98">
        <f t="shared" si="15"/>
        <v>0.25841000000000003</v>
      </c>
      <c r="P98">
        <f t="shared" si="16"/>
        <v>0.10614</v>
      </c>
      <c r="Q98" s="55">
        <f t="shared" si="12"/>
        <v>23.033149104433242</v>
      </c>
      <c r="R98" s="44">
        <f t="shared" si="13"/>
        <v>8.0606192579688489</v>
      </c>
      <c r="T98">
        <v>10</v>
      </c>
      <c r="U98">
        <v>0</v>
      </c>
      <c r="V98">
        <f t="shared" si="17"/>
        <v>1</v>
      </c>
      <c r="X98">
        <f>'Zoox Counting'!Q98</f>
        <v>98.9</v>
      </c>
      <c r="Y98" s="55">
        <f t="shared" si="18"/>
        <v>989000</v>
      </c>
      <c r="Z98">
        <f t="shared" si="14"/>
        <v>4945000</v>
      </c>
      <c r="AA98" s="55">
        <f t="shared" si="19"/>
        <v>6409558.4728011787</v>
      </c>
      <c r="AB98">
        <f>Surfaces!D98</f>
        <v>0.77150399999999997</v>
      </c>
    </row>
    <row r="99" spans="1:28">
      <c r="A99">
        <f>Volume_Weights!A99</f>
        <v>2474</v>
      </c>
      <c r="B99">
        <f>Volume_Weights!C99</f>
        <v>24</v>
      </c>
      <c r="C99">
        <v>5</v>
      </c>
      <c r="D99">
        <v>1.5</v>
      </c>
      <c r="E99">
        <f>Chlorophyll!B99</f>
        <v>0.34699999999999998</v>
      </c>
      <c r="F99">
        <f>Chlorophyll!C99</f>
        <v>7.4999999999999997E-2</v>
      </c>
      <c r="G99">
        <f>Chlorophyll!D99</f>
        <v>0.33400000000000002</v>
      </c>
      <c r="H99">
        <f>Chlorophyll!E99</f>
        <v>1.4E-2</v>
      </c>
      <c r="I99">
        <f>Chlorophyll!F99</f>
        <v>4.8000000000000001E-2</v>
      </c>
      <c r="J99">
        <f>Chlorophyll!G99</f>
        <v>3.3000000000000002E-2</v>
      </c>
      <c r="K99">
        <f>Chlorophyll!H99</f>
        <v>0.05</v>
      </c>
      <c r="L99">
        <f>Chlorophyll!I99</f>
        <v>0.03</v>
      </c>
      <c r="M99">
        <f t="shared" si="20"/>
        <v>3.7671499999999996</v>
      </c>
      <c r="N99">
        <f t="shared" si="21"/>
        <v>1.43106</v>
      </c>
      <c r="O99">
        <f t="shared" si="15"/>
        <v>0.20382</v>
      </c>
      <c r="P99">
        <f t="shared" si="16"/>
        <v>1.5930000000000069E-2</v>
      </c>
      <c r="Q99" s="55">
        <f t="shared" si="12"/>
        <v>22.475810445585886</v>
      </c>
      <c r="R99" s="44">
        <f t="shared" si="13"/>
        <v>8.1900072165386089</v>
      </c>
      <c r="T99">
        <v>10</v>
      </c>
      <c r="U99">
        <v>0</v>
      </c>
      <c r="V99">
        <f t="shared" si="17"/>
        <v>1</v>
      </c>
      <c r="X99">
        <f>'Zoox Counting'!Q99</f>
        <v>96.5</v>
      </c>
      <c r="Y99" s="55">
        <f t="shared" si="18"/>
        <v>965000</v>
      </c>
      <c r="Z99">
        <f t="shared" si="14"/>
        <v>4825000</v>
      </c>
      <c r="AA99" s="55">
        <f t="shared" si="19"/>
        <v>8192893.8319820026</v>
      </c>
      <c r="AB99">
        <f>Surfaces!D99</f>
        <v>0.58892499999999992</v>
      </c>
    </row>
    <row r="100" spans="1:28">
      <c r="A100">
        <f>Volume_Weights!A100</f>
        <v>2475</v>
      </c>
      <c r="B100">
        <f>Volume_Weights!C100</f>
        <v>24</v>
      </c>
      <c r="C100">
        <v>5</v>
      </c>
      <c r="D100">
        <v>1.5</v>
      </c>
      <c r="E100">
        <f>Chlorophyll!B100</f>
        <v>0.251</v>
      </c>
      <c r="F100">
        <f>Chlorophyll!C100</f>
        <v>4.5999999999999999E-2</v>
      </c>
      <c r="G100">
        <f>Chlorophyll!D100</f>
        <v>0.24299999999999999</v>
      </c>
      <c r="H100">
        <f>Chlorophyll!E100</f>
        <v>0</v>
      </c>
      <c r="I100">
        <f>Chlorophyll!F100</f>
        <v>2.7E-2</v>
      </c>
      <c r="J100">
        <f>Chlorophyll!G100</f>
        <v>1.2E-2</v>
      </c>
      <c r="K100">
        <f>Chlorophyll!H100</f>
        <v>2.9000000000000001E-2</v>
      </c>
      <c r="L100">
        <f>Chlorophyll!I100</f>
        <v>1.4E-2</v>
      </c>
      <c r="M100">
        <f t="shared" si="20"/>
        <v>2.8394899999999996</v>
      </c>
      <c r="N100">
        <f t="shared" si="21"/>
        <v>1.0791600000000001</v>
      </c>
      <c r="O100">
        <f t="shared" si="15"/>
        <v>0.14987</v>
      </c>
      <c r="P100">
        <f t="shared" si="16"/>
        <v>-0.10136999999999999</v>
      </c>
      <c r="Q100" s="55">
        <f t="shared" si="12"/>
        <v>15.461521791189597</v>
      </c>
      <c r="R100" s="44">
        <f t="shared" si="13"/>
        <v>5.0573103915912707</v>
      </c>
      <c r="T100">
        <v>10</v>
      </c>
      <c r="U100">
        <v>0</v>
      </c>
      <c r="V100">
        <f t="shared" si="17"/>
        <v>1</v>
      </c>
      <c r="X100">
        <f>'Zoox Counting'!Q100</f>
        <v>72</v>
      </c>
      <c r="Y100" s="55">
        <f t="shared" si="18"/>
        <v>720000</v>
      </c>
      <c r="Z100">
        <f t="shared" si="14"/>
        <v>3600000</v>
      </c>
      <c r="AA100" s="55">
        <f t="shared" si="19"/>
        <v>5585959.3807653701</v>
      </c>
      <c r="AB100">
        <f>Surfaces!D100</f>
        <v>0.64447299999999996</v>
      </c>
    </row>
    <row r="101" spans="1:28">
      <c r="A101">
        <f>Volume_Weights!A101</f>
        <v>2476</v>
      </c>
      <c r="B101">
        <f>Volume_Weights!C101</f>
        <v>25</v>
      </c>
      <c r="C101">
        <v>5</v>
      </c>
      <c r="D101">
        <v>1.5</v>
      </c>
      <c r="E101">
        <f>Chlorophyll!B101</f>
        <v>0.35099999999999998</v>
      </c>
      <c r="F101">
        <f>Chlorophyll!C101</f>
        <v>8.1000000000000003E-2</v>
      </c>
      <c r="G101">
        <f>Chlorophyll!D101</f>
        <v>0.34</v>
      </c>
      <c r="H101">
        <f>Chlorophyll!E101</f>
        <v>1.7999999999999999E-2</v>
      </c>
      <c r="I101">
        <f>Chlorophyll!F101</f>
        <v>3.5999999999999997E-2</v>
      </c>
      <c r="J101">
        <f>Chlorophyll!G101</f>
        <v>2.9000000000000001E-2</v>
      </c>
      <c r="K101">
        <f>Chlorophyll!H101</f>
        <v>3.5000000000000003E-2</v>
      </c>
      <c r="L101">
        <f>Chlorophyll!I101</f>
        <v>1.7999999999999999E-2</v>
      </c>
      <c r="M101">
        <f t="shared" si="20"/>
        <v>3.7658699999999996</v>
      </c>
      <c r="N101">
        <f t="shared" si="21"/>
        <v>1.4779799999999998</v>
      </c>
      <c r="O101">
        <f t="shared" si="15"/>
        <v>0.19869999999999999</v>
      </c>
      <c r="P101">
        <f t="shared" si="16"/>
        <v>0.23265000000000008</v>
      </c>
      <c r="Q101" s="55">
        <f t="shared" si="12"/>
        <v>22.652213386996042</v>
      </c>
      <c r="R101" s="44">
        <f t="shared" si="13"/>
        <v>9.7739618133106578</v>
      </c>
      <c r="T101">
        <v>10</v>
      </c>
      <c r="U101">
        <v>0</v>
      </c>
      <c r="V101">
        <f t="shared" si="17"/>
        <v>1</v>
      </c>
      <c r="X101">
        <f>'Zoox Counting'!Q101</f>
        <v>68.166666666666671</v>
      </c>
      <c r="Y101" s="55">
        <f t="shared" si="18"/>
        <v>681666.66666666663</v>
      </c>
      <c r="Z101">
        <f t="shared" si="14"/>
        <v>3408333.333333333</v>
      </c>
      <c r="AA101" s="55">
        <f t="shared" si="19"/>
        <v>5842219.5063281655</v>
      </c>
      <c r="AB101">
        <f>Surfaces!D101</f>
        <v>0.58339700000000005</v>
      </c>
    </row>
    <row r="102" spans="1:28">
      <c r="A102">
        <f>Volume_Weights!A102</f>
        <v>2477</v>
      </c>
      <c r="B102">
        <f>Volume_Weights!C102</f>
        <v>26</v>
      </c>
      <c r="C102">
        <v>5</v>
      </c>
      <c r="D102">
        <v>1.5</v>
      </c>
      <c r="E102">
        <f>Chlorophyll!B102</f>
        <v>0.24</v>
      </c>
      <c r="F102">
        <f>Chlorophyll!C102</f>
        <v>0.05</v>
      </c>
      <c r="G102">
        <f>Chlorophyll!D102</f>
        <v>0.23400000000000001</v>
      </c>
      <c r="H102">
        <f>Chlorophyll!E102</f>
        <v>8.0000000000000002E-3</v>
      </c>
      <c r="I102">
        <f>Chlorophyll!F102</f>
        <v>7.0000000000000001E-3</v>
      </c>
      <c r="J102">
        <f>Chlorophyll!G102</f>
        <v>3.0000000000000001E-3</v>
      </c>
      <c r="K102">
        <f>Chlorophyll!H102</f>
        <v>8.0000000000000002E-3</v>
      </c>
      <c r="L102">
        <f>Chlorophyll!I102</f>
        <v>5.0000000000000001E-3</v>
      </c>
      <c r="M102">
        <f t="shared" si="20"/>
        <v>2.6248800000000001</v>
      </c>
      <c r="N102">
        <f t="shared" si="21"/>
        <v>0.98531999999999997</v>
      </c>
      <c r="O102">
        <f t="shared" si="15"/>
        <v>2.4139999999999998E-2</v>
      </c>
      <c r="P102">
        <f t="shared" si="16"/>
        <v>-6.1440000000000002E-2</v>
      </c>
      <c r="Q102" s="55">
        <f t="shared" si="12"/>
        <v>12.378256861142615</v>
      </c>
      <c r="R102" s="44">
        <f t="shared" si="13"/>
        <v>4.3170772394592865</v>
      </c>
      <c r="T102">
        <v>10</v>
      </c>
      <c r="U102">
        <v>0</v>
      </c>
      <c r="V102">
        <f t="shared" si="17"/>
        <v>1</v>
      </c>
      <c r="X102">
        <f>'Zoox Counting'!Q102</f>
        <v>67</v>
      </c>
      <c r="Y102" s="55">
        <f t="shared" si="18"/>
        <v>670000</v>
      </c>
      <c r="Z102">
        <f t="shared" si="14"/>
        <v>3350000</v>
      </c>
      <c r="AA102" s="55">
        <f t="shared" si="19"/>
        <v>4696132.2094390858</v>
      </c>
      <c r="AB102">
        <f>Surfaces!D102</f>
        <v>0.7133529999999999</v>
      </c>
    </row>
    <row r="103" spans="1:28">
      <c r="A103">
        <f>Volume_Weights!A103</f>
        <v>2478</v>
      </c>
      <c r="B103">
        <f>Volume_Weights!C103</f>
        <v>24</v>
      </c>
      <c r="C103">
        <v>5</v>
      </c>
      <c r="D103">
        <v>1.5</v>
      </c>
      <c r="E103">
        <f>Chlorophyll!B103</f>
        <v>0.25</v>
      </c>
      <c r="F103">
        <f>Chlorophyll!C103</f>
        <v>5.8000000000000003E-2</v>
      </c>
      <c r="G103">
        <f>Chlorophyll!D103</f>
        <v>0.24299999999999999</v>
      </c>
      <c r="H103">
        <f>Chlorophyll!E103</f>
        <v>1.6E-2</v>
      </c>
      <c r="I103">
        <f>Chlorophyll!F103</f>
        <v>2.1000000000000001E-2</v>
      </c>
      <c r="J103">
        <f>Chlorophyll!G103</f>
        <v>2.1000000000000001E-2</v>
      </c>
      <c r="K103">
        <f>Chlorophyll!H103</f>
        <v>2.1000000000000001E-2</v>
      </c>
      <c r="L103">
        <f>Chlorophyll!I103</f>
        <v>1.4999999999999999E-2</v>
      </c>
      <c r="M103">
        <f t="shared" si="20"/>
        <v>2.6477399999999998</v>
      </c>
      <c r="N103">
        <f t="shared" si="21"/>
        <v>0.98531999999999997</v>
      </c>
      <c r="O103">
        <f t="shared" si="15"/>
        <v>6.474000000000002E-2</v>
      </c>
      <c r="P103">
        <f t="shared" si="16"/>
        <v>0.14076000000000005</v>
      </c>
      <c r="Q103" s="55">
        <f t="shared" si="12"/>
        <v>17.761747886745674</v>
      </c>
      <c r="R103" s="44">
        <f t="shared" si="13"/>
        <v>7.3737498747664771</v>
      </c>
      <c r="T103">
        <v>10</v>
      </c>
      <c r="U103">
        <v>0</v>
      </c>
      <c r="V103">
        <f t="shared" si="17"/>
        <v>1</v>
      </c>
      <c r="X103">
        <f>'Zoox Counting'!Q103</f>
        <v>62.666666666666664</v>
      </c>
      <c r="Y103" s="55">
        <f t="shared" si="18"/>
        <v>626666.66666666663</v>
      </c>
      <c r="Z103">
        <f t="shared" si="14"/>
        <v>3133333.333333333</v>
      </c>
      <c r="AA103" s="55">
        <f t="shared" si="19"/>
        <v>6155268.6152675543</v>
      </c>
      <c r="AB103">
        <f>Surfaces!D103</f>
        <v>0.50904899999999997</v>
      </c>
    </row>
    <row r="104" spans="1:28">
      <c r="A104">
        <f>Volume_Weights!A104</f>
        <v>1737</v>
      </c>
      <c r="B104">
        <f>Volume_Weights!C104</f>
        <v>24</v>
      </c>
      <c r="C104">
        <v>5</v>
      </c>
      <c r="D104">
        <v>1.5</v>
      </c>
      <c r="E104">
        <f>Chlorophyll!B104</f>
        <v>0.27100000000000002</v>
      </c>
      <c r="F104">
        <f>Chlorophyll!C104</f>
        <v>7.2999999999999995E-2</v>
      </c>
      <c r="G104">
        <f>Chlorophyll!D104</f>
        <v>0.255</v>
      </c>
      <c r="H104">
        <f>Chlorophyll!E104</f>
        <v>3.5000000000000003E-2</v>
      </c>
      <c r="I104">
        <f>Chlorophyll!F104</f>
        <v>5.1999999999999998E-2</v>
      </c>
      <c r="J104">
        <f>Chlorophyll!G104</f>
        <v>-2E-3</v>
      </c>
      <c r="K104">
        <f>Chlorophyll!H104</f>
        <v>5.0999999999999997E-2</v>
      </c>
      <c r="L104">
        <f>Chlorophyll!I104</f>
        <v>-1.4999999999999999E-2</v>
      </c>
      <c r="M104">
        <f t="shared" si="20"/>
        <v>2.6731600000000002</v>
      </c>
      <c r="N104">
        <f t="shared" si="21"/>
        <v>0.89147999999999983</v>
      </c>
      <c r="O104">
        <f t="shared" si="15"/>
        <v>0.75749</v>
      </c>
      <c r="P104">
        <f t="shared" si="16"/>
        <v>0.10895999999999997</v>
      </c>
      <c r="Q104" s="55">
        <f t="shared" si="12"/>
        <v>17.768465344073192</v>
      </c>
      <c r="R104" s="44">
        <f t="shared" si="13"/>
        <v>5.1816079952267291</v>
      </c>
      <c r="T104">
        <v>10</v>
      </c>
      <c r="U104">
        <v>0</v>
      </c>
      <c r="V104">
        <f t="shared" si="17"/>
        <v>1</v>
      </c>
      <c r="X104">
        <f>'Zoox Counting'!Q104</f>
        <v>101</v>
      </c>
      <c r="Y104" s="55">
        <f t="shared" si="18"/>
        <v>1010000</v>
      </c>
      <c r="Z104">
        <f t="shared" si="14"/>
        <v>5050000</v>
      </c>
      <c r="AA104" s="55">
        <f t="shared" si="19"/>
        <v>7846683.5719968183</v>
      </c>
      <c r="AB104">
        <f>Surfaces!D104</f>
        <v>0.64358399999999993</v>
      </c>
    </row>
    <row r="105" spans="1:28">
      <c r="A105">
        <f>Volume_Weights!A105</f>
        <v>1738</v>
      </c>
      <c r="B105">
        <f>Volume_Weights!C105</f>
        <v>24</v>
      </c>
      <c r="C105">
        <v>5</v>
      </c>
      <c r="D105">
        <v>1.5</v>
      </c>
      <c r="E105">
        <f>Chlorophyll!B105</f>
        <v>0.14699999999999999</v>
      </c>
      <c r="F105">
        <f>Chlorophyll!C105</f>
        <v>3.6999999999999998E-2</v>
      </c>
      <c r="G105">
        <f>Chlorophyll!D105</f>
        <v>0.14699999999999999</v>
      </c>
      <c r="H105">
        <f>Chlorophyll!E105</f>
        <v>1.7999999999999999E-2</v>
      </c>
      <c r="I105">
        <f>Chlorophyll!F105</f>
        <v>1.9E-2</v>
      </c>
      <c r="J105">
        <f>Chlorophyll!G105</f>
        <v>4.0000000000000001E-3</v>
      </c>
      <c r="K105">
        <f>Chlorophyll!H105</f>
        <v>2.4E-2</v>
      </c>
      <c r="L105">
        <f>Chlorophyll!I105</f>
        <v>5.0000000000000001E-3</v>
      </c>
      <c r="M105">
        <f t="shared" si="20"/>
        <v>1.46231</v>
      </c>
      <c r="N105">
        <f t="shared" si="21"/>
        <v>0.44574000000000003</v>
      </c>
      <c r="O105">
        <f t="shared" si="15"/>
        <v>0.16065999999999997</v>
      </c>
      <c r="P105">
        <f t="shared" si="16"/>
        <v>-7.7909999999999993E-2</v>
      </c>
      <c r="Q105" s="55">
        <f t="shared" si="12"/>
        <v>10.11387196461388</v>
      </c>
      <c r="R105" s="44">
        <f t="shared" si="13"/>
        <v>2.2922084356112093</v>
      </c>
      <c r="T105">
        <v>10</v>
      </c>
      <c r="U105">
        <v>0</v>
      </c>
      <c r="V105">
        <f t="shared" si="17"/>
        <v>1</v>
      </c>
      <c r="X105">
        <f>'Zoox Counting'!Q105</f>
        <v>55</v>
      </c>
      <c r="Y105" s="55">
        <f t="shared" si="18"/>
        <v>550000</v>
      </c>
      <c r="Z105">
        <f t="shared" si="14"/>
        <v>2750000</v>
      </c>
      <c r="AA105" s="55">
        <f t="shared" si="19"/>
        <v>5141157.4895447548</v>
      </c>
      <c r="AB105">
        <f>Surfaces!D105</f>
        <v>0.53489900000000001</v>
      </c>
    </row>
    <row r="106" spans="1:28">
      <c r="A106">
        <f>Volume_Weights!A106</f>
        <v>1739</v>
      </c>
      <c r="B106">
        <f>Volume_Weights!C106</f>
        <v>24</v>
      </c>
      <c r="C106">
        <v>5</v>
      </c>
      <c r="D106">
        <v>1.5</v>
      </c>
      <c r="E106">
        <f>Chlorophyll!B106</f>
        <v>0.253</v>
      </c>
      <c r="F106">
        <f>Chlorophyll!C106</f>
        <v>5.2999999999999999E-2</v>
      </c>
      <c r="G106">
        <f>Chlorophyll!D106</f>
        <v>0.251</v>
      </c>
      <c r="H106">
        <f>Chlorophyll!E106</f>
        <v>1.0999999999999999E-2</v>
      </c>
      <c r="I106">
        <f>Chlorophyll!F106</f>
        <v>4.3999999999999997E-2</v>
      </c>
      <c r="J106">
        <f>Chlorophyll!G106</f>
        <v>1.2E-2</v>
      </c>
      <c r="K106">
        <f>Chlorophyll!H106</f>
        <v>5.0999999999999997E-2</v>
      </c>
      <c r="L106">
        <f>Chlorophyll!I106</f>
        <v>5.0000000000000001E-3</v>
      </c>
      <c r="M106">
        <f t="shared" si="20"/>
        <v>2.7391800000000002</v>
      </c>
      <c r="N106">
        <f t="shared" si="21"/>
        <v>0.98531999999999975</v>
      </c>
      <c r="O106">
        <f t="shared" si="15"/>
        <v>0.44129000000000002</v>
      </c>
      <c r="P106">
        <f t="shared" si="16"/>
        <v>4.8059999999999992E-2</v>
      </c>
      <c r="Q106" s="55">
        <f t="shared" si="12"/>
        <v>39.553952074658859</v>
      </c>
      <c r="R106" s="44">
        <f t="shared" si="13"/>
        <v>12.851642365722979</v>
      </c>
      <c r="T106">
        <v>10</v>
      </c>
      <c r="U106">
        <v>0</v>
      </c>
      <c r="V106">
        <f t="shared" si="17"/>
        <v>1</v>
      </c>
      <c r="X106">
        <f>'Zoox Counting'!Q106</f>
        <v>63</v>
      </c>
      <c r="Y106" s="55">
        <f t="shared" si="18"/>
        <v>630000</v>
      </c>
      <c r="Z106">
        <f t="shared" si="14"/>
        <v>3150000</v>
      </c>
      <c r="AA106" s="55">
        <f t="shared" si="19"/>
        <v>11752503.469786737</v>
      </c>
      <c r="AB106">
        <f>Surfaces!D106</f>
        <v>0.26802800000000004</v>
      </c>
    </row>
    <row r="107" spans="1:28">
      <c r="A107">
        <f>Volume_Weights!A107</f>
        <v>1740</v>
      </c>
      <c r="B107">
        <f>Volume_Weights!C107</f>
        <v>23</v>
      </c>
      <c r="C107">
        <v>5</v>
      </c>
      <c r="D107">
        <v>1.5</v>
      </c>
      <c r="E107">
        <f>Chlorophyll!B107</f>
        <v>0.14000000000000001</v>
      </c>
      <c r="F107">
        <f>Chlorophyll!C107</f>
        <v>2.9000000000000001E-2</v>
      </c>
      <c r="G107">
        <f>Chlorophyll!D107</f>
        <v>0.13600000000000001</v>
      </c>
      <c r="H107">
        <f>Chlorophyll!E107</f>
        <v>1.7000000000000001E-2</v>
      </c>
      <c r="I107">
        <f>Chlorophyll!F107</f>
        <v>4.3999999999999997E-2</v>
      </c>
      <c r="J107">
        <f>Chlorophyll!G107</f>
        <v>2.9000000000000001E-2</v>
      </c>
      <c r="K107">
        <f>Chlorophyll!H107</f>
        <v>4.3999999999999997E-2</v>
      </c>
      <c r="L107">
        <f>Chlorophyll!I107</f>
        <v>3.1E-2</v>
      </c>
      <c r="M107">
        <f t="shared" si="20"/>
        <v>1.3982100000000002</v>
      </c>
      <c r="N107">
        <f t="shared" si="21"/>
        <v>0.28151999999999999</v>
      </c>
      <c r="O107">
        <f t="shared" si="15"/>
        <v>0.14986999999999998</v>
      </c>
      <c r="P107">
        <f t="shared" si="16"/>
        <v>-0.10136999999999993</v>
      </c>
      <c r="Q107" s="55">
        <f t="shared" si="12"/>
        <v>12.841563371250489</v>
      </c>
      <c r="R107" s="44">
        <f t="shared" si="13"/>
        <v>1.4943721521696396</v>
      </c>
      <c r="T107">
        <v>10</v>
      </c>
      <c r="U107">
        <v>0</v>
      </c>
      <c r="V107">
        <f t="shared" si="17"/>
        <v>1</v>
      </c>
      <c r="X107">
        <f>'Zoox Counting'!Q107</f>
        <v>57</v>
      </c>
      <c r="Y107" s="55">
        <f t="shared" si="18"/>
        <v>570000</v>
      </c>
      <c r="Z107">
        <f t="shared" si="14"/>
        <v>2850000</v>
      </c>
      <c r="AA107" s="55">
        <f t="shared" si="19"/>
        <v>7092357.4249516595</v>
      </c>
      <c r="AB107">
        <f>Surfaces!D107</f>
        <v>0.401841</v>
      </c>
    </row>
    <row r="108" spans="1:28">
      <c r="A108">
        <f>Volume_Weights!A108</f>
        <v>1741</v>
      </c>
      <c r="B108">
        <f>Volume_Weights!C108</f>
        <v>23</v>
      </c>
      <c r="C108">
        <v>5</v>
      </c>
      <c r="D108">
        <v>1.5</v>
      </c>
      <c r="E108">
        <f>Chlorophyll!B108</f>
        <v>0.19</v>
      </c>
      <c r="F108">
        <f>Chlorophyll!C108</f>
        <v>5.7000000000000002E-2</v>
      </c>
      <c r="G108">
        <f>Chlorophyll!D108</f>
        <v>0.184</v>
      </c>
      <c r="H108">
        <f>Chlorophyll!E108</f>
        <v>1.7000000000000001E-2</v>
      </c>
      <c r="I108">
        <f>Chlorophyll!F108</f>
        <v>0.19</v>
      </c>
      <c r="J108">
        <f>Chlorophyll!G108</f>
        <v>-3.0000000000000001E-3</v>
      </c>
      <c r="K108">
        <f>Chlorophyll!H108</f>
        <v>1.7999999999999999E-2</v>
      </c>
      <c r="L108">
        <f>Chlorophyll!I108</f>
        <v>-6.0000000000000001E-3</v>
      </c>
      <c r="M108">
        <f t="shared" si="20"/>
        <v>1.9517899999999997</v>
      </c>
      <c r="N108">
        <f t="shared" si="21"/>
        <v>0.93840000000000012</v>
      </c>
      <c r="O108">
        <f t="shared" si="15"/>
        <v>2.2383599999999997</v>
      </c>
      <c r="P108">
        <f t="shared" si="16"/>
        <v>-0.63021000000000005</v>
      </c>
      <c r="Q108" s="55">
        <f t="shared" si="12"/>
        <v>32.742044124380925</v>
      </c>
      <c r="R108" s="44">
        <f t="shared" si="13"/>
        <v>2.4082122546192766</v>
      </c>
      <c r="T108">
        <v>10</v>
      </c>
      <c r="U108">
        <v>0</v>
      </c>
      <c r="V108">
        <f t="shared" si="17"/>
        <v>1</v>
      </c>
      <c r="X108">
        <f>'Zoox Counting'!Q108</f>
        <v>75.833333333333329</v>
      </c>
      <c r="Y108" s="55">
        <f t="shared" si="18"/>
        <v>758333.33333333326</v>
      </c>
      <c r="Z108">
        <f t="shared" si="14"/>
        <v>3791666.666666666</v>
      </c>
      <c r="AA108" s="55">
        <f t="shared" si="19"/>
        <v>8888482.5582576524</v>
      </c>
      <c r="AB108">
        <f>Surfaces!D108</f>
        <v>0.42658200000000002</v>
      </c>
    </row>
    <row r="109" spans="1:28">
      <c r="A109">
        <f>Volume_Weights!A109</f>
        <v>1742</v>
      </c>
      <c r="B109">
        <f>Volume_Weights!C109</f>
        <v>23</v>
      </c>
      <c r="C109">
        <v>5</v>
      </c>
      <c r="D109">
        <v>1.5</v>
      </c>
      <c r="E109">
        <f>Chlorophyll!B109</f>
        <v>0.30199999999999999</v>
      </c>
      <c r="F109">
        <f>Chlorophyll!C109</f>
        <v>6.7000000000000004E-2</v>
      </c>
      <c r="G109">
        <f>Chlorophyll!D109</f>
        <v>0.28999999999999998</v>
      </c>
      <c r="H109">
        <f>Chlorophyll!E109</f>
        <v>1.6E-2</v>
      </c>
      <c r="I109">
        <f>Chlorophyll!F109</f>
        <v>0.08</v>
      </c>
      <c r="J109">
        <f>Chlorophyll!G109</f>
        <v>1.7999999999999999E-2</v>
      </c>
      <c r="K109">
        <f>Chlorophyll!H109</f>
        <v>8.4000000000000005E-2</v>
      </c>
      <c r="L109">
        <f>Chlorophyll!I109</f>
        <v>1.2999999999999999E-2</v>
      </c>
      <c r="M109">
        <f t="shared" si="20"/>
        <v>3.2363399999999993</v>
      </c>
      <c r="N109">
        <f t="shared" si="21"/>
        <v>1.1964600000000001</v>
      </c>
      <c r="O109">
        <f t="shared" si="15"/>
        <v>0.76261000000000001</v>
      </c>
      <c r="P109">
        <f t="shared" si="16"/>
        <v>-0.10776000000000002</v>
      </c>
      <c r="Q109" s="55">
        <f t="shared" si="12"/>
        <v>16.475052692812845</v>
      </c>
      <c r="R109" s="44">
        <f t="shared" si="13"/>
        <v>4.4852748513148066</v>
      </c>
      <c r="T109">
        <v>10</v>
      </c>
      <c r="U109">
        <v>0</v>
      </c>
      <c r="V109">
        <f t="shared" si="17"/>
        <v>1</v>
      </c>
      <c r="X109">
        <f>'Zoox Counting'!Q109</f>
        <v>116.66666666666667</v>
      </c>
      <c r="Y109" s="55">
        <f t="shared" si="18"/>
        <v>1166666.6666666667</v>
      </c>
      <c r="Z109">
        <f t="shared" si="14"/>
        <v>5833333.333333334</v>
      </c>
      <c r="AA109" s="55">
        <f t="shared" si="19"/>
        <v>7209728.1067336397</v>
      </c>
      <c r="AB109">
        <f>Surfaces!D109</f>
        <v>0.80909200000000003</v>
      </c>
    </row>
    <row r="110" spans="1:28">
      <c r="A110">
        <f>Volume_Weights!A110</f>
        <v>1080</v>
      </c>
      <c r="B110">
        <f>Volume_Weights!C110</f>
        <v>25</v>
      </c>
      <c r="C110">
        <v>5</v>
      </c>
      <c r="D110">
        <v>1.5</v>
      </c>
      <c r="E110">
        <f>Chlorophyll!B110</f>
        <v>1.0640000000000001</v>
      </c>
      <c r="F110">
        <f>Chlorophyll!C110</f>
        <v>0.16600000000000001</v>
      </c>
      <c r="G110">
        <f>Chlorophyll!D110</f>
        <v>1.02</v>
      </c>
      <c r="H110">
        <f>Chlorophyll!E110</f>
        <v>0</v>
      </c>
      <c r="I110">
        <f>Chlorophyll!F110</f>
        <v>3.5999999999999997E-2</v>
      </c>
      <c r="J110">
        <f>Chlorophyll!G110</f>
        <v>1.9E-2</v>
      </c>
      <c r="K110">
        <f>Chlorophyll!H110</f>
        <v>3.5999999999999997E-2</v>
      </c>
      <c r="L110">
        <f>Chlorophyll!I110</f>
        <v>8.9999999999999993E-3</v>
      </c>
      <c r="M110">
        <f t="shared" si="20"/>
        <v>12.055280000000002</v>
      </c>
      <c r="N110">
        <f t="shared" si="21"/>
        <v>3.8943600000000003</v>
      </c>
      <c r="O110">
        <f t="shared" si="15"/>
        <v>0.30220999999999992</v>
      </c>
      <c r="P110">
        <f t="shared" si="16"/>
        <v>0.17289000000000004</v>
      </c>
      <c r="Q110" s="55">
        <f t="shared" si="12"/>
        <v>31.237233042459668</v>
      </c>
      <c r="R110" s="44">
        <f t="shared" si="13"/>
        <v>10.281184616936295</v>
      </c>
      <c r="T110">
        <v>10</v>
      </c>
      <c r="U110">
        <v>0</v>
      </c>
      <c r="V110">
        <f t="shared" si="17"/>
        <v>1</v>
      </c>
      <c r="X110">
        <f>'Zoox Counting'!Q110</f>
        <v>91.166666666666671</v>
      </c>
      <c r="Y110" s="55">
        <f t="shared" si="18"/>
        <v>911666.66666666663</v>
      </c>
      <c r="Z110">
        <f t="shared" si="14"/>
        <v>4558333.333333333</v>
      </c>
      <c r="AA110" s="55">
        <f t="shared" si="19"/>
        <v>3456763.1602828396</v>
      </c>
      <c r="AB110">
        <f>Surfaces!D110</f>
        <v>1.3186710000000001</v>
      </c>
    </row>
    <row r="111" spans="1:28">
      <c r="A111">
        <f>Volume_Weights!A111</f>
        <v>1081</v>
      </c>
      <c r="B111">
        <f>Volume_Weights!C111</f>
        <v>25</v>
      </c>
      <c r="C111">
        <v>5</v>
      </c>
      <c r="D111">
        <v>1.5</v>
      </c>
      <c r="E111">
        <f>Chlorophyll!B111</f>
        <v>0.51400000000000001</v>
      </c>
      <c r="F111">
        <f>Chlorophyll!C111</f>
        <v>9.5000000000000001E-2</v>
      </c>
      <c r="G111">
        <f>Chlorophyll!D111</f>
        <v>0.42</v>
      </c>
      <c r="H111">
        <f>Chlorophyll!E111</f>
        <v>1.0999999999999999E-2</v>
      </c>
      <c r="I111">
        <f>Chlorophyll!F111</f>
        <v>3.6999999999999998E-2</v>
      </c>
      <c r="J111">
        <f>Chlorophyll!G111</f>
        <v>2.9000000000000001E-2</v>
      </c>
      <c r="K111">
        <f>Chlorophyll!H111</f>
        <v>3.5999999999999997E-2</v>
      </c>
      <c r="L111">
        <f>Chlorophyll!I111</f>
        <v>2.5000000000000001E-2</v>
      </c>
      <c r="M111">
        <f t="shared" si="20"/>
        <v>5.6955300000000006</v>
      </c>
      <c r="N111">
        <f t="shared" si="21"/>
        <v>1.9706399999999999</v>
      </c>
      <c r="O111">
        <f t="shared" si="15"/>
        <v>0.13459999999999994</v>
      </c>
      <c r="P111">
        <f t="shared" si="16"/>
        <v>6.480000000000001E-2</v>
      </c>
      <c r="Q111" s="55">
        <f t="shared" si="12"/>
        <v>18.886988353823476</v>
      </c>
      <c r="R111" s="44">
        <f t="shared" si="13"/>
        <v>6.5939064094465225</v>
      </c>
      <c r="T111">
        <v>10</v>
      </c>
      <c r="U111">
        <v>0</v>
      </c>
      <c r="V111">
        <f t="shared" si="17"/>
        <v>1</v>
      </c>
      <c r="X111">
        <f>'Zoox Counting'!Q111</f>
        <v>60.875</v>
      </c>
      <c r="Y111" s="55">
        <f t="shared" si="18"/>
        <v>608750</v>
      </c>
      <c r="Z111">
        <f t="shared" si="14"/>
        <v>3043750</v>
      </c>
      <c r="AA111" s="55">
        <f t="shared" si="19"/>
        <v>2958112.6390981097</v>
      </c>
      <c r="AB111">
        <f>Surfaces!D111</f>
        <v>1.02895</v>
      </c>
    </row>
    <row r="112" spans="1:28">
      <c r="A112">
        <f>Volume_Weights!A112</f>
        <v>1082</v>
      </c>
      <c r="B112">
        <f>Volume_Weights!C112</f>
        <v>25</v>
      </c>
      <c r="C112">
        <v>5</v>
      </c>
      <c r="D112">
        <v>1.5</v>
      </c>
      <c r="E112">
        <f>Chlorophyll!B112</f>
        <v>0.95699999999999996</v>
      </c>
      <c r="F112">
        <f>Chlorophyll!C112</f>
        <v>0.158</v>
      </c>
      <c r="G112">
        <f>Chlorophyll!D112</f>
        <v>0.92900000000000005</v>
      </c>
      <c r="H112">
        <f>Chlorophyll!E112</f>
        <v>-5.0000000000000001E-3</v>
      </c>
      <c r="I112">
        <f>Chlorophyll!F112</f>
        <v>4.8000000000000001E-2</v>
      </c>
      <c r="J112">
        <f>Chlorophyll!G112</f>
        <v>2.4E-2</v>
      </c>
      <c r="K112">
        <f>Chlorophyll!H112</f>
        <v>0.05</v>
      </c>
      <c r="L112">
        <f>Chlorophyll!I112</f>
        <v>0.01</v>
      </c>
      <c r="M112">
        <f t="shared" si="20"/>
        <v>10.89134</v>
      </c>
      <c r="N112">
        <f t="shared" si="21"/>
        <v>3.8239800000000006</v>
      </c>
      <c r="O112">
        <f t="shared" si="15"/>
        <v>0.42537999999999998</v>
      </c>
      <c r="P112">
        <f t="shared" si="16"/>
        <v>0.24132000000000001</v>
      </c>
      <c r="Q112" s="55">
        <f t="shared" si="12"/>
        <v>37.532448279258674</v>
      </c>
      <c r="R112" s="44">
        <f t="shared" si="13"/>
        <v>13.482763732748563</v>
      </c>
      <c r="T112">
        <v>10</v>
      </c>
      <c r="U112">
        <v>0</v>
      </c>
      <c r="V112">
        <f t="shared" si="17"/>
        <v>1</v>
      </c>
      <c r="X112">
        <f>'Zoox Counting'!Q112</f>
        <v>90.166666666666671</v>
      </c>
      <c r="Y112" s="55">
        <f t="shared" si="18"/>
        <v>901666.66666666663</v>
      </c>
      <c r="Z112">
        <f t="shared" si="14"/>
        <v>4508333.333333333</v>
      </c>
      <c r="AA112" s="55">
        <f t="shared" si="19"/>
        <v>4485631.5520484159</v>
      </c>
      <c r="AB112">
        <f>Surfaces!D112</f>
        <v>1.005061</v>
      </c>
    </row>
    <row r="113" spans="1:28">
      <c r="A113">
        <f>Volume_Weights!A113</f>
        <v>1083</v>
      </c>
      <c r="B113">
        <f>Volume_Weights!C113</f>
        <v>26</v>
      </c>
      <c r="C113">
        <v>5</v>
      </c>
      <c r="D113">
        <v>1.5</v>
      </c>
      <c r="E113">
        <f>Chlorophyll!B113</f>
        <v>0.47799999999999998</v>
      </c>
      <c r="F113">
        <f>Chlorophyll!C113</f>
        <v>9.0999999999999998E-2</v>
      </c>
      <c r="G113">
        <f>Chlorophyll!D113</f>
        <v>0.46500000000000002</v>
      </c>
      <c r="H113">
        <f>Chlorophyll!E113</f>
        <v>7.0000000000000001E-3</v>
      </c>
      <c r="I113">
        <f>Chlorophyll!F113</f>
        <v>2.9000000000000001E-2</v>
      </c>
      <c r="J113">
        <f>Chlorophyll!G113</f>
        <v>2.3E-2</v>
      </c>
      <c r="K113">
        <f>Chlorophyll!H113</f>
        <v>2.9000000000000001E-2</v>
      </c>
      <c r="L113">
        <f>Chlorophyll!I113</f>
        <v>1.4999999999999999E-2</v>
      </c>
      <c r="M113">
        <f t="shared" si="20"/>
        <v>5.3297699999999999</v>
      </c>
      <c r="N113">
        <f t="shared" si="21"/>
        <v>1.9706399999999995</v>
      </c>
      <c r="O113">
        <f t="shared" si="15"/>
        <v>0.15490000000000001</v>
      </c>
      <c r="P113">
        <f t="shared" si="16"/>
        <v>0.16589999999999999</v>
      </c>
      <c r="Q113" s="55">
        <f t="shared" si="12"/>
        <v>26.286158222958374</v>
      </c>
      <c r="R113" s="44">
        <f t="shared" si="13"/>
        <v>10.239709679831144</v>
      </c>
      <c r="T113">
        <v>10</v>
      </c>
      <c r="U113">
        <v>0</v>
      </c>
      <c r="V113">
        <f t="shared" si="17"/>
        <v>1</v>
      </c>
      <c r="X113">
        <f>'Zoox Counting'!Q113</f>
        <v>41.75</v>
      </c>
      <c r="Y113" s="55">
        <f t="shared" si="18"/>
        <v>417500</v>
      </c>
      <c r="Z113">
        <f t="shared" si="14"/>
        <v>2087500</v>
      </c>
      <c r="AA113" s="55">
        <f t="shared" si="19"/>
        <v>3001403.290832025</v>
      </c>
      <c r="AB113">
        <f>Surfaces!D113</f>
        <v>0.69550800000000002</v>
      </c>
    </row>
    <row r="114" spans="1:28">
      <c r="A114">
        <f>Volume_Weights!A114</f>
        <v>1084</v>
      </c>
      <c r="B114">
        <f>Volume_Weights!C114</f>
        <v>25</v>
      </c>
      <c r="C114">
        <v>5</v>
      </c>
      <c r="D114">
        <v>1.5</v>
      </c>
      <c r="E114">
        <f>Chlorophyll!B114</f>
        <v>1.012</v>
      </c>
      <c r="F114">
        <f>Chlorophyll!C114</f>
        <v>0.183</v>
      </c>
      <c r="G114">
        <f>Chlorophyll!D114</f>
        <v>0.96499999999999997</v>
      </c>
      <c r="H114">
        <f>Chlorophyll!E114</f>
        <v>3.0000000000000001E-3</v>
      </c>
      <c r="I114">
        <f>Chlorophyll!F114</f>
        <v>5.1999999999999998E-2</v>
      </c>
      <c r="J114">
        <f>Chlorophyll!G114</f>
        <v>3.7999999999999999E-2</v>
      </c>
      <c r="K114">
        <f>Chlorophyll!H114</f>
        <v>5.1999999999999998E-2</v>
      </c>
      <c r="L114">
        <f>Chlorophyll!I114</f>
        <v>2.1000000000000001E-2</v>
      </c>
      <c r="M114">
        <f t="shared" si="20"/>
        <v>11.417670000000001</v>
      </c>
      <c r="N114">
        <f t="shared" si="21"/>
        <v>4.2227999999999994</v>
      </c>
      <c r="O114">
        <f t="shared" si="15"/>
        <v>0.34344999999999992</v>
      </c>
      <c r="P114">
        <f t="shared" si="16"/>
        <v>0.34799999999999998</v>
      </c>
      <c r="Q114" s="55">
        <f t="shared" si="12"/>
        <v>23.127013220273465</v>
      </c>
      <c r="R114" s="44">
        <f t="shared" si="13"/>
        <v>8.9880004648558902</v>
      </c>
      <c r="T114">
        <v>10</v>
      </c>
      <c r="U114">
        <v>0</v>
      </c>
      <c r="V114">
        <f t="shared" si="17"/>
        <v>1</v>
      </c>
      <c r="X114">
        <f>'Zoox Counting'!Q114</f>
        <v>104.375</v>
      </c>
      <c r="Y114" s="55">
        <f t="shared" si="18"/>
        <v>1043750</v>
      </c>
      <c r="Z114">
        <f t="shared" si="14"/>
        <v>5218750</v>
      </c>
      <c r="AA114" s="55">
        <f t="shared" si="19"/>
        <v>3078637.9250437575</v>
      </c>
      <c r="AB114">
        <f>Surfaces!D114</f>
        <v>1.6951489999999998</v>
      </c>
    </row>
    <row r="115" spans="1:28">
      <c r="A115">
        <f>Volume_Weights!A115</f>
        <v>1085</v>
      </c>
      <c r="B115">
        <f>Volume_Weights!C115</f>
        <v>26</v>
      </c>
      <c r="C115">
        <v>5</v>
      </c>
      <c r="D115">
        <v>1.5</v>
      </c>
      <c r="E115">
        <f>Chlorophyll!B115</f>
        <v>0.79400000000000004</v>
      </c>
      <c r="F115">
        <f>Chlorophyll!C115</f>
        <v>0.14000000000000001</v>
      </c>
      <c r="G115">
        <f>Chlorophyll!D115</f>
        <v>0.76300000000000001</v>
      </c>
      <c r="H115">
        <f>Chlorophyll!E115</f>
        <v>1.2E-2</v>
      </c>
      <c r="I115">
        <f>Chlorophyll!F115</f>
        <v>0.02</v>
      </c>
      <c r="J115">
        <f>Chlorophyll!G115</f>
        <v>3.0000000000000001E-3</v>
      </c>
      <c r="K115">
        <f>Chlorophyll!H115</f>
        <v>1.7999999999999999E-2</v>
      </c>
      <c r="L115">
        <f>Chlorophyll!I115</f>
        <v>-7.0000000000000001E-3</v>
      </c>
      <c r="M115">
        <f t="shared" si="20"/>
        <v>8.8563399999999994</v>
      </c>
      <c r="N115">
        <f t="shared" si="21"/>
        <v>3.0028799999999998</v>
      </c>
      <c r="O115">
        <f t="shared" si="15"/>
        <v>0.30220999999999998</v>
      </c>
      <c r="P115">
        <f t="shared" si="16"/>
        <v>0.17289000000000004</v>
      </c>
      <c r="Q115" s="55">
        <f t="shared" si="12"/>
        <v>26.796356991006583</v>
      </c>
      <c r="R115" s="44">
        <f t="shared" si="13"/>
        <v>9.2917619755669829</v>
      </c>
      <c r="T115">
        <v>10</v>
      </c>
      <c r="U115">
        <v>0</v>
      </c>
      <c r="V115">
        <f t="shared" si="17"/>
        <v>1</v>
      </c>
      <c r="X115">
        <f>'Zoox Counting'!Q115</f>
        <v>55.666666666666664</v>
      </c>
      <c r="Y115" s="55">
        <f t="shared" si="18"/>
        <v>556666.66666666663</v>
      </c>
      <c r="Z115">
        <f t="shared" si="14"/>
        <v>2783333.333333333</v>
      </c>
      <c r="AA115" s="55">
        <f t="shared" si="19"/>
        <v>2443067.7440741705</v>
      </c>
      <c r="AB115">
        <f>Surfaces!D115</f>
        <v>1.139278</v>
      </c>
    </row>
    <row r="116" spans="1:28">
      <c r="A116">
        <f>Volume_Weights!A116</f>
        <v>1612</v>
      </c>
      <c r="B116">
        <f>Volume_Weights!C116</f>
        <v>25</v>
      </c>
      <c r="C116">
        <v>5</v>
      </c>
      <c r="D116">
        <v>1.5</v>
      </c>
      <c r="E116">
        <f>Chlorophyll!B116</f>
        <v>0.50600000000000001</v>
      </c>
      <c r="F116">
        <f>Chlorophyll!C116</f>
        <v>0.125</v>
      </c>
      <c r="G116">
        <f>Chlorophyll!D116</f>
        <v>0.49099999999999999</v>
      </c>
      <c r="H116">
        <f>Chlorophyll!E116</f>
        <v>5.2999999999999999E-2</v>
      </c>
      <c r="I116">
        <f>Chlorophyll!F116</f>
        <v>3.6999999999999998E-2</v>
      </c>
      <c r="J116">
        <f>Chlorophyll!G116</f>
        <v>2.8000000000000001E-2</v>
      </c>
      <c r="K116">
        <f>Chlorophyll!H116</f>
        <v>3.6999999999999998E-2</v>
      </c>
      <c r="L116">
        <f>Chlorophyll!I116</f>
        <v>2.1000000000000001E-2</v>
      </c>
      <c r="M116">
        <f t="shared" si="20"/>
        <v>5.13171</v>
      </c>
      <c r="N116">
        <f t="shared" si="21"/>
        <v>1.6891200000000002</v>
      </c>
      <c r="O116">
        <f t="shared" si="15"/>
        <v>0.17839999999999995</v>
      </c>
      <c r="P116">
        <f t="shared" si="16"/>
        <v>0.13155</v>
      </c>
      <c r="Q116" s="55">
        <f t="shared" si="12"/>
        <v>9.7919051204333289</v>
      </c>
      <c r="R116" s="44">
        <f t="shared" si="13"/>
        <v>3.3573368340051992</v>
      </c>
      <c r="T116">
        <v>10</v>
      </c>
      <c r="U116">
        <v>0</v>
      </c>
      <c r="V116">
        <f t="shared" si="17"/>
        <v>1</v>
      </c>
      <c r="X116">
        <f>'Zoox Counting'!Q116</f>
        <v>70.625</v>
      </c>
      <c r="Y116" s="55">
        <f t="shared" si="18"/>
        <v>706250</v>
      </c>
      <c r="Z116">
        <f t="shared" si="14"/>
        <v>3531250</v>
      </c>
      <c r="AA116" s="55">
        <f t="shared" si="19"/>
        <v>1953499.9250409233</v>
      </c>
      <c r="AB116">
        <f>Surfaces!D116</f>
        <v>1.807653</v>
      </c>
    </row>
    <row r="117" spans="1:28">
      <c r="A117">
        <f>Volume_Weights!A117</f>
        <v>1614</v>
      </c>
      <c r="B117">
        <f>Volume_Weights!C117</f>
        <v>26</v>
      </c>
      <c r="C117">
        <v>5</v>
      </c>
      <c r="D117">
        <v>1.5</v>
      </c>
      <c r="E117">
        <f>Chlorophyll!B117</f>
        <v>1.161</v>
      </c>
      <c r="F117">
        <f>Chlorophyll!C117</f>
        <v>0.20699999999999999</v>
      </c>
      <c r="G117">
        <f>Chlorophyll!D117</f>
        <v>1.1060000000000001</v>
      </c>
      <c r="H117">
        <f>Chlorophyll!E117</f>
        <v>-1E-3</v>
      </c>
      <c r="I117">
        <f>Chlorophyll!F117</f>
        <v>9.1999999999999998E-2</v>
      </c>
      <c r="J117">
        <f>Chlorophyll!G117</f>
        <v>5.0999999999999997E-2</v>
      </c>
      <c r="K117">
        <f>Chlorophyll!H117</f>
        <v>9.7000000000000003E-2</v>
      </c>
      <c r="L117">
        <f>Chlorophyll!I117</f>
        <v>4.4999999999999998E-2</v>
      </c>
      <c r="M117">
        <f t="shared" si="20"/>
        <v>13.148539999999999</v>
      </c>
      <c r="N117">
        <f t="shared" si="21"/>
        <v>4.8796799999999996</v>
      </c>
      <c r="O117">
        <f t="shared" si="15"/>
        <v>0.53337000000000001</v>
      </c>
      <c r="P117">
        <f t="shared" si="16"/>
        <v>-8.0700000000000216E-3</v>
      </c>
      <c r="Q117" s="55">
        <f t="shared" si="12"/>
        <v>26.96643718830569</v>
      </c>
      <c r="R117" s="44">
        <f t="shared" si="13"/>
        <v>9.6017270301384716</v>
      </c>
      <c r="T117">
        <v>10</v>
      </c>
      <c r="U117">
        <v>0</v>
      </c>
      <c r="V117">
        <f t="shared" si="17"/>
        <v>1</v>
      </c>
      <c r="X117">
        <f>'Zoox Counting'!Q117</f>
        <v>140.625</v>
      </c>
      <c r="Y117" s="55">
        <f t="shared" si="18"/>
        <v>1406250</v>
      </c>
      <c r="Z117">
        <f t="shared" si="14"/>
        <v>7031250</v>
      </c>
      <c r="AA117" s="55">
        <f t="shared" si="19"/>
        <v>4157484.4772464014</v>
      </c>
      <c r="AB117">
        <f>Surfaces!D117</f>
        <v>1.691227</v>
      </c>
    </row>
    <row r="118" spans="1:28">
      <c r="A118">
        <f>Volume_Weights!A118</f>
        <v>1615</v>
      </c>
      <c r="B118">
        <f>Volume_Weights!C118</f>
        <v>25</v>
      </c>
      <c r="C118">
        <v>5</v>
      </c>
      <c r="D118">
        <v>1.5</v>
      </c>
      <c r="E118">
        <f>Chlorophyll!B118</f>
        <v>0.81399999999999995</v>
      </c>
      <c r="F118">
        <f>Chlorophyll!C118</f>
        <v>0.155</v>
      </c>
      <c r="G118">
        <f>Chlorophyll!D118</f>
        <v>0.78400000000000003</v>
      </c>
      <c r="H118">
        <f>Chlorophyll!E118</f>
        <v>7.0000000000000001E-3</v>
      </c>
      <c r="I118">
        <f>Chlorophyll!F118</f>
        <v>4.1000000000000002E-2</v>
      </c>
      <c r="J118">
        <f>Chlorophyll!G118</f>
        <v>2.5000000000000001E-2</v>
      </c>
      <c r="K118">
        <f>Chlorophyll!H118</f>
        <v>4.7E-2</v>
      </c>
      <c r="L118">
        <f>Chlorophyll!I118</f>
        <v>1.7999999999999999E-2</v>
      </c>
      <c r="M118">
        <f t="shared" si="20"/>
        <v>9.1292899999999992</v>
      </c>
      <c r="N118">
        <f t="shared" si="21"/>
        <v>3.4720800000000001</v>
      </c>
      <c r="O118">
        <f t="shared" si="15"/>
        <v>0.25841000000000003</v>
      </c>
      <c r="P118">
        <f t="shared" si="16"/>
        <v>0.10614000000000007</v>
      </c>
      <c r="Q118" s="55">
        <f t="shared" si="12"/>
        <v>21.676385331074187</v>
      </c>
      <c r="R118" s="44">
        <f t="shared" si="13"/>
        <v>8.2621808876888156</v>
      </c>
      <c r="T118">
        <v>10</v>
      </c>
      <c r="U118">
        <v>0</v>
      </c>
      <c r="V118">
        <f t="shared" si="17"/>
        <v>1</v>
      </c>
      <c r="X118">
        <f>'Zoox Counting'!Q118</f>
        <v>84.25</v>
      </c>
      <c r="Y118" s="55">
        <f t="shared" si="18"/>
        <v>842500</v>
      </c>
      <c r="Z118">
        <f t="shared" si="14"/>
        <v>4212500</v>
      </c>
      <c r="AA118" s="55">
        <f t="shared" si="19"/>
        <v>2918023.7930637971</v>
      </c>
      <c r="AB118">
        <f>Surfaces!D118</f>
        <v>1.443614</v>
      </c>
    </row>
    <row r="119" spans="1:28">
      <c r="A119">
        <f>Volume_Weights!A119</f>
        <v>1616</v>
      </c>
      <c r="B119">
        <f>Volume_Weights!C119</f>
        <v>29</v>
      </c>
      <c r="C119">
        <v>5</v>
      </c>
      <c r="D119">
        <v>1.5</v>
      </c>
      <c r="E119">
        <f>Chlorophyll!B119</f>
        <v>0.76300000000000001</v>
      </c>
      <c r="F119">
        <f>Chlorophyll!C119</f>
        <v>0.108</v>
      </c>
      <c r="G119">
        <f>Chlorophyll!D119</f>
        <v>0.73</v>
      </c>
      <c r="H119">
        <f>Chlorophyll!E119</f>
        <v>-2.5999999999999999E-2</v>
      </c>
      <c r="I119">
        <f>Chlorophyll!F119</f>
        <v>0.03</v>
      </c>
      <c r="J119">
        <f>Chlorophyll!G119</f>
        <v>5.0000000000000001E-3</v>
      </c>
      <c r="K119">
        <f>Chlorophyll!H119</f>
        <v>0.03</v>
      </c>
      <c r="L119">
        <f>Chlorophyll!I119</f>
        <v>1E-3</v>
      </c>
      <c r="M119">
        <f t="shared" si="20"/>
        <v>8.9325099999999988</v>
      </c>
      <c r="N119">
        <f t="shared" si="21"/>
        <v>3.1436400000000004</v>
      </c>
      <c r="O119">
        <f t="shared" si="15"/>
        <v>0.32890999999999998</v>
      </c>
      <c r="P119">
        <f t="shared" si="16"/>
        <v>3.0900000000000094E-3</v>
      </c>
      <c r="Q119" s="55">
        <f t="shared" si="12"/>
        <v>17.852159365655439</v>
      </c>
      <c r="R119" s="44">
        <f t="shared" si="13"/>
        <v>6.0655844827994994</v>
      </c>
      <c r="T119">
        <v>10</v>
      </c>
      <c r="U119">
        <v>0</v>
      </c>
      <c r="V119">
        <f t="shared" si="17"/>
        <v>1</v>
      </c>
      <c r="X119">
        <f>'Zoox Counting'!Q119</f>
        <v>61.125</v>
      </c>
      <c r="Y119" s="55">
        <f t="shared" si="18"/>
        <v>611250</v>
      </c>
      <c r="Z119">
        <f t="shared" si="14"/>
        <v>3056250</v>
      </c>
      <c r="AA119" s="55">
        <f t="shared" si="19"/>
        <v>1767353.0212845688</v>
      </c>
      <c r="AB119">
        <f>Surfaces!D119</f>
        <v>1.7292809999999998</v>
      </c>
    </row>
    <row r="120" spans="1:28">
      <c r="A120">
        <f>Volume_Weights!A120</f>
        <v>1617</v>
      </c>
      <c r="B120">
        <f>Volume_Weights!C120</f>
        <v>24</v>
      </c>
      <c r="C120">
        <v>5</v>
      </c>
      <c r="D120">
        <v>1.5</v>
      </c>
      <c r="E120">
        <f>Chlorophyll!B120</f>
        <v>0.60099999999999998</v>
      </c>
      <c r="F120">
        <f>Chlorophyll!C120</f>
        <v>0.107</v>
      </c>
      <c r="G120">
        <f>Chlorophyll!D120</f>
        <v>0.57999999999999996</v>
      </c>
      <c r="H120">
        <f>Chlorophyll!E120</f>
        <v>7.0000000000000001E-3</v>
      </c>
      <c r="I120">
        <f>Chlorophyll!F120</f>
        <v>7.0999999999999994E-2</v>
      </c>
      <c r="J120">
        <f>Chlorophyll!G120</f>
        <v>0.05</v>
      </c>
      <c r="K120">
        <f>Chlorophyll!H120</f>
        <v>7.0999999999999994E-2</v>
      </c>
      <c r="L120">
        <f>Chlorophyll!I120</f>
        <v>4.8000000000000001E-2</v>
      </c>
      <c r="M120">
        <f t="shared" si="20"/>
        <v>6.7254199999999997</v>
      </c>
      <c r="N120">
        <f t="shared" si="21"/>
        <v>2.3459999999999996</v>
      </c>
      <c r="O120">
        <f t="shared" si="15"/>
        <v>0.2616099999999999</v>
      </c>
      <c r="P120">
        <f t="shared" si="16"/>
        <v>-2.9309999999999919E-2</v>
      </c>
      <c r="Q120" s="55">
        <f t="shared" si="12"/>
        <v>13.675346667668776</v>
      </c>
      <c r="R120" s="44">
        <f t="shared" si="13"/>
        <v>4.5343356006087827</v>
      </c>
      <c r="T120">
        <v>10</v>
      </c>
      <c r="U120">
        <v>0</v>
      </c>
      <c r="V120">
        <f t="shared" si="17"/>
        <v>1</v>
      </c>
      <c r="X120">
        <f>'Zoox Counting'!Q120</f>
        <v>52.375</v>
      </c>
      <c r="Y120" s="55">
        <f t="shared" si="18"/>
        <v>523750</v>
      </c>
      <c r="Z120">
        <f t="shared" si="14"/>
        <v>2618750</v>
      </c>
      <c r="AA120" s="55">
        <f t="shared" si="19"/>
        <v>1537662.5298284513</v>
      </c>
      <c r="AB120">
        <f>Surfaces!D120</f>
        <v>1.7030719999999999</v>
      </c>
    </row>
    <row r="121" spans="1:28">
      <c r="A121">
        <f>Volume_Weights!A121</f>
        <v>1618</v>
      </c>
      <c r="B121">
        <f>Volume_Weights!C121</f>
        <v>26</v>
      </c>
      <c r="C121">
        <v>5</v>
      </c>
      <c r="D121">
        <v>1.5</v>
      </c>
      <c r="E121">
        <f>Chlorophyll!B121</f>
        <v>0.442</v>
      </c>
      <c r="F121">
        <f>Chlorophyll!C121</f>
        <v>5.0999999999999997E-2</v>
      </c>
      <c r="G121">
        <f>Chlorophyll!D121</f>
        <v>0.42899999999999999</v>
      </c>
      <c r="H121">
        <f>Chlorophyll!E121</f>
        <v>-2.4E-2</v>
      </c>
      <c r="I121">
        <f>Chlorophyll!F121</f>
        <v>1.4E-2</v>
      </c>
      <c r="J121">
        <f>Chlorophyll!G121</f>
        <v>6.0000000000000001E-3</v>
      </c>
      <c r="K121">
        <f>Chlorophyll!H121</f>
        <v>1.4E-2</v>
      </c>
      <c r="L121">
        <f>Chlorophyll!I121</f>
        <v>-1E-3</v>
      </c>
      <c r="M121">
        <f t="shared" si="20"/>
        <v>5.2783800000000003</v>
      </c>
      <c r="N121">
        <f t="shared" si="21"/>
        <v>1.7594999999999996</v>
      </c>
      <c r="O121">
        <f t="shared" si="15"/>
        <v>0.16696999999999998</v>
      </c>
      <c r="P121">
        <f t="shared" si="16"/>
        <v>0.13517999999999999</v>
      </c>
      <c r="Q121" s="55">
        <f t="shared" si="12"/>
        <v>7.9878814976762547</v>
      </c>
      <c r="R121" s="44">
        <f t="shared" si="13"/>
        <v>2.7793400453629689</v>
      </c>
      <c r="T121">
        <v>10</v>
      </c>
      <c r="U121">
        <v>0</v>
      </c>
      <c r="V121">
        <f t="shared" si="17"/>
        <v>1</v>
      </c>
      <c r="X121">
        <f>'Zoox Counting'!Q121</f>
        <v>44.857142857142854</v>
      </c>
      <c r="Y121" s="55">
        <f t="shared" si="18"/>
        <v>448571.42857142852</v>
      </c>
      <c r="Z121">
        <f t="shared" si="14"/>
        <v>2242857.1428571427</v>
      </c>
      <c r="AA121" s="55">
        <f t="shared" si="19"/>
        <v>987026.20070479938</v>
      </c>
      <c r="AB121">
        <f>Surfaces!D121</f>
        <v>2.2723380000000004</v>
      </c>
    </row>
    <row r="122" spans="1:28">
      <c r="A122">
        <f>Volume_Weights!A122</f>
        <v>919</v>
      </c>
      <c r="B122">
        <f>Volume_Weights!C122</f>
        <v>27</v>
      </c>
      <c r="C122">
        <v>5</v>
      </c>
      <c r="D122">
        <v>1.5</v>
      </c>
      <c r="E122">
        <f>Chlorophyll!B122</f>
        <v>0.25800000000000001</v>
      </c>
      <c r="F122">
        <f>Chlorophyll!C122</f>
        <v>5.3999999999999999E-2</v>
      </c>
      <c r="G122">
        <f>Chlorophyll!D122</f>
        <v>0.247</v>
      </c>
      <c r="H122">
        <f>Chlorophyll!E122</f>
        <v>2E-3</v>
      </c>
      <c r="I122">
        <f>Chlorophyll!F122</f>
        <v>2.1000000000000001E-2</v>
      </c>
      <c r="J122">
        <f>Chlorophyll!G122</f>
        <v>1.9E-2</v>
      </c>
      <c r="K122">
        <f>Chlorophyll!H122</f>
        <v>1.9E-2</v>
      </c>
      <c r="L122">
        <f>Chlorophyll!I122</f>
        <v>8.0000000000000002E-3</v>
      </c>
      <c r="M122">
        <f t="shared" si="20"/>
        <v>2.8927999999999998</v>
      </c>
      <c r="N122">
        <f t="shared" si="21"/>
        <v>1.2199199999999999</v>
      </c>
      <c r="O122">
        <f t="shared" si="15"/>
        <v>0.14155000000000001</v>
      </c>
      <c r="P122">
        <f t="shared" si="16"/>
        <v>0.25079999999999997</v>
      </c>
      <c r="Q122" s="55">
        <f t="shared" si="12"/>
        <v>2.6254795987684685</v>
      </c>
      <c r="R122" s="44">
        <f t="shared" si="13"/>
        <v>1.27254448415666</v>
      </c>
      <c r="T122">
        <v>10</v>
      </c>
      <c r="U122">
        <v>0</v>
      </c>
      <c r="V122">
        <f t="shared" si="17"/>
        <v>1</v>
      </c>
      <c r="X122">
        <f>'Zoox Counting'!Q122</f>
        <v>26.75</v>
      </c>
      <c r="Y122" s="55">
        <f t="shared" si="18"/>
        <v>267500</v>
      </c>
      <c r="Z122">
        <f t="shared" si="14"/>
        <v>1337500</v>
      </c>
      <c r="AA122" s="55">
        <f t="shared" si="19"/>
        <v>347182.65493626246</v>
      </c>
      <c r="AB122">
        <f>Surfaces!D122</f>
        <v>3.8524389999999999</v>
      </c>
    </row>
    <row r="123" spans="1:28">
      <c r="A123">
        <f>Volume_Weights!A123</f>
        <v>920</v>
      </c>
      <c r="B123">
        <f>Volume_Weights!C123</f>
        <v>25</v>
      </c>
      <c r="C123">
        <v>5</v>
      </c>
      <c r="D123">
        <v>1.5</v>
      </c>
      <c r="E123">
        <f>Chlorophyll!B123</f>
        <v>0.78600000000000003</v>
      </c>
      <c r="F123">
        <f>Chlorophyll!C123</f>
        <v>0.161</v>
      </c>
      <c r="G123">
        <f>Chlorophyll!D123</f>
        <v>0.751</v>
      </c>
      <c r="H123">
        <f>Chlorophyll!E123</f>
        <v>8.9999999999999993E-3</v>
      </c>
      <c r="I123">
        <f>Chlorophyll!F123</f>
        <v>1.4E-2</v>
      </c>
      <c r="J123">
        <f>Chlorophyll!G123</f>
        <v>3.0000000000000001E-3</v>
      </c>
      <c r="K123">
        <f>Chlorophyll!H123</f>
        <v>1.0999999999999999E-2</v>
      </c>
      <c r="L123">
        <f>Chlorophyll!I123</f>
        <v>-8.0000000000000002E-3</v>
      </c>
      <c r="M123">
        <f t="shared" si="20"/>
        <v>8.78383</v>
      </c>
      <c r="N123">
        <f t="shared" si="21"/>
        <v>3.5659200000000002</v>
      </c>
      <c r="O123">
        <f t="shared" si="15"/>
        <v>0.24441999999999997</v>
      </c>
      <c r="P123">
        <f t="shared" si="16"/>
        <v>0.21812999999999999</v>
      </c>
      <c r="Q123" s="55">
        <f t="shared" si="12"/>
        <v>7.3410630277208524</v>
      </c>
      <c r="R123" s="44">
        <f t="shared" si="13"/>
        <v>3.0768919281197458</v>
      </c>
      <c r="T123">
        <v>10</v>
      </c>
      <c r="U123">
        <v>0</v>
      </c>
      <c r="V123">
        <f t="shared" si="17"/>
        <v>1</v>
      </c>
      <c r="X123">
        <f>'Zoox Counting'!Q123</f>
        <v>63.333333333333336</v>
      </c>
      <c r="Y123" s="55">
        <f t="shared" si="18"/>
        <v>633333.33333333337</v>
      </c>
      <c r="Z123">
        <f t="shared" si="14"/>
        <v>3166666.666666667</v>
      </c>
      <c r="AA123" s="55">
        <f t="shared" si="19"/>
        <v>772465.30350121134</v>
      </c>
      <c r="AB123">
        <f>Surfaces!D123</f>
        <v>4.0994289999999998</v>
      </c>
    </row>
    <row r="124" spans="1:28">
      <c r="A124">
        <f>Volume_Weights!A124</f>
        <v>923</v>
      </c>
      <c r="B124">
        <f>Volume_Weights!C124</f>
        <v>25</v>
      </c>
      <c r="C124">
        <v>5</v>
      </c>
      <c r="D124">
        <v>1.5</v>
      </c>
      <c r="E124">
        <f>Chlorophyll!B124</f>
        <v>0.69299999999999995</v>
      </c>
      <c r="F124">
        <f>Chlorophyll!C124</f>
        <v>0.13400000000000001</v>
      </c>
      <c r="G124">
        <f>Chlorophyll!D124</f>
        <v>0.66100000000000003</v>
      </c>
      <c r="H124">
        <f>Chlorophyll!E124</f>
        <v>1.2999999999999999E-2</v>
      </c>
      <c r="I124">
        <f>Chlorophyll!F124</f>
        <v>1.2E-2</v>
      </c>
      <c r="J124">
        <f>Chlorophyll!G124</f>
        <v>-2E-3</v>
      </c>
      <c r="K124">
        <f>Chlorophyll!H124</f>
        <v>6.0000000000000001E-3</v>
      </c>
      <c r="L124">
        <f>Chlorophyll!I124</f>
        <v>-1.0999999999999999E-2</v>
      </c>
      <c r="M124">
        <f t="shared" si="20"/>
        <v>7.6949599999999991</v>
      </c>
      <c r="N124">
        <f t="shared" si="21"/>
        <v>2.83866</v>
      </c>
      <c r="O124">
        <f t="shared" si="15"/>
        <v>0.25713000000000003</v>
      </c>
      <c r="P124">
        <f t="shared" si="16"/>
        <v>0.16031999999999996</v>
      </c>
      <c r="Q124" s="55">
        <f t="shared" si="12"/>
        <v>4.5368746114360921</v>
      </c>
      <c r="R124" s="44">
        <f t="shared" si="13"/>
        <v>1.7109962566073336</v>
      </c>
      <c r="T124">
        <v>10</v>
      </c>
      <c r="U124">
        <v>0</v>
      </c>
      <c r="V124">
        <f t="shared" si="17"/>
        <v>1</v>
      </c>
      <c r="X124">
        <f>'Zoox Counting'!Q124</f>
        <v>94.5</v>
      </c>
      <c r="Y124" s="55">
        <f t="shared" si="18"/>
        <v>945000</v>
      </c>
      <c r="Z124">
        <f t="shared" si="14"/>
        <v>4725000</v>
      </c>
      <c r="AA124" s="55">
        <f t="shared" si="19"/>
        <v>808720.69628370157</v>
      </c>
      <c r="AB124">
        <f>Surfaces!D124</f>
        <v>5.8425609999999999</v>
      </c>
    </row>
    <row r="125" spans="1:28">
      <c r="A125">
        <f>Volume_Weights!A125</f>
        <v>924</v>
      </c>
      <c r="B125">
        <f>Volume_Weights!C125</f>
        <v>24</v>
      </c>
      <c r="C125">
        <v>5</v>
      </c>
      <c r="D125">
        <v>1.5</v>
      </c>
      <c r="E125">
        <f>Chlorophyll!B125</f>
        <v>0.58199999999999996</v>
      </c>
      <c r="F125">
        <f>Chlorophyll!C125</f>
        <v>0.10299999999999999</v>
      </c>
      <c r="G125">
        <f>Chlorophyll!D125</f>
        <v>0.55400000000000005</v>
      </c>
      <c r="H125">
        <f>Chlorophyll!E125</f>
        <v>-5.0000000000000001E-3</v>
      </c>
      <c r="I125">
        <f>Chlorophyll!F125</f>
        <v>1.2E-2</v>
      </c>
      <c r="J125">
        <f>Chlorophyll!G125</f>
        <v>6.0000000000000001E-3</v>
      </c>
      <c r="K125">
        <f>Chlorophyll!H125</f>
        <v>1.2E-2</v>
      </c>
      <c r="L125">
        <f>Chlorophyll!I125</f>
        <v>3.0000000000000001E-3</v>
      </c>
      <c r="M125">
        <f t="shared" si="20"/>
        <v>6.6402899999999994</v>
      </c>
      <c r="N125">
        <f t="shared" si="21"/>
        <v>2.5336799999999999</v>
      </c>
      <c r="O125">
        <f t="shared" si="15"/>
        <v>0.10095</v>
      </c>
      <c r="P125">
        <f t="shared" si="16"/>
        <v>4.859999999999999E-2</v>
      </c>
      <c r="Q125" s="55">
        <f t="shared" si="12"/>
        <v>5.1714706084742348</v>
      </c>
      <c r="R125" s="44">
        <f t="shared" si="13"/>
        <v>1.9809686530743378</v>
      </c>
      <c r="T125">
        <v>10</v>
      </c>
      <c r="U125">
        <v>0</v>
      </c>
      <c r="V125">
        <f t="shared" si="17"/>
        <v>1</v>
      </c>
      <c r="X125">
        <f>'Zoox Counting'!Q125</f>
        <v>89.142857142857139</v>
      </c>
      <c r="Y125" s="55">
        <f t="shared" si="18"/>
        <v>891428.57142857136</v>
      </c>
      <c r="Z125">
        <f t="shared" si="14"/>
        <v>4457142.8571428563</v>
      </c>
      <c r="AA125" s="55">
        <f t="shared" si="19"/>
        <v>1025774.9293966019</v>
      </c>
      <c r="AB125">
        <f>Surfaces!D125</f>
        <v>4.3451469999999999</v>
      </c>
    </row>
    <row r="126" spans="1:28">
      <c r="A126">
        <f>Volume_Weights!A126</f>
        <v>925</v>
      </c>
      <c r="B126">
        <f>Volume_Weights!C126</f>
        <v>24</v>
      </c>
      <c r="C126">
        <v>5</v>
      </c>
      <c r="D126">
        <v>1.5</v>
      </c>
      <c r="E126">
        <f>Chlorophyll!B126</f>
        <v>1</v>
      </c>
      <c r="F126">
        <f>Chlorophyll!C126</f>
        <v>0.17100000000000001</v>
      </c>
      <c r="G126">
        <f>Chlorophyll!D126</f>
        <v>0.94599999999999995</v>
      </c>
      <c r="H126">
        <f>Chlorophyll!E126</f>
        <v>-1.2E-2</v>
      </c>
      <c r="I126">
        <f>Chlorophyll!F126</f>
        <v>5.0999999999999997E-2</v>
      </c>
      <c r="J126">
        <f>Chlorophyll!G126</f>
        <v>2.8000000000000001E-2</v>
      </c>
      <c r="K126">
        <f>Chlorophyll!H126</f>
        <v>5.2999999999999999E-2</v>
      </c>
      <c r="L126">
        <f>Chlorophyll!I126</f>
        <v>1.9E-2</v>
      </c>
      <c r="M126">
        <f t="shared" si="20"/>
        <v>11.45004</v>
      </c>
      <c r="N126">
        <f t="shared" si="21"/>
        <v>4.2931800000000004</v>
      </c>
      <c r="O126">
        <f t="shared" si="15"/>
        <v>0.36</v>
      </c>
      <c r="P126">
        <f t="shared" si="16"/>
        <v>0.12765000000000004</v>
      </c>
      <c r="Q126" s="55">
        <f t="shared" si="12"/>
        <v>6.5379845095133167</v>
      </c>
      <c r="R126" s="44">
        <f t="shared" si="13"/>
        <v>2.4473514111037526</v>
      </c>
      <c r="T126">
        <v>10</v>
      </c>
      <c r="U126">
        <v>0</v>
      </c>
      <c r="V126">
        <f t="shared" si="17"/>
        <v>1</v>
      </c>
      <c r="X126">
        <f>'Zoox Counting'!Q126</f>
        <v>57.666666666666664</v>
      </c>
      <c r="Y126" s="55">
        <f t="shared" si="18"/>
        <v>576666.66666666663</v>
      </c>
      <c r="Z126">
        <f t="shared" si="14"/>
        <v>2883333.333333333</v>
      </c>
      <c r="AA126" s="55">
        <f t="shared" si="19"/>
        <v>478860.07166182494</v>
      </c>
      <c r="AB126">
        <f>Surfaces!D126</f>
        <v>6.0212439999999994</v>
      </c>
    </row>
    <row r="127" spans="1:28">
      <c r="A127">
        <f>Volume_Weights!A127</f>
        <v>926</v>
      </c>
      <c r="B127">
        <f>Volume_Weights!C127</f>
        <v>25</v>
      </c>
      <c r="C127">
        <v>5</v>
      </c>
      <c r="D127">
        <v>1.5</v>
      </c>
      <c r="E127">
        <f>Chlorophyll!B127</f>
        <v>0.64200000000000002</v>
      </c>
      <c r="F127">
        <f>Chlorophyll!C127</f>
        <v>0.114</v>
      </c>
      <c r="G127">
        <f>Chlorophyll!D127</f>
        <v>0.60799999999999998</v>
      </c>
      <c r="H127">
        <f>Chlorophyll!E127</f>
        <v>-5.0000000000000001E-3</v>
      </c>
      <c r="I127">
        <f>Chlorophyll!F127</f>
        <v>2.7E-2</v>
      </c>
      <c r="J127">
        <f>Chlorophyll!G127</f>
        <v>1.0999999999999999E-2</v>
      </c>
      <c r="K127">
        <f>Chlorophyll!H127</f>
        <v>2.8000000000000001E-2</v>
      </c>
      <c r="L127">
        <f>Chlorophyll!I127</f>
        <v>4.0000000000000001E-3</v>
      </c>
      <c r="M127">
        <f t="shared" si="20"/>
        <v>7.3190499999999998</v>
      </c>
      <c r="N127">
        <f t="shared" si="21"/>
        <v>2.7917399999999999</v>
      </c>
      <c r="O127">
        <f t="shared" si="15"/>
        <v>0.25841000000000003</v>
      </c>
      <c r="P127">
        <f t="shared" si="16"/>
        <v>0.10614</v>
      </c>
      <c r="Q127" s="55">
        <f t="shared" si="12"/>
        <v>7.0341663166970605</v>
      </c>
      <c r="R127" s="44">
        <f t="shared" si="13"/>
        <v>2.6901059043307485</v>
      </c>
      <c r="T127">
        <v>10</v>
      </c>
      <c r="U127">
        <v>0</v>
      </c>
      <c r="V127">
        <f t="shared" si="17"/>
        <v>1</v>
      </c>
      <c r="X127">
        <f>'Zoox Counting'!Q127</f>
        <v>86</v>
      </c>
      <c r="Y127" s="55">
        <f t="shared" si="18"/>
        <v>860000</v>
      </c>
      <c r="Z127">
        <f t="shared" si="14"/>
        <v>4300000</v>
      </c>
      <c r="AA127" s="55">
        <f t="shared" si="19"/>
        <v>1197508.7362439665</v>
      </c>
      <c r="AB127">
        <f>Surfaces!D127</f>
        <v>3.5907879999999999</v>
      </c>
    </row>
    <row r="128" spans="1:28">
      <c r="A128">
        <f>Volume_Weights!A128</f>
        <v>89</v>
      </c>
      <c r="B128">
        <f>Volume_Weights!C128</f>
        <v>24.8</v>
      </c>
      <c r="C128">
        <v>5</v>
      </c>
      <c r="D128">
        <v>1.5</v>
      </c>
      <c r="E128">
        <f>Chlorophyll!B128</f>
        <v>0.39800000000000002</v>
      </c>
      <c r="F128">
        <f>Chlorophyll!C128</f>
        <v>6.2E-2</v>
      </c>
      <c r="G128">
        <f>Chlorophyll!D128</f>
        <v>0.39100000000000001</v>
      </c>
      <c r="H128">
        <f>Chlorophyll!E128</f>
        <v>2E-3</v>
      </c>
      <c r="I128">
        <f>Chlorophyll!F128</f>
        <v>8.9999999999999993E-3</v>
      </c>
      <c r="J128">
        <f>Chlorophyll!G128</f>
        <v>2E-3</v>
      </c>
      <c r="K128">
        <f>Chlorophyll!H128</f>
        <v>8.9999999999999993E-3</v>
      </c>
      <c r="L128">
        <f>Chlorophyll!I128</f>
        <v>-2E-3</v>
      </c>
      <c r="M128">
        <f t="shared" si="20"/>
        <v>4.4878799999999996</v>
      </c>
      <c r="N128">
        <f t="shared" si="21"/>
        <v>1.4076</v>
      </c>
      <c r="O128">
        <f t="shared" si="15"/>
        <v>0.12316999999999997</v>
      </c>
      <c r="P128">
        <f t="shared" si="16"/>
        <v>6.8430000000000005E-2</v>
      </c>
      <c r="Q128" s="55">
        <f t="shared" si="12"/>
        <v>11.153392435271234</v>
      </c>
      <c r="R128" s="44">
        <f t="shared" si="13"/>
        <v>3.5702804862739295</v>
      </c>
      <c r="T128">
        <v>10</v>
      </c>
      <c r="U128">
        <v>0</v>
      </c>
      <c r="V128">
        <f t="shared" si="17"/>
        <v>1</v>
      </c>
      <c r="X128">
        <f>'Zoox Counting'!Q128</f>
        <v>70.166666666666671</v>
      </c>
      <c r="Y128" s="55">
        <f t="shared" si="18"/>
        <v>701666.66666666663</v>
      </c>
      <c r="Z128">
        <f t="shared" si="14"/>
        <v>3508333.333333333</v>
      </c>
      <c r="AA128" s="55">
        <f t="shared" si="19"/>
        <v>2545829.1578106885</v>
      </c>
      <c r="AB128">
        <f>Surfaces!D128</f>
        <v>1.3780709999999998</v>
      </c>
    </row>
    <row r="129" spans="1:28">
      <c r="A129">
        <f>Volume_Weights!A129</f>
        <v>100</v>
      </c>
      <c r="B129">
        <f>Volume_Weights!C129</f>
        <v>24</v>
      </c>
      <c r="C129">
        <v>5</v>
      </c>
      <c r="D129">
        <v>1.5</v>
      </c>
      <c r="E129">
        <f>Chlorophyll!B129</f>
        <v>0.26800000000000002</v>
      </c>
      <c r="F129">
        <f>Chlorophyll!C129</f>
        <v>0.03</v>
      </c>
      <c r="G129">
        <f>Chlorophyll!D129</f>
        <v>0.26200000000000001</v>
      </c>
      <c r="H129">
        <f>Chlorophyll!E129</f>
        <v>-1.6E-2</v>
      </c>
      <c r="I129">
        <f>Chlorophyll!F129</f>
        <v>2.3E-2</v>
      </c>
      <c r="J129">
        <f>Chlorophyll!G129</f>
        <v>2.1000000000000001E-2</v>
      </c>
      <c r="K129">
        <f>Chlorophyll!H129</f>
        <v>2.5000000000000001E-2</v>
      </c>
      <c r="L129">
        <f>Chlorophyll!I129</f>
        <v>1.7000000000000001E-2</v>
      </c>
      <c r="M129">
        <f t="shared" si="20"/>
        <v>3.2166800000000002</v>
      </c>
      <c r="N129">
        <f t="shared" si="21"/>
        <v>1.0791600000000001</v>
      </c>
      <c r="O129">
        <f t="shared" si="15"/>
        <v>6.6019999999999968E-2</v>
      </c>
      <c r="P129">
        <f t="shared" si="16"/>
        <v>8.6580000000000004E-2</v>
      </c>
      <c r="Q129" s="55">
        <f t="shared" si="12"/>
        <v>10.846343196048304</v>
      </c>
      <c r="R129" s="44">
        <f t="shared" si="13"/>
        <v>3.8517123457402</v>
      </c>
      <c r="T129">
        <v>10</v>
      </c>
      <c r="U129">
        <v>0</v>
      </c>
      <c r="V129">
        <f t="shared" si="17"/>
        <v>1</v>
      </c>
      <c r="X129">
        <f>'Zoox Counting'!Q129</f>
        <v>39.166666666666664</v>
      </c>
      <c r="Y129" s="55">
        <f t="shared" si="18"/>
        <v>391666.66666666663</v>
      </c>
      <c r="Z129">
        <f t="shared" si="14"/>
        <v>1958333.333333333</v>
      </c>
      <c r="AA129" s="55">
        <f t="shared" si="19"/>
        <v>1941154.119376848</v>
      </c>
      <c r="AB129">
        <f>Surfaces!D129</f>
        <v>1.00885</v>
      </c>
    </row>
    <row r="130" spans="1:28">
      <c r="A130">
        <f>Volume_Weights!A130</f>
        <v>110</v>
      </c>
      <c r="B130">
        <f>Volume_Weights!C130</f>
        <v>24</v>
      </c>
      <c r="C130">
        <v>5</v>
      </c>
      <c r="D130">
        <v>1.5</v>
      </c>
      <c r="E130">
        <f>Chlorophyll!B130</f>
        <v>0.46</v>
      </c>
      <c r="F130">
        <f>Chlorophyll!C130</f>
        <v>7.4999999999999997E-2</v>
      </c>
      <c r="G130">
        <f>Chlorophyll!D130</f>
        <v>0.44700000000000001</v>
      </c>
      <c r="H130">
        <f>Chlorophyll!E130</f>
        <v>-2E-3</v>
      </c>
      <c r="I130">
        <f>Chlorophyll!F130</f>
        <v>1.4999999999999999E-2</v>
      </c>
      <c r="J130">
        <f>Chlorophyll!G130</f>
        <v>0.02</v>
      </c>
      <c r="K130">
        <f>Chlorophyll!H130</f>
        <v>2.7E-2</v>
      </c>
      <c r="L130">
        <f>Chlorophyll!I130</f>
        <v>1.2999999999999999E-2</v>
      </c>
      <c r="M130">
        <f t="shared" si="20"/>
        <v>5.2313799999999997</v>
      </c>
      <c r="N130">
        <f t="shared" si="21"/>
        <v>1.8064199999999999</v>
      </c>
      <c r="O130">
        <f t="shared" si="15"/>
        <v>1.8379999999999997E-2</v>
      </c>
      <c r="P130">
        <f t="shared" si="16"/>
        <v>0.18237000000000003</v>
      </c>
      <c r="Q130" s="55">
        <f t="shared" ref="Q130:Q193" si="22">(M130+O130)*$C130/$D130*1/$AB130</f>
        <v>9.2969781845731099</v>
      </c>
      <c r="R130" s="44">
        <f t="shared" ref="R130:R193" si="23">(N130+P130)*$C130/$D130*1/$AB130</f>
        <v>3.5220157195180648</v>
      </c>
      <c r="T130">
        <v>10</v>
      </c>
      <c r="U130">
        <v>0</v>
      </c>
      <c r="V130">
        <f t="shared" si="17"/>
        <v>1</v>
      </c>
      <c r="X130">
        <f>'Zoox Counting'!Q130</f>
        <v>77.599999999999994</v>
      </c>
      <c r="Y130" s="55">
        <f t="shared" si="18"/>
        <v>775999.99999999988</v>
      </c>
      <c r="Z130">
        <f t="shared" ref="Z130:Z193" si="24">Y130*C130*1*V130/V130</f>
        <v>3879999.9999999995</v>
      </c>
      <c r="AA130" s="55">
        <f t="shared" si="19"/>
        <v>2061367.1114190172</v>
      </c>
      <c r="AB130">
        <f>Surfaces!D134</f>
        <v>1.8822460000000001</v>
      </c>
    </row>
    <row r="131" spans="1:28">
      <c r="A131">
        <f>Volume_Weights!A131</f>
        <v>112</v>
      </c>
      <c r="B131">
        <f>Volume_Weights!C131</f>
        <v>24</v>
      </c>
      <c r="C131">
        <v>5</v>
      </c>
      <c r="D131">
        <v>1.5</v>
      </c>
      <c r="E131">
        <f>Chlorophyll!B131</f>
        <v>0.33300000000000002</v>
      </c>
      <c r="F131">
        <f>Chlorophyll!C131</f>
        <v>6.4000000000000001E-2</v>
      </c>
      <c r="G131">
        <f>Chlorophyll!D131</f>
        <v>0.318</v>
      </c>
      <c r="H131">
        <f>Chlorophyll!E131</f>
        <v>1E-3</v>
      </c>
      <c r="I131">
        <f>Chlorophyll!F131</f>
        <v>5.0000000000000001E-3</v>
      </c>
      <c r="J131">
        <f>Chlorophyll!G131</f>
        <v>-2E-3</v>
      </c>
      <c r="K131">
        <f>Chlorophyll!H131</f>
        <v>4.0000000000000001E-3</v>
      </c>
      <c r="L131">
        <f>Chlorophyll!I131</f>
        <v>-8.9999999999999993E-3</v>
      </c>
      <c r="M131">
        <f t="shared" si="20"/>
        <v>3.7544400000000002</v>
      </c>
      <c r="N131">
        <f t="shared" si="21"/>
        <v>1.4779799999999998</v>
      </c>
      <c r="O131">
        <f t="shared" ref="O131:O194" si="25">11.43*(I131-L131)-0.64*(J131-L131)</f>
        <v>0.15553999999999996</v>
      </c>
      <c r="P131">
        <f t="shared" ref="P131:P194" si="26">27.09*(J131-L131)-3.63*(I131-L131)</f>
        <v>0.13880999999999999</v>
      </c>
      <c r="Q131" s="55">
        <f t="shared" si="22"/>
        <v>7.1917121622958859</v>
      </c>
      <c r="R131" s="44">
        <f t="shared" si="23"/>
        <v>2.9737973869120466</v>
      </c>
      <c r="T131">
        <v>10</v>
      </c>
      <c r="U131">
        <v>0</v>
      </c>
      <c r="V131">
        <f t="shared" ref="V131:V194" si="27">T131/(U131+T131)</f>
        <v>1</v>
      </c>
      <c r="X131">
        <f>'Zoox Counting'!Q131</f>
        <v>65.666666666666671</v>
      </c>
      <c r="Y131" s="55">
        <f t="shared" ref="Y131:Y194" si="28">X131/0.1*1000</f>
        <v>656666.66666666663</v>
      </c>
      <c r="Z131">
        <f t="shared" si="24"/>
        <v>3283333.333333333</v>
      </c>
      <c r="AA131" s="55">
        <f t="shared" ref="AA131:AA194" si="29">Z131/AB131</f>
        <v>1811732.1520471836</v>
      </c>
      <c r="AB131">
        <f>Surfaces!D131</f>
        <v>1.812262</v>
      </c>
    </row>
    <row r="132" spans="1:28">
      <c r="A132">
        <f>Volume_Weights!A132</f>
        <v>113</v>
      </c>
      <c r="B132">
        <f>Volume_Weights!C132</f>
        <v>25</v>
      </c>
      <c r="C132">
        <v>5</v>
      </c>
      <c r="D132">
        <v>1.5</v>
      </c>
      <c r="E132">
        <f>Chlorophyll!B132</f>
        <v>0.56299999999999994</v>
      </c>
      <c r="F132">
        <f>Chlorophyll!C132</f>
        <v>9.2999999999999999E-2</v>
      </c>
      <c r="G132">
        <f>Chlorophyll!D132</f>
        <v>0.54200000000000004</v>
      </c>
      <c r="H132">
        <f>Chlorophyll!E132</f>
        <v>5.0000000000000001E-3</v>
      </c>
      <c r="I132">
        <f>Chlorophyll!F132</f>
        <v>7.9000000000000001E-2</v>
      </c>
      <c r="J132">
        <f>Chlorophyll!G132</f>
        <v>5.8000000000000003E-2</v>
      </c>
      <c r="K132">
        <f>Chlorophyll!H132</f>
        <v>7.2999999999999995E-2</v>
      </c>
      <c r="L132">
        <f>Chlorophyll!I132</f>
        <v>4.3999999999999997E-2</v>
      </c>
      <c r="M132">
        <f t="shared" si="20"/>
        <v>6.3216199999999985</v>
      </c>
      <c r="N132">
        <f t="shared" si="21"/>
        <v>2.0644799999999996</v>
      </c>
      <c r="O132">
        <f t="shared" si="25"/>
        <v>0.39108999999999999</v>
      </c>
      <c r="P132">
        <f t="shared" si="26"/>
        <v>0.25221000000000016</v>
      </c>
      <c r="Q132" s="55">
        <f t="shared" si="22"/>
        <v>5.6224928863555714</v>
      </c>
      <c r="R132" s="44">
        <f t="shared" si="23"/>
        <v>1.9404343469166836</v>
      </c>
      <c r="T132">
        <v>10</v>
      </c>
      <c r="U132">
        <v>0</v>
      </c>
      <c r="V132">
        <f t="shared" si="27"/>
        <v>1</v>
      </c>
      <c r="X132">
        <f>'Zoox Counting'!Q132</f>
        <v>86.333333333333329</v>
      </c>
      <c r="Y132" s="55">
        <f t="shared" si="28"/>
        <v>863333.33333333326</v>
      </c>
      <c r="Z132">
        <f t="shared" si="24"/>
        <v>4316666.666666666</v>
      </c>
      <c r="AA132" s="55">
        <f t="shared" si="29"/>
        <v>1084677.9151535619</v>
      </c>
      <c r="AB132">
        <f>Surfaces!D132</f>
        <v>3.979676</v>
      </c>
    </row>
    <row r="133" spans="1:28">
      <c r="A133">
        <f>Volume_Weights!A133</f>
        <v>146</v>
      </c>
      <c r="B133">
        <f>Volume_Weights!C133</f>
        <v>24</v>
      </c>
      <c r="C133">
        <v>5</v>
      </c>
      <c r="D133">
        <v>1.5</v>
      </c>
      <c r="E133">
        <f>Chlorophyll!B133</f>
        <v>0.83199999999999996</v>
      </c>
      <c r="F133">
        <f>Chlorophyll!C133</f>
        <v>0.153</v>
      </c>
      <c r="G133">
        <f>Chlorophyll!D133</f>
        <v>0.81100000000000005</v>
      </c>
      <c r="H133">
        <f>Chlorophyll!E133</f>
        <v>2.5999999999999999E-2</v>
      </c>
      <c r="I133">
        <f>Chlorophyll!F133</f>
        <v>5.6000000000000001E-2</v>
      </c>
      <c r="J133">
        <f>Chlorophyll!G133</f>
        <v>4.4999999999999998E-2</v>
      </c>
      <c r="K133">
        <f>Chlorophyll!H133</f>
        <v>5.6000000000000001E-2</v>
      </c>
      <c r="L133">
        <f>Chlorophyll!I133</f>
        <v>2.7E-2</v>
      </c>
      <c r="M133">
        <f t="shared" si="20"/>
        <v>9.1312999999999995</v>
      </c>
      <c r="N133">
        <f t="shared" si="21"/>
        <v>2.9794200000000002</v>
      </c>
      <c r="O133">
        <f t="shared" si="25"/>
        <v>0.31995000000000001</v>
      </c>
      <c r="P133">
        <f t="shared" si="26"/>
        <v>0.38234999999999997</v>
      </c>
      <c r="Q133" s="55">
        <f t="shared" si="22"/>
        <v>17.34490975875412</v>
      </c>
      <c r="R133" s="44">
        <f t="shared" si="23"/>
        <v>6.1695116814904738</v>
      </c>
      <c r="T133">
        <v>10</v>
      </c>
      <c r="U133">
        <v>0</v>
      </c>
      <c r="V133">
        <f t="shared" si="27"/>
        <v>1</v>
      </c>
      <c r="X133">
        <f>'Zoox Counting'!Q133</f>
        <v>114.5</v>
      </c>
      <c r="Y133" s="55">
        <f t="shared" si="28"/>
        <v>1145000</v>
      </c>
      <c r="Z133">
        <f t="shared" si="24"/>
        <v>5725000</v>
      </c>
      <c r="AA133" s="55">
        <f t="shared" si="29"/>
        <v>3151951.5948324511</v>
      </c>
      <c r="AB133">
        <f>Surfaces!D133</f>
        <v>1.816335</v>
      </c>
    </row>
    <row r="134" spans="1:28">
      <c r="A134">
        <f>Volume_Weights!A134</f>
        <v>102</v>
      </c>
      <c r="B134">
        <f>Volume_Weights!D134</f>
        <v>10</v>
      </c>
      <c r="C134">
        <v>5</v>
      </c>
      <c r="D134">
        <v>1.5</v>
      </c>
      <c r="E134">
        <f>Chlorophyll!B134</f>
        <v>0.78400000000000003</v>
      </c>
      <c r="F134">
        <f>Chlorophyll!C134</f>
        <v>0.128</v>
      </c>
      <c r="G134">
        <f>Chlorophyll!D134</f>
        <v>0.754</v>
      </c>
      <c r="H134">
        <f>Chlorophyll!E134</f>
        <v>-1.2E-2</v>
      </c>
      <c r="I134">
        <f>Chlorophyll!F134</f>
        <v>8.1000000000000003E-2</v>
      </c>
      <c r="J134">
        <f>Chlorophyll!G134</f>
        <v>1.7000000000000001E-2</v>
      </c>
      <c r="K134">
        <f>Chlorophyll!H134</f>
        <v>7.4999999999999997E-2</v>
      </c>
      <c r="L134">
        <f>Chlorophyll!I134</f>
        <v>-3.0000000000000001E-3</v>
      </c>
      <c r="M134">
        <f t="shared" si="20"/>
        <v>9.00868</v>
      </c>
      <c r="N134">
        <f t="shared" si="21"/>
        <v>3.2844000000000002</v>
      </c>
      <c r="O134">
        <f t="shared" si="25"/>
        <v>0.94732000000000005</v>
      </c>
      <c r="P134">
        <f t="shared" si="26"/>
        <v>0.23688000000000003</v>
      </c>
      <c r="Q134" s="55">
        <f>(M134+O134)*$C134/$D134*1/$AB134</f>
        <v>17.631418351621768</v>
      </c>
      <c r="R134" s="44">
        <f t="shared" si="23"/>
        <v>6.2359542801525407</v>
      </c>
      <c r="T134">
        <v>10</v>
      </c>
      <c r="U134">
        <v>0</v>
      </c>
      <c r="V134">
        <f t="shared" si="27"/>
        <v>1</v>
      </c>
      <c r="X134">
        <f>'Zoox Counting'!Q134</f>
        <v>110.25</v>
      </c>
      <c r="Y134" s="55">
        <f t="shared" si="28"/>
        <v>1102500</v>
      </c>
      <c r="Z134">
        <f t="shared" si="24"/>
        <v>5512500</v>
      </c>
      <c r="AA134" s="55">
        <f t="shared" si="29"/>
        <v>2928682.0107467356</v>
      </c>
      <c r="AB134">
        <f>Surfaces!D134</f>
        <v>1.8822460000000001</v>
      </c>
    </row>
    <row r="135" spans="1:28">
      <c r="A135">
        <f>Volume_Weights!A135</f>
        <v>124</v>
      </c>
      <c r="B135">
        <f>Volume_Weights!D135</f>
        <v>9.8000000000000007</v>
      </c>
      <c r="C135">
        <v>5</v>
      </c>
      <c r="D135">
        <v>1.5</v>
      </c>
      <c r="E135">
        <f>Chlorophyll!B135</f>
        <v>0.495</v>
      </c>
      <c r="F135">
        <f>Chlorophyll!C135</f>
        <v>7.8E-2</v>
      </c>
      <c r="G135">
        <f>Chlorophyll!D135</f>
        <v>0.46800000000000003</v>
      </c>
      <c r="H135">
        <f>Chlorophyll!E135</f>
        <v>-1.4E-2</v>
      </c>
      <c r="I135">
        <f>Chlorophyll!F135</f>
        <v>2.7E-2</v>
      </c>
      <c r="J135">
        <f>Chlorophyll!G135</f>
        <v>4.0000000000000001E-3</v>
      </c>
      <c r="K135">
        <f>Chlorophyll!H135</f>
        <v>2.3E-2</v>
      </c>
      <c r="L135">
        <f>Chlorophyll!I135</f>
        <v>-4.0000000000000001E-3</v>
      </c>
      <c r="M135">
        <f t="shared" si="20"/>
        <v>5.7589899999999998</v>
      </c>
      <c r="N135">
        <f t="shared" si="21"/>
        <v>2.1583200000000002</v>
      </c>
      <c r="O135">
        <f t="shared" si="25"/>
        <v>0.34920999999999996</v>
      </c>
      <c r="P135">
        <f t="shared" si="26"/>
        <v>0.10419</v>
      </c>
      <c r="Q135" s="55">
        <f t="shared" si="22"/>
        <v>20.096022150960668</v>
      </c>
      <c r="R135" s="44">
        <f t="shared" si="23"/>
        <v>7.443674253752337</v>
      </c>
      <c r="T135">
        <v>10</v>
      </c>
      <c r="U135">
        <v>0</v>
      </c>
      <c r="V135">
        <f t="shared" si="27"/>
        <v>1</v>
      </c>
      <c r="X135">
        <f>'Zoox Counting'!Q135</f>
        <v>60</v>
      </c>
      <c r="Y135" s="55">
        <f t="shared" si="28"/>
        <v>600000</v>
      </c>
      <c r="Z135">
        <f t="shared" si="24"/>
        <v>3000000</v>
      </c>
      <c r="AA135" s="55">
        <f t="shared" si="29"/>
        <v>2961006.5053312923</v>
      </c>
      <c r="AB135">
        <f>Surfaces!D135</f>
        <v>1.013169</v>
      </c>
    </row>
    <row r="136" spans="1:28">
      <c r="A136">
        <f>Volume_Weights!A136</f>
        <v>169</v>
      </c>
      <c r="B136">
        <f>Volume_Weights!D136</f>
        <v>10.5</v>
      </c>
      <c r="C136">
        <v>5</v>
      </c>
      <c r="D136">
        <v>1.5</v>
      </c>
      <c r="E136">
        <f>Chlorophyll!B136</f>
        <v>0.77700000000000002</v>
      </c>
      <c r="F136">
        <f>Chlorophyll!C136</f>
        <v>0.121</v>
      </c>
      <c r="G136">
        <f>Chlorophyll!D136</f>
        <v>0.73899999999999999</v>
      </c>
      <c r="H136">
        <f>Chlorophyll!E136</f>
        <v>4.0000000000000001E-3</v>
      </c>
      <c r="I136">
        <f>Chlorophyll!F136</f>
        <v>5.7000000000000002E-2</v>
      </c>
      <c r="J136">
        <f>Chlorophyll!G136</f>
        <v>0.03</v>
      </c>
      <c r="K136">
        <f>Chlorophyll!H136</f>
        <v>5.1999999999999998E-2</v>
      </c>
      <c r="L136">
        <f>Chlorophyll!I136</f>
        <v>2.3E-2</v>
      </c>
      <c r="M136">
        <f t="shared" si="20"/>
        <v>8.76051</v>
      </c>
      <c r="N136">
        <f t="shared" si="21"/>
        <v>2.7448199999999998</v>
      </c>
      <c r="O136">
        <f t="shared" si="25"/>
        <v>0.38414000000000004</v>
      </c>
      <c r="P136">
        <f t="shared" si="26"/>
        <v>6.6209999999999991E-2</v>
      </c>
      <c r="Q136" s="55">
        <f t="shared" si="22"/>
        <v>23.326219138128899</v>
      </c>
      <c r="R136" s="44">
        <f t="shared" si="23"/>
        <v>7.1703894390550174</v>
      </c>
      <c r="T136">
        <v>10</v>
      </c>
      <c r="U136">
        <v>0</v>
      </c>
      <c r="V136">
        <f t="shared" si="27"/>
        <v>1</v>
      </c>
      <c r="X136">
        <f>'Zoox Counting'!Q136</f>
        <v>92.5</v>
      </c>
      <c r="Y136" s="55">
        <f t="shared" si="28"/>
        <v>925000</v>
      </c>
      <c r="Z136">
        <f t="shared" si="24"/>
        <v>4625000</v>
      </c>
      <c r="AA136" s="55">
        <f t="shared" si="29"/>
        <v>3539241.9670685967</v>
      </c>
      <c r="AB136">
        <f>Surfaces!D136</f>
        <v>1.3067770000000001</v>
      </c>
    </row>
    <row r="137" spans="1:28">
      <c r="A137">
        <f>Volume_Weights!A137</f>
        <v>1086</v>
      </c>
      <c r="B137">
        <f>Volume_Weights!D137</f>
        <v>9.6999999999999993</v>
      </c>
      <c r="C137">
        <v>5</v>
      </c>
      <c r="D137">
        <v>1.5</v>
      </c>
      <c r="E137">
        <f>Chlorophyll!B137</f>
        <v>0.49</v>
      </c>
      <c r="F137">
        <f>Chlorophyll!C137</f>
        <v>8.5999999999999993E-2</v>
      </c>
      <c r="G137">
        <f>Chlorophyll!D137</f>
        <v>0.47799999999999998</v>
      </c>
      <c r="H137">
        <f>Chlorophyll!E137</f>
        <v>-8.0000000000000002E-3</v>
      </c>
      <c r="I137">
        <f>Chlorophyll!F137</f>
        <v>3.5999999999999997E-2</v>
      </c>
      <c r="J137">
        <f>Chlorophyll!G137</f>
        <v>2.7E-2</v>
      </c>
      <c r="K137">
        <f>Chlorophyll!H137</f>
        <v>4.2000000000000003E-2</v>
      </c>
      <c r="L137">
        <f>Chlorophyll!I137</f>
        <v>2.7E-2</v>
      </c>
      <c r="M137">
        <f t="shared" si="20"/>
        <v>5.6319800000000004</v>
      </c>
      <c r="N137">
        <f t="shared" si="21"/>
        <v>2.2052400000000003</v>
      </c>
      <c r="O137">
        <f t="shared" si="25"/>
        <v>0.10286999999999998</v>
      </c>
      <c r="P137">
        <f t="shared" si="26"/>
        <v>-3.2669999999999991E-2</v>
      </c>
      <c r="Q137" s="55">
        <f t="shared" si="22"/>
        <v>15.244054796035327</v>
      </c>
      <c r="R137" s="44">
        <f t="shared" si="23"/>
        <v>5.775003030283699</v>
      </c>
      <c r="T137">
        <v>10</v>
      </c>
      <c r="U137">
        <v>0</v>
      </c>
      <c r="V137">
        <f t="shared" si="27"/>
        <v>1</v>
      </c>
      <c r="X137">
        <f>'Zoox Counting'!Q137</f>
        <v>48.25</v>
      </c>
      <c r="Y137" s="55">
        <f t="shared" si="28"/>
        <v>482500</v>
      </c>
      <c r="Z137">
        <f t="shared" si="24"/>
        <v>2412500</v>
      </c>
      <c r="AA137" s="55">
        <f t="shared" si="29"/>
        <v>1923831.4269127469</v>
      </c>
      <c r="AB137">
        <f>Surfaces!D137</f>
        <v>1.254008</v>
      </c>
    </row>
    <row r="138" spans="1:28">
      <c r="A138">
        <f>Volume_Weights!A138</f>
        <v>1087</v>
      </c>
      <c r="B138">
        <f>Volume_Weights!D138</f>
        <v>10</v>
      </c>
      <c r="C138">
        <v>5</v>
      </c>
      <c r="D138">
        <v>1.5</v>
      </c>
      <c r="E138">
        <f>Chlorophyll!B138</f>
        <v>1</v>
      </c>
      <c r="F138">
        <f>Chlorophyll!C138</f>
        <v>0.20899999999999999</v>
      </c>
      <c r="G138">
        <f>Chlorophyll!D138</f>
        <v>0.96599999999999997</v>
      </c>
      <c r="H138">
        <f>Chlorophyll!E138</f>
        <v>2.8000000000000001E-2</v>
      </c>
      <c r="I138">
        <f>Chlorophyll!F138</f>
        <v>6.9000000000000006E-2</v>
      </c>
      <c r="J138">
        <f>Chlorophyll!G138</f>
        <v>3.9E-2</v>
      </c>
      <c r="K138">
        <f>Chlorophyll!H138</f>
        <v>6.4000000000000001E-2</v>
      </c>
      <c r="L138">
        <f>Chlorophyll!I138</f>
        <v>2.1999999999999999E-2</v>
      </c>
      <c r="M138">
        <f t="shared" si="20"/>
        <v>10.994119999999999</v>
      </c>
      <c r="N138">
        <f t="shared" si="21"/>
        <v>4.2462600000000004</v>
      </c>
      <c r="O138">
        <f t="shared" si="25"/>
        <v>0.52633000000000008</v>
      </c>
      <c r="P138">
        <f t="shared" si="26"/>
        <v>0.28992000000000007</v>
      </c>
      <c r="Q138" s="55">
        <f t="shared" si="22"/>
        <v>41.781543288992943</v>
      </c>
      <c r="R138" s="44">
        <f t="shared" si="23"/>
        <v>16.451492870214626</v>
      </c>
      <c r="T138">
        <v>10</v>
      </c>
      <c r="U138">
        <v>0</v>
      </c>
      <c r="V138">
        <f t="shared" si="27"/>
        <v>1</v>
      </c>
      <c r="X138">
        <f>'Zoox Counting'!Q138</f>
        <v>127.875</v>
      </c>
      <c r="Y138" s="55">
        <f t="shared" si="28"/>
        <v>1278750</v>
      </c>
      <c r="Z138">
        <f t="shared" si="24"/>
        <v>6393750</v>
      </c>
      <c r="AA138" s="55">
        <f t="shared" si="29"/>
        <v>6956518.427769715</v>
      </c>
      <c r="AB138">
        <f>Surfaces!D138</f>
        <v>0.91910199999999997</v>
      </c>
    </row>
    <row r="139" spans="1:28">
      <c r="A139">
        <f>Volume_Weights!A139</f>
        <v>1088</v>
      </c>
      <c r="B139">
        <f>Volume_Weights!D139</f>
        <v>11.2</v>
      </c>
      <c r="C139">
        <v>5</v>
      </c>
      <c r="D139">
        <v>1.5</v>
      </c>
      <c r="E139">
        <f>Chlorophyll!B139</f>
        <v>0.48499999999999999</v>
      </c>
      <c r="F139">
        <f>Chlorophyll!C139</f>
        <v>0.105</v>
      </c>
      <c r="G139">
        <f>Chlorophyll!D139</f>
        <v>0.46800000000000003</v>
      </c>
      <c r="H139">
        <f>Chlorophyll!E139</f>
        <v>1.7999999999999999E-2</v>
      </c>
      <c r="I139">
        <f>Chlorophyll!F139</f>
        <v>2.1999999999999999E-2</v>
      </c>
      <c r="J139">
        <f>Chlorophyll!G139</f>
        <v>5.0000000000000001E-3</v>
      </c>
      <c r="K139">
        <f>Chlorophyll!H139</f>
        <v>1.7999999999999999E-2</v>
      </c>
      <c r="L139">
        <f>Chlorophyll!I139</f>
        <v>2E-3</v>
      </c>
      <c r="M139">
        <f t="shared" si="20"/>
        <v>5.2821299999999995</v>
      </c>
      <c r="N139">
        <f t="shared" si="21"/>
        <v>2.0410200000000001</v>
      </c>
      <c r="O139">
        <f t="shared" si="25"/>
        <v>0.22667999999999996</v>
      </c>
      <c r="P139">
        <f t="shared" si="26"/>
        <v>8.670000000000011E-3</v>
      </c>
      <c r="Q139" s="55">
        <f t="shared" si="22"/>
        <v>16.927532972032196</v>
      </c>
      <c r="R139" s="44">
        <f t="shared" si="23"/>
        <v>6.2983103533149034</v>
      </c>
      <c r="T139">
        <v>10</v>
      </c>
      <c r="U139">
        <v>0</v>
      </c>
      <c r="V139">
        <f t="shared" si="27"/>
        <v>1</v>
      </c>
      <c r="X139">
        <f>'Zoox Counting'!Q139</f>
        <v>59.75</v>
      </c>
      <c r="Y139" s="55">
        <f t="shared" si="28"/>
        <v>597500</v>
      </c>
      <c r="Z139">
        <f t="shared" si="24"/>
        <v>2987500</v>
      </c>
      <c r="AA139" s="55">
        <f t="shared" si="29"/>
        <v>2754007.0226026778</v>
      </c>
      <c r="AB139">
        <f>Surfaces!D139</f>
        <v>1.0847829999999998</v>
      </c>
    </row>
    <row r="140" spans="1:28">
      <c r="A140">
        <f>Volume_Weights!A140</f>
        <v>109</v>
      </c>
      <c r="B140">
        <f>Volume_Weights!C140</f>
        <v>28</v>
      </c>
      <c r="C140">
        <v>5</v>
      </c>
      <c r="D140">
        <v>1.5</v>
      </c>
      <c r="E140">
        <f>Chlorophyll!B140</f>
        <v>0.55800000000000005</v>
      </c>
      <c r="F140">
        <f>Chlorophyll!C140</f>
        <v>0.12</v>
      </c>
      <c r="G140">
        <f>Chlorophyll!D140</f>
        <v>0.51900000000000002</v>
      </c>
      <c r="H140">
        <f>Chlorophyll!E140</f>
        <v>0</v>
      </c>
      <c r="I140">
        <f>Chlorophyll!F140</f>
        <v>3.2000000000000001E-2</v>
      </c>
      <c r="J140">
        <f>Chlorophyll!G140</f>
        <v>1.2E-2</v>
      </c>
      <c r="K140">
        <f>Chlorophyll!H140</f>
        <v>0.03</v>
      </c>
      <c r="L140">
        <f>Chlorophyll!I140</f>
        <v>1E-3</v>
      </c>
      <c r="M140">
        <f t="shared" si="20"/>
        <v>6.3011400000000002</v>
      </c>
      <c r="N140">
        <f t="shared" si="21"/>
        <v>2.8151999999999999</v>
      </c>
      <c r="O140">
        <f t="shared" si="25"/>
        <v>0.34728999999999999</v>
      </c>
      <c r="P140">
        <f t="shared" si="26"/>
        <v>0.18545999999999999</v>
      </c>
      <c r="Q140" s="55">
        <f t="shared" si="22"/>
        <v>24.144861250476207</v>
      </c>
      <c r="R140" s="44">
        <f t="shared" si="23"/>
        <v>10.89738770805347</v>
      </c>
      <c r="T140">
        <v>10</v>
      </c>
      <c r="U140">
        <v>0</v>
      </c>
      <c r="V140">
        <f t="shared" si="27"/>
        <v>1</v>
      </c>
      <c r="X140">
        <f>'Zoox Counting'!Q140</f>
        <v>177.66666666666666</v>
      </c>
      <c r="Y140" s="55">
        <f t="shared" si="28"/>
        <v>1776666.6666666665</v>
      </c>
      <c r="Z140">
        <f t="shared" si="24"/>
        <v>8883333.3333333321</v>
      </c>
      <c r="AA140" s="55">
        <f t="shared" si="29"/>
        <v>9678383.5029501822</v>
      </c>
      <c r="AB140">
        <f>Surfaces!D140</f>
        <v>0.91785299999999992</v>
      </c>
    </row>
    <row r="141" spans="1:28">
      <c r="A141">
        <f>Volume_Weights!A141</f>
        <v>123</v>
      </c>
      <c r="B141">
        <f>Volume_Weights!C141</f>
        <v>27</v>
      </c>
      <c r="C141">
        <v>5</v>
      </c>
      <c r="D141">
        <v>1.5</v>
      </c>
      <c r="E141">
        <f>Chlorophyll!B141</f>
        <v>0.34300000000000003</v>
      </c>
      <c r="F141">
        <f>Chlorophyll!C141</f>
        <v>8.1000000000000003E-2</v>
      </c>
      <c r="G141">
        <f>Chlorophyll!D140</f>
        <v>0.51900000000000002</v>
      </c>
      <c r="H141">
        <f>Chlorophyll!E141</f>
        <v>6.0000000000000001E-3</v>
      </c>
      <c r="I141">
        <f>Chlorophyll!F141</f>
        <v>1.0999999999999999E-2</v>
      </c>
      <c r="J141">
        <f>Chlorophyll!G141</f>
        <v>5.0000000000000001E-3</v>
      </c>
      <c r="K141">
        <f>Chlorophyll!H141</f>
        <v>6.0000000000000001E-3</v>
      </c>
      <c r="L141">
        <f>Chlorophyll!I141</f>
        <v>3.0000000000000001E-3</v>
      </c>
      <c r="M141">
        <f t="shared" si="20"/>
        <v>3.8039100000000001</v>
      </c>
      <c r="N141">
        <f t="shared" si="21"/>
        <v>1.7594999999999996</v>
      </c>
      <c r="O141">
        <f t="shared" si="25"/>
        <v>9.015999999999999E-2</v>
      </c>
      <c r="P141">
        <f t="shared" si="26"/>
        <v>2.5139999999999999E-2</v>
      </c>
      <c r="Q141" s="55">
        <f t="shared" si="22"/>
        <v>29.832004553627311</v>
      </c>
      <c r="R141" s="44">
        <f t="shared" si="23"/>
        <v>13.671913603655156</v>
      </c>
      <c r="T141">
        <v>10</v>
      </c>
      <c r="U141">
        <v>0</v>
      </c>
      <c r="V141">
        <f t="shared" si="27"/>
        <v>1</v>
      </c>
      <c r="X141">
        <f>'Zoox Counting'!Q141</f>
        <v>103</v>
      </c>
      <c r="Y141" s="55">
        <f t="shared" si="28"/>
        <v>1030000</v>
      </c>
      <c r="Z141">
        <f t="shared" si="24"/>
        <v>5150000</v>
      </c>
      <c r="AA141" s="55">
        <f t="shared" si="29"/>
        <v>11836060.223713031</v>
      </c>
      <c r="AB141">
        <f>Surfaces!D141</f>
        <v>0.43511099999999997</v>
      </c>
    </row>
    <row r="142" spans="1:28">
      <c r="A142">
        <f>Volume_Weights!A142</f>
        <v>137</v>
      </c>
      <c r="B142">
        <f>Volume_Weights!C142</f>
        <v>25</v>
      </c>
      <c r="C142">
        <v>5</v>
      </c>
      <c r="D142">
        <v>1.5</v>
      </c>
      <c r="E142">
        <f>Chlorophyll!B142</f>
        <v>0.76600000000000001</v>
      </c>
      <c r="F142">
        <f>Chlorophyll!C142</f>
        <v>0.16700000000000001</v>
      </c>
      <c r="G142">
        <f>Chlorophyll!D141</f>
        <v>0.311</v>
      </c>
      <c r="H142">
        <f>Chlorophyll!E142</f>
        <v>2E-3</v>
      </c>
      <c r="I142">
        <f>Chlorophyll!F142</f>
        <v>0.03</v>
      </c>
      <c r="J142">
        <f>Chlorophyll!G142</f>
        <v>0.01</v>
      </c>
      <c r="K142">
        <f>Chlorophyll!H142</f>
        <v>1.7000000000000001E-2</v>
      </c>
      <c r="L142">
        <f>Chlorophyll!I142</f>
        <v>6.0000000000000001E-3</v>
      </c>
      <c r="M142">
        <f t="shared" si="20"/>
        <v>8.6269199999999984</v>
      </c>
      <c r="N142">
        <f t="shared" si="21"/>
        <v>3.8709000000000002</v>
      </c>
      <c r="O142">
        <f t="shared" si="25"/>
        <v>0.27176</v>
      </c>
      <c r="P142">
        <f t="shared" si="26"/>
        <v>2.1239999999999995E-2</v>
      </c>
      <c r="Q142" s="55">
        <f t="shared" si="22"/>
        <v>30.004315867556812</v>
      </c>
      <c r="R142" s="44">
        <f t="shared" si="23"/>
        <v>13.123406837952663</v>
      </c>
      <c r="T142">
        <v>10</v>
      </c>
      <c r="U142">
        <v>0</v>
      </c>
      <c r="V142">
        <f t="shared" si="27"/>
        <v>1</v>
      </c>
      <c r="X142">
        <f>'Zoox Counting'!Q142</f>
        <v>194.16666666666666</v>
      </c>
      <c r="Y142" s="55">
        <f t="shared" si="28"/>
        <v>1941666.6666666665</v>
      </c>
      <c r="Z142">
        <f t="shared" si="24"/>
        <v>9708333.3333333321</v>
      </c>
      <c r="AA142" s="55">
        <f t="shared" si="29"/>
        <v>9820284.5775170252</v>
      </c>
      <c r="AB142">
        <f>Surfaces!D142</f>
        <v>0.98860000000000003</v>
      </c>
    </row>
    <row r="143" spans="1:28">
      <c r="A143">
        <f>Volume_Weights!A143</f>
        <v>138</v>
      </c>
      <c r="B143">
        <f>Volume_Weights!C143</f>
        <v>26</v>
      </c>
      <c r="C143">
        <v>5</v>
      </c>
      <c r="D143">
        <v>1.5</v>
      </c>
      <c r="E143">
        <f>Chlorophyll!B143</f>
        <v>0.16700000000000001</v>
      </c>
      <c r="F143">
        <f>Chlorophyll!C143</f>
        <v>1.7999999999999999E-2</v>
      </c>
      <c r="G143">
        <f>Chlorophyll!D142</f>
        <v>0.72299999999999998</v>
      </c>
      <c r="H143">
        <f>Chlorophyll!E143</f>
        <v>2E-3</v>
      </c>
      <c r="I143">
        <f>Chlorophyll!F143</f>
        <v>-2.5999999999999999E-2</v>
      </c>
      <c r="J143">
        <f>Chlorophyll!G143</f>
        <v>1.4E-2</v>
      </c>
      <c r="K143">
        <f>Chlorophyll!H143</f>
        <v>1.9E-2</v>
      </c>
      <c r="L143">
        <f>Chlorophyll!I143</f>
        <v>1.4E-2</v>
      </c>
      <c r="M143">
        <f t="shared" si="20"/>
        <v>1.87571</v>
      </c>
      <c r="N143">
        <f t="shared" si="21"/>
        <v>0.37535999999999997</v>
      </c>
      <c r="O143">
        <f t="shared" si="25"/>
        <v>-0.4572</v>
      </c>
      <c r="P143">
        <f t="shared" si="26"/>
        <v>0.1452</v>
      </c>
      <c r="Q143" s="55">
        <f t="shared" si="22"/>
        <v>8.0501472113828321</v>
      </c>
      <c r="R143" s="44">
        <f t="shared" si="23"/>
        <v>2.954215784419882</v>
      </c>
      <c r="T143">
        <v>10</v>
      </c>
      <c r="U143">
        <v>0</v>
      </c>
      <c r="V143">
        <f t="shared" si="27"/>
        <v>1</v>
      </c>
      <c r="X143">
        <f>'Zoox Counting'!Q143</f>
        <v>62.333333333333336</v>
      </c>
      <c r="Y143" s="55">
        <f t="shared" si="28"/>
        <v>623333.33333333337</v>
      </c>
      <c r="Z143">
        <f t="shared" si="24"/>
        <v>3116666.666666667</v>
      </c>
      <c r="AA143" s="55">
        <f t="shared" si="29"/>
        <v>5306192.8662067596</v>
      </c>
      <c r="AB143">
        <f>Surfaces!D143</f>
        <v>0.587364</v>
      </c>
    </row>
    <row r="144" spans="1:28">
      <c r="A144">
        <f>Volume_Weights!A144</f>
        <v>136</v>
      </c>
      <c r="B144">
        <f>Volume_Weights!C144</f>
        <v>25</v>
      </c>
      <c r="C144">
        <v>5</v>
      </c>
      <c r="D144">
        <v>1.5</v>
      </c>
      <c r="E144">
        <f>Chlorophyll!B144</f>
        <v>0.33600000000000002</v>
      </c>
      <c r="F144">
        <f>Chlorophyll!C144</f>
        <v>0.08</v>
      </c>
      <c r="G144">
        <f>Chlorophyll!D143</f>
        <v>0.15</v>
      </c>
      <c r="H144">
        <f>Chlorophyll!E144</f>
        <v>8.9999999999999993E-3</v>
      </c>
      <c r="I144">
        <f>Chlorophyll!F144</f>
        <v>2E-3</v>
      </c>
      <c r="J144">
        <f>Chlorophyll!G144</f>
        <v>-4.0000000000000001E-3</v>
      </c>
      <c r="K144">
        <f>Chlorophyll!H144</f>
        <v>-2E-3</v>
      </c>
      <c r="L144">
        <f>Chlorophyll!I144</f>
        <v>-3.0000000000000001E-3</v>
      </c>
      <c r="M144">
        <f t="shared" si="20"/>
        <v>3.69217</v>
      </c>
      <c r="N144">
        <f t="shared" si="21"/>
        <v>1.6656600000000001</v>
      </c>
      <c r="O144">
        <f t="shared" si="25"/>
        <v>5.7790000000000001E-2</v>
      </c>
      <c r="P144">
        <f t="shared" si="26"/>
        <v>-4.5240000000000002E-2</v>
      </c>
      <c r="Q144" s="55">
        <f t="shared" si="22"/>
        <v>16.119521292395333</v>
      </c>
      <c r="R144" s="44">
        <f t="shared" si="23"/>
        <v>6.9655128835036217</v>
      </c>
      <c r="T144">
        <v>10</v>
      </c>
      <c r="U144">
        <v>0</v>
      </c>
      <c r="V144">
        <f t="shared" si="27"/>
        <v>1</v>
      </c>
      <c r="X144">
        <f>'Zoox Counting'!Q144</f>
        <v>103.66666666666667</v>
      </c>
      <c r="Y144" s="55">
        <f t="shared" si="28"/>
        <v>1036666.6666666667</v>
      </c>
      <c r="Z144">
        <f t="shared" si="24"/>
        <v>5183333.333333334</v>
      </c>
      <c r="AA144" s="55">
        <f t="shared" si="29"/>
        <v>6684299.4617741909</v>
      </c>
      <c r="AB144">
        <f>Surfaces!D144</f>
        <v>0.77544899999999994</v>
      </c>
    </row>
    <row r="145" spans="1:28">
      <c r="A145">
        <f>Volume_Weights!A145</f>
        <v>152</v>
      </c>
      <c r="B145">
        <f>Volume_Weights!C145</f>
        <v>26</v>
      </c>
      <c r="C145">
        <v>5</v>
      </c>
      <c r="D145">
        <v>1.5</v>
      </c>
      <c r="E145">
        <f>Chlorophyll!B145</f>
        <v>0.71099999999999997</v>
      </c>
      <c r="F145">
        <f>Chlorophyll!C145</f>
        <v>0.14299999999999999</v>
      </c>
      <c r="G145">
        <f>Chlorophyll!D144</f>
        <v>0.318</v>
      </c>
      <c r="H145">
        <f>Chlorophyll!E145</f>
        <v>8.9999999999999993E-3</v>
      </c>
      <c r="I145">
        <f>Chlorophyll!F145</f>
        <v>1.9E-2</v>
      </c>
      <c r="J145">
        <f>Chlorophyll!G145</f>
        <v>7.0000000000000001E-3</v>
      </c>
      <c r="K145">
        <f>Chlorophyll!H145</f>
        <v>1.7000000000000001E-2</v>
      </c>
      <c r="L145">
        <f>Chlorophyll!I145</f>
        <v>2E-3</v>
      </c>
      <c r="M145">
        <f t="shared" si="20"/>
        <v>7.9380999999999995</v>
      </c>
      <c r="N145">
        <f t="shared" si="21"/>
        <v>3.1436399999999995</v>
      </c>
      <c r="O145">
        <f t="shared" si="25"/>
        <v>0.19111</v>
      </c>
      <c r="P145">
        <f t="shared" si="26"/>
        <v>7.3740000000000014E-2</v>
      </c>
      <c r="Q145" s="55">
        <f t="shared" si="22"/>
        <v>31.378273085440181</v>
      </c>
      <c r="R145" s="44">
        <f t="shared" si="23"/>
        <v>12.418897809213137</v>
      </c>
      <c r="T145">
        <v>10</v>
      </c>
      <c r="U145">
        <v>0</v>
      </c>
      <c r="V145">
        <f t="shared" si="27"/>
        <v>1</v>
      </c>
      <c r="X145">
        <f>'Zoox Counting'!Q145</f>
        <v>157.125</v>
      </c>
      <c r="Y145" s="55">
        <f t="shared" si="28"/>
        <v>1571250</v>
      </c>
      <c r="Z145">
        <f t="shared" si="24"/>
        <v>7856250</v>
      </c>
      <c r="AA145" s="55">
        <f t="shared" si="29"/>
        <v>9097399.0557811689</v>
      </c>
      <c r="AB145">
        <f>Surfaces!D145</f>
        <v>0.86357099999999998</v>
      </c>
    </row>
    <row r="146" spans="1:28">
      <c r="A146">
        <f>Volume_Weights!A146</f>
        <v>126</v>
      </c>
      <c r="B146">
        <f>Volume_Weights!C146</f>
        <v>27</v>
      </c>
      <c r="C146">
        <v>5</v>
      </c>
      <c r="D146">
        <v>1.5</v>
      </c>
      <c r="E146">
        <f>Chlorophyll!B146</f>
        <v>0.47</v>
      </c>
      <c r="F146">
        <f>Chlorophyll!C146</f>
        <v>9.7000000000000003E-2</v>
      </c>
      <c r="G146">
        <f>Chlorophyll!D145</f>
        <v>0.66900000000000004</v>
      </c>
      <c r="H146">
        <f>Chlorophyll!E146</f>
        <v>-1E-3</v>
      </c>
      <c r="I146">
        <f>Chlorophyll!F146</f>
        <v>3.3000000000000002E-2</v>
      </c>
      <c r="J146">
        <f>Chlorophyll!G146</f>
        <v>2.5000000000000001E-2</v>
      </c>
      <c r="K146">
        <f>Chlorophyll!H146</f>
        <v>2.9000000000000001E-2</v>
      </c>
      <c r="L146">
        <f>Chlorophyll!I146</f>
        <v>1.4999999999999999E-2</v>
      </c>
      <c r="M146">
        <f t="shared" ref="M146:M209" si="30">11.43 * (E146-H146)-0.64*(F146-H146)</f>
        <v>5.3208099999999998</v>
      </c>
      <c r="N146">
        <f t="shared" ref="N146:N209" si="31">27.09*(F146-H146)-3.63*(F146-H146)</f>
        <v>2.29908</v>
      </c>
      <c r="O146">
        <f t="shared" si="25"/>
        <v>0.19934000000000002</v>
      </c>
      <c r="P146">
        <f t="shared" si="26"/>
        <v>0.20556000000000002</v>
      </c>
      <c r="Q146" s="55">
        <f t="shared" si="22"/>
        <v>24.826958105646632</v>
      </c>
      <c r="R146" s="44">
        <f t="shared" si="23"/>
        <v>11.264656277406734</v>
      </c>
      <c r="T146">
        <v>10</v>
      </c>
      <c r="U146">
        <v>0</v>
      </c>
      <c r="V146">
        <f t="shared" si="27"/>
        <v>1</v>
      </c>
      <c r="X146">
        <f>'Zoox Counting'!Q146</f>
        <v>95.5</v>
      </c>
      <c r="Y146" s="55">
        <f t="shared" si="28"/>
        <v>955000</v>
      </c>
      <c r="Z146">
        <f t="shared" si="24"/>
        <v>4775000</v>
      </c>
      <c r="AA146" s="55">
        <f t="shared" si="29"/>
        <v>6442690.4135465156</v>
      </c>
      <c r="AB146">
        <f>Surfaces!D146</f>
        <v>0.74114999999999998</v>
      </c>
    </row>
    <row r="147" spans="1:28">
      <c r="A147">
        <f>Volume_Weights!A147</f>
        <v>182</v>
      </c>
      <c r="B147">
        <f>Volume_Weights!C147</f>
        <v>25</v>
      </c>
      <c r="C147">
        <v>5</v>
      </c>
      <c r="D147">
        <v>1.5</v>
      </c>
      <c r="E147">
        <f>Chlorophyll!B147</f>
        <v>0.33800000000000002</v>
      </c>
      <c r="F147">
        <f>Chlorophyll!C147</f>
        <v>5.1999999999999998E-2</v>
      </c>
      <c r="G147">
        <f>Chlorophyll!D147</f>
        <v>0.32600000000000001</v>
      </c>
      <c r="H147">
        <f>Chlorophyll!E147</f>
        <v>-2.5999999999999999E-2</v>
      </c>
      <c r="I147">
        <f>Chlorophyll!F147</f>
        <v>5.6000000000000001E-2</v>
      </c>
      <c r="J147">
        <f>Chlorophyll!G147</f>
        <v>4.4999999999999998E-2</v>
      </c>
      <c r="K147">
        <f>Chlorophyll!H147</f>
        <v>5.1999999999999998E-2</v>
      </c>
      <c r="L147">
        <f>Chlorophyll!I147</f>
        <v>0.03</v>
      </c>
      <c r="M147">
        <f t="shared" si="30"/>
        <v>4.1105999999999998</v>
      </c>
      <c r="N147">
        <f t="shared" si="31"/>
        <v>1.8298800000000002</v>
      </c>
      <c r="O147">
        <f t="shared" si="25"/>
        <v>0.28758</v>
      </c>
      <c r="P147">
        <f t="shared" si="26"/>
        <v>0.31196999999999997</v>
      </c>
      <c r="Q147" s="55">
        <f t="shared" si="22"/>
        <v>23.978854982932528</v>
      </c>
      <c r="R147" s="44">
        <f t="shared" si="23"/>
        <v>11.677355302692032</v>
      </c>
      <c r="T147">
        <v>10</v>
      </c>
      <c r="U147">
        <v>0</v>
      </c>
      <c r="V147">
        <f t="shared" si="27"/>
        <v>1</v>
      </c>
      <c r="X147">
        <f>'Zoox Counting'!Q147</f>
        <v>126</v>
      </c>
      <c r="Y147" s="55">
        <f t="shared" si="28"/>
        <v>1260000</v>
      </c>
      <c r="Z147">
        <f t="shared" si="24"/>
        <v>6300000</v>
      </c>
      <c r="AA147" s="55">
        <f t="shared" si="29"/>
        <v>10304270.384054877</v>
      </c>
      <c r="AB147">
        <f>Surfaces!D147</f>
        <v>0.61139700000000008</v>
      </c>
    </row>
    <row r="148" spans="1:28">
      <c r="A148">
        <f>Volume_Weights!A148</f>
        <v>183</v>
      </c>
      <c r="B148">
        <f>Volume_Weights!C148</f>
        <v>26</v>
      </c>
      <c r="C148">
        <v>5</v>
      </c>
      <c r="D148">
        <v>1.5</v>
      </c>
      <c r="E148">
        <f>Chlorophyll!B148</f>
        <v>0.28899999999999998</v>
      </c>
      <c r="F148">
        <f>Chlorophyll!C148</f>
        <v>8.4000000000000005E-2</v>
      </c>
      <c r="G148">
        <f>Chlorophyll!D148</f>
        <v>0.28299999999999997</v>
      </c>
      <c r="H148">
        <f>Chlorophyll!E148</f>
        <v>3.1E-2</v>
      </c>
      <c r="I148">
        <f>Chlorophyll!F148</f>
        <v>0.107</v>
      </c>
      <c r="J148">
        <f>Chlorophyll!G148</f>
        <v>9.8000000000000004E-2</v>
      </c>
      <c r="K148">
        <f>Chlorophyll!H148</f>
        <v>0.107</v>
      </c>
      <c r="L148">
        <f>Chlorophyll!I148</f>
        <v>9.0999999999999998E-2</v>
      </c>
      <c r="M148">
        <f t="shared" si="30"/>
        <v>2.9150199999999997</v>
      </c>
      <c r="N148">
        <f t="shared" si="31"/>
        <v>1.2433800000000002</v>
      </c>
      <c r="O148">
        <f t="shared" si="25"/>
        <v>0.17839999999999998</v>
      </c>
      <c r="P148">
        <f t="shared" si="26"/>
        <v>0.13155000000000017</v>
      </c>
      <c r="Q148" s="55">
        <f t="shared" si="22"/>
        <v>16.034521634335029</v>
      </c>
      <c r="R148" s="44">
        <f t="shared" si="23"/>
        <v>7.1268514558955038</v>
      </c>
      <c r="T148">
        <v>10</v>
      </c>
      <c r="U148">
        <v>0</v>
      </c>
      <c r="V148">
        <f t="shared" si="27"/>
        <v>1</v>
      </c>
      <c r="X148">
        <f>'Zoox Counting'!Q148</f>
        <v>98.625</v>
      </c>
      <c r="Y148" s="55">
        <f t="shared" si="28"/>
        <v>986250</v>
      </c>
      <c r="Z148">
        <f t="shared" si="24"/>
        <v>4931250</v>
      </c>
      <c r="AA148" s="55">
        <f t="shared" si="29"/>
        <v>7668234.653811763</v>
      </c>
      <c r="AB148">
        <f>Surfaces!D148</f>
        <v>0.64307500000000006</v>
      </c>
    </row>
    <row r="149" spans="1:28">
      <c r="A149">
        <f>Volume_Weights!A149</f>
        <v>215</v>
      </c>
      <c r="B149">
        <f>Volume_Weights!C149</f>
        <v>26</v>
      </c>
      <c r="C149">
        <v>5</v>
      </c>
      <c r="D149">
        <v>1.5</v>
      </c>
      <c r="E149">
        <f>Chlorophyll!B149</f>
        <v>0.38400000000000001</v>
      </c>
      <c r="F149">
        <f>Chlorophyll!C149</f>
        <v>0.10100000000000001</v>
      </c>
      <c r="G149">
        <f>Chlorophyll!D149</f>
        <v>0.36899999999999999</v>
      </c>
      <c r="H149">
        <f>Chlorophyll!E149</f>
        <v>2.5999999999999999E-2</v>
      </c>
      <c r="I149">
        <f>Chlorophyll!F149</f>
        <v>1.4999999999999999E-2</v>
      </c>
      <c r="J149">
        <f>Chlorophyll!G149</f>
        <v>1.2999999999999999E-2</v>
      </c>
      <c r="K149">
        <f>Chlorophyll!H149</f>
        <v>1.2E-2</v>
      </c>
      <c r="L149">
        <f>Chlorophyll!I149</f>
        <v>-1E-3</v>
      </c>
      <c r="M149">
        <f t="shared" si="30"/>
        <v>4.0439400000000001</v>
      </c>
      <c r="N149">
        <f t="shared" si="31"/>
        <v>1.7595000000000001</v>
      </c>
      <c r="O149">
        <f t="shared" si="25"/>
        <v>0.17391999999999999</v>
      </c>
      <c r="P149">
        <f t="shared" si="26"/>
        <v>0.32117999999999997</v>
      </c>
      <c r="Q149" s="55">
        <f t="shared" si="22"/>
        <v>23.492186555762938</v>
      </c>
      <c r="R149" s="44">
        <f t="shared" si="23"/>
        <v>11.588749442334462</v>
      </c>
      <c r="T149">
        <v>10</v>
      </c>
      <c r="U149">
        <v>0</v>
      </c>
      <c r="V149">
        <f t="shared" si="27"/>
        <v>1</v>
      </c>
      <c r="X149">
        <f>'Zoox Counting'!Q149</f>
        <v>95</v>
      </c>
      <c r="Y149" s="55">
        <f t="shared" si="28"/>
        <v>950000</v>
      </c>
      <c r="Z149">
        <f t="shared" si="24"/>
        <v>4750000</v>
      </c>
      <c r="AA149" s="55">
        <f t="shared" si="29"/>
        <v>7936812.9435216403</v>
      </c>
      <c r="AB149">
        <f>Surfaces!D149</f>
        <v>0.59847699999999993</v>
      </c>
    </row>
    <row r="150" spans="1:28">
      <c r="A150">
        <f>Volume_Weights!A150</f>
        <v>216</v>
      </c>
      <c r="B150">
        <f>Volume_Weights!C150</f>
        <v>25</v>
      </c>
      <c r="C150">
        <v>5</v>
      </c>
      <c r="D150">
        <v>1.5</v>
      </c>
      <c r="E150">
        <f>Chlorophyll!B150</f>
        <v>0.59</v>
      </c>
      <c r="F150">
        <f>Chlorophyll!C150</f>
        <v>0.13700000000000001</v>
      </c>
      <c r="G150">
        <f>Chlorophyll!D150</f>
        <v>0.56499999999999995</v>
      </c>
      <c r="H150">
        <f>Chlorophyll!E150</f>
        <v>1.9E-2</v>
      </c>
      <c r="I150">
        <f>Chlorophyll!F150</f>
        <v>2.9000000000000001E-2</v>
      </c>
      <c r="J150">
        <f>Chlorophyll!G150</f>
        <v>2.1999999999999999E-2</v>
      </c>
      <c r="K150">
        <f>Chlorophyll!H150</f>
        <v>3.2000000000000001E-2</v>
      </c>
      <c r="L150">
        <f>Chlorophyll!I150</f>
        <v>7.0000000000000001E-3</v>
      </c>
      <c r="M150">
        <f t="shared" si="30"/>
        <v>6.4510099999999992</v>
      </c>
      <c r="N150">
        <f t="shared" si="31"/>
        <v>2.7682800000000003</v>
      </c>
      <c r="O150">
        <f t="shared" si="25"/>
        <v>0.24186000000000002</v>
      </c>
      <c r="P150">
        <f t="shared" si="26"/>
        <v>0.32649</v>
      </c>
      <c r="Q150" s="55">
        <f t="shared" si="22"/>
        <v>29.553439865551976</v>
      </c>
      <c r="R150" s="44">
        <f t="shared" si="23"/>
        <v>13.665452801670179</v>
      </c>
      <c r="T150">
        <v>10</v>
      </c>
      <c r="U150">
        <v>0</v>
      </c>
      <c r="V150">
        <f t="shared" si="27"/>
        <v>1</v>
      </c>
      <c r="X150">
        <f>'Zoox Counting'!Q150</f>
        <v>128.5</v>
      </c>
      <c r="Y150" s="55">
        <f t="shared" si="28"/>
        <v>1285000</v>
      </c>
      <c r="Z150">
        <f t="shared" si="24"/>
        <v>6425000</v>
      </c>
      <c r="AA150" s="55">
        <f t="shared" si="29"/>
        <v>8511185.0881387852</v>
      </c>
      <c r="AB150">
        <f>Surfaces!D150</f>
        <v>0.75488900000000003</v>
      </c>
    </row>
    <row r="151" spans="1:28">
      <c r="A151">
        <f>Volume_Weights!A151</f>
        <v>217</v>
      </c>
      <c r="B151">
        <f>Volume_Weights!C151</f>
        <v>24</v>
      </c>
      <c r="C151">
        <v>5</v>
      </c>
      <c r="D151">
        <v>1.5</v>
      </c>
      <c r="E151">
        <f>Chlorophyll!B151</f>
        <v>0.45</v>
      </c>
      <c r="F151">
        <f>Chlorophyll!C151</f>
        <v>0.12</v>
      </c>
      <c r="G151">
        <f>Chlorophyll!D151</f>
        <v>0.42599999999999999</v>
      </c>
      <c r="H151">
        <f>Chlorophyll!E151</f>
        <v>2.8000000000000001E-2</v>
      </c>
      <c r="I151">
        <f>Chlorophyll!F151</f>
        <v>5.0999999999999997E-2</v>
      </c>
      <c r="J151">
        <f>Chlorophyll!G151</f>
        <v>2.9000000000000001E-2</v>
      </c>
      <c r="K151">
        <f>Chlorophyll!H151</f>
        <v>0.05</v>
      </c>
      <c r="L151">
        <f>Chlorophyll!I151</f>
        <v>1.9E-2</v>
      </c>
      <c r="M151">
        <f t="shared" si="30"/>
        <v>4.7645799999999996</v>
      </c>
      <c r="N151">
        <f t="shared" si="31"/>
        <v>2.1583200000000002</v>
      </c>
      <c r="O151">
        <f t="shared" si="25"/>
        <v>0.35935999999999996</v>
      </c>
      <c r="P151">
        <f t="shared" si="26"/>
        <v>0.15474000000000004</v>
      </c>
      <c r="Q151" s="55">
        <f t="shared" si="22"/>
        <v>21.809967578362926</v>
      </c>
      <c r="R151" s="44">
        <f t="shared" si="23"/>
        <v>9.8455024076800584</v>
      </c>
      <c r="T151">
        <v>10</v>
      </c>
      <c r="U151">
        <v>0</v>
      </c>
      <c r="V151">
        <f t="shared" si="27"/>
        <v>1</v>
      </c>
      <c r="X151">
        <f>'Zoox Counting'!Q151</f>
        <v>117.875</v>
      </c>
      <c r="Y151" s="55">
        <f t="shared" si="28"/>
        <v>1178750</v>
      </c>
      <c r="Z151">
        <f t="shared" si="24"/>
        <v>5893750</v>
      </c>
      <c r="AA151" s="55">
        <f t="shared" si="29"/>
        <v>7525995.4106591716</v>
      </c>
      <c r="AB151">
        <f>Surfaces!D151</f>
        <v>0.78311900000000001</v>
      </c>
    </row>
    <row r="152" spans="1:28">
      <c r="A152">
        <f>Volume_Weights!A152</f>
        <v>93</v>
      </c>
      <c r="B152">
        <f>Volume_Weights!C152</f>
        <v>26</v>
      </c>
      <c r="C152">
        <v>5</v>
      </c>
      <c r="D152">
        <v>1.5</v>
      </c>
      <c r="E152">
        <f>Chlorophyll!B152</f>
        <v>0.22900000000000001</v>
      </c>
      <c r="F152">
        <f>Chlorophyll!C152</f>
        <v>5.0999999999999997E-2</v>
      </c>
      <c r="G152">
        <f>Chlorophyll!D152</f>
        <v>0.221</v>
      </c>
      <c r="H152">
        <f>Chlorophyll!E152</f>
        <v>0</v>
      </c>
      <c r="I152">
        <f>Chlorophyll!F152</f>
        <v>2.5999999999999999E-2</v>
      </c>
      <c r="J152">
        <f>Chlorophyll!G152</f>
        <v>0.01</v>
      </c>
      <c r="K152">
        <f>Chlorophyll!H152</f>
        <v>2.9000000000000001E-2</v>
      </c>
      <c r="L152">
        <f>Chlorophyll!I152</f>
        <v>8.9999999999999993E-3</v>
      </c>
      <c r="M152">
        <f t="shared" si="30"/>
        <v>2.5848300000000002</v>
      </c>
      <c r="N152">
        <f t="shared" si="31"/>
        <v>1.1964599999999999</v>
      </c>
      <c r="O152">
        <f t="shared" si="25"/>
        <v>0.19367000000000001</v>
      </c>
      <c r="P152">
        <f t="shared" si="26"/>
        <v>-3.4619999999999977E-2</v>
      </c>
      <c r="Q152" s="55">
        <f t="shared" si="22"/>
        <v>17.177191212399975</v>
      </c>
      <c r="R152" s="44">
        <f t="shared" si="23"/>
        <v>7.1827057182705714</v>
      </c>
      <c r="T152">
        <v>10</v>
      </c>
      <c r="U152">
        <v>0</v>
      </c>
      <c r="V152">
        <f t="shared" si="27"/>
        <v>1</v>
      </c>
      <c r="X152">
        <f>'Zoox Counting'!Q152</f>
        <v>85.5</v>
      </c>
      <c r="Y152" s="55">
        <f t="shared" si="28"/>
        <v>855000</v>
      </c>
      <c r="Z152">
        <f t="shared" si="24"/>
        <v>4275000</v>
      </c>
      <c r="AA152" s="55">
        <f t="shared" si="29"/>
        <v>7928647.7343541356</v>
      </c>
      <c r="AB152">
        <f>Surfaces!D152</f>
        <v>0.539184</v>
      </c>
    </row>
    <row r="153" spans="1:28">
      <c r="A153">
        <f>Volume_Weights!A153</f>
        <v>94</v>
      </c>
      <c r="B153">
        <f>Volume_Weights!C153</f>
        <v>24</v>
      </c>
      <c r="C153">
        <v>5</v>
      </c>
      <c r="D153">
        <v>1.5</v>
      </c>
      <c r="E153">
        <f>Chlorophyll!B153</f>
        <v>0.58299999999999996</v>
      </c>
      <c r="F153">
        <f>Chlorophyll!C153</f>
        <v>0.113</v>
      </c>
      <c r="G153">
        <f>Chlorophyll!D153</f>
        <v>0.55700000000000005</v>
      </c>
      <c r="H153">
        <f>Chlorophyll!E153</f>
        <v>4.0000000000000001E-3</v>
      </c>
      <c r="I153">
        <f>Chlorophyll!F153</f>
        <v>5.7000000000000002E-2</v>
      </c>
      <c r="J153">
        <f>Chlorophyll!G153</f>
        <v>2.7E-2</v>
      </c>
      <c r="K153">
        <f>Chlorophyll!H153</f>
        <v>5.2999999999999999E-2</v>
      </c>
      <c r="L153">
        <f>Chlorophyll!I153</f>
        <v>1.7999999999999999E-2</v>
      </c>
      <c r="M153">
        <f t="shared" si="30"/>
        <v>6.5482100000000001</v>
      </c>
      <c r="N153">
        <f t="shared" si="31"/>
        <v>2.55714</v>
      </c>
      <c r="O153">
        <f t="shared" si="25"/>
        <v>0.44001000000000007</v>
      </c>
      <c r="P153">
        <f t="shared" si="26"/>
        <v>0.10224</v>
      </c>
      <c r="Q153" s="55">
        <f t="shared" si="22"/>
        <v>57.031935409367534</v>
      </c>
      <c r="R153" s="44">
        <f t="shared" si="23"/>
        <v>21.703608127529449</v>
      </c>
      <c r="T153">
        <v>10</v>
      </c>
      <c r="U153">
        <v>0</v>
      </c>
      <c r="V153">
        <f t="shared" si="27"/>
        <v>1</v>
      </c>
      <c r="X153">
        <f>'Zoox Counting'!Q153</f>
        <v>106.6</v>
      </c>
      <c r="Y153" s="55">
        <f t="shared" si="28"/>
        <v>1065999.9999999998</v>
      </c>
      <c r="Z153">
        <f t="shared" si="24"/>
        <v>5329999.9999999991</v>
      </c>
      <c r="AA153" s="55">
        <f t="shared" si="29"/>
        <v>13049684.285780739</v>
      </c>
      <c r="AB153">
        <f>Surfaces!D153</f>
        <v>0.408439</v>
      </c>
    </row>
    <row r="154" spans="1:28">
      <c r="A154">
        <f>Volume_Weights!A154</f>
        <v>96</v>
      </c>
      <c r="B154">
        <f>Volume_Weights!C154</f>
        <v>26</v>
      </c>
      <c r="C154">
        <v>5</v>
      </c>
      <c r="D154">
        <v>1.5</v>
      </c>
      <c r="E154">
        <f>Chlorophyll!B154</f>
        <v>8.8999999999999996E-2</v>
      </c>
      <c r="F154">
        <f>Chlorophyll!C154</f>
        <v>2.5999999999999999E-2</v>
      </c>
      <c r="G154">
        <f>Chlorophyll!D154</f>
        <v>8.4000000000000005E-2</v>
      </c>
      <c r="H154">
        <f>Chlorophyll!E154</f>
        <v>6.0000000000000001E-3</v>
      </c>
      <c r="I154">
        <f>Chlorophyll!F154</f>
        <v>2.5000000000000001E-2</v>
      </c>
      <c r="J154">
        <f>Chlorophyll!G154</f>
        <v>0.02</v>
      </c>
      <c r="K154">
        <f>Chlorophyll!H154</f>
        <v>2.7E-2</v>
      </c>
      <c r="L154">
        <f>Chlorophyll!I154</f>
        <v>2.5000000000000001E-2</v>
      </c>
      <c r="M154">
        <f t="shared" si="30"/>
        <v>0.93588999999999989</v>
      </c>
      <c r="N154">
        <f t="shared" si="31"/>
        <v>0.46919999999999995</v>
      </c>
      <c r="O154">
        <f t="shared" si="25"/>
        <v>3.2000000000000006E-3</v>
      </c>
      <c r="P154">
        <f t="shared" si="26"/>
        <v>-0.13545000000000001</v>
      </c>
      <c r="Q154" s="55">
        <f t="shared" si="22"/>
        <v>17.554101265680814</v>
      </c>
      <c r="R154" s="44">
        <f t="shared" si="23"/>
        <v>6.2386792505733961</v>
      </c>
      <c r="T154">
        <v>10</v>
      </c>
      <c r="U154">
        <v>0</v>
      </c>
      <c r="V154">
        <f t="shared" si="27"/>
        <v>1</v>
      </c>
      <c r="X154">
        <f>'Zoox Counting'!Q154</f>
        <v>30.875</v>
      </c>
      <c r="Y154" s="55">
        <f t="shared" si="28"/>
        <v>308750</v>
      </c>
      <c r="Z154">
        <f t="shared" si="24"/>
        <v>1543750</v>
      </c>
      <c r="AA154" s="55">
        <f t="shared" si="29"/>
        <v>8657043.6791664567</v>
      </c>
      <c r="AB154">
        <f>Surfaces!D154</f>
        <v>0.17832300000000001</v>
      </c>
    </row>
    <row r="155" spans="1:28">
      <c r="A155">
        <f>Volume_Weights!A155</f>
        <v>201</v>
      </c>
      <c r="B155">
        <f>Volume_Weights!C155</f>
        <v>25</v>
      </c>
      <c r="C155">
        <v>5</v>
      </c>
      <c r="D155">
        <v>1.5</v>
      </c>
      <c r="E155">
        <f>Chlorophyll!B155</f>
        <v>0.42699999999999999</v>
      </c>
      <c r="F155">
        <f>Chlorophyll!C155</f>
        <v>9.8000000000000004E-2</v>
      </c>
      <c r="G155">
        <f>Chlorophyll!D155</f>
        <v>0.40600000000000003</v>
      </c>
      <c r="H155">
        <f>Chlorophyll!E155</f>
        <v>7.0000000000000001E-3</v>
      </c>
      <c r="I155">
        <f>Chlorophyll!F155</f>
        <v>5.6000000000000001E-2</v>
      </c>
      <c r="J155">
        <f>Chlorophyll!G155</f>
        <v>4.3999999999999997E-2</v>
      </c>
      <c r="K155">
        <f>Chlorophyll!H155</f>
        <v>6.4000000000000001E-2</v>
      </c>
      <c r="L155">
        <f>Chlorophyll!I155</f>
        <v>4.3999999999999997E-2</v>
      </c>
      <c r="M155">
        <f t="shared" si="30"/>
        <v>4.7423599999999997</v>
      </c>
      <c r="N155">
        <f t="shared" si="31"/>
        <v>2.1348599999999998</v>
      </c>
      <c r="O155">
        <f t="shared" si="25"/>
        <v>0.13716000000000003</v>
      </c>
      <c r="P155">
        <f t="shared" si="26"/>
        <v>-4.3560000000000015E-2</v>
      </c>
      <c r="Q155" s="55">
        <f t="shared" si="22"/>
        <v>25.211958877730119</v>
      </c>
      <c r="R155" s="44">
        <f t="shared" si="23"/>
        <v>10.805523822219604</v>
      </c>
      <c r="T155">
        <v>10</v>
      </c>
      <c r="U155">
        <v>0</v>
      </c>
      <c r="V155">
        <f t="shared" si="27"/>
        <v>1</v>
      </c>
      <c r="X155">
        <f>'Zoox Counting'!Q155</f>
        <v>106.66666666666667</v>
      </c>
      <c r="Y155" s="55">
        <f t="shared" si="28"/>
        <v>1066666.6666666667</v>
      </c>
      <c r="Z155">
        <f t="shared" si="24"/>
        <v>5333333.333333334</v>
      </c>
      <c r="AA155" s="55">
        <f t="shared" si="29"/>
        <v>8267029.1758960299</v>
      </c>
      <c r="AB155">
        <f>Surfaces!D155</f>
        <v>0.64513300000000007</v>
      </c>
    </row>
    <row r="156" spans="1:28">
      <c r="A156">
        <f>Volume_Weights!A156</f>
        <v>202</v>
      </c>
      <c r="B156">
        <f>Volume_Weights!C156</f>
        <v>25</v>
      </c>
      <c r="C156">
        <v>5</v>
      </c>
      <c r="D156">
        <v>1.5</v>
      </c>
      <c r="E156">
        <f>Chlorophyll!B156</f>
        <v>0.73899999999999999</v>
      </c>
      <c r="F156">
        <f>Chlorophyll!C156</f>
        <v>0.114</v>
      </c>
      <c r="G156">
        <f>Chlorophyll!D156</f>
        <v>7.0400000000000004E-2</v>
      </c>
      <c r="H156">
        <f>Chlorophyll!E156</f>
        <v>-1.2999999999999999E-2</v>
      </c>
      <c r="I156">
        <f>Chlorophyll!F156</f>
        <v>0.11899999999999999</v>
      </c>
      <c r="J156">
        <f>Chlorophyll!G156</f>
        <v>8.5000000000000006E-2</v>
      </c>
      <c r="K156">
        <f>Chlorophyll!H156</f>
        <v>0.112</v>
      </c>
      <c r="L156">
        <f>Chlorophyll!I156</f>
        <v>5.6000000000000001E-2</v>
      </c>
      <c r="M156">
        <f t="shared" si="30"/>
        <v>8.5140799999999999</v>
      </c>
      <c r="N156">
        <f t="shared" si="31"/>
        <v>2.9794200000000002</v>
      </c>
      <c r="O156">
        <f t="shared" si="25"/>
        <v>0.70152999999999999</v>
      </c>
      <c r="P156">
        <f t="shared" si="26"/>
        <v>0.55692000000000008</v>
      </c>
      <c r="Q156" s="55">
        <f t="shared" si="22"/>
        <v>66.422688459650615</v>
      </c>
      <c r="R156" s="44">
        <f t="shared" si="23"/>
        <v>25.488623119619952</v>
      </c>
      <c r="T156">
        <v>10</v>
      </c>
      <c r="U156">
        <v>0</v>
      </c>
      <c r="V156">
        <f t="shared" si="27"/>
        <v>1</v>
      </c>
      <c r="X156">
        <f>'Zoox Counting'!Q156</f>
        <v>163.16666666666666</v>
      </c>
      <c r="Y156" s="55">
        <f t="shared" si="28"/>
        <v>1631666.6666666665</v>
      </c>
      <c r="Z156">
        <f t="shared" si="24"/>
        <v>8158333.3333333321</v>
      </c>
      <c r="AA156" s="55">
        <f t="shared" si="29"/>
        <v>17640669.473316997</v>
      </c>
      <c r="AB156">
        <f>Surfaces!D156</f>
        <v>0.46247300000000002</v>
      </c>
    </row>
    <row r="157" spans="1:28">
      <c r="A157">
        <f>Volume_Weights!A157</f>
        <v>203</v>
      </c>
      <c r="B157">
        <f>Volume_Weights!C157</f>
        <v>25</v>
      </c>
      <c r="C157">
        <v>5</v>
      </c>
      <c r="D157">
        <v>1.5</v>
      </c>
      <c r="E157">
        <f>Chlorophyll!B157</f>
        <v>0.46899999999999997</v>
      </c>
      <c r="F157">
        <f>Chlorophyll!C157</f>
        <v>0.09</v>
      </c>
      <c r="G157">
        <f>Chlorophyll!D157</f>
        <v>0.45400000000000001</v>
      </c>
      <c r="H157">
        <f>Chlorophyll!E157</f>
        <v>3.3000000000000002E-2</v>
      </c>
      <c r="I157">
        <f>Chlorophyll!F157</f>
        <v>0.11600000000000001</v>
      </c>
      <c r="J157">
        <f>Chlorophyll!G157</f>
        <v>0.104</v>
      </c>
      <c r="K157">
        <f>Chlorophyll!H157</f>
        <v>0.11</v>
      </c>
      <c r="L157">
        <f>Chlorophyll!I157</f>
        <v>8.5000000000000006E-2</v>
      </c>
      <c r="M157">
        <f t="shared" si="30"/>
        <v>4.9469999999999992</v>
      </c>
      <c r="N157">
        <f t="shared" si="31"/>
        <v>1.3372199999999999</v>
      </c>
      <c r="O157">
        <f t="shared" si="25"/>
        <v>0.34216999999999997</v>
      </c>
      <c r="P157">
        <f t="shared" si="26"/>
        <v>0.40217999999999965</v>
      </c>
      <c r="Q157" s="55">
        <f t="shared" si="22"/>
        <v>26.056513574174677</v>
      </c>
      <c r="R157" s="44">
        <f t="shared" si="23"/>
        <v>8.5689625614074476</v>
      </c>
      <c r="T157">
        <v>10</v>
      </c>
      <c r="U157">
        <v>0</v>
      </c>
      <c r="V157">
        <f t="shared" si="27"/>
        <v>1</v>
      </c>
      <c r="X157">
        <f>'Zoox Counting'!Q157</f>
        <v>137.625</v>
      </c>
      <c r="Y157" s="55">
        <f t="shared" si="28"/>
        <v>1376250</v>
      </c>
      <c r="Z157">
        <f t="shared" si="24"/>
        <v>6881250</v>
      </c>
      <c r="AA157" s="55">
        <f t="shared" si="29"/>
        <v>10169916.113433084</v>
      </c>
      <c r="AB157">
        <f>Surfaces!D157</f>
        <v>0.67662800000000001</v>
      </c>
    </row>
    <row r="158" spans="1:28">
      <c r="A158">
        <f>Volume_Weights!A158</f>
        <v>1027</v>
      </c>
      <c r="B158">
        <f>Volume_Weights!C158</f>
        <v>24</v>
      </c>
      <c r="C158">
        <v>5</v>
      </c>
      <c r="D158">
        <v>1.5</v>
      </c>
      <c r="E158">
        <f>Chlorophyll!B158</f>
        <v>0.80100000000000005</v>
      </c>
      <c r="F158">
        <f>Chlorophyll!C158</f>
        <v>0.185</v>
      </c>
      <c r="G158">
        <f>Chlorophyll!D158</f>
        <v>0.77800000000000002</v>
      </c>
      <c r="H158">
        <f>Chlorophyll!E158</f>
        <v>5.0999999999999997E-2</v>
      </c>
      <c r="I158">
        <f>Chlorophyll!F158</f>
        <v>3.3000000000000002E-2</v>
      </c>
      <c r="J158">
        <f>Chlorophyll!G158</f>
        <v>5.0000000000000001E-3</v>
      </c>
      <c r="K158">
        <f>Chlorophyll!H158</f>
        <v>0.03</v>
      </c>
      <c r="L158">
        <f>Chlorophyll!I158</f>
        <v>-1.7999999999999999E-2</v>
      </c>
      <c r="M158">
        <f t="shared" si="30"/>
        <v>8.4867399999999993</v>
      </c>
      <c r="N158">
        <f t="shared" si="31"/>
        <v>3.1436400000000004</v>
      </c>
      <c r="O158">
        <f t="shared" si="25"/>
        <v>0.5682100000000001</v>
      </c>
      <c r="P158">
        <f t="shared" si="26"/>
        <v>0.43794</v>
      </c>
      <c r="Q158" s="55">
        <f t="shared" si="22"/>
        <v>32.360788871400977</v>
      </c>
      <c r="R158" s="44">
        <f t="shared" si="23"/>
        <v>12.799933098032827</v>
      </c>
      <c r="T158">
        <v>10</v>
      </c>
      <c r="U158">
        <v>0</v>
      </c>
      <c r="V158">
        <f t="shared" si="27"/>
        <v>1</v>
      </c>
      <c r="X158">
        <f>'Zoox Counting'!Q158</f>
        <v>174.42857142857142</v>
      </c>
      <c r="Y158" s="55">
        <f t="shared" si="28"/>
        <v>1744285.7142857141</v>
      </c>
      <c r="Z158">
        <f t="shared" si="24"/>
        <v>8721428.5714285709</v>
      </c>
      <c r="AA158" s="55">
        <f t="shared" si="29"/>
        <v>9350652.6924059521</v>
      </c>
      <c r="AB158">
        <f>Surfaces!D158</f>
        <v>0.93270799999999998</v>
      </c>
    </row>
    <row r="159" spans="1:28">
      <c r="A159">
        <f>Volume_Weights!A159</f>
        <v>1028</v>
      </c>
      <c r="B159">
        <f>Volume_Weights!C159</f>
        <v>24</v>
      </c>
      <c r="C159">
        <v>5</v>
      </c>
      <c r="D159">
        <v>1.5</v>
      </c>
      <c r="E159">
        <f>Chlorophyll!B159</f>
        <v>0.628</v>
      </c>
      <c r="F159">
        <f>Chlorophyll!C159</f>
        <v>0.13400000000000001</v>
      </c>
      <c r="G159">
        <f>Chlorophyll!D159</f>
        <v>0.60599999999999998</v>
      </c>
      <c r="H159">
        <f>Chlorophyll!E159</f>
        <v>3.0000000000000001E-3</v>
      </c>
      <c r="I159">
        <f>Chlorophyll!F159</f>
        <v>4.8000000000000001E-2</v>
      </c>
      <c r="J159">
        <f>Chlorophyll!G159</f>
        <v>0.03</v>
      </c>
      <c r="K159">
        <f>Chlorophyll!H159</f>
        <v>4.3999999999999997E-2</v>
      </c>
      <c r="L159">
        <f>Chlorophyll!I159</f>
        <v>1.6E-2</v>
      </c>
      <c r="M159">
        <f t="shared" si="30"/>
        <v>7.0599099999999995</v>
      </c>
      <c r="N159">
        <f t="shared" si="31"/>
        <v>3.0732600000000003</v>
      </c>
      <c r="O159">
        <f t="shared" si="25"/>
        <v>0.35679999999999995</v>
      </c>
      <c r="P159">
        <f t="shared" si="26"/>
        <v>0.2631</v>
      </c>
      <c r="Q159" s="55">
        <f t="shared" si="22"/>
        <v>66.041840303749126</v>
      </c>
      <c r="R159" s="44">
        <f t="shared" si="23"/>
        <v>29.7085034086295</v>
      </c>
      <c r="T159">
        <v>10</v>
      </c>
      <c r="U159">
        <v>0</v>
      </c>
      <c r="V159">
        <f t="shared" si="27"/>
        <v>1</v>
      </c>
      <c r="X159">
        <f>'Zoox Counting'!Q159</f>
        <v>143.125</v>
      </c>
      <c r="Y159" s="55">
        <f t="shared" si="28"/>
        <v>1431250</v>
      </c>
      <c r="Z159">
        <f t="shared" si="24"/>
        <v>7156250</v>
      </c>
      <c r="AA159" s="55">
        <f t="shared" si="29"/>
        <v>19116774.944970403</v>
      </c>
      <c r="AB159">
        <f>Surfaces!D159</f>
        <v>0.37434400000000001</v>
      </c>
    </row>
    <row r="160" spans="1:28">
      <c r="A160">
        <f>Volume_Weights!A160</f>
        <v>1029</v>
      </c>
      <c r="B160">
        <f>Volume_Weights!C160</f>
        <v>25</v>
      </c>
      <c r="C160">
        <v>5</v>
      </c>
      <c r="D160">
        <v>1.5</v>
      </c>
      <c r="E160">
        <f>Chlorophyll!B160</f>
        <v>0.752</v>
      </c>
      <c r="F160">
        <f>Chlorophyll!C160</f>
        <v>0.15</v>
      </c>
      <c r="G160">
        <f>Chlorophyll!D160</f>
        <v>0.72499999999999998</v>
      </c>
      <c r="H160">
        <f>Chlorophyll!E160</f>
        <v>1.2999999999999999E-2</v>
      </c>
      <c r="I160">
        <f>Chlorophyll!F160</f>
        <v>3.5000000000000003E-2</v>
      </c>
      <c r="J160">
        <f>Chlorophyll!G160</f>
        <v>1.4999999999999999E-2</v>
      </c>
      <c r="K160">
        <f>Chlorophyll!H160</f>
        <v>3.5000000000000003E-2</v>
      </c>
      <c r="L160">
        <f>Chlorophyll!I160</f>
        <v>-3.0000000000000001E-3</v>
      </c>
      <c r="M160">
        <f t="shared" si="30"/>
        <v>8.3590899999999984</v>
      </c>
      <c r="N160">
        <f t="shared" si="31"/>
        <v>3.2140199999999997</v>
      </c>
      <c r="O160">
        <f t="shared" si="25"/>
        <v>0.42282000000000008</v>
      </c>
      <c r="P160">
        <f t="shared" si="26"/>
        <v>0.34967999999999994</v>
      </c>
      <c r="Q160" s="55">
        <f t="shared" si="22"/>
        <v>44.45060273650877</v>
      </c>
      <c r="R160" s="44">
        <f t="shared" si="23"/>
        <v>18.038059257279603</v>
      </c>
      <c r="T160">
        <v>10</v>
      </c>
      <c r="U160">
        <v>0</v>
      </c>
      <c r="V160">
        <f t="shared" si="27"/>
        <v>1</v>
      </c>
      <c r="X160">
        <f>'Zoox Counting'!Q160</f>
        <v>173.66666666666666</v>
      </c>
      <c r="Y160" s="55">
        <f t="shared" si="28"/>
        <v>1736666.6666666665</v>
      </c>
      <c r="Z160">
        <f t="shared" si="24"/>
        <v>8683333.3333333321</v>
      </c>
      <c r="AA160" s="55">
        <f t="shared" si="29"/>
        <v>13185493.830909831</v>
      </c>
      <c r="AB160">
        <f>Surfaces!D160</f>
        <v>0.65855200000000003</v>
      </c>
    </row>
    <row r="161" spans="1:28">
      <c r="A161">
        <f>Volume_Weights!A161</f>
        <v>1030</v>
      </c>
      <c r="B161">
        <f>Volume_Weights!C161</f>
        <v>24</v>
      </c>
      <c r="C161">
        <v>5</v>
      </c>
      <c r="D161">
        <v>1.5</v>
      </c>
      <c r="E161">
        <f>Chlorophyll!B161</f>
        <v>0.61399999999999999</v>
      </c>
      <c r="F161">
        <f>Chlorophyll!C161</f>
        <v>0.126</v>
      </c>
      <c r="G161">
        <f>Chlorophyll!D161</f>
        <v>0.59499999999999997</v>
      </c>
      <c r="H161">
        <f>Chlorophyll!E161</f>
        <v>1.0999999999999999E-2</v>
      </c>
      <c r="I161">
        <f>Chlorophyll!F161</f>
        <v>3.5999999999999997E-2</v>
      </c>
      <c r="J161">
        <f>Chlorophyll!G161</f>
        <v>2.1999999999999999E-2</v>
      </c>
      <c r="K161">
        <f>Chlorophyll!H161</f>
        <v>3.4000000000000002E-2</v>
      </c>
      <c r="L161">
        <f>Chlorophyll!I161</f>
        <v>1.6E-2</v>
      </c>
      <c r="M161">
        <f t="shared" si="30"/>
        <v>6.8186900000000001</v>
      </c>
      <c r="N161">
        <f t="shared" si="31"/>
        <v>2.6979000000000002</v>
      </c>
      <c r="O161">
        <f t="shared" si="25"/>
        <v>0.22475999999999996</v>
      </c>
      <c r="P161">
        <f t="shared" si="26"/>
        <v>8.9939999999999978E-2</v>
      </c>
      <c r="Q161" s="55">
        <f t="shared" si="22"/>
        <v>28.879286309394946</v>
      </c>
      <c r="R161" s="44">
        <f t="shared" si="23"/>
        <v>11.43059573714353</v>
      </c>
      <c r="T161">
        <v>10</v>
      </c>
      <c r="U161">
        <v>0</v>
      </c>
      <c r="V161">
        <f t="shared" si="27"/>
        <v>1</v>
      </c>
      <c r="X161">
        <f>'Zoox Counting'!Q161</f>
        <v>139.75</v>
      </c>
      <c r="Y161" s="55">
        <f t="shared" si="28"/>
        <v>1397500</v>
      </c>
      <c r="Z161">
        <f t="shared" si="24"/>
        <v>6987500</v>
      </c>
      <c r="AA161" s="55">
        <f t="shared" si="29"/>
        <v>8594964.6730038766</v>
      </c>
      <c r="AB161">
        <f>Surfaces!D161</f>
        <v>0.81297600000000003</v>
      </c>
    </row>
    <row r="162" spans="1:28">
      <c r="A162">
        <f>Volume_Weights!A162</f>
        <v>1031</v>
      </c>
      <c r="B162">
        <f>Volume_Weights!C162</f>
        <v>24</v>
      </c>
      <c r="C162">
        <v>5</v>
      </c>
      <c r="D162">
        <v>1.5</v>
      </c>
      <c r="E162">
        <f>Chlorophyll!B162</f>
        <v>0.73</v>
      </c>
      <c r="F162">
        <f>Chlorophyll!C162</f>
        <v>0.13300000000000001</v>
      </c>
      <c r="G162">
        <f>Chlorophyll!D162</f>
        <v>0.69499999999999995</v>
      </c>
      <c r="H162">
        <f>Chlorophyll!E162</f>
        <v>-8.0000000000000002E-3</v>
      </c>
      <c r="I162">
        <f>Chlorophyll!F162</f>
        <v>4.4999999999999998E-2</v>
      </c>
      <c r="J162">
        <f>Chlorophyll!G162</f>
        <v>3.1E-2</v>
      </c>
      <c r="K162">
        <f>Chlorophyll!H162</f>
        <v>4.5999999999999999E-2</v>
      </c>
      <c r="L162">
        <f>Chlorophyll!I162</f>
        <v>2.1999999999999999E-2</v>
      </c>
      <c r="M162">
        <f t="shared" si="30"/>
        <v>8.3451000000000004</v>
      </c>
      <c r="N162">
        <f t="shared" si="31"/>
        <v>3.3078600000000007</v>
      </c>
      <c r="O162">
        <f t="shared" si="25"/>
        <v>0.25713000000000003</v>
      </c>
      <c r="P162">
        <f t="shared" si="26"/>
        <v>0.16032000000000002</v>
      </c>
      <c r="Q162" s="55">
        <f t="shared" si="22"/>
        <v>28.583119929265152</v>
      </c>
      <c r="R162" s="44">
        <f t="shared" si="23"/>
        <v>11.523919364662284</v>
      </c>
      <c r="T162">
        <v>10</v>
      </c>
      <c r="U162">
        <v>0</v>
      </c>
      <c r="V162">
        <f t="shared" si="27"/>
        <v>1</v>
      </c>
      <c r="X162">
        <f>'Zoox Counting'!Q162</f>
        <v>192.125</v>
      </c>
      <c r="Y162" s="55">
        <f t="shared" si="28"/>
        <v>1921250</v>
      </c>
      <c r="Z162">
        <f t="shared" si="24"/>
        <v>9606250</v>
      </c>
      <c r="AA162" s="55">
        <f t="shared" si="29"/>
        <v>9575770.3230616953</v>
      </c>
      <c r="AB162">
        <f>Surfaces!D162</f>
        <v>1.0031829999999999</v>
      </c>
    </row>
    <row r="163" spans="1:28">
      <c r="A163">
        <f>Volume_Weights!A163</f>
        <v>1032</v>
      </c>
      <c r="B163">
        <f>Volume_Weights!C163</f>
        <v>24</v>
      </c>
      <c r="C163">
        <v>5</v>
      </c>
      <c r="D163">
        <v>1.5</v>
      </c>
      <c r="E163">
        <f>Chlorophyll!B163</f>
        <v>1.274</v>
      </c>
      <c r="F163">
        <f>Chlorophyll!C163</f>
        <v>0.251</v>
      </c>
      <c r="G163">
        <f>Chlorophyll!D163</f>
        <v>1.214</v>
      </c>
      <c r="H163">
        <f>Chlorophyll!E163</f>
        <v>-4.0000000000000001E-3</v>
      </c>
      <c r="I163">
        <f>Chlorophyll!F163</f>
        <v>7.6999999999999999E-2</v>
      </c>
      <c r="J163">
        <f>Chlorophyll!G163</f>
        <v>3.5999999999999997E-2</v>
      </c>
      <c r="K163">
        <f>Chlorophyll!H163</f>
        <v>7.3999999999999996E-2</v>
      </c>
      <c r="L163">
        <f>Chlorophyll!I163</f>
        <v>6.0000000000000001E-3</v>
      </c>
      <c r="M163">
        <f t="shared" si="30"/>
        <v>14.44434</v>
      </c>
      <c r="N163">
        <f t="shared" si="31"/>
        <v>5.9823000000000004</v>
      </c>
      <c r="O163">
        <f t="shared" si="25"/>
        <v>0.79232999999999987</v>
      </c>
      <c r="P163">
        <f t="shared" si="26"/>
        <v>0.55496999999999996</v>
      </c>
      <c r="Q163" s="55">
        <f t="shared" si="22"/>
        <v>50.417724710679984</v>
      </c>
      <c r="R163" s="44">
        <f t="shared" si="23"/>
        <v>21.631647808831389</v>
      </c>
      <c r="T163">
        <v>10</v>
      </c>
      <c r="U163">
        <v>0</v>
      </c>
      <c r="V163">
        <f t="shared" si="27"/>
        <v>1</v>
      </c>
      <c r="X163">
        <f>'Zoox Counting'!Q163</f>
        <v>231.85714285714286</v>
      </c>
      <c r="Y163" s="55">
        <f t="shared" si="28"/>
        <v>2318571.4285714286</v>
      </c>
      <c r="Z163">
        <f t="shared" si="24"/>
        <v>11592857.142857144</v>
      </c>
      <c r="AA163" s="55">
        <f t="shared" si="29"/>
        <v>11508134.258446462</v>
      </c>
      <c r="AB163">
        <f>Surfaces!D163</f>
        <v>1.0073619999999999</v>
      </c>
    </row>
    <row r="164" spans="1:28">
      <c r="A164">
        <f>Volume_Weights!A164</f>
        <v>909</v>
      </c>
      <c r="B164">
        <f>Volume_Weights!C164</f>
        <v>25</v>
      </c>
      <c r="C164">
        <v>5</v>
      </c>
      <c r="D164">
        <v>1.5</v>
      </c>
      <c r="E164">
        <f>Chlorophyll!B164</f>
        <v>0.69299999999999995</v>
      </c>
      <c r="F164">
        <f>Chlorophyll!C164</f>
        <v>0.13</v>
      </c>
      <c r="G164">
        <f>Chlorophyll!D164</f>
        <v>0.65200000000000002</v>
      </c>
      <c r="H164">
        <f>Chlorophyll!E164</f>
        <v>6.0000000000000001E-3</v>
      </c>
      <c r="I164">
        <f>Chlorophyll!F164</f>
        <v>2.7E-2</v>
      </c>
      <c r="J164">
        <f>Chlorophyll!G164</f>
        <v>7.0000000000000001E-3</v>
      </c>
      <c r="K164">
        <f>Chlorophyll!H164</f>
        <v>2.5000000000000001E-2</v>
      </c>
      <c r="L164">
        <f>Chlorophyll!I164</f>
        <v>-1.0999999999999999E-2</v>
      </c>
      <c r="M164">
        <f t="shared" si="30"/>
        <v>7.7730499999999987</v>
      </c>
      <c r="N164">
        <f t="shared" si="31"/>
        <v>2.9090400000000001</v>
      </c>
      <c r="O164">
        <f t="shared" si="25"/>
        <v>0.42282000000000003</v>
      </c>
      <c r="P164">
        <f t="shared" si="26"/>
        <v>0.34967999999999999</v>
      </c>
      <c r="Q164" s="55">
        <f t="shared" si="22"/>
        <v>51.736018397003853</v>
      </c>
      <c r="R164" s="44">
        <f t="shared" si="23"/>
        <v>20.570506593038253</v>
      </c>
      <c r="T164">
        <v>10</v>
      </c>
      <c r="U164">
        <v>0</v>
      </c>
      <c r="V164">
        <f t="shared" si="27"/>
        <v>1</v>
      </c>
      <c r="X164">
        <f>'Zoox Counting'!Q164</f>
        <v>111</v>
      </c>
      <c r="Y164" s="55">
        <f t="shared" si="28"/>
        <v>1110000</v>
      </c>
      <c r="Z164">
        <f t="shared" si="24"/>
        <v>5550000</v>
      </c>
      <c r="AA164" s="55">
        <f t="shared" si="29"/>
        <v>10510229.009368306</v>
      </c>
      <c r="AB164">
        <f>Surfaces!D164</f>
        <v>0.528057</v>
      </c>
    </row>
    <row r="165" spans="1:28">
      <c r="A165">
        <f>Volume_Weights!A165</f>
        <v>910</v>
      </c>
      <c r="B165">
        <f>Volume_Weights!C165</f>
        <v>25</v>
      </c>
      <c r="C165">
        <v>5</v>
      </c>
      <c r="D165">
        <v>1.5</v>
      </c>
      <c r="E165">
        <f>Chlorophyll!B165</f>
        <v>0.46200000000000002</v>
      </c>
      <c r="F165">
        <f>Chlorophyll!C165</f>
        <v>7.4999999999999997E-2</v>
      </c>
      <c r="G165">
        <f>Chlorophyll!D165</f>
        <v>0.44800000000000001</v>
      </c>
      <c r="H165">
        <f>Chlorophyll!E165</f>
        <v>-1.7999999999999999E-2</v>
      </c>
      <c r="I165">
        <f>Chlorophyll!F165</f>
        <v>3.5999999999999997E-2</v>
      </c>
      <c r="J165">
        <f>Chlorophyll!G165</f>
        <v>1.9E-2</v>
      </c>
      <c r="K165">
        <f>Chlorophyll!H165</f>
        <v>3.1E-2</v>
      </c>
      <c r="L165">
        <f>Chlorophyll!I165</f>
        <v>8.0000000000000002E-3</v>
      </c>
      <c r="M165">
        <f t="shared" si="30"/>
        <v>5.4268800000000006</v>
      </c>
      <c r="N165">
        <f t="shared" si="31"/>
        <v>2.1817799999999998</v>
      </c>
      <c r="O165">
        <f t="shared" si="25"/>
        <v>0.31299999999999994</v>
      </c>
      <c r="P165">
        <f t="shared" si="26"/>
        <v>0.19635</v>
      </c>
      <c r="Q165" s="55">
        <f t="shared" si="22"/>
        <v>39.500820312930117</v>
      </c>
      <c r="R165" s="44">
        <f t="shared" si="23"/>
        <v>16.36586231955868</v>
      </c>
      <c r="T165">
        <v>10</v>
      </c>
      <c r="U165">
        <v>0</v>
      </c>
      <c r="V165">
        <f t="shared" si="27"/>
        <v>1</v>
      </c>
      <c r="X165">
        <f>'Zoox Counting'!Q165</f>
        <v>106.875</v>
      </c>
      <c r="Y165" s="55">
        <f t="shared" si="28"/>
        <v>1068750</v>
      </c>
      <c r="Z165">
        <f t="shared" si="24"/>
        <v>5343750</v>
      </c>
      <c r="AA165" s="55">
        <f t="shared" si="29"/>
        <v>11032417.500743236</v>
      </c>
      <c r="AB165">
        <f>Surfaces!D165</f>
        <v>0.48436800000000002</v>
      </c>
    </row>
    <row r="166" spans="1:28">
      <c r="A166">
        <f>Volume_Weights!A166</f>
        <v>911</v>
      </c>
      <c r="B166">
        <f>Volume_Weights!C166</f>
        <v>24</v>
      </c>
      <c r="C166">
        <v>5</v>
      </c>
      <c r="D166">
        <v>1.5</v>
      </c>
      <c r="E166">
        <f>Chlorophyll!B166</f>
        <v>0.38400000000000001</v>
      </c>
      <c r="F166">
        <f>Chlorophyll!C166</f>
        <v>5.5E-2</v>
      </c>
      <c r="G166">
        <f>Chlorophyll!D166</f>
        <v>0.372</v>
      </c>
      <c r="H166">
        <f>Chlorophyll!E166</f>
        <v>-0.04</v>
      </c>
      <c r="I166">
        <f>Chlorophyll!F166</f>
        <v>6.0999999999999999E-2</v>
      </c>
      <c r="J166">
        <f>Chlorophyll!G166</f>
        <v>4.3999999999999997E-2</v>
      </c>
      <c r="K166">
        <f>Chlorophyll!H166</f>
        <v>5.6000000000000001E-2</v>
      </c>
      <c r="L166">
        <f>Chlorophyll!I166</f>
        <v>4.2000000000000003E-2</v>
      </c>
      <c r="M166">
        <f t="shared" si="30"/>
        <v>4.7855199999999991</v>
      </c>
      <c r="N166">
        <f t="shared" si="31"/>
        <v>2.2286999999999999</v>
      </c>
      <c r="O166">
        <f t="shared" si="25"/>
        <v>0.21588999999999994</v>
      </c>
      <c r="P166">
        <f t="shared" si="26"/>
        <v>-1.4790000000000129E-2</v>
      </c>
      <c r="Q166" s="55">
        <f t="shared" si="22"/>
        <v>32.944565316913113</v>
      </c>
      <c r="R166" s="44">
        <f t="shared" si="23"/>
        <v>14.583148072397009</v>
      </c>
      <c r="T166">
        <v>10</v>
      </c>
      <c r="U166">
        <v>0</v>
      </c>
      <c r="V166">
        <f t="shared" si="27"/>
        <v>1</v>
      </c>
      <c r="X166">
        <f>'Zoox Counting'!Q166</f>
        <v>86.5</v>
      </c>
      <c r="Y166" s="55">
        <f t="shared" si="28"/>
        <v>865000</v>
      </c>
      <c r="Z166">
        <f t="shared" si="24"/>
        <v>4325000</v>
      </c>
      <c r="AA166" s="55">
        <f t="shared" si="29"/>
        <v>8546704.5290617589</v>
      </c>
      <c r="AB166">
        <f>Surfaces!D166</f>
        <v>0.50604300000000002</v>
      </c>
    </row>
    <row r="167" spans="1:28">
      <c r="A167">
        <f>Volume_Weights!A167</f>
        <v>912</v>
      </c>
      <c r="B167">
        <f>Volume_Weights!C167</f>
        <v>24</v>
      </c>
      <c r="C167">
        <v>5</v>
      </c>
      <c r="D167">
        <v>1.5</v>
      </c>
      <c r="E167">
        <f>Chlorophyll!B167</f>
        <v>0.34300000000000003</v>
      </c>
      <c r="F167">
        <f>Chlorophyll!C167</f>
        <v>9.4E-2</v>
      </c>
      <c r="G167">
        <f>Chlorophyll!D167</f>
        <v>0.33400000000000002</v>
      </c>
      <c r="H167">
        <f>Chlorophyll!E167</f>
        <v>0.03</v>
      </c>
      <c r="I167">
        <f>Chlorophyll!F167</f>
        <v>2.1000000000000001E-2</v>
      </c>
      <c r="J167">
        <f>Chlorophyll!G167</f>
        <v>-3.0000000000000001E-3</v>
      </c>
      <c r="K167">
        <f>Chlorophyll!H167</f>
        <v>0.02</v>
      </c>
      <c r="L167">
        <f>Chlorophyll!I167</f>
        <v>-1.2999999999999999E-2</v>
      </c>
      <c r="M167">
        <f t="shared" si="30"/>
        <v>3.5366300000000006</v>
      </c>
      <c r="N167">
        <f t="shared" si="31"/>
        <v>1.5014399999999999</v>
      </c>
      <c r="O167">
        <f t="shared" si="25"/>
        <v>0.38222</v>
      </c>
      <c r="P167">
        <f t="shared" si="26"/>
        <v>0.14747999999999997</v>
      </c>
      <c r="Q167" s="55">
        <f t="shared" si="22"/>
        <v>57.81728801606377</v>
      </c>
      <c r="R167" s="44">
        <f t="shared" si="23"/>
        <v>24.327566136863584</v>
      </c>
      <c r="T167">
        <v>10</v>
      </c>
      <c r="U167">
        <v>0</v>
      </c>
      <c r="V167">
        <f t="shared" si="27"/>
        <v>1</v>
      </c>
      <c r="X167">
        <f>'Zoox Counting'!Q167</f>
        <v>71.666666666666671</v>
      </c>
      <c r="Y167" s="55">
        <f t="shared" si="28"/>
        <v>716666.66666666663</v>
      </c>
      <c r="Z167">
        <f t="shared" si="24"/>
        <v>3583333.333333333</v>
      </c>
      <c r="AA167" s="55">
        <f t="shared" si="29"/>
        <v>15860159.132722236</v>
      </c>
      <c r="AB167">
        <f>Surfaces!D167</f>
        <v>0.22593299999999999</v>
      </c>
    </row>
    <row r="168" spans="1:28">
      <c r="A168">
        <f>Volume_Weights!A168</f>
        <v>913</v>
      </c>
      <c r="B168">
        <f>Volume_Weights!C168</f>
        <v>25</v>
      </c>
      <c r="C168">
        <v>5</v>
      </c>
      <c r="D168">
        <v>1.5</v>
      </c>
      <c r="E168">
        <f>Chlorophyll!B168</f>
        <v>0.32700000000000001</v>
      </c>
      <c r="F168">
        <f>Chlorophyll!C168</f>
        <v>2.3E-2</v>
      </c>
      <c r="G168">
        <f>Chlorophyll!D168</f>
        <v>0.309</v>
      </c>
      <c r="H168">
        <f>Chlorophyll!E168</f>
        <v>1.9E-2</v>
      </c>
      <c r="I168">
        <f>Chlorophyll!F168</f>
        <v>7.0999999999999994E-2</v>
      </c>
      <c r="J168">
        <f>Chlorophyll!G168</f>
        <v>6.2E-2</v>
      </c>
      <c r="K168">
        <f>Chlorophyll!H168</f>
        <v>7.3999999999999996E-2</v>
      </c>
      <c r="L168">
        <f>Chlorophyll!I168</f>
        <v>6.6000000000000003E-2</v>
      </c>
      <c r="M168">
        <f t="shared" si="30"/>
        <v>3.5178799999999999</v>
      </c>
      <c r="N168">
        <f t="shared" si="31"/>
        <v>9.3839999999999993E-2</v>
      </c>
      <c r="O168">
        <f t="shared" si="25"/>
        <v>5.9709999999999888E-2</v>
      </c>
      <c r="P168">
        <f t="shared" si="26"/>
        <v>-0.12651000000000007</v>
      </c>
      <c r="Q168" s="55">
        <f t="shared" si="22"/>
        <v>19.094258416873615</v>
      </c>
      <c r="R168" s="44">
        <f t="shared" si="23"/>
        <v>-0.17436582237742795</v>
      </c>
      <c r="T168">
        <v>10</v>
      </c>
      <c r="U168">
        <v>0</v>
      </c>
      <c r="V168">
        <f t="shared" si="27"/>
        <v>1</v>
      </c>
      <c r="X168">
        <f>'Zoox Counting'!Q168</f>
        <v>102.875</v>
      </c>
      <c r="Y168" s="55">
        <f t="shared" si="28"/>
        <v>1028750</v>
      </c>
      <c r="Z168">
        <f t="shared" si="24"/>
        <v>5143750</v>
      </c>
      <c r="AA168" s="55">
        <f t="shared" si="29"/>
        <v>8235943.0565095767</v>
      </c>
      <c r="AB168">
        <f>Surfaces!D168</f>
        <v>0.62454900000000002</v>
      </c>
    </row>
    <row r="169" spans="1:28">
      <c r="A169">
        <f>Volume_Weights!A169</f>
        <v>914</v>
      </c>
      <c r="B169">
        <f>Volume_Weights!C169</f>
        <v>25</v>
      </c>
      <c r="C169">
        <v>5</v>
      </c>
      <c r="D169">
        <v>1.5</v>
      </c>
      <c r="E169">
        <f>Chlorophyll!B169</f>
        <v>0.56999999999999995</v>
      </c>
      <c r="F169">
        <f>Chlorophyll!C169</f>
        <v>0.152</v>
      </c>
      <c r="G169">
        <f>Chlorophyll!D169</f>
        <v>0.54700000000000004</v>
      </c>
      <c r="H169">
        <f>Chlorophyll!E169</f>
        <v>4.8000000000000001E-2</v>
      </c>
      <c r="I169">
        <f>Chlorophyll!F169</f>
        <v>3.7999999999999999E-2</v>
      </c>
      <c r="J169">
        <f>Chlorophyll!G169</f>
        <v>2.5000000000000001E-2</v>
      </c>
      <c r="K169">
        <f>Chlorophyll!H169</f>
        <v>3.5000000000000003E-2</v>
      </c>
      <c r="L169">
        <f>Chlorophyll!I169</f>
        <v>2.1000000000000001E-2</v>
      </c>
      <c r="M169">
        <f t="shared" si="30"/>
        <v>5.8998999999999988</v>
      </c>
      <c r="N169">
        <f t="shared" si="31"/>
        <v>2.4398399999999998</v>
      </c>
      <c r="O169">
        <f t="shared" si="25"/>
        <v>0.19174999999999998</v>
      </c>
      <c r="P169">
        <f t="shared" si="26"/>
        <v>4.6650000000000011E-2</v>
      </c>
      <c r="Q169" s="55">
        <f t="shared" si="22"/>
        <v>62.538883721503225</v>
      </c>
      <c r="R169" s="44">
        <f t="shared" si="23"/>
        <v>25.527124668140914</v>
      </c>
      <c r="T169">
        <v>10</v>
      </c>
      <c r="U169">
        <v>0</v>
      </c>
      <c r="V169">
        <f t="shared" si="27"/>
        <v>1</v>
      </c>
      <c r="X169">
        <f>'Zoox Counting'!Q169</f>
        <v>112</v>
      </c>
      <c r="Y169" s="55">
        <f t="shared" si="28"/>
        <v>1120000</v>
      </c>
      <c r="Z169">
        <f t="shared" si="24"/>
        <v>5600000</v>
      </c>
      <c r="AA169" s="55">
        <f t="shared" si="29"/>
        <v>17247432.904406104</v>
      </c>
      <c r="AB169">
        <f>Surfaces!D169</f>
        <v>0.32468599999999997</v>
      </c>
    </row>
    <row r="170" spans="1:28">
      <c r="A170">
        <f>Volume_Weights!A170</f>
        <v>852</v>
      </c>
      <c r="B170">
        <f>Volume_Weights!C170</f>
        <v>26</v>
      </c>
      <c r="C170">
        <v>5</v>
      </c>
      <c r="D170">
        <v>1.5</v>
      </c>
      <c r="E170">
        <f>Chlorophyll!B170</f>
        <v>0.72299999999999998</v>
      </c>
      <c r="F170">
        <f>Chlorophyll!C170</f>
        <v>0.129</v>
      </c>
      <c r="G170">
        <f>Chlorophyll!D170</f>
        <v>0.68400000000000005</v>
      </c>
      <c r="H170">
        <f>Chlorophyll!E170</f>
        <v>0</v>
      </c>
      <c r="I170">
        <f>Chlorophyll!F170</f>
        <v>3.7999999999999999E-2</v>
      </c>
      <c r="J170">
        <f>Chlorophyll!G170</f>
        <v>3.1E-2</v>
      </c>
      <c r="K170">
        <f>Chlorophyll!H170</f>
        <v>3.7999999999999999E-2</v>
      </c>
      <c r="L170">
        <f>Chlorophyll!I170</f>
        <v>6.0000000000000001E-3</v>
      </c>
      <c r="M170">
        <f t="shared" si="30"/>
        <v>8.1813299999999991</v>
      </c>
      <c r="N170">
        <f t="shared" si="31"/>
        <v>3.0263400000000003</v>
      </c>
      <c r="O170">
        <f t="shared" si="25"/>
        <v>0.34975999999999996</v>
      </c>
      <c r="P170">
        <f t="shared" si="26"/>
        <v>0.56108999999999998</v>
      </c>
      <c r="Q170" s="55">
        <f t="shared" si="22"/>
        <v>39.72142680877019</v>
      </c>
      <c r="R170" s="44">
        <f t="shared" si="23"/>
        <v>16.703356567166267</v>
      </c>
      <c r="T170">
        <v>10</v>
      </c>
      <c r="U170">
        <v>0</v>
      </c>
      <c r="V170">
        <f t="shared" si="27"/>
        <v>1</v>
      </c>
      <c r="X170">
        <f>'Zoox Counting'!Q170</f>
        <v>179.8</v>
      </c>
      <c r="Y170" s="55">
        <f t="shared" si="28"/>
        <v>1798000</v>
      </c>
      <c r="Z170">
        <f t="shared" si="24"/>
        <v>8990000</v>
      </c>
      <c r="AA170" s="55">
        <f t="shared" si="29"/>
        <v>12557444.371499212</v>
      </c>
      <c r="AB170">
        <f>Surfaces!D170</f>
        <v>0.71590999999999994</v>
      </c>
    </row>
    <row r="171" spans="1:28">
      <c r="A171">
        <f>Volume_Weights!A171</f>
        <v>853</v>
      </c>
      <c r="B171">
        <f>Volume_Weights!C171</f>
        <v>24</v>
      </c>
      <c r="C171">
        <v>5</v>
      </c>
      <c r="D171">
        <v>1.5</v>
      </c>
      <c r="E171">
        <f>Chlorophyll!B171</f>
        <v>0.26700000000000002</v>
      </c>
      <c r="F171">
        <f>Chlorophyll!C171</f>
        <v>5.7000000000000002E-2</v>
      </c>
      <c r="G171">
        <f>Chlorophyll!D171</f>
        <v>0.26100000000000001</v>
      </c>
      <c r="H171">
        <f>Chlorophyll!E171</f>
        <v>1.4999999999999999E-2</v>
      </c>
      <c r="I171">
        <f>Chlorophyll!F171</f>
        <v>4.7E-2</v>
      </c>
      <c r="J171">
        <f>Chlorophyll!G171</f>
        <v>4.5999999999999999E-2</v>
      </c>
      <c r="K171">
        <f>Chlorophyll!H171</f>
        <v>5.0999999999999997E-2</v>
      </c>
      <c r="L171">
        <f>Chlorophyll!I171</f>
        <v>3.3000000000000002E-2</v>
      </c>
      <c r="M171">
        <f t="shared" si="30"/>
        <v>2.8534800000000002</v>
      </c>
      <c r="N171">
        <f t="shared" si="31"/>
        <v>0.98531999999999997</v>
      </c>
      <c r="O171">
        <f t="shared" si="25"/>
        <v>0.15169999999999997</v>
      </c>
      <c r="P171">
        <f t="shared" si="26"/>
        <v>0.30134999999999995</v>
      </c>
      <c r="Q171" s="55">
        <f t="shared" si="22"/>
        <v>19.504669482180418</v>
      </c>
      <c r="R171" s="44">
        <f t="shared" si="23"/>
        <v>8.3509384072292114</v>
      </c>
      <c r="T171">
        <v>10</v>
      </c>
      <c r="U171">
        <v>0</v>
      </c>
      <c r="V171">
        <f t="shared" si="27"/>
        <v>1</v>
      </c>
      <c r="X171">
        <f>'Zoox Counting'!Q171</f>
        <v>75</v>
      </c>
      <c r="Y171" s="55">
        <f t="shared" si="28"/>
        <v>750000</v>
      </c>
      <c r="Z171">
        <f t="shared" si="24"/>
        <v>3750000</v>
      </c>
      <c r="AA171" s="55">
        <f t="shared" si="29"/>
        <v>7301643.5512857707</v>
      </c>
      <c r="AB171">
        <f>Surfaces!D171</f>
        <v>0.51358300000000001</v>
      </c>
    </row>
    <row r="172" spans="1:28">
      <c r="A172">
        <f>Volume_Weights!A172</f>
        <v>854</v>
      </c>
      <c r="B172">
        <f>Volume_Weights!C172</f>
        <v>25</v>
      </c>
      <c r="C172">
        <v>5</v>
      </c>
      <c r="D172">
        <v>1.5</v>
      </c>
      <c r="E172">
        <f>Chlorophyll!B172</f>
        <v>0.40400000000000003</v>
      </c>
      <c r="F172">
        <f>Chlorophyll!C172</f>
        <v>0.06</v>
      </c>
      <c r="G172">
        <f>Chlorophyll!D172</f>
        <v>0.39400000000000002</v>
      </c>
      <c r="H172">
        <f>Chlorophyll!E172</f>
        <v>-1.6E-2</v>
      </c>
      <c r="I172">
        <f>Chlorophyll!F172</f>
        <v>2.1000000000000001E-2</v>
      </c>
      <c r="J172">
        <f>Chlorophyll!G172</f>
        <v>2.5000000000000001E-2</v>
      </c>
      <c r="K172">
        <f>Chlorophyll!H172</f>
        <v>2.3E-2</v>
      </c>
      <c r="L172">
        <f>Chlorophyll!I172</f>
        <v>1.2E-2</v>
      </c>
      <c r="M172">
        <f t="shared" si="30"/>
        <v>4.7519600000000004</v>
      </c>
      <c r="N172">
        <f t="shared" si="31"/>
        <v>1.7829600000000001</v>
      </c>
      <c r="O172">
        <f t="shared" si="25"/>
        <v>9.4549999999999995E-2</v>
      </c>
      <c r="P172">
        <f t="shared" si="26"/>
        <v>0.31950000000000001</v>
      </c>
      <c r="Q172" s="55">
        <f t="shared" si="22"/>
        <v>19.465466891102455</v>
      </c>
      <c r="R172" s="44">
        <f t="shared" si="23"/>
        <v>8.4442961058302313</v>
      </c>
      <c r="T172">
        <v>10</v>
      </c>
      <c r="U172">
        <v>0</v>
      </c>
      <c r="V172">
        <f t="shared" si="27"/>
        <v>1</v>
      </c>
      <c r="X172">
        <f>'Zoox Counting'!Q172</f>
        <v>93.833333333333329</v>
      </c>
      <c r="Y172" s="55">
        <f t="shared" si="28"/>
        <v>938333.33333333326</v>
      </c>
      <c r="Z172">
        <f t="shared" si="24"/>
        <v>4691666.666666666</v>
      </c>
      <c r="AA172" s="55">
        <f t="shared" si="29"/>
        <v>5653066.7736632545</v>
      </c>
      <c r="AB172">
        <f>Surfaces!D172</f>
        <v>0.82993300000000003</v>
      </c>
    </row>
    <row r="173" spans="1:28">
      <c r="A173">
        <f>Volume_Weights!A173</f>
        <v>855</v>
      </c>
      <c r="B173">
        <f>Volume_Weights!C173</f>
        <v>25</v>
      </c>
      <c r="C173">
        <v>5</v>
      </c>
      <c r="D173">
        <v>1.5</v>
      </c>
      <c r="E173">
        <f>Chlorophyll!B173</f>
        <v>0.56100000000000005</v>
      </c>
      <c r="F173">
        <f>Chlorophyll!C173</f>
        <v>0.121</v>
      </c>
      <c r="G173">
        <f>Chlorophyll!D173</f>
        <v>0.53600000000000003</v>
      </c>
      <c r="H173">
        <f>Chlorophyll!E173</f>
        <v>1.4999999999999999E-2</v>
      </c>
      <c r="I173">
        <f>Chlorophyll!F173</f>
        <v>4.5999999999999999E-2</v>
      </c>
      <c r="J173">
        <f>Chlorophyll!G173</f>
        <v>0.04</v>
      </c>
      <c r="K173">
        <f>Chlorophyll!H173</f>
        <v>4.3999999999999997E-2</v>
      </c>
      <c r="L173">
        <f>Chlorophyll!I173</f>
        <v>1.6E-2</v>
      </c>
      <c r="M173">
        <f t="shared" si="30"/>
        <v>6.1729399999999996</v>
      </c>
      <c r="N173">
        <f t="shared" si="31"/>
        <v>2.4867599999999999</v>
      </c>
      <c r="O173">
        <f t="shared" si="25"/>
        <v>0.32754</v>
      </c>
      <c r="P173">
        <f t="shared" si="26"/>
        <v>0.54125999999999996</v>
      </c>
      <c r="Q173" s="55">
        <f t="shared" si="22"/>
        <v>30.640080582175102</v>
      </c>
      <c r="R173" s="44">
        <f t="shared" si="23"/>
        <v>14.272603993003264</v>
      </c>
      <c r="T173">
        <v>10</v>
      </c>
      <c r="U173">
        <v>0</v>
      </c>
      <c r="V173">
        <f t="shared" si="27"/>
        <v>1</v>
      </c>
      <c r="X173">
        <f>'Zoox Counting'!Q173</f>
        <v>120.4</v>
      </c>
      <c r="Y173" s="55">
        <f t="shared" si="28"/>
        <v>1204000</v>
      </c>
      <c r="Z173">
        <f t="shared" si="24"/>
        <v>6020000</v>
      </c>
      <c r="AA173" s="55">
        <f t="shared" si="29"/>
        <v>8512599.920530213</v>
      </c>
      <c r="AB173">
        <f>Surfaces!D173</f>
        <v>0.70718700000000001</v>
      </c>
    </row>
    <row r="174" spans="1:28">
      <c r="A174">
        <f>Volume_Weights!A174</f>
        <v>856</v>
      </c>
      <c r="B174">
        <f>Volume_Weights!C174</f>
        <v>25</v>
      </c>
      <c r="C174">
        <v>5</v>
      </c>
      <c r="D174">
        <v>1.5</v>
      </c>
      <c r="E174">
        <f>Chlorophyll!B174</f>
        <v>0.59699999999999998</v>
      </c>
      <c r="F174">
        <f>Chlorophyll!C174</f>
        <v>0.157</v>
      </c>
      <c r="G174">
        <f>Chlorophyll!D174</f>
        <v>0.56799999999999995</v>
      </c>
      <c r="H174">
        <f>Chlorophyll!E174</f>
        <v>0.05</v>
      </c>
      <c r="I174">
        <f>Chlorophyll!F174</f>
        <v>3.6999999999999998E-2</v>
      </c>
      <c r="J174">
        <f>Chlorophyll!G174</f>
        <v>2.1000000000000001E-2</v>
      </c>
      <c r="K174">
        <f>Chlorophyll!H174</f>
        <v>3.5999999999999997E-2</v>
      </c>
      <c r="L174">
        <f>Chlorophyll!I174</f>
        <v>4.0000000000000001E-3</v>
      </c>
      <c r="M174">
        <f t="shared" si="30"/>
        <v>6.1837299999999988</v>
      </c>
      <c r="N174">
        <f t="shared" si="31"/>
        <v>2.5102199999999999</v>
      </c>
      <c r="O174">
        <f t="shared" si="25"/>
        <v>0.36631000000000002</v>
      </c>
      <c r="P174">
        <f t="shared" si="26"/>
        <v>0.34074000000000004</v>
      </c>
      <c r="Q174" s="55">
        <f t="shared" si="22"/>
        <v>25.92017032020118</v>
      </c>
      <c r="R174" s="44">
        <f t="shared" si="23"/>
        <v>11.28197213697638</v>
      </c>
      <c r="T174">
        <v>10</v>
      </c>
      <c r="U174">
        <v>0</v>
      </c>
      <c r="V174">
        <f t="shared" si="27"/>
        <v>1</v>
      </c>
      <c r="X174">
        <f>'Zoox Counting'!Q174</f>
        <v>136</v>
      </c>
      <c r="Y174" s="55">
        <f t="shared" si="28"/>
        <v>1360000</v>
      </c>
      <c r="Z174">
        <f t="shared" si="24"/>
        <v>6800000</v>
      </c>
      <c r="AA174" s="55">
        <f t="shared" si="29"/>
        <v>8072797.6398938661</v>
      </c>
      <c r="AB174">
        <f>Surfaces!D174</f>
        <v>0.84233500000000006</v>
      </c>
    </row>
    <row r="175" spans="1:28">
      <c r="A175">
        <f>Volume_Weights!A175</f>
        <v>857</v>
      </c>
      <c r="B175">
        <f>Volume_Weights!C175</f>
        <v>27</v>
      </c>
      <c r="C175">
        <v>5</v>
      </c>
      <c r="D175">
        <v>1.5</v>
      </c>
      <c r="E175">
        <f>Chlorophyll!B175</f>
        <v>0.45900000000000002</v>
      </c>
      <c r="F175">
        <f>Chlorophyll!C175</f>
        <v>9.4E-2</v>
      </c>
      <c r="G175">
        <f>Chlorophyll!D175</f>
        <v>0.434</v>
      </c>
      <c r="H175">
        <f>Chlorophyll!E175</f>
        <v>-1E-3</v>
      </c>
      <c r="I175">
        <f>Chlorophyll!F175</f>
        <v>3.3000000000000002E-2</v>
      </c>
      <c r="J175">
        <f>Chlorophyll!G175</f>
        <v>2.7E-2</v>
      </c>
      <c r="K175">
        <f>Chlorophyll!H175</f>
        <v>0.03</v>
      </c>
      <c r="L175">
        <f>Chlorophyll!I175</f>
        <v>1.0999999999999999E-2</v>
      </c>
      <c r="M175">
        <f t="shared" si="30"/>
        <v>5.1970000000000001</v>
      </c>
      <c r="N175">
        <f t="shared" si="31"/>
        <v>2.2286999999999999</v>
      </c>
      <c r="O175">
        <f t="shared" si="25"/>
        <v>0.24122000000000002</v>
      </c>
      <c r="P175">
        <f t="shared" si="26"/>
        <v>0.35358000000000001</v>
      </c>
      <c r="Q175" s="55">
        <f t="shared" si="22"/>
        <v>35.625791033512314</v>
      </c>
      <c r="R175" s="44">
        <f t="shared" si="23"/>
        <v>16.916521889518659</v>
      </c>
      <c r="T175">
        <v>10</v>
      </c>
      <c r="U175">
        <v>0</v>
      </c>
      <c r="V175">
        <f t="shared" si="27"/>
        <v>1</v>
      </c>
      <c r="X175">
        <f>'Zoox Counting'!Q175</f>
        <v>113.625</v>
      </c>
      <c r="Y175" s="55">
        <f t="shared" si="28"/>
        <v>1136250</v>
      </c>
      <c r="Z175">
        <f t="shared" si="24"/>
        <v>5681250</v>
      </c>
      <c r="AA175" s="55">
        <f t="shared" si="29"/>
        <v>11165364.327434812</v>
      </c>
      <c r="AB175">
        <f>Surfaces!D175</f>
        <v>0.50882799999999995</v>
      </c>
    </row>
    <row r="176" spans="1:28">
      <c r="A176">
        <f>Volume_Weights!A176</f>
        <v>95</v>
      </c>
      <c r="B176">
        <f>Volume_Weights!C176</f>
        <v>25</v>
      </c>
      <c r="C176">
        <v>5</v>
      </c>
      <c r="D176">
        <v>1.5</v>
      </c>
      <c r="E176">
        <f>Chlorophyll!B176</f>
        <v>0.32700000000000001</v>
      </c>
      <c r="F176">
        <f>Chlorophyll!C176</f>
        <v>4.7E-2</v>
      </c>
      <c r="G176">
        <f>Chlorophyll!D176</f>
        <v>0.30599999999999999</v>
      </c>
      <c r="H176">
        <f>Chlorophyll!E176</f>
        <v>-2.8000000000000001E-2</v>
      </c>
      <c r="I176">
        <f>Chlorophyll!F176</f>
        <v>1.4E-2</v>
      </c>
      <c r="J176">
        <f>Chlorophyll!G176</f>
        <v>8.9999999999999993E-3</v>
      </c>
      <c r="K176">
        <f>Chlorophyll!H176</f>
        <v>1.7999999999999999E-2</v>
      </c>
      <c r="L176">
        <f>Chlorophyll!I176</f>
        <v>5.0000000000000001E-3</v>
      </c>
      <c r="M176">
        <f t="shared" si="30"/>
        <v>4.0096500000000006</v>
      </c>
      <c r="N176">
        <f t="shared" si="31"/>
        <v>1.7594999999999996</v>
      </c>
      <c r="O176">
        <f t="shared" si="25"/>
        <v>0.10031000000000001</v>
      </c>
      <c r="P176">
        <f t="shared" si="26"/>
        <v>7.568999999999998E-2</v>
      </c>
      <c r="Q176" s="55">
        <f t="shared" si="22"/>
        <v>34.797289002341017</v>
      </c>
      <c r="R176" s="44">
        <f t="shared" si="23"/>
        <v>15.53777574579952</v>
      </c>
      <c r="T176">
        <v>10</v>
      </c>
      <c r="U176">
        <v>0</v>
      </c>
      <c r="V176">
        <f t="shared" si="27"/>
        <v>1</v>
      </c>
      <c r="X176">
        <f>'Zoox Counting'!Q176</f>
        <v>106.75</v>
      </c>
      <c r="Y176" s="55">
        <f t="shared" si="28"/>
        <v>1067500</v>
      </c>
      <c r="Z176">
        <f t="shared" si="24"/>
        <v>5337500</v>
      </c>
      <c r="AA176" s="55">
        <f t="shared" si="29"/>
        <v>13557104.938977154</v>
      </c>
      <c r="AB176">
        <f>Surfaces!D176</f>
        <v>0.39370499999999997</v>
      </c>
    </row>
    <row r="177" spans="1:28">
      <c r="A177">
        <f>Volume_Weights!A177</f>
        <v>145</v>
      </c>
      <c r="B177">
        <f>Volume_Weights!C177</f>
        <v>25</v>
      </c>
      <c r="C177">
        <v>5</v>
      </c>
      <c r="D177">
        <v>1.5</v>
      </c>
      <c r="E177">
        <f>Chlorophyll!B177</f>
        <v>0.16500000000000001</v>
      </c>
      <c r="F177">
        <f>Chlorophyll!C177</f>
        <v>0.05</v>
      </c>
      <c r="G177">
        <f>Chlorophyll!D177</f>
        <v>0.151</v>
      </c>
      <c r="H177">
        <f>Chlorophyll!E177</f>
        <v>1.9E-2</v>
      </c>
      <c r="I177">
        <f>Chlorophyll!F177</f>
        <v>0.01</v>
      </c>
      <c r="J177">
        <f>Chlorophyll!G177</f>
        <v>8.9999999999999993E-3</v>
      </c>
      <c r="K177">
        <f>Chlorophyll!H177</f>
        <v>1.9E-2</v>
      </c>
      <c r="L177">
        <f>Chlorophyll!I177</f>
        <v>8.0000000000000002E-3</v>
      </c>
      <c r="M177">
        <f t="shared" si="30"/>
        <v>1.6489400000000001</v>
      </c>
      <c r="N177">
        <f t="shared" si="31"/>
        <v>0.72726000000000002</v>
      </c>
      <c r="O177">
        <f t="shared" si="25"/>
        <v>2.222E-2</v>
      </c>
      <c r="P177">
        <f t="shared" si="26"/>
        <v>1.9829999999999976E-2</v>
      </c>
      <c r="Q177" s="55">
        <f t="shared" si="22"/>
        <v>9.59875750782445</v>
      </c>
      <c r="R177" s="44">
        <f t="shared" si="23"/>
        <v>4.2911126083203088</v>
      </c>
      <c r="T177">
        <v>10</v>
      </c>
      <c r="U177">
        <v>0</v>
      </c>
      <c r="V177">
        <f t="shared" si="27"/>
        <v>1</v>
      </c>
      <c r="X177">
        <f>'Zoox Counting'!Q177</f>
        <v>81.142857142857139</v>
      </c>
      <c r="Y177" s="55">
        <f t="shared" si="28"/>
        <v>811428.57142857136</v>
      </c>
      <c r="Z177">
        <f t="shared" si="24"/>
        <v>4057142.8571428568</v>
      </c>
      <c r="AA177" s="55">
        <f t="shared" si="29"/>
        <v>6990987.7798025925</v>
      </c>
      <c r="AB177">
        <f>Surfaces!D177</f>
        <v>0.58033900000000005</v>
      </c>
    </row>
    <row r="178" spans="1:28">
      <c r="A178">
        <f>Volume_Weights!A178</f>
        <v>86</v>
      </c>
      <c r="B178">
        <f>Volume_Weights!C178</f>
        <v>24</v>
      </c>
      <c r="C178">
        <v>5</v>
      </c>
      <c r="D178">
        <v>1.5</v>
      </c>
      <c r="E178">
        <f>Chlorophyll!B178</f>
        <v>0.45800000000000002</v>
      </c>
      <c r="F178">
        <f>Chlorophyll!C178</f>
        <v>9.5000000000000001E-2</v>
      </c>
      <c r="G178">
        <f>Chlorophyll!D178</f>
        <v>0.435</v>
      </c>
      <c r="H178">
        <f>Chlorophyll!E178</f>
        <v>-1.2E-2</v>
      </c>
      <c r="I178">
        <f>Chlorophyll!F178</f>
        <v>0.05</v>
      </c>
      <c r="J178">
        <f>Chlorophyll!G178</f>
        <v>4.2000000000000003E-2</v>
      </c>
      <c r="K178">
        <f>Chlorophyll!H178</f>
        <v>5.1999999999999998E-2</v>
      </c>
      <c r="L178">
        <f>Chlorophyll!I178</f>
        <v>3.5000000000000003E-2</v>
      </c>
      <c r="M178">
        <f t="shared" si="30"/>
        <v>5.3036200000000004</v>
      </c>
      <c r="N178">
        <f t="shared" si="31"/>
        <v>2.5102199999999999</v>
      </c>
      <c r="O178">
        <f t="shared" si="25"/>
        <v>0.16696999999999998</v>
      </c>
      <c r="P178">
        <f t="shared" si="26"/>
        <v>0.13517999999999999</v>
      </c>
      <c r="Q178" s="55">
        <f t="shared" si="22"/>
        <v>46.393053495513428</v>
      </c>
      <c r="R178" s="44">
        <f t="shared" si="23"/>
        <v>22.434176883486277</v>
      </c>
      <c r="T178">
        <v>10</v>
      </c>
      <c r="U178">
        <v>0</v>
      </c>
      <c r="V178">
        <f t="shared" si="27"/>
        <v>1</v>
      </c>
      <c r="X178">
        <f>'Zoox Counting'!Q178</f>
        <v>109.66666666666667</v>
      </c>
      <c r="Y178" s="55">
        <f t="shared" si="28"/>
        <v>1096666.6666666667</v>
      </c>
      <c r="Z178">
        <f t="shared" si="24"/>
        <v>5483333.333333334</v>
      </c>
      <c r="AA178" s="55">
        <f t="shared" si="29"/>
        <v>13950336.800988482</v>
      </c>
      <c r="AB178">
        <f>Surfaces!D178</f>
        <v>0.39306099999999999</v>
      </c>
    </row>
    <row r="179" spans="1:28">
      <c r="A179">
        <f>Volume_Weights!A179</f>
        <v>117</v>
      </c>
      <c r="B179">
        <f>Volume_Weights!C179</f>
        <v>24</v>
      </c>
      <c r="C179">
        <v>5</v>
      </c>
      <c r="D179">
        <v>1.5</v>
      </c>
      <c r="E179">
        <f>Chlorophyll!B179</f>
        <v>0.47499999999999998</v>
      </c>
      <c r="F179">
        <f>Chlorophyll!C179</f>
        <v>9.9000000000000005E-2</v>
      </c>
      <c r="G179">
        <f>Chlorophyll!D179</f>
        <v>0.45400000000000001</v>
      </c>
      <c r="H179">
        <f>Chlorophyll!E179</f>
        <v>-1E-3</v>
      </c>
      <c r="I179">
        <f>Chlorophyll!F179</f>
        <v>4.5999999999999999E-2</v>
      </c>
      <c r="J179">
        <f>Chlorophyll!G179</f>
        <v>3.4000000000000002E-2</v>
      </c>
      <c r="K179">
        <f>Chlorophyll!H179</f>
        <v>3.6999999999999998E-2</v>
      </c>
      <c r="L179">
        <f>Chlorophyll!I179</f>
        <v>1.7000000000000001E-2</v>
      </c>
      <c r="M179">
        <f t="shared" si="30"/>
        <v>5.3766799999999995</v>
      </c>
      <c r="N179">
        <f t="shared" si="31"/>
        <v>2.3460000000000001</v>
      </c>
      <c r="O179">
        <f t="shared" si="25"/>
        <v>0.32058999999999999</v>
      </c>
      <c r="P179">
        <f t="shared" si="26"/>
        <v>0.35526000000000008</v>
      </c>
      <c r="Q179" s="55">
        <f t="shared" si="22"/>
        <v>27.271630662831491</v>
      </c>
      <c r="R179" s="44">
        <f t="shared" si="23"/>
        <v>12.930362268995534</v>
      </c>
      <c r="T179">
        <v>10</v>
      </c>
      <c r="U179">
        <v>0</v>
      </c>
      <c r="V179">
        <f t="shared" si="27"/>
        <v>1</v>
      </c>
      <c r="X179">
        <f>'Zoox Counting'!Q179</f>
        <v>134.28571428571428</v>
      </c>
      <c r="Y179" s="55">
        <f t="shared" si="28"/>
        <v>1342857.1428571427</v>
      </c>
      <c r="Z179">
        <f t="shared" si="24"/>
        <v>6714285.7142857136</v>
      </c>
      <c r="AA179" s="55">
        <f t="shared" si="29"/>
        <v>9641961.1584877875</v>
      </c>
      <c r="AB179">
        <f>Surfaces!D179</f>
        <v>0.69636100000000001</v>
      </c>
    </row>
    <row r="180" spans="1:28">
      <c r="A180">
        <f>Volume_Weights!A180</f>
        <v>219</v>
      </c>
      <c r="B180">
        <f>Volume_Weights!C180</f>
        <v>25</v>
      </c>
      <c r="C180">
        <v>5</v>
      </c>
      <c r="D180">
        <v>1.5</v>
      </c>
      <c r="E180">
        <f>Chlorophyll!B180</f>
        <v>0.22700000000000001</v>
      </c>
      <c r="F180">
        <f>Chlorophyll!C180</f>
        <v>7.9000000000000001E-2</v>
      </c>
      <c r="G180">
        <f>Chlorophyll!D180</f>
        <v>0.27800000000000002</v>
      </c>
      <c r="H180">
        <f>Chlorophyll!E180</f>
        <v>3.4000000000000002E-2</v>
      </c>
      <c r="I180">
        <f>Chlorophyll!F180</f>
        <v>4.2000000000000003E-2</v>
      </c>
      <c r="J180">
        <f>Chlorophyll!G180</f>
        <v>3.3000000000000002E-2</v>
      </c>
      <c r="K180">
        <f>Chlorophyll!H180</f>
        <v>3.7999999999999999E-2</v>
      </c>
      <c r="L180">
        <f>Chlorophyll!I180</f>
        <v>2.8000000000000001E-2</v>
      </c>
      <c r="M180">
        <f t="shared" si="30"/>
        <v>2.17719</v>
      </c>
      <c r="N180">
        <f t="shared" si="31"/>
        <v>1.0556999999999999</v>
      </c>
      <c r="O180">
        <f t="shared" si="25"/>
        <v>0.15682000000000001</v>
      </c>
      <c r="P180">
        <f t="shared" si="26"/>
        <v>8.4630000000000011E-2</v>
      </c>
      <c r="Q180" s="55">
        <f t="shared" si="22"/>
        <v>17.037526926695879</v>
      </c>
      <c r="R180" s="44">
        <f t="shared" si="23"/>
        <v>8.3240444900917776</v>
      </c>
      <c r="T180">
        <v>10</v>
      </c>
      <c r="U180">
        <v>0</v>
      </c>
      <c r="V180">
        <f t="shared" si="27"/>
        <v>1</v>
      </c>
      <c r="X180">
        <f>'Zoox Counting'!Q180</f>
        <v>71.25</v>
      </c>
      <c r="Y180" s="55">
        <f t="shared" si="28"/>
        <v>712500</v>
      </c>
      <c r="Z180">
        <f t="shared" si="24"/>
        <v>3562500</v>
      </c>
      <c r="AA180" s="55">
        <f t="shared" si="29"/>
        <v>7801533.3708536904</v>
      </c>
      <c r="AB180">
        <f>Surfaces!D180</f>
        <v>0.45664100000000002</v>
      </c>
    </row>
    <row r="181" spans="1:28">
      <c r="A181">
        <f>Volume_Weights!A181</f>
        <v>234</v>
      </c>
      <c r="B181">
        <f>Volume_Weights!C181</f>
        <v>25</v>
      </c>
      <c r="C181">
        <v>5</v>
      </c>
      <c r="D181">
        <v>1.5</v>
      </c>
      <c r="E181">
        <f>Chlorophyll!B181</f>
        <v>1.377</v>
      </c>
      <c r="F181">
        <f>Chlorophyll!C181</f>
        <v>0.28399999999999997</v>
      </c>
      <c r="G181">
        <f>Chlorophyll!D181</f>
        <v>1.3080000000000001</v>
      </c>
      <c r="H181">
        <f>Chlorophyll!E181</f>
        <v>1.2E-2</v>
      </c>
      <c r="I181">
        <f>Chlorophyll!F181</f>
        <v>8.4000000000000005E-2</v>
      </c>
      <c r="J181">
        <f>Chlorophyll!G181</f>
        <v>0.06</v>
      </c>
      <c r="K181">
        <f>Chlorophyll!H181</f>
        <v>8.1000000000000003E-2</v>
      </c>
      <c r="L181">
        <f>Chlorophyll!I181</f>
        <v>2.1999999999999999E-2</v>
      </c>
      <c r="M181">
        <f t="shared" si="30"/>
        <v>15.427869999999999</v>
      </c>
      <c r="N181">
        <f t="shared" si="31"/>
        <v>6.3811199999999992</v>
      </c>
      <c r="O181">
        <f t="shared" si="25"/>
        <v>0.68434000000000006</v>
      </c>
      <c r="P181">
        <f t="shared" si="26"/>
        <v>0.80435999999999996</v>
      </c>
      <c r="Q181" s="55">
        <f t="shared" si="22"/>
        <v>58.935861631286222</v>
      </c>
      <c r="R181" s="44">
        <f t="shared" si="23"/>
        <v>26.283325194642728</v>
      </c>
      <c r="T181">
        <v>10</v>
      </c>
      <c r="U181">
        <v>0</v>
      </c>
      <c r="V181">
        <f t="shared" si="27"/>
        <v>1</v>
      </c>
      <c r="X181">
        <f>'Zoox Counting'!Q181</f>
        <v>215</v>
      </c>
      <c r="Y181" s="55">
        <f t="shared" si="28"/>
        <v>2150000</v>
      </c>
      <c r="Z181">
        <f t="shared" si="24"/>
        <v>10750000</v>
      </c>
      <c r="AA181" s="55">
        <f t="shared" si="29"/>
        <v>11796529.077072486</v>
      </c>
      <c r="AB181">
        <f>Surfaces!D181</f>
        <v>0.91128500000000001</v>
      </c>
    </row>
    <row r="182" spans="1:28">
      <c r="A182">
        <f>Volume_Weights!A182</f>
        <v>2594</v>
      </c>
      <c r="B182">
        <f>Volume_Weights!C182</f>
        <v>23</v>
      </c>
      <c r="C182">
        <v>5</v>
      </c>
      <c r="D182">
        <v>1.5</v>
      </c>
      <c r="E182">
        <f>Chlorophyll!B182</f>
        <v>0.26500000000000001</v>
      </c>
      <c r="F182">
        <f>Chlorophyll!C182</f>
        <v>5.7000000000000002E-2</v>
      </c>
      <c r="G182">
        <f>Chlorophyll!D182</f>
        <v>0.26</v>
      </c>
      <c r="H182">
        <f>Chlorophyll!E182</f>
        <v>0.01</v>
      </c>
      <c r="I182">
        <f>Chlorophyll!F182</f>
        <v>1.0999999999999999E-2</v>
      </c>
      <c r="J182">
        <f>Chlorophyll!G182</f>
        <v>6.0000000000000001E-3</v>
      </c>
      <c r="K182">
        <f>Chlorophyll!H182</f>
        <v>0.01</v>
      </c>
      <c r="L182">
        <f>Chlorophyll!I182</f>
        <v>0</v>
      </c>
      <c r="M182">
        <f t="shared" si="30"/>
        <v>2.8845700000000001</v>
      </c>
      <c r="N182">
        <f t="shared" si="31"/>
        <v>1.1026200000000002</v>
      </c>
      <c r="O182">
        <f t="shared" si="25"/>
        <v>0.12188999999999998</v>
      </c>
      <c r="P182">
        <f t="shared" si="26"/>
        <v>0.12261</v>
      </c>
      <c r="Q182" s="55">
        <f t="shared" si="22"/>
        <v>6.456653512657379</v>
      </c>
      <c r="R182" s="44">
        <f t="shared" si="23"/>
        <v>2.6312958041394863</v>
      </c>
      <c r="T182">
        <v>10</v>
      </c>
      <c r="U182">
        <v>0</v>
      </c>
      <c r="V182">
        <f t="shared" si="27"/>
        <v>1</v>
      </c>
      <c r="X182">
        <f>'Zoox Counting'!Q182</f>
        <v>68.25</v>
      </c>
      <c r="Y182" s="55">
        <f t="shared" si="28"/>
        <v>682500</v>
      </c>
      <c r="Z182">
        <f t="shared" si="24"/>
        <v>3412500</v>
      </c>
      <c r="AA182" s="55">
        <f t="shared" si="29"/>
        <v>2198598.695337038</v>
      </c>
      <c r="AB182">
        <f>Surfaces!D182</f>
        <v>1.552125</v>
      </c>
    </row>
    <row r="183" spans="1:28">
      <c r="A183">
        <f>Volume_Weights!A183</f>
        <v>2595</v>
      </c>
      <c r="B183">
        <f>Volume_Weights!C183</f>
        <v>25</v>
      </c>
      <c r="C183">
        <v>5</v>
      </c>
      <c r="D183">
        <v>1.5</v>
      </c>
      <c r="E183">
        <f>Chlorophyll!B183</f>
        <v>0.39100000000000001</v>
      </c>
      <c r="F183">
        <f>Chlorophyll!C183</f>
        <v>8.4000000000000005E-2</v>
      </c>
      <c r="G183">
        <f>Chlorophyll!D183</f>
        <v>0.38300000000000001</v>
      </c>
      <c r="H183">
        <f>Chlorophyll!E183</f>
        <v>2.1999999999999999E-2</v>
      </c>
      <c r="I183">
        <f>Chlorophyll!F183</f>
        <v>2.5999999999999999E-2</v>
      </c>
      <c r="J183">
        <f>Chlorophyll!G183</f>
        <v>1.9E-2</v>
      </c>
      <c r="K183">
        <f>Chlorophyll!H183</f>
        <v>2.4E-2</v>
      </c>
      <c r="L183">
        <f>Chlorophyll!I183</f>
        <v>1.2E-2</v>
      </c>
      <c r="M183">
        <f t="shared" si="30"/>
        <v>4.1779900000000003</v>
      </c>
      <c r="N183">
        <f t="shared" si="31"/>
        <v>1.45452</v>
      </c>
      <c r="O183">
        <f t="shared" si="25"/>
        <v>0.15553999999999996</v>
      </c>
      <c r="P183">
        <f t="shared" si="26"/>
        <v>0.13880999999999999</v>
      </c>
      <c r="Q183" s="55">
        <f t="shared" si="22"/>
        <v>12.119002834040025</v>
      </c>
      <c r="R183" s="44">
        <f t="shared" si="23"/>
        <v>4.4558525695128433</v>
      </c>
      <c r="T183">
        <v>10</v>
      </c>
      <c r="U183">
        <v>0</v>
      </c>
      <c r="V183">
        <f t="shared" si="27"/>
        <v>1</v>
      </c>
      <c r="X183">
        <f>'Zoox Counting'!Q183</f>
        <v>81.166666666666671</v>
      </c>
      <c r="Y183" s="55">
        <f t="shared" si="28"/>
        <v>811666.66666666663</v>
      </c>
      <c r="Z183">
        <f t="shared" si="24"/>
        <v>4058333.333333333</v>
      </c>
      <c r="AA183" s="55">
        <f t="shared" si="29"/>
        <v>3404819.15446385</v>
      </c>
      <c r="AB183">
        <f>Surfaces!D183</f>
        <v>1.1919380000000002</v>
      </c>
    </row>
    <row r="184" spans="1:28">
      <c r="A184">
        <f>Volume_Weights!A184</f>
        <v>2596</v>
      </c>
      <c r="B184">
        <f>Volume_Weights!C184</f>
        <v>24</v>
      </c>
      <c r="C184">
        <v>5</v>
      </c>
      <c r="D184">
        <v>1.5</v>
      </c>
      <c r="E184">
        <f>Chlorophyll!B184</f>
        <v>0.61499999999999999</v>
      </c>
      <c r="F184">
        <f>Chlorophyll!C184</f>
        <v>0.11799999999999999</v>
      </c>
      <c r="G184">
        <f>Chlorophyll!D184</f>
        <v>0.60099999999999998</v>
      </c>
      <c r="H184">
        <f>Chlorophyll!E184</f>
        <v>1.7999999999999999E-2</v>
      </c>
      <c r="I184">
        <f>Chlorophyll!F184</f>
        <v>3.3000000000000002E-2</v>
      </c>
      <c r="J184">
        <f>Chlorophyll!G184</f>
        <v>1.7000000000000001E-2</v>
      </c>
      <c r="K184">
        <f>Chlorophyll!H184</f>
        <v>3.4000000000000002E-2</v>
      </c>
      <c r="L184">
        <f>Chlorophyll!I184</f>
        <v>8.9999999999999993E-3</v>
      </c>
      <c r="M184">
        <f t="shared" si="30"/>
        <v>6.7597099999999992</v>
      </c>
      <c r="N184">
        <f t="shared" si="31"/>
        <v>2.3459999999999996</v>
      </c>
      <c r="O184">
        <f t="shared" si="25"/>
        <v>0.26919999999999999</v>
      </c>
      <c r="P184">
        <f t="shared" si="26"/>
        <v>0.12960000000000005</v>
      </c>
      <c r="Q184" s="55">
        <f t="shared" si="22"/>
        <v>10.293380476418719</v>
      </c>
      <c r="R184" s="44">
        <f t="shared" si="23"/>
        <v>3.6253548142488921</v>
      </c>
      <c r="T184">
        <v>10</v>
      </c>
      <c r="U184">
        <v>0</v>
      </c>
      <c r="V184">
        <f t="shared" si="27"/>
        <v>1</v>
      </c>
      <c r="X184">
        <f>'Zoox Counting'!Q184</f>
        <v>123</v>
      </c>
      <c r="Y184" s="55">
        <f t="shared" si="28"/>
        <v>1230000</v>
      </c>
      <c r="Z184">
        <f t="shared" si="24"/>
        <v>6150000</v>
      </c>
      <c r="AA184" s="55">
        <f t="shared" si="29"/>
        <v>2701882.2234162251</v>
      </c>
      <c r="AB184">
        <f>Surfaces!D184</f>
        <v>2.2761909999999999</v>
      </c>
    </row>
    <row r="185" spans="1:28">
      <c r="A185">
        <f>Volume_Weights!A185</f>
        <v>2597</v>
      </c>
      <c r="B185">
        <f>Volume_Weights!C185</f>
        <v>25</v>
      </c>
      <c r="C185">
        <v>5</v>
      </c>
      <c r="D185">
        <v>1.5</v>
      </c>
      <c r="E185">
        <f>Chlorophyll!B185</f>
        <v>0.42299999999999999</v>
      </c>
      <c r="F185">
        <f>Chlorophyll!C185</f>
        <v>8.2000000000000003E-2</v>
      </c>
      <c r="G185">
        <f>Chlorophyll!D185</f>
        <v>0.40400000000000003</v>
      </c>
      <c r="H185">
        <f>Chlorophyll!E185</f>
        <v>-2E-3</v>
      </c>
      <c r="I185">
        <f>Chlorophyll!F185</f>
        <v>2.1000000000000001E-2</v>
      </c>
      <c r="J185">
        <f>Chlorophyll!G185</f>
        <v>2.3E-2</v>
      </c>
      <c r="K185">
        <f>Chlorophyll!H185</f>
        <v>2.9000000000000001E-2</v>
      </c>
      <c r="L185">
        <f>Chlorophyll!I185</f>
        <v>1.7999999999999999E-2</v>
      </c>
      <c r="M185">
        <f t="shared" si="30"/>
        <v>4.8039899999999998</v>
      </c>
      <c r="N185">
        <f t="shared" si="31"/>
        <v>1.9706399999999999</v>
      </c>
      <c r="O185">
        <f t="shared" si="25"/>
        <v>3.1090000000000027E-2</v>
      </c>
      <c r="P185">
        <f t="shared" si="26"/>
        <v>0.12456</v>
      </c>
      <c r="Q185" s="55">
        <f t="shared" si="22"/>
        <v>11.99863116123238</v>
      </c>
      <c r="R185" s="44">
        <f t="shared" si="23"/>
        <v>5.199403527762537</v>
      </c>
      <c r="T185">
        <v>10</v>
      </c>
      <c r="U185">
        <v>0</v>
      </c>
      <c r="V185">
        <f t="shared" si="27"/>
        <v>1</v>
      </c>
      <c r="X185">
        <f>'Zoox Counting'!Q185</f>
        <v>91</v>
      </c>
      <c r="Y185" s="55">
        <f t="shared" si="28"/>
        <v>910000</v>
      </c>
      <c r="Z185">
        <f t="shared" si="24"/>
        <v>4550000</v>
      </c>
      <c r="AA185" s="55">
        <f t="shared" si="29"/>
        <v>3387354.8183447225</v>
      </c>
      <c r="AB185">
        <f>Surfaces!D185</f>
        <v>1.3432310000000001</v>
      </c>
    </row>
    <row r="186" spans="1:28">
      <c r="A186">
        <f>Volume_Weights!A186</f>
        <v>2598</v>
      </c>
      <c r="B186">
        <f>Volume_Weights!C186</f>
        <v>26</v>
      </c>
      <c r="C186">
        <v>5</v>
      </c>
      <c r="D186">
        <v>1.5</v>
      </c>
      <c r="E186">
        <f>Chlorophyll!B186</f>
        <v>0.54800000000000004</v>
      </c>
      <c r="F186">
        <f>Chlorophyll!C186</f>
        <v>0.10100000000000001</v>
      </c>
      <c r="G186">
        <f>Chlorophyll!D186</f>
        <v>0.53100000000000003</v>
      </c>
      <c r="H186">
        <f>Chlorophyll!E186</f>
        <v>2.4E-2</v>
      </c>
      <c r="I186">
        <f>Chlorophyll!F186</f>
        <v>0.08</v>
      </c>
      <c r="J186">
        <f>Chlorophyll!G186</f>
        <v>6.9000000000000006E-2</v>
      </c>
      <c r="K186">
        <f>Chlorophyll!H186</f>
        <v>8.3000000000000004E-2</v>
      </c>
      <c r="L186">
        <f>Chlorophyll!I186</f>
        <v>5.6000000000000001E-2</v>
      </c>
      <c r="M186">
        <f t="shared" si="30"/>
        <v>5.9400399999999998</v>
      </c>
      <c r="N186">
        <f t="shared" si="31"/>
        <v>1.8064200000000001</v>
      </c>
      <c r="O186">
        <f t="shared" si="25"/>
        <v>0.26600000000000001</v>
      </c>
      <c r="P186">
        <f t="shared" si="26"/>
        <v>0.26505000000000012</v>
      </c>
      <c r="Q186" s="55">
        <f t="shared" si="22"/>
        <v>11.021667933812878</v>
      </c>
      <c r="R186" s="44">
        <f t="shared" si="23"/>
        <v>3.6788442347866535</v>
      </c>
      <c r="T186">
        <v>10</v>
      </c>
      <c r="U186">
        <v>0</v>
      </c>
      <c r="V186">
        <f t="shared" si="27"/>
        <v>1</v>
      </c>
      <c r="X186">
        <f>'Zoox Counting'!Q186</f>
        <v>124.5</v>
      </c>
      <c r="Y186" s="55">
        <f t="shared" si="28"/>
        <v>1245000</v>
      </c>
      <c r="Z186">
        <f t="shared" si="24"/>
        <v>6225000</v>
      </c>
      <c r="AA186" s="55">
        <f t="shared" si="29"/>
        <v>3316602.0306661814</v>
      </c>
      <c r="AB186">
        <f>Surfaces!D186</f>
        <v>1.8769210000000001</v>
      </c>
    </row>
    <row r="187" spans="1:28">
      <c r="A187">
        <f>Volume_Weights!A187</f>
        <v>2599</v>
      </c>
      <c r="B187">
        <f>Volume_Weights!C187</f>
        <v>25</v>
      </c>
      <c r="C187">
        <v>5</v>
      </c>
      <c r="D187">
        <v>1.5</v>
      </c>
      <c r="E187">
        <f>Chlorophyll!B187</f>
        <v>0.53400000000000003</v>
      </c>
      <c r="F187">
        <f>Chlorophyll!C187</f>
        <v>0.09</v>
      </c>
      <c r="G187">
        <f>Chlorophyll!D187</f>
        <v>0.51100000000000001</v>
      </c>
      <c r="H187">
        <f>Chlorophyll!E187</f>
        <v>4.0000000000000001E-3</v>
      </c>
      <c r="I187">
        <f>Chlorophyll!F187</f>
        <v>5.8000000000000003E-2</v>
      </c>
      <c r="J187">
        <f>Chlorophyll!G187</f>
        <v>5.3999999999999999E-2</v>
      </c>
      <c r="K187">
        <f>Chlorophyll!H187</f>
        <v>5.6000000000000001E-2</v>
      </c>
      <c r="L187">
        <f>Chlorophyll!I187</f>
        <v>3.6999999999999998E-2</v>
      </c>
      <c r="M187">
        <f t="shared" si="30"/>
        <v>6.0028600000000001</v>
      </c>
      <c r="N187">
        <f t="shared" si="31"/>
        <v>2.0175599999999996</v>
      </c>
      <c r="O187">
        <f t="shared" si="25"/>
        <v>0.22915000000000005</v>
      </c>
      <c r="P187">
        <f t="shared" si="26"/>
        <v>0.38430000000000003</v>
      </c>
      <c r="Q187" s="55">
        <f t="shared" si="22"/>
        <v>7.9576594967401348</v>
      </c>
      <c r="R187" s="44">
        <f t="shared" si="23"/>
        <v>3.0669373185922773</v>
      </c>
      <c r="T187">
        <v>10</v>
      </c>
      <c r="U187">
        <v>0</v>
      </c>
      <c r="V187">
        <f t="shared" si="27"/>
        <v>1</v>
      </c>
      <c r="X187">
        <f>'Zoox Counting'!Q187</f>
        <v>89</v>
      </c>
      <c r="Y187" s="55">
        <f t="shared" si="28"/>
        <v>890000</v>
      </c>
      <c r="Z187">
        <f t="shared" si="24"/>
        <v>4450000</v>
      </c>
      <c r="AA187" s="55">
        <f t="shared" si="29"/>
        <v>1704662.7698203439</v>
      </c>
      <c r="AB187">
        <f>Surfaces!D187</f>
        <v>2.610487</v>
      </c>
    </row>
    <row r="188" spans="1:28">
      <c r="A188">
        <f>Volume_Weights!A188</f>
        <v>2583</v>
      </c>
      <c r="B188">
        <f>Volume_Weights!C188</f>
        <v>25</v>
      </c>
      <c r="C188">
        <v>5</v>
      </c>
      <c r="D188">
        <v>1.5</v>
      </c>
      <c r="E188">
        <f>Chlorophyll!B188</f>
        <v>0.39500000000000002</v>
      </c>
      <c r="F188">
        <f>Chlorophyll!C188</f>
        <v>7.0999999999999994E-2</v>
      </c>
      <c r="G188">
        <f>Chlorophyll!D188</f>
        <v>0.38</v>
      </c>
      <c r="H188">
        <f>Chlorophyll!E188</f>
        <v>7.0000000000000001E-3</v>
      </c>
      <c r="I188">
        <f>Chlorophyll!F188</f>
        <v>1.6E-2</v>
      </c>
      <c r="J188">
        <f>Chlorophyll!G188</f>
        <v>0.01</v>
      </c>
      <c r="K188">
        <f>Chlorophyll!H188</f>
        <v>1.7000000000000001E-2</v>
      </c>
      <c r="L188">
        <f>Chlorophyll!I188</f>
        <v>7.0000000000000001E-3</v>
      </c>
      <c r="M188">
        <f t="shared" si="30"/>
        <v>4.3938800000000002</v>
      </c>
      <c r="N188">
        <f t="shared" si="31"/>
        <v>1.5014399999999999</v>
      </c>
      <c r="O188">
        <f t="shared" si="25"/>
        <v>0.10095</v>
      </c>
      <c r="P188">
        <f t="shared" si="26"/>
        <v>4.859999999999999E-2</v>
      </c>
      <c r="Q188" s="55">
        <f t="shared" si="22"/>
        <v>9.1996587708299824</v>
      </c>
      <c r="R188" s="44">
        <f t="shared" si="23"/>
        <v>3.1724979768172106</v>
      </c>
      <c r="T188">
        <v>10</v>
      </c>
      <c r="U188">
        <v>0</v>
      </c>
      <c r="V188">
        <f t="shared" si="27"/>
        <v>1</v>
      </c>
      <c r="X188">
        <f>'Zoox Counting'!Q188</f>
        <v>84.25</v>
      </c>
      <c r="Y188" s="55">
        <f t="shared" si="28"/>
        <v>842500</v>
      </c>
      <c r="Z188">
        <f t="shared" si="24"/>
        <v>4212500</v>
      </c>
      <c r="AA188" s="55">
        <f t="shared" si="29"/>
        <v>2586542.4880665988</v>
      </c>
      <c r="AB188">
        <f>Surfaces!D194</f>
        <v>1.628622</v>
      </c>
    </row>
    <row r="189" spans="1:28">
      <c r="A189">
        <f>Volume_Weights!A189</f>
        <v>2584</v>
      </c>
      <c r="B189">
        <f>Volume_Weights!C189</f>
        <v>25</v>
      </c>
      <c r="C189">
        <v>5</v>
      </c>
      <c r="D189">
        <v>1.5</v>
      </c>
      <c r="E189">
        <f>Chlorophyll!B189</f>
        <v>0.52500000000000002</v>
      </c>
      <c r="F189">
        <f>Chlorophyll!C189</f>
        <v>8.4000000000000005E-2</v>
      </c>
      <c r="G189">
        <f>Chlorophyll!D189</f>
        <v>0.50800000000000001</v>
      </c>
      <c r="H189">
        <f>Chlorophyll!E189</f>
        <v>0.01</v>
      </c>
      <c r="I189">
        <f>Chlorophyll!F189</f>
        <v>2.4E-2</v>
      </c>
      <c r="J189">
        <f>Chlorophyll!G189</f>
        <v>1.4999999999999999E-2</v>
      </c>
      <c r="K189">
        <f>Chlorophyll!H189</f>
        <v>2.5000000000000001E-2</v>
      </c>
      <c r="L189">
        <f>Chlorophyll!I189</f>
        <v>1.2999999999999999E-2</v>
      </c>
      <c r="M189">
        <f t="shared" si="30"/>
        <v>5.8390899999999997</v>
      </c>
      <c r="N189">
        <f t="shared" si="31"/>
        <v>1.7360400000000002</v>
      </c>
      <c r="O189">
        <f t="shared" si="25"/>
        <v>0.12445000000000001</v>
      </c>
      <c r="P189">
        <f t="shared" si="26"/>
        <v>1.4249999999999999E-2</v>
      </c>
      <c r="Q189" s="55">
        <f t="shared" si="22"/>
        <v>12.050637597413804</v>
      </c>
      <c r="R189" s="44">
        <f t="shared" si="23"/>
        <v>3.5368439685786313</v>
      </c>
      <c r="T189">
        <v>10</v>
      </c>
      <c r="U189">
        <v>0</v>
      </c>
      <c r="V189">
        <f t="shared" si="27"/>
        <v>1</v>
      </c>
      <c r="X189">
        <f>'Zoox Counting'!Q189</f>
        <v>63.75</v>
      </c>
      <c r="Y189" s="55">
        <f t="shared" si="28"/>
        <v>637500</v>
      </c>
      <c r="Z189">
        <f t="shared" si="24"/>
        <v>3187500</v>
      </c>
      <c r="AA189" s="55">
        <f t="shared" si="29"/>
        <v>1932312.3853494651</v>
      </c>
      <c r="AB189">
        <f>Surfaces!D195</f>
        <v>1.649578</v>
      </c>
    </row>
    <row r="190" spans="1:28">
      <c r="A190">
        <f>Volume_Weights!A190</f>
        <v>2585</v>
      </c>
      <c r="B190">
        <f>Volume_Weights!C190</f>
        <v>25</v>
      </c>
      <c r="C190">
        <v>5</v>
      </c>
      <c r="D190">
        <v>1.5</v>
      </c>
      <c r="E190">
        <f>Chlorophyll!B190</f>
        <v>0.71</v>
      </c>
      <c r="F190">
        <f>Chlorophyll!C190</f>
        <v>0.13500000000000001</v>
      </c>
      <c r="G190">
        <f>Chlorophyll!D190</f>
        <v>0.67400000000000004</v>
      </c>
      <c r="H190">
        <f>Chlorophyll!E190</f>
        <v>2.7E-2</v>
      </c>
      <c r="I190">
        <f>Chlorophyll!F190</f>
        <v>1.2999999999999999E-2</v>
      </c>
      <c r="J190">
        <f>Chlorophyll!G190</f>
        <v>-1E-3</v>
      </c>
      <c r="K190">
        <f>Chlorophyll!H190</f>
        <v>8.0000000000000002E-3</v>
      </c>
      <c r="L190">
        <f>Chlorophyll!I190</f>
        <v>-1.2E-2</v>
      </c>
      <c r="M190">
        <f t="shared" si="30"/>
        <v>7.7375699999999989</v>
      </c>
      <c r="N190">
        <f t="shared" si="31"/>
        <v>2.5336800000000004</v>
      </c>
      <c r="O190">
        <f t="shared" si="25"/>
        <v>0.27871000000000001</v>
      </c>
      <c r="P190">
        <f t="shared" si="26"/>
        <v>0.20723999999999998</v>
      </c>
      <c r="Q190" s="55">
        <f t="shared" si="22"/>
        <v>23.298743928834348</v>
      </c>
      <c r="R190" s="44">
        <f t="shared" si="23"/>
        <v>7.9662877555949487</v>
      </c>
      <c r="T190">
        <v>10</v>
      </c>
      <c r="U190">
        <v>0</v>
      </c>
      <c r="V190">
        <f t="shared" si="27"/>
        <v>1</v>
      </c>
      <c r="X190">
        <f>'Zoox Counting'!Q190</f>
        <v>79.333333333333329</v>
      </c>
      <c r="Y190" s="55">
        <f t="shared" si="28"/>
        <v>793333.33333333326</v>
      </c>
      <c r="Z190">
        <f t="shared" si="24"/>
        <v>3966666.666666666</v>
      </c>
      <c r="AA190" s="55">
        <f t="shared" si="29"/>
        <v>3458649.8070567492</v>
      </c>
      <c r="AB190">
        <f>Surfaces!D190</f>
        <v>1.1468830000000001</v>
      </c>
    </row>
    <row r="191" spans="1:28">
      <c r="A191">
        <f>Volume_Weights!A191</f>
        <v>2586</v>
      </c>
      <c r="B191">
        <f>Volume_Weights!C191</f>
        <v>25</v>
      </c>
      <c r="C191">
        <v>5</v>
      </c>
      <c r="D191">
        <v>1.5</v>
      </c>
      <c r="E191">
        <f>Chlorophyll!B191</f>
        <v>0.47899999999999998</v>
      </c>
      <c r="F191">
        <f>Chlorophyll!C191</f>
        <v>6.3E-2</v>
      </c>
      <c r="G191">
        <f>Chlorophyll!D191</f>
        <v>0.45900000000000002</v>
      </c>
      <c r="H191">
        <f>Chlorophyll!E191</f>
        <v>-0.03</v>
      </c>
      <c r="I191">
        <f>Chlorophyll!F191</f>
        <v>4.5999999999999999E-2</v>
      </c>
      <c r="J191">
        <f>Chlorophyll!G191</f>
        <v>3.9E-2</v>
      </c>
      <c r="K191">
        <f>Chlorophyll!H191</f>
        <v>4.5999999999999999E-2</v>
      </c>
      <c r="L191">
        <f>Chlorophyll!I191</f>
        <v>3.3000000000000002E-2</v>
      </c>
      <c r="M191">
        <f t="shared" si="30"/>
        <v>5.7583500000000001</v>
      </c>
      <c r="N191">
        <f t="shared" si="31"/>
        <v>2.1817799999999998</v>
      </c>
      <c r="O191">
        <f t="shared" si="25"/>
        <v>0.14474999999999996</v>
      </c>
      <c r="P191">
        <f t="shared" si="26"/>
        <v>0.11534999999999998</v>
      </c>
      <c r="Q191" s="55">
        <f t="shared" si="22"/>
        <v>9.9043191529308032</v>
      </c>
      <c r="R191" s="44">
        <f t="shared" si="23"/>
        <v>3.8541628391475542</v>
      </c>
      <c r="T191">
        <v>10</v>
      </c>
      <c r="U191">
        <v>0</v>
      </c>
      <c r="V191">
        <f t="shared" si="27"/>
        <v>1</v>
      </c>
      <c r="X191">
        <f>'Zoox Counting'!Q191</f>
        <v>76.666666666666671</v>
      </c>
      <c r="Y191" s="55">
        <f t="shared" si="28"/>
        <v>766666.66666666663</v>
      </c>
      <c r="Z191">
        <f t="shared" si="24"/>
        <v>3833333.333333333</v>
      </c>
      <c r="AA191" s="55">
        <f t="shared" si="29"/>
        <v>1929489.0863902729</v>
      </c>
      <c r="AB191">
        <f>Surfaces!D191</f>
        <v>1.9867090000000001</v>
      </c>
    </row>
    <row r="192" spans="1:28">
      <c r="A192">
        <f>Volume_Weights!A192</f>
        <v>2587</v>
      </c>
      <c r="B192">
        <f>Volume_Weights!C192</f>
        <v>25</v>
      </c>
      <c r="C192">
        <v>5</v>
      </c>
      <c r="D192">
        <v>1.5</v>
      </c>
      <c r="E192">
        <f>Chlorophyll!B192</f>
        <v>0.59299999999999997</v>
      </c>
      <c r="F192">
        <f>Chlorophyll!C192</f>
        <v>0.09</v>
      </c>
      <c r="G192">
        <f>Chlorophyll!D192</f>
        <v>0.56399999999999995</v>
      </c>
      <c r="H192">
        <f>Chlorophyll!E192</f>
        <v>-8.0000000000000002E-3</v>
      </c>
      <c r="I192">
        <f>Chlorophyll!F192</f>
        <v>5.1999999999999998E-2</v>
      </c>
      <c r="J192">
        <f>Chlorophyll!G192</f>
        <v>0.04</v>
      </c>
      <c r="K192">
        <f>Chlorophyll!H192</f>
        <v>5.1999999999999998E-2</v>
      </c>
      <c r="L192">
        <f>Chlorophyll!I192</f>
        <v>3.2000000000000001E-2</v>
      </c>
      <c r="M192">
        <f t="shared" si="30"/>
        <v>6.8067099999999998</v>
      </c>
      <c r="N192">
        <f t="shared" si="31"/>
        <v>2.29908</v>
      </c>
      <c r="O192">
        <f t="shared" si="25"/>
        <v>0.22347999999999996</v>
      </c>
      <c r="P192">
        <f t="shared" si="26"/>
        <v>0.14412000000000003</v>
      </c>
      <c r="Q192" s="55">
        <f t="shared" si="22"/>
        <v>20.787342949659031</v>
      </c>
      <c r="R192" s="44">
        <f t="shared" si="23"/>
        <v>7.224219586470201</v>
      </c>
      <c r="T192">
        <v>10</v>
      </c>
      <c r="U192">
        <v>0</v>
      </c>
      <c r="V192">
        <f t="shared" si="27"/>
        <v>1</v>
      </c>
      <c r="X192">
        <f>'Zoox Counting'!Q192</f>
        <v>99.666666666666671</v>
      </c>
      <c r="Y192" s="55">
        <f t="shared" si="28"/>
        <v>996666.66666666663</v>
      </c>
      <c r="Z192">
        <f t="shared" si="24"/>
        <v>4983333.333333333</v>
      </c>
      <c r="AA192" s="55">
        <f t="shared" si="29"/>
        <v>4420517.4696189221</v>
      </c>
      <c r="AB192">
        <f>Surfaces!D192</f>
        <v>1.127319</v>
      </c>
    </row>
    <row r="193" spans="1:28">
      <c r="A193">
        <f>Volume_Weights!A193</f>
        <v>2588</v>
      </c>
      <c r="B193">
        <f>Volume_Weights!C193</f>
        <v>24</v>
      </c>
      <c r="C193">
        <v>5</v>
      </c>
      <c r="D193">
        <v>1.5</v>
      </c>
      <c r="E193">
        <f>Chlorophyll!B193</f>
        <v>0.44600000000000001</v>
      </c>
      <c r="F193">
        <f>Chlorophyll!C193</f>
        <v>6.2E-2</v>
      </c>
      <c r="G193">
        <f>Chlorophyll!D193</f>
        <v>0.42</v>
      </c>
      <c r="H193">
        <f>Chlorophyll!E193</f>
        <v>-8.0000000000000002E-3</v>
      </c>
      <c r="I193">
        <f>Chlorophyll!F193</f>
        <v>7.0000000000000001E-3</v>
      </c>
      <c r="J193">
        <f>Chlorophyll!G193</f>
        <v>-2E-3</v>
      </c>
      <c r="K193">
        <f>Chlorophyll!H193</f>
        <v>4.0000000000000001E-3</v>
      </c>
      <c r="L193">
        <f>Chlorophyll!I193</f>
        <v>-1.7000000000000001E-2</v>
      </c>
      <c r="M193">
        <f t="shared" si="30"/>
        <v>5.1444199999999993</v>
      </c>
      <c r="N193">
        <f t="shared" si="31"/>
        <v>1.6422000000000001</v>
      </c>
      <c r="O193">
        <f t="shared" si="25"/>
        <v>0.26472000000000001</v>
      </c>
      <c r="P193">
        <f t="shared" si="26"/>
        <v>0.31923000000000001</v>
      </c>
      <c r="Q193" s="55">
        <f t="shared" si="22"/>
        <v>9.1460075218850054</v>
      </c>
      <c r="R193" s="44">
        <f t="shared" si="23"/>
        <v>3.3164705542195074</v>
      </c>
      <c r="T193">
        <v>10</v>
      </c>
      <c r="U193">
        <v>0</v>
      </c>
      <c r="V193">
        <f t="shared" si="27"/>
        <v>1</v>
      </c>
      <c r="X193">
        <f>'Zoox Counting'!Q193</f>
        <v>62.166666666666664</v>
      </c>
      <c r="Y193" s="55">
        <f t="shared" si="28"/>
        <v>621666.66666666663</v>
      </c>
      <c r="Z193">
        <f t="shared" si="24"/>
        <v>3108333.333333333</v>
      </c>
      <c r="AA193" s="55">
        <f t="shared" si="29"/>
        <v>1576711.2728008088</v>
      </c>
      <c r="AB193">
        <f>Surfaces!D193</f>
        <v>1.971403</v>
      </c>
    </row>
    <row r="194" spans="1:28">
      <c r="A194">
        <f>Volume_Weights!A194</f>
        <v>2483</v>
      </c>
      <c r="B194">
        <f>Volume_Weights!C194</f>
        <v>24</v>
      </c>
      <c r="C194">
        <v>5</v>
      </c>
      <c r="D194">
        <v>1.5</v>
      </c>
      <c r="E194">
        <f>Chlorophyll!B194</f>
        <v>0.58799999999999997</v>
      </c>
      <c r="F194">
        <f>Chlorophyll!C194</f>
        <v>8.2000000000000003E-2</v>
      </c>
      <c r="G194">
        <f>Chlorophyll!D194</f>
        <v>0.56499999999999995</v>
      </c>
      <c r="H194">
        <f>Chlorophyll!E194</f>
        <v>-1.0999999999999999E-2</v>
      </c>
      <c r="I194">
        <f>Chlorophyll!F194</f>
        <v>0.14000000000000001</v>
      </c>
      <c r="J194">
        <f>Chlorophyll!G194</f>
        <v>0.125</v>
      </c>
      <c r="K194">
        <f>Chlorophyll!H194</f>
        <v>0.14299999999999999</v>
      </c>
      <c r="L194">
        <f>Chlorophyll!I194</f>
        <v>0.109</v>
      </c>
      <c r="M194">
        <f t="shared" si="30"/>
        <v>6.7870499999999998</v>
      </c>
      <c r="N194">
        <f t="shared" si="31"/>
        <v>2.1817799999999998</v>
      </c>
      <c r="O194">
        <f t="shared" si="25"/>
        <v>0.34409000000000012</v>
      </c>
      <c r="P194">
        <f t="shared" si="26"/>
        <v>0.32090999999999992</v>
      </c>
      <c r="Q194" s="55">
        <f t="shared" ref="Q194:Q247" si="32">(M194+O194)*$C194/$D194*1/$AB194</f>
        <v>14.595447357745792</v>
      </c>
      <c r="R194" s="44">
        <f t="shared" ref="R194:R247" si="33">(N194+P194)*$C194/$D194*1/$AB194</f>
        <v>5.1223058512042696</v>
      </c>
      <c r="T194">
        <v>10</v>
      </c>
      <c r="U194">
        <v>0</v>
      </c>
      <c r="V194">
        <f t="shared" si="27"/>
        <v>1</v>
      </c>
      <c r="X194">
        <f>'Zoox Counting'!Q194</f>
        <v>110</v>
      </c>
      <c r="Y194" s="55">
        <f t="shared" si="28"/>
        <v>1100000</v>
      </c>
      <c r="Z194">
        <f t="shared" ref="Z194:Z247" si="34">Y194*C194*1*V194/V194</f>
        <v>5500000</v>
      </c>
      <c r="AA194" s="55">
        <f t="shared" si="29"/>
        <v>3377088.1149830963</v>
      </c>
      <c r="AB194">
        <f>Surfaces!D194</f>
        <v>1.628622</v>
      </c>
    </row>
    <row r="195" spans="1:28">
      <c r="A195">
        <f>Volume_Weights!A195</f>
        <v>2484</v>
      </c>
      <c r="B195">
        <f>Volume_Weights!C195</f>
        <v>25</v>
      </c>
      <c r="C195">
        <v>5</v>
      </c>
      <c r="D195">
        <v>1.5</v>
      </c>
      <c r="E195">
        <f>Chlorophyll!B195</f>
        <v>0.84199999999999997</v>
      </c>
      <c r="F195">
        <f>Chlorophyll!C195</f>
        <v>0.153</v>
      </c>
      <c r="G195">
        <f>Chlorophyll!D195</f>
        <v>0.81799999999999995</v>
      </c>
      <c r="H195">
        <f>Chlorophyll!E195</f>
        <v>2.1999999999999999E-2</v>
      </c>
      <c r="I195">
        <f>Chlorophyll!F195</f>
        <v>3.9E-2</v>
      </c>
      <c r="J195">
        <f>Chlorophyll!G195</f>
        <v>1.6E-2</v>
      </c>
      <c r="K195">
        <f>Chlorophyll!H195</f>
        <v>4.3999999999999997E-2</v>
      </c>
      <c r="L195">
        <f>Chlorophyll!I195</f>
        <v>1.4999999999999999E-2</v>
      </c>
      <c r="M195">
        <f t="shared" si="30"/>
        <v>9.2887599999999981</v>
      </c>
      <c r="N195">
        <f t="shared" si="31"/>
        <v>3.0732600000000003</v>
      </c>
      <c r="O195">
        <f t="shared" ref="O195:O247" si="35">11.43*(I195-L195)-0.64*(J195-L195)</f>
        <v>0.27368000000000003</v>
      </c>
      <c r="P195">
        <f t="shared" ref="P195:P247" si="36">27.09*(J195-L195)-3.63*(I195-L195)</f>
        <v>-6.0029999999999979E-2</v>
      </c>
      <c r="Q195" s="55">
        <f t="shared" si="32"/>
        <v>19.323002610364586</v>
      </c>
      <c r="R195" s="44">
        <f t="shared" si="33"/>
        <v>6.0888906132356286</v>
      </c>
      <c r="T195">
        <v>10</v>
      </c>
      <c r="U195">
        <v>0</v>
      </c>
      <c r="V195">
        <f t="shared" ref="V195:V247" si="37">T195/(U195+T195)</f>
        <v>1</v>
      </c>
      <c r="X195">
        <f>'Zoox Counting'!Q195</f>
        <v>74.333333333333329</v>
      </c>
      <c r="Y195" s="55">
        <f t="shared" ref="Y195:Y247" si="38">X195/0.1*1000</f>
        <v>743333.33333333326</v>
      </c>
      <c r="Z195">
        <f t="shared" si="34"/>
        <v>3716666.666666666</v>
      </c>
      <c r="AA195" s="55">
        <f t="shared" ref="AA195:AA247" si="39">Z195/AB195</f>
        <v>2253101.5003029052</v>
      </c>
      <c r="AB195">
        <f>Surfaces!D195</f>
        <v>1.649578</v>
      </c>
    </row>
    <row r="196" spans="1:28">
      <c r="A196">
        <f>Volume_Weights!A196</f>
        <v>2485</v>
      </c>
      <c r="B196">
        <f>Volume_Weights!C196</f>
        <v>24</v>
      </c>
      <c r="C196">
        <v>5</v>
      </c>
      <c r="D196">
        <v>1.5</v>
      </c>
      <c r="E196">
        <f>Chlorophyll!B196</f>
        <v>0.54200000000000004</v>
      </c>
      <c r="F196">
        <f>Chlorophyll!C196</f>
        <v>0.127</v>
      </c>
      <c r="G196">
        <f>Chlorophyll!D196</f>
        <v>0.52700000000000002</v>
      </c>
      <c r="H196">
        <f>Chlorophyll!E196</f>
        <v>4.9000000000000002E-2</v>
      </c>
      <c r="I196">
        <f>Chlorophyll!F196</f>
        <v>0.04</v>
      </c>
      <c r="J196">
        <f>Chlorophyll!G196</f>
        <v>2.4E-2</v>
      </c>
      <c r="K196">
        <f>Chlorophyll!H196</f>
        <v>0.04</v>
      </c>
      <c r="L196">
        <f>Chlorophyll!I196</f>
        <v>2.5999999999999999E-2</v>
      </c>
      <c r="M196">
        <f t="shared" si="30"/>
        <v>5.58507</v>
      </c>
      <c r="N196">
        <f t="shared" si="31"/>
        <v>1.8298800000000002</v>
      </c>
      <c r="O196">
        <f t="shared" si="35"/>
        <v>0.16130000000000003</v>
      </c>
      <c r="P196">
        <f t="shared" si="36"/>
        <v>-0.10499999999999995</v>
      </c>
      <c r="Q196" s="55">
        <f t="shared" si="32"/>
        <v>12.043541746963999</v>
      </c>
      <c r="R196" s="44">
        <f t="shared" si="33"/>
        <v>3.6150934047935075</v>
      </c>
      <c r="T196">
        <v>10</v>
      </c>
      <c r="U196">
        <v>0</v>
      </c>
      <c r="V196">
        <f t="shared" si="37"/>
        <v>1</v>
      </c>
      <c r="X196">
        <f>'Zoox Counting'!Q196</f>
        <v>68.400000000000006</v>
      </c>
      <c r="Y196" s="55">
        <f t="shared" si="38"/>
        <v>684000</v>
      </c>
      <c r="Z196">
        <f t="shared" si="34"/>
        <v>3420000</v>
      </c>
      <c r="AA196" s="55">
        <f t="shared" si="39"/>
        <v>2150344.2751484965</v>
      </c>
      <c r="AB196">
        <f>Surfaces!D196</f>
        <v>1.5904430000000001</v>
      </c>
    </row>
    <row r="197" spans="1:28">
      <c r="A197">
        <f>Volume_Weights!A197</f>
        <v>2486</v>
      </c>
      <c r="B197">
        <f>Volume_Weights!C197</f>
        <v>24</v>
      </c>
      <c r="C197">
        <v>5</v>
      </c>
      <c r="D197">
        <v>1.5</v>
      </c>
      <c r="E197">
        <f>Chlorophyll!B197</f>
        <v>0.52</v>
      </c>
      <c r="F197">
        <f>Chlorophyll!C197</f>
        <v>6.9000000000000006E-2</v>
      </c>
      <c r="G197">
        <f>Chlorophyll!D197</f>
        <v>0.495</v>
      </c>
      <c r="H197">
        <f>Chlorophyll!E197</f>
        <v>-1.4999999999999999E-2</v>
      </c>
      <c r="I197">
        <f>Chlorophyll!F197</f>
        <v>2.8000000000000001E-2</v>
      </c>
      <c r="J197">
        <f>Chlorophyll!G197</f>
        <v>1.7999999999999999E-2</v>
      </c>
      <c r="K197">
        <f>Chlorophyll!H197</f>
        <v>3.4000000000000002E-2</v>
      </c>
      <c r="L197">
        <f>Chlorophyll!I197</f>
        <v>1.6E-2</v>
      </c>
      <c r="M197">
        <f t="shared" si="30"/>
        <v>6.0612900000000005</v>
      </c>
      <c r="N197">
        <f t="shared" si="31"/>
        <v>1.9706399999999999</v>
      </c>
      <c r="O197">
        <f t="shared" si="35"/>
        <v>0.13588</v>
      </c>
      <c r="P197">
        <f t="shared" si="36"/>
        <v>1.0619999999999949E-2</v>
      </c>
      <c r="Q197" s="55">
        <f t="shared" si="32"/>
        <v>10.88824525200668</v>
      </c>
      <c r="R197" s="44">
        <f t="shared" si="33"/>
        <v>3.4810154938448923</v>
      </c>
      <c r="T197">
        <v>10</v>
      </c>
      <c r="U197">
        <v>0</v>
      </c>
      <c r="V197">
        <f t="shared" si="37"/>
        <v>1</v>
      </c>
      <c r="X197">
        <f>'Zoox Counting'!Q197</f>
        <v>98.75</v>
      </c>
      <c r="Y197" s="55">
        <f t="shared" si="38"/>
        <v>987500</v>
      </c>
      <c r="Z197">
        <f t="shared" si="34"/>
        <v>4937500</v>
      </c>
      <c r="AA197" s="55">
        <f t="shared" si="39"/>
        <v>2602512.6435994003</v>
      </c>
      <c r="AB197">
        <f>Surfaces!D197</f>
        <v>1.897205</v>
      </c>
    </row>
    <row r="198" spans="1:28">
      <c r="A198">
        <f>Volume_Weights!A198</f>
        <v>2487</v>
      </c>
      <c r="B198">
        <f>Volume_Weights!C198</f>
        <v>25</v>
      </c>
      <c r="C198">
        <v>5</v>
      </c>
      <c r="D198">
        <v>1.5</v>
      </c>
      <c r="E198">
        <f>Chlorophyll!B198</f>
        <v>0.44900000000000001</v>
      </c>
      <c r="F198">
        <f>Chlorophyll!C198</f>
        <v>6.3E-2</v>
      </c>
      <c r="G198">
        <f>Chlorophyll!D198</f>
        <v>0.43099999999999999</v>
      </c>
      <c r="H198">
        <f>Chlorophyll!E198</f>
        <v>-2.5000000000000001E-2</v>
      </c>
      <c r="I198">
        <f>Chlorophyll!F198</f>
        <v>2.7E-2</v>
      </c>
      <c r="J198">
        <f>Chlorophyll!G198</f>
        <v>1.0999999999999999E-2</v>
      </c>
      <c r="K198">
        <f>Chlorophyll!H198</f>
        <v>2.7E-2</v>
      </c>
      <c r="L198">
        <f>Chlorophyll!I198</f>
        <v>2.1999999999999999E-2</v>
      </c>
      <c r="M198">
        <f t="shared" si="30"/>
        <v>5.3614999999999995</v>
      </c>
      <c r="N198">
        <f t="shared" si="31"/>
        <v>2.0644799999999996</v>
      </c>
      <c r="O198">
        <f t="shared" si="35"/>
        <v>6.4190000000000011E-2</v>
      </c>
      <c r="P198">
        <f t="shared" si="36"/>
        <v>-0.31613999999999998</v>
      </c>
      <c r="Q198" s="55">
        <f t="shared" si="32"/>
        <v>15.901261183319539</v>
      </c>
      <c r="R198" s="44">
        <f t="shared" si="33"/>
        <v>5.1239217458507369</v>
      </c>
      <c r="T198">
        <v>10</v>
      </c>
      <c r="U198">
        <v>0</v>
      </c>
      <c r="V198">
        <f t="shared" si="37"/>
        <v>1</v>
      </c>
      <c r="X198">
        <f>'Zoox Counting'!Q198</f>
        <v>59</v>
      </c>
      <c r="Y198" s="55">
        <f t="shared" si="38"/>
        <v>590000</v>
      </c>
      <c r="Z198">
        <f t="shared" si="34"/>
        <v>2950000</v>
      </c>
      <c r="AA198" s="55">
        <f t="shared" si="39"/>
        <v>2593700.7361713983</v>
      </c>
      <c r="AB198">
        <f>Surfaces!D198</f>
        <v>1.1373710000000001</v>
      </c>
    </row>
    <row r="199" spans="1:28">
      <c r="A199">
        <f>Volume_Weights!A199</f>
        <v>2488</v>
      </c>
      <c r="B199">
        <f>Volume_Weights!C199</f>
        <v>24</v>
      </c>
      <c r="C199">
        <v>5</v>
      </c>
      <c r="D199">
        <v>1.5</v>
      </c>
      <c r="E199">
        <f>Chlorophyll!B199</f>
        <v>0.995</v>
      </c>
      <c r="F199">
        <f>Chlorophyll!C199</f>
        <v>0.153</v>
      </c>
      <c r="G199">
        <f>Chlorophyll!D199</f>
        <v>0.94699999999999995</v>
      </c>
      <c r="H199">
        <f>Chlorophyll!E199</f>
        <v>-1.7999999999999999E-2</v>
      </c>
      <c r="I199">
        <f>Chlorophyll!F199</f>
        <v>3.7999999999999999E-2</v>
      </c>
      <c r="J199">
        <f>Chlorophyll!G199</f>
        <v>2.4E-2</v>
      </c>
      <c r="K199">
        <f>Chlorophyll!H199</f>
        <v>6.2E-2</v>
      </c>
      <c r="L199">
        <f>Chlorophyll!I199</f>
        <v>1.4999999999999999E-2</v>
      </c>
      <c r="M199">
        <f t="shared" si="30"/>
        <v>11.469149999999999</v>
      </c>
      <c r="N199">
        <f t="shared" si="31"/>
        <v>4.01166</v>
      </c>
      <c r="O199">
        <f t="shared" si="35"/>
        <v>0.25713000000000003</v>
      </c>
      <c r="P199">
        <f t="shared" si="36"/>
        <v>0.16032000000000002</v>
      </c>
      <c r="Q199" s="55">
        <f t="shared" si="32"/>
        <v>27.368780729626895</v>
      </c>
      <c r="R199" s="44">
        <f t="shared" si="33"/>
        <v>9.7372743809962579</v>
      </c>
      <c r="T199">
        <v>10</v>
      </c>
      <c r="U199">
        <v>0</v>
      </c>
      <c r="V199">
        <f t="shared" si="37"/>
        <v>1</v>
      </c>
      <c r="X199">
        <f>'Zoox Counting'!Q199</f>
        <v>117</v>
      </c>
      <c r="Y199" s="55">
        <f t="shared" si="38"/>
        <v>1170000</v>
      </c>
      <c r="Z199">
        <f t="shared" si="34"/>
        <v>5850000</v>
      </c>
      <c r="AA199" s="55">
        <f t="shared" si="39"/>
        <v>4096116.6013855375</v>
      </c>
      <c r="AB199">
        <f>Surfaces!D199</f>
        <v>1.4281820000000001</v>
      </c>
    </row>
    <row r="200" spans="1:28">
      <c r="A200">
        <f>Volume_Weights!A200</f>
        <v>915</v>
      </c>
      <c r="B200">
        <f>Volume_Weights!C200</f>
        <v>26</v>
      </c>
      <c r="C200">
        <v>5</v>
      </c>
      <c r="D200">
        <v>1.5</v>
      </c>
      <c r="E200">
        <f>Chlorophyll!B200</f>
        <v>0.436</v>
      </c>
      <c r="F200">
        <f>Chlorophyll!C200</f>
        <v>7.2999999999999995E-2</v>
      </c>
      <c r="G200">
        <f>Chlorophyll!D200</f>
        <v>0.41699999999999998</v>
      </c>
      <c r="H200">
        <f>Chlorophyll!E200</f>
        <v>-0.01</v>
      </c>
      <c r="I200">
        <f>Chlorophyll!F200</f>
        <v>1.2E-2</v>
      </c>
      <c r="J200">
        <f>Chlorophyll!G200</f>
        <v>8.0000000000000002E-3</v>
      </c>
      <c r="K200">
        <f>Chlorophyll!H200</f>
        <v>0.01</v>
      </c>
      <c r="L200">
        <f>Chlorophyll!I200</f>
        <v>-4.0000000000000001E-3</v>
      </c>
      <c r="M200">
        <f t="shared" si="30"/>
        <v>5.0446600000000004</v>
      </c>
      <c r="N200">
        <f t="shared" si="31"/>
        <v>1.9471799999999999</v>
      </c>
      <c r="O200">
        <f t="shared" si="35"/>
        <v>0.17519999999999999</v>
      </c>
      <c r="P200">
        <f t="shared" si="36"/>
        <v>0.26699999999999996</v>
      </c>
      <c r="Q200" s="55">
        <f t="shared" si="32"/>
        <v>40.755289155601155</v>
      </c>
      <c r="R200" s="44">
        <f t="shared" si="33"/>
        <v>17.287733031642407</v>
      </c>
      <c r="T200">
        <v>10</v>
      </c>
      <c r="U200">
        <v>0</v>
      </c>
      <c r="V200">
        <f t="shared" si="37"/>
        <v>1</v>
      </c>
      <c r="X200">
        <f>'Zoox Counting'!Q200</f>
        <v>134.625</v>
      </c>
      <c r="Y200" s="55">
        <f t="shared" si="38"/>
        <v>1346250</v>
      </c>
      <c r="Z200">
        <f t="shared" si="34"/>
        <v>6731250</v>
      </c>
      <c r="AA200" s="55">
        <f t="shared" si="39"/>
        <v>15766747.008270735</v>
      </c>
      <c r="AB200">
        <f>Surfaces!D200</f>
        <v>0.426927</v>
      </c>
    </row>
    <row r="201" spans="1:28">
      <c r="A201">
        <f>Volume_Weights!A201</f>
        <v>916</v>
      </c>
      <c r="B201">
        <f>Volume_Weights!C201</f>
        <v>25</v>
      </c>
      <c r="C201">
        <v>5</v>
      </c>
      <c r="D201">
        <v>1.5</v>
      </c>
      <c r="E201">
        <f>Chlorophyll!B201</f>
        <v>0.29299999999999998</v>
      </c>
      <c r="F201">
        <f>Chlorophyll!C201</f>
        <v>0.05</v>
      </c>
      <c r="G201">
        <f>Chlorophyll!D201</f>
        <v>0.28299999999999997</v>
      </c>
      <c r="H201">
        <f>Chlorophyll!E201</f>
        <v>-1.2E-2</v>
      </c>
      <c r="I201">
        <f>Chlorophyll!F201</f>
        <v>5.2999999999999999E-2</v>
      </c>
      <c r="J201">
        <f>Chlorophyll!G201</f>
        <v>5.6000000000000001E-2</v>
      </c>
      <c r="K201">
        <f>Chlorophyll!H201</f>
        <v>5.1999999999999998E-2</v>
      </c>
      <c r="L201">
        <f>Chlorophyll!I201</f>
        <v>3.7999999999999999E-2</v>
      </c>
      <c r="M201">
        <f t="shared" si="30"/>
        <v>3.4464699999999997</v>
      </c>
      <c r="N201">
        <f t="shared" si="31"/>
        <v>1.45452</v>
      </c>
      <c r="O201">
        <f t="shared" si="35"/>
        <v>0.15992999999999999</v>
      </c>
      <c r="P201">
        <f t="shared" si="36"/>
        <v>0.43317000000000005</v>
      </c>
      <c r="Q201" s="55">
        <f t="shared" si="32"/>
        <v>29.639345771273078</v>
      </c>
      <c r="R201" s="44">
        <f t="shared" si="33"/>
        <v>15.514057403220518</v>
      </c>
      <c r="T201">
        <v>10</v>
      </c>
      <c r="U201">
        <v>0</v>
      </c>
      <c r="V201">
        <f t="shared" si="37"/>
        <v>1</v>
      </c>
      <c r="X201">
        <f>'Zoox Counting'!Q201</f>
        <v>99.166666666666671</v>
      </c>
      <c r="Y201" s="55">
        <f t="shared" si="38"/>
        <v>991666.66666666663</v>
      </c>
      <c r="Z201">
        <f t="shared" si="34"/>
        <v>4958333.333333333</v>
      </c>
      <c r="AA201" s="55">
        <f t="shared" si="39"/>
        <v>12225079.53492921</v>
      </c>
      <c r="AB201">
        <f>Surfaces!D201</f>
        <v>0.40558699999999998</v>
      </c>
    </row>
    <row r="202" spans="1:28">
      <c r="A202">
        <f>Volume_Weights!A202</f>
        <v>1842</v>
      </c>
      <c r="B202">
        <f>Volume_Weights!C202</f>
        <v>24</v>
      </c>
      <c r="C202">
        <v>5</v>
      </c>
      <c r="D202">
        <v>1.5</v>
      </c>
      <c r="E202">
        <f>Chlorophyll!B202</f>
        <v>0.40899999999999997</v>
      </c>
      <c r="F202">
        <f>Chlorophyll!C202</f>
        <v>0.105</v>
      </c>
      <c r="G202">
        <f>Chlorophyll!D202</f>
        <v>0.39400000000000002</v>
      </c>
      <c r="H202">
        <f>Chlorophyll!E202</f>
        <v>2.5000000000000001E-2</v>
      </c>
      <c r="I202">
        <f>Chlorophyll!F202</f>
        <v>8.8999999999999996E-2</v>
      </c>
      <c r="J202">
        <f>Chlorophyll!G202</f>
        <v>8.7999999999999995E-2</v>
      </c>
      <c r="K202">
        <f>Chlorophyll!H202</f>
        <v>8.7999999999999995E-2</v>
      </c>
      <c r="L202">
        <f>Chlorophyll!I202</f>
        <v>7.1999999999999995E-2</v>
      </c>
      <c r="M202">
        <f t="shared" si="30"/>
        <v>4.3379199999999996</v>
      </c>
      <c r="N202">
        <f t="shared" si="31"/>
        <v>1.8767999999999998</v>
      </c>
      <c r="O202">
        <f t="shared" si="35"/>
        <v>0.18407000000000001</v>
      </c>
      <c r="P202">
        <f t="shared" si="36"/>
        <v>0.37173</v>
      </c>
      <c r="Q202" s="55">
        <f t="shared" si="32"/>
        <v>78.766865587408404</v>
      </c>
      <c r="R202" s="44">
        <f t="shared" si="33"/>
        <v>39.166309584774716</v>
      </c>
      <c r="T202">
        <v>10</v>
      </c>
      <c r="U202">
        <v>0</v>
      </c>
      <c r="V202">
        <f t="shared" si="37"/>
        <v>1</v>
      </c>
      <c r="X202">
        <f>'Zoox Counting'!Q202</f>
        <v>84.166666666666671</v>
      </c>
      <c r="Y202" s="55">
        <f t="shared" si="38"/>
        <v>841666.66666666663</v>
      </c>
      <c r="Z202">
        <f t="shared" si="34"/>
        <v>4208333.333333333</v>
      </c>
      <c r="AA202" s="55">
        <f t="shared" si="39"/>
        <v>21991018.954951938</v>
      </c>
      <c r="AB202">
        <f>Surfaces!D202</f>
        <v>0.19136600000000001</v>
      </c>
    </row>
    <row r="203" spans="1:28">
      <c r="A203">
        <f>Volume_Weights!A203</f>
        <v>2563</v>
      </c>
      <c r="B203">
        <f>Volume_Weights!C203</f>
        <v>26</v>
      </c>
      <c r="C203">
        <v>5</v>
      </c>
      <c r="D203">
        <v>1.5</v>
      </c>
      <c r="E203">
        <f>Chlorophyll!B203</f>
        <v>0.22800000000000001</v>
      </c>
      <c r="F203">
        <f>Chlorophyll!C203</f>
        <v>3.5000000000000003E-2</v>
      </c>
      <c r="G203">
        <f>Chlorophyll!D203</f>
        <v>0.217</v>
      </c>
      <c r="H203">
        <f>Chlorophyll!E203</f>
        <v>-8.9999999999999993E-3</v>
      </c>
      <c r="I203">
        <f>Chlorophyll!F203</f>
        <v>3.5999999999999997E-2</v>
      </c>
      <c r="J203">
        <f>Chlorophyll!G203</f>
        <v>3.4000000000000002E-2</v>
      </c>
      <c r="K203">
        <f>Chlorophyll!H203</f>
        <v>3.4000000000000002E-2</v>
      </c>
      <c r="L203">
        <f>Chlorophyll!I203</f>
        <v>2.5999999999999999E-2</v>
      </c>
      <c r="M203">
        <f t="shared" si="30"/>
        <v>2.6807499999999997</v>
      </c>
      <c r="N203">
        <f t="shared" si="31"/>
        <v>1.03224</v>
      </c>
      <c r="O203">
        <f t="shared" si="35"/>
        <v>0.10917999999999999</v>
      </c>
      <c r="P203">
        <f t="shared" si="36"/>
        <v>0.18042000000000011</v>
      </c>
      <c r="Q203" s="55">
        <f t="shared" si="32"/>
        <v>15.042543429020327</v>
      </c>
      <c r="R203" s="44">
        <f t="shared" si="33"/>
        <v>6.5383327591143123</v>
      </c>
      <c r="T203">
        <v>10</v>
      </c>
      <c r="U203">
        <v>0</v>
      </c>
      <c r="V203">
        <f t="shared" si="37"/>
        <v>1</v>
      </c>
      <c r="X203">
        <f>'Zoox Counting'!Q203</f>
        <v>56.5</v>
      </c>
      <c r="Y203" s="55">
        <f t="shared" si="38"/>
        <v>565000</v>
      </c>
      <c r="Z203">
        <f t="shared" si="34"/>
        <v>2825000</v>
      </c>
      <c r="AA203" s="55">
        <f t="shared" si="39"/>
        <v>4569489.3979758378</v>
      </c>
      <c r="AB203">
        <f>Surfaces!D203</f>
        <v>0.61823099999999998</v>
      </c>
    </row>
    <row r="204" spans="1:28">
      <c r="A204">
        <f>Volume_Weights!A204</f>
        <v>1851</v>
      </c>
      <c r="B204">
        <f>Volume_Weights!C204</f>
        <v>25</v>
      </c>
      <c r="C204">
        <v>5</v>
      </c>
      <c r="D204">
        <v>1.5</v>
      </c>
      <c r="E204">
        <f>Chlorophyll!B204</f>
        <v>0.247</v>
      </c>
      <c r="F204">
        <f>Chlorophyll!C204</f>
        <v>7.1999999999999995E-2</v>
      </c>
      <c r="G204">
        <f>Chlorophyll!D204</f>
        <v>0.24</v>
      </c>
      <c r="H204">
        <f>Chlorophyll!E204</f>
        <v>3.1E-2</v>
      </c>
      <c r="I204">
        <f>Chlorophyll!F204</f>
        <v>4.1000000000000002E-2</v>
      </c>
      <c r="J204">
        <f>Chlorophyll!G204</f>
        <v>3.5999999999999997E-2</v>
      </c>
      <c r="K204">
        <f>Chlorophyll!H204</f>
        <v>4.2999999999999997E-2</v>
      </c>
      <c r="L204">
        <f>Chlorophyll!I204</f>
        <v>3.3000000000000002E-2</v>
      </c>
      <c r="M204">
        <f t="shared" si="30"/>
        <v>2.4426399999999999</v>
      </c>
      <c r="N204">
        <f t="shared" si="31"/>
        <v>0.96185999999999994</v>
      </c>
      <c r="O204">
        <f t="shared" si="35"/>
        <v>8.9520000000000002E-2</v>
      </c>
      <c r="P204">
        <f t="shared" si="36"/>
        <v>5.2229999999999888E-2</v>
      </c>
      <c r="Q204" s="55">
        <f t="shared" si="32"/>
        <v>14.773481758936748</v>
      </c>
      <c r="R204" s="44">
        <f t="shared" si="33"/>
        <v>5.9165456041167097</v>
      </c>
      <c r="T204">
        <v>10</v>
      </c>
      <c r="U204">
        <v>0</v>
      </c>
      <c r="V204">
        <f t="shared" si="37"/>
        <v>1</v>
      </c>
      <c r="X204">
        <f>'Zoox Counting'!Q204</f>
        <v>79.166666666666671</v>
      </c>
      <c r="Y204" s="55">
        <f t="shared" si="38"/>
        <v>791666.66666666663</v>
      </c>
      <c r="Z204">
        <f t="shared" si="34"/>
        <v>3958333.333333333</v>
      </c>
      <c r="AA204" s="55">
        <f t="shared" si="39"/>
        <v>6928278.4613679191</v>
      </c>
      <c r="AB204">
        <f>Surfaces!D204</f>
        <v>0.57133</v>
      </c>
    </row>
    <row r="205" spans="1:28">
      <c r="A205">
        <f>Volume_Weights!A205</f>
        <v>1870</v>
      </c>
      <c r="B205">
        <f>Volume_Weights!C205</f>
        <v>26</v>
      </c>
      <c r="C205">
        <v>5</v>
      </c>
      <c r="D205">
        <v>1.5</v>
      </c>
      <c r="E205">
        <f>Chlorophyll!B205</f>
        <v>0.317</v>
      </c>
      <c r="F205">
        <f>Chlorophyll!C205</f>
        <v>7.0999999999999994E-2</v>
      </c>
      <c r="G205">
        <f>Chlorophyll!D205</f>
        <v>0.314</v>
      </c>
      <c r="H205">
        <f>Chlorophyll!E205</f>
        <v>3.5999999999999997E-2</v>
      </c>
      <c r="I205">
        <f>Chlorophyll!F205</f>
        <v>8.0000000000000002E-3</v>
      </c>
      <c r="J205">
        <f>Chlorophyll!G205</f>
        <v>0</v>
      </c>
      <c r="K205">
        <f>Chlorophyll!H205</f>
        <v>1.2999999999999999E-2</v>
      </c>
      <c r="L205">
        <f>Chlorophyll!I205</f>
        <v>-4.0000000000000001E-3</v>
      </c>
      <c r="M205">
        <f t="shared" si="30"/>
        <v>3.1894300000000002</v>
      </c>
      <c r="N205">
        <f t="shared" si="31"/>
        <v>0.82109999999999994</v>
      </c>
      <c r="O205">
        <f t="shared" si="35"/>
        <v>0.1346</v>
      </c>
      <c r="P205">
        <f t="shared" si="36"/>
        <v>6.4799999999999996E-2</v>
      </c>
      <c r="Q205" s="55">
        <f t="shared" si="32"/>
        <v>27.769534989799549</v>
      </c>
      <c r="R205" s="44">
        <f t="shared" si="33"/>
        <v>7.4009654086946917</v>
      </c>
      <c r="T205">
        <v>10</v>
      </c>
      <c r="U205">
        <v>0</v>
      </c>
      <c r="V205">
        <f t="shared" si="37"/>
        <v>1</v>
      </c>
      <c r="X205">
        <f>'Zoox Counting'!Q205</f>
        <v>76.75</v>
      </c>
      <c r="Y205" s="55">
        <f t="shared" si="38"/>
        <v>767500</v>
      </c>
      <c r="Z205">
        <f t="shared" si="34"/>
        <v>3837500</v>
      </c>
      <c r="AA205" s="55">
        <f t="shared" si="39"/>
        <v>9617746.2769610174</v>
      </c>
      <c r="AB205">
        <f>Surfaces!D205</f>
        <v>0.39900200000000002</v>
      </c>
    </row>
    <row r="206" spans="1:28">
      <c r="A206">
        <f>Volume_Weights!A206</f>
        <v>170</v>
      </c>
      <c r="B206">
        <f>Volume_Weights!C206</f>
        <v>25</v>
      </c>
      <c r="C206">
        <v>5</v>
      </c>
      <c r="D206">
        <v>1.5</v>
      </c>
      <c r="E206">
        <f>Chlorophyll!B206</f>
        <v>0.61499999999999999</v>
      </c>
      <c r="F206">
        <f>Chlorophyll!C206</f>
        <v>0.11600000000000001</v>
      </c>
      <c r="G206">
        <f>Chlorophyll!D206</f>
        <v>0.59399999999999997</v>
      </c>
      <c r="H206">
        <f>Chlorophyll!E206</f>
        <v>3.4000000000000002E-2</v>
      </c>
      <c r="I206">
        <f>Chlorophyll!F206</f>
        <v>6.9000000000000006E-2</v>
      </c>
      <c r="J206">
        <f>Chlorophyll!G206</f>
        <v>4.4999999999999998E-2</v>
      </c>
      <c r="K206">
        <f>Chlorophyll!H206</f>
        <v>7.0000000000000007E-2</v>
      </c>
      <c r="L206">
        <f>Chlorophyll!I206</f>
        <v>4.3999999999999997E-2</v>
      </c>
      <c r="M206">
        <f t="shared" si="30"/>
        <v>6.5883499999999993</v>
      </c>
      <c r="N206">
        <f t="shared" si="31"/>
        <v>1.9237199999999999</v>
      </c>
      <c r="O206">
        <f t="shared" si="35"/>
        <v>0.28511000000000014</v>
      </c>
      <c r="P206">
        <f t="shared" si="36"/>
        <v>-6.3659999999999994E-2</v>
      </c>
      <c r="Q206" s="55">
        <f t="shared" si="32"/>
        <v>21.4761934221569</v>
      </c>
      <c r="R206" s="44">
        <f t="shared" si="33"/>
        <v>5.8117757776748764</v>
      </c>
      <c r="T206">
        <v>10</v>
      </c>
      <c r="U206">
        <v>0</v>
      </c>
      <c r="V206">
        <f t="shared" si="37"/>
        <v>1</v>
      </c>
      <c r="X206">
        <f>'Zoox Counting'!Q206</f>
        <v>76.571428571428569</v>
      </c>
      <c r="Y206" s="55">
        <f t="shared" si="38"/>
        <v>765714.28571428568</v>
      </c>
      <c r="Z206">
        <f t="shared" si="34"/>
        <v>3828571.4285714282</v>
      </c>
      <c r="AA206" s="55">
        <f t="shared" si="39"/>
        <v>3588722.7334069107</v>
      </c>
      <c r="AB206">
        <f>Surfaces!D206</f>
        <v>1.0668340000000001</v>
      </c>
    </row>
    <row r="207" spans="1:28">
      <c r="A207">
        <f>Volume_Weights!A207</f>
        <v>1149</v>
      </c>
      <c r="B207">
        <f>Volume_Weights!C207</f>
        <v>26</v>
      </c>
      <c r="C207">
        <v>5</v>
      </c>
      <c r="D207">
        <v>1.5</v>
      </c>
      <c r="E207">
        <f>Chlorophyll!B207</f>
        <v>0.82799999999999996</v>
      </c>
      <c r="F207">
        <f>Chlorophyll!C207</f>
        <v>9.1999999999999998E-2</v>
      </c>
      <c r="G207">
        <f>Chlorophyll!D207</f>
        <v>0.79400000000000004</v>
      </c>
      <c r="H207">
        <f>Chlorophyll!E207</f>
        <v>-3.9E-2</v>
      </c>
      <c r="I207">
        <f>Chlorophyll!F207</f>
        <v>9.5000000000000001E-2</v>
      </c>
      <c r="J207">
        <f>Chlorophyll!G207</f>
        <v>6.2E-2</v>
      </c>
      <c r="K207">
        <f>Chlorophyll!H207</f>
        <v>0.10100000000000001</v>
      </c>
      <c r="L207">
        <f>Chlorophyll!I207</f>
        <v>5.2999999999999999E-2</v>
      </c>
      <c r="M207">
        <f t="shared" si="30"/>
        <v>9.8259699999999999</v>
      </c>
      <c r="N207">
        <f t="shared" si="31"/>
        <v>3.0732600000000003</v>
      </c>
      <c r="O207">
        <f t="shared" si="35"/>
        <v>0.47430000000000005</v>
      </c>
      <c r="P207">
        <f t="shared" si="36"/>
        <v>9.1350000000000015E-2</v>
      </c>
      <c r="Q207" s="55">
        <f t="shared" si="32"/>
        <v>31.205251554692733</v>
      </c>
      <c r="R207" s="44">
        <f t="shared" si="33"/>
        <v>9.5873652945501604</v>
      </c>
      <c r="T207">
        <v>10</v>
      </c>
      <c r="U207">
        <v>0</v>
      </c>
      <c r="V207">
        <f t="shared" si="37"/>
        <v>1</v>
      </c>
      <c r="X207">
        <f>'Zoox Counting'!Q207</f>
        <v>100.83333333333333</v>
      </c>
      <c r="Y207" s="55">
        <f t="shared" si="38"/>
        <v>1008333.3333333333</v>
      </c>
      <c r="Z207">
        <f t="shared" si="34"/>
        <v>5041666.666666666</v>
      </c>
      <c r="AA207" s="55">
        <f t="shared" si="39"/>
        <v>4582204.4447837546</v>
      </c>
      <c r="AB207">
        <f>Surfaces!D207</f>
        <v>1.100271</v>
      </c>
    </row>
    <row r="208" spans="1:28">
      <c r="A208">
        <f>Volume_Weights!A208</f>
        <v>1853</v>
      </c>
      <c r="B208">
        <f>Volume_Weights!C208</f>
        <v>25</v>
      </c>
      <c r="C208">
        <v>5</v>
      </c>
      <c r="D208">
        <v>1.5</v>
      </c>
      <c r="E208">
        <f>Chlorophyll!B208</f>
        <v>0.64300000000000002</v>
      </c>
      <c r="F208">
        <f>Chlorophyll!C208</f>
        <v>0.114</v>
      </c>
      <c r="G208">
        <f>Chlorophyll!D208</f>
        <v>0.621</v>
      </c>
      <c r="H208">
        <f>Chlorophyll!E208</f>
        <v>2.9000000000000001E-2</v>
      </c>
      <c r="I208">
        <f>Chlorophyll!F208</f>
        <v>5.1999999999999998E-2</v>
      </c>
      <c r="J208">
        <f>Chlorophyll!G208</f>
        <v>3.1E-2</v>
      </c>
      <c r="K208">
        <f>Chlorophyll!H208</f>
        <v>5.1999999999999998E-2</v>
      </c>
      <c r="L208">
        <f>Chlorophyll!I208</f>
        <v>2.4E-2</v>
      </c>
      <c r="M208">
        <f t="shared" si="30"/>
        <v>6.9636199999999997</v>
      </c>
      <c r="N208">
        <f t="shared" si="31"/>
        <v>1.9941000000000004</v>
      </c>
      <c r="O208">
        <f t="shared" si="35"/>
        <v>0.31555999999999995</v>
      </c>
      <c r="P208">
        <f t="shared" si="36"/>
        <v>8.7990000000000013E-2</v>
      </c>
      <c r="Q208" s="55">
        <f t="shared" si="32"/>
        <v>14.409444158400591</v>
      </c>
      <c r="R208" s="44">
        <f t="shared" si="33"/>
        <v>4.1215850669669241</v>
      </c>
      <c r="T208">
        <v>10</v>
      </c>
      <c r="U208">
        <v>0</v>
      </c>
      <c r="V208">
        <f t="shared" si="37"/>
        <v>1</v>
      </c>
      <c r="X208">
        <f>'Zoox Counting'!Q208</f>
        <v>97</v>
      </c>
      <c r="Y208" s="55">
        <f t="shared" si="38"/>
        <v>970000</v>
      </c>
      <c r="Z208">
        <f t="shared" si="34"/>
        <v>4850000</v>
      </c>
      <c r="AA208" s="55">
        <f t="shared" si="39"/>
        <v>2880233.9343817383</v>
      </c>
      <c r="AB208">
        <f>Surfaces!D208</f>
        <v>1.683891</v>
      </c>
    </row>
    <row r="209" spans="1:28">
      <c r="A209">
        <f>Volume_Weights!A209</f>
        <v>1854</v>
      </c>
      <c r="B209">
        <f>Volume_Weights!C209</f>
        <v>24</v>
      </c>
      <c r="C209">
        <v>5</v>
      </c>
      <c r="D209">
        <v>1.5</v>
      </c>
      <c r="E209">
        <f>Chlorophyll!B209</f>
        <v>0.54300000000000004</v>
      </c>
      <c r="F209">
        <f>Chlorophyll!C209</f>
        <v>8.5999999999999993E-2</v>
      </c>
      <c r="G209">
        <f>Chlorophyll!D209</f>
        <v>0.52700000000000002</v>
      </c>
      <c r="H209">
        <f>Chlorophyll!E209</f>
        <v>1.0999999999999999E-2</v>
      </c>
      <c r="I209">
        <f>Chlorophyll!F209</f>
        <v>1.7999999999999999E-2</v>
      </c>
      <c r="J209">
        <f>Chlorophyll!G209</f>
        <v>3.0000000000000001E-3</v>
      </c>
      <c r="K209">
        <f>Chlorophyll!H209</f>
        <v>2.4E-2</v>
      </c>
      <c r="L209">
        <f>Chlorophyll!I209</f>
        <v>-3.0000000000000001E-3</v>
      </c>
      <c r="M209">
        <f t="shared" si="30"/>
        <v>6.0327600000000006</v>
      </c>
      <c r="N209">
        <f t="shared" si="31"/>
        <v>1.7594999999999996</v>
      </c>
      <c r="O209">
        <f t="shared" si="35"/>
        <v>0.23618999999999996</v>
      </c>
      <c r="P209">
        <f t="shared" si="36"/>
        <v>8.6309999999999998E-2</v>
      </c>
      <c r="Q209" s="55">
        <f t="shared" si="32"/>
        <v>14.663047772352087</v>
      </c>
      <c r="R209" s="44">
        <f t="shared" si="33"/>
        <v>4.3173418528916647</v>
      </c>
      <c r="T209">
        <v>10</v>
      </c>
      <c r="U209">
        <v>0</v>
      </c>
      <c r="V209">
        <f t="shared" si="37"/>
        <v>1</v>
      </c>
      <c r="X209">
        <f>'Zoox Counting'!Q209</f>
        <v>68.833333333333329</v>
      </c>
      <c r="Y209" s="55">
        <f t="shared" si="38"/>
        <v>688333.33333333326</v>
      </c>
      <c r="Z209">
        <f t="shared" si="34"/>
        <v>3441666.666666666</v>
      </c>
      <c r="AA209" s="55">
        <f t="shared" si="39"/>
        <v>2415013.1720548938</v>
      </c>
      <c r="AB209">
        <f>Surfaces!D209</f>
        <v>1.4251130000000001</v>
      </c>
    </row>
    <row r="210" spans="1:28">
      <c r="A210">
        <f>Volume_Weights!A210</f>
        <v>1858</v>
      </c>
      <c r="B210">
        <f>Volume_Weights!C210</f>
        <v>25</v>
      </c>
      <c r="C210">
        <v>5</v>
      </c>
      <c r="D210">
        <v>1.5</v>
      </c>
      <c r="E210">
        <f>Chlorophyll!B210</f>
        <v>0.70599999999999996</v>
      </c>
      <c r="F210">
        <f>Chlorophyll!C210</f>
        <v>0.113</v>
      </c>
      <c r="G210">
        <f>Chlorophyll!D210</f>
        <v>0.67600000000000005</v>
      </c>
      <c r="H210">
        <f>Chlorophyll!E210</f>
        <v>2E-3</v>
      </c>
      <c r="I210">
        <f>Chlorophyll!F210</f>
        <v>2.9000000000000001E-2</v>
      </c>
      <c r="J210">
        <f>Chlorophyll!G210</f>
        <v>1.2E-2</v>
      </c>
      <c r="K210">
        <f>Chlorophyll!H210</f>
        <v>3.6999999999999998E-2</v>
      </c>
      <c r="L210">
        <f>Chlorophyll!I210</f>
        <v>1.7000000000000001E-2</v>
      </c>
      <c r="M210">
        <f t="shared" ref="M210:M247" si="40">11.43 * (E210-H210)-0.64*(F210-H210)</f>
        <v>7.9756799999999988</v>
      </c>
      <c r="N210">
        <f t="shared" ref="N210:N247" si="41">27.09*(F210-H210)-3.63*(F210-H210)</f>
        <v>2.60406</v>
      </c>
      <c r="O210">
        <f t="shared" si="35"/>
        <v>0.14036000000000001</v>
      </c>
      <c r="P210">
        <f t="shared" si="36"/>
        <v>-0.17901</v>
      </c>
      <c r="Q210" s="55">
        <f t="shared" si="32"/>
        <v>16.336683786283572</v>
      </c>
      <c r="R210" s="44">
        <f t="shared" si="33"/>
        <v>4.8813553181018063</v>
      </c>
      <c r="T210">
        <v>10</v>
      </c>
      <c r="U210">
        <v>0</v>
      </c>
      <c r="V210">
        <f t="shared" si="37"/>
        <v>1</v>
      </c>
      <c r="X210">
        <f>'Zoox Counting'!Q210</f>
        <v>122.33333333333333</v>
      </c>
      <c r="Y210" s="55">
        <f t="shared" si="38"/>
        <v>1223333.3333333333</v>
      </c>
      <c r="Z210">
        <f t="shared" si="34"/>
        <v>6116666.666666666</v>
      </c>
      <c r="AA210" s="55">
        <f t="shared" si="39"/>
        <v>3693650.4437915976</v>
      </c>
      <c r="AB210">
        <f>Surfaces!D210</f>
        <v>1.6559949999999999</v>
      </c>
    </row>
    <row r="211" spans="1:28">
      <c r="A211">
        <f>Volume_Weights!A211</f>
        <v>2590</v>
      </c>
      <c r="B211">
        <f>Volume_Weights!C211</f>
        <v>25</v>
      </c>
      <c r="C211">
        <v>5</v>
      </c>
      <c r="D211">
        <v>1.5</v>
      </c>
      <c r="E211">
        <f>Chlorophyll!B211</f>
        <v>0.19800000000000001</v>
      </c>
      <c r="F211">
        <f>Chlorophyll!C211</f>
        <v>2.8000000000000001E-2</v>
      </c>
      <c r="G211">
        <f>Chlorophyll!D211</f>
        <v>0.191</v>
      </c>
      <c r="H211">
        <f>Chlorophyll!E211</f>
        <v>1E-3</v>
      </c>
      <c r="I211">
        <f>Chlorophyll!F211</f>
        <v>4.8000000000000001E-2</v>
      </c>
      <c r="J211">
        <f>Chlorophyll!G211</f>
        <v>4.1000000000000002E-2</v>
      </c>
      <c r="K211">
        <f>Chlorophyll!H211</f>
        <v>5.2999999999999999E-2</v>
      </c>
      <c r="L211">
        <f>Chlorophyll!I211</f>
        <v>4.9000000000000002E-2</v>
      </c>
      <c r="M211">
        <f t="shared" si="40"/>
        <v>2.2344300000000001</v>
      </c>
      <c r="N211">
        <f t="shared" si="41"/>
        <v>0.63341999999999998</v>
      </c>
      <c r="O211">
        <f t="shared" si="35"/>
        <v>-6.3100000000000092E-3</v>
      </c>
      <c r="P211">
        <f t="shared" si="36"/>
        <v>-0.21309</v>
      </c>
      <c r="Q211" s="55">
        <f t="shared" si="32"/>
        <v>8.7479760597908456</v>
      </c>
      <c r="R211" s="44">
        <f t="shared" si="33"/>
        <v>1.6502866888730794</v>
      </c>
      <c r="T211">
        <v>10</v>
      </c>
      <c r="U211">
        <v>0</v>
      </c>
      <c r="V211">
        <f t="shared" si="37"/>
        <v>1</v>
      </c>
      <c r="X211">
        <f>'Zoox Counting'!Q211</f>
        <v>37</v>
      </c>
      <c r="Y211" s="55">
        <f t="shared" si="38"/>
        <v>370000</v>
      </c>
      <c r="Z211">
        <f t="shared" si="34"/>
        <v>1850000</v>
      </c>
      <c r="AA211" s="55">
        <f t="shared" si="39"/>
        <v>2179023.8915246571</v>
      </c>
      <c r="AB211">
        <f>Surfaces!D211</f>
        <v>0.84900399999999998</v>
      </c>
    </row>
    <row r="212" spans="1:28">
      <c r="A212">
        <f>Volume_Weights!A212</f>
        <v>918</v>
      </c>
      <c r="B212">
        <f>Volume_Weights!C212</f>
        <v>24</v>
      </c>
      <c r="C212">
        <v>5</v>
      </c>
      <c r="D212">
        <v>1.5</v>
      </c>
      <c r="E212">
        <f>Chlorophyll!B212</f>
        <v>0.55300000000000005</v>
      </c>
      <c r="F212">
        <f>Chlorophyll!C212</f>
        <v>0.105</v>
      </c>
      <c r="G212">
        <f>Chlorophyll!D212</f>
        <v>0.52800000000000002</v>
      </c>
      <c r="H212">
        <f>Chlorophyll!E212</f>
        <v>1.4999999999999999E-2</v>
      </c>
      <c r="I212">
        <f>Chlorophyll!F212</f>
        <v>3.9E-2</v>
      </c>
      <c r="J212">
        <f>Chlorophyll!G212</f>
        <v>1.7000000000000001E-2</v>
      </c>
      <c r="K212">
        <f>Chlorophyll!H212</f>
        <v>3.3000000000000002E-2</v>
      </c>
      <c r="L212">
        <f>Chlorophyll!I212</f>
        <v>-2E-3</v>
      </c>
      <c r="M212">
        <f t="shared" si="40"/>
        <v>6.0917400000000006</v>
      </c>
      <c r="N212">
        <f t="shared" si="41"/>
        <v>2.1113999999999997</v>
      </c>
      <c r="O212">
        <f t="shared" si="35"/>
        <v>0.45646999999999999</v>
      </c>
      <c r="P212">
        <f t="shared" si="36"/>
        <v>0.36588000000000009</v>
      </c>
      <c r="Q212" s="55">
        <f t="shared" si="32"/>
        <v>78.467441489826996</v>
      </c>
      <c r="R212" s="44">
        <f t="shared" si="33"/>
        <v>29.685337436325138</v>
      </c>
      <c r="T212">
        <v>10</v>
      </c>
      <c r="U212">
        <v>0</v>
      </c>
      <c r="V212">
        <f t="shared" si="37"/>
        <v>1</v>
      </c>
      <c r="X212">
        <f>'Zoox Counting'!Q212</f>
        <v>107.5</v>
      </c>
      <c r="Y212" s="55">
        <f t="shared" si="38"/>
        <v>1075000</v>
      </c>
      <c r="Z212">
        <f t="shared" si="34"/>
        <v>5375000</v>
      </c>
      <c r="AA212" s="55">
        <f t="shared" si="39"/>
        <v>19322646.861103423</v>
      </c>
      <c r="AB212">
        <f>Surfaces!D212</f>
        <v>0.278171</v>
      </c>
    </row>
    <row r="213" spans="1:28">
      <c r="A213">
        <f>Volume_Weights!A213</f>
        <v>1843</v>
      </c>
      <c r="B213">
        <f>Volume_Weights!C213</f>
        <v>25</v>
      </c>
      <c r="C213">
        <v>5</v>
      </c>
      <c r="D213">
        <v>1.5</v>
      </c>
      <c r="E213">
        <f>Chlorophyll!B213</f>
        <v>0.64400000000000002</v>
      </c>
      <c r="F213">
        <f>Chlorophyll!C213</f>
        <v>0.13600000000000001</v>
      </c>
      <c r="G213">
        <f>Chlorophyll!D213</f>
        <v>0.621</v>
      </c>
      <c r="H213">
        <f>Chlorophyll!E213</f>
        <v>2.3E-2</v>
      </c>
      <c r="I213">
        <f>Chlorophyll!F213</f>
        <v>8.9999999999999993E-3</v>
      </c>
      <c r="J213">
        <f>Chlorophyll!G213</f>
        <v>2E-3</v>
      </c>
      <c r="K213">
        <f>Chlorophyll!H213</f>
        <v>1.2E-2</v>
      </c>
      <c r="L213">
        <f>Chlorophyll!I213</f>
        <v>-1.6E-2</v>
      </c>
      <c r="M213">
        <f t="shared" si="40"/>
        <v>7.0257099999999992</v>
      </c>
      <c r="N213">
        <f t="shared" si="41"/>
        <v>2.6509800000000006</v>
      </c>
      <c r="O213">
        <f t="shared" si="35"/>
        <v>0.27423000000000003</v>
      </c>
      <c r="P213">
        <f t="shared" si="36"/>
        <v>0.39687000000000006</v>
      </c>
      <c r="Q213" s="55">
        <f t="shared" si="32"/>
        <v>41.696811424334797</v>
      </c>
      <c r="R213" s="44">
        <f t="shared" si="33"/>
        <v>17.409133047622149</v>
      </c>
      <c r="T213">
        <v>10</v>
      </c>
      <c r="U213">
        <v>0</v>
      </c>
      <c r="V213">
        <f t="shared" si="37"/>
        <v>1</v>
      </c>
      <c r="X213">
        <f>'Zoox Counting'!Q213</f>
        <v>103.83333333333333</v>
      </c>
      <c r="Y213" s="55">
        <f t="shared" si="38"/>
        <v>1038333.3333333333</v>
      </c>
      <c r="Z213">
        <f t="shared" si="34"/>
        <v>5191666.666666666</v>
      </c>
      <c r="AA213" s="55">
        <f t="shared" si="39"/>
        <v>8896344.8731635399</v>
      </c>
      <c r="AB213">
        <f>Surfaces!D213</f>
        <v>0.58357300000000001</v>
      </c>
    </row>
    <row r="214" spans="1:28">
      <c r="A214">
        <f>Volume_Weights!A214</f>
        <v>1844</v>
      </c>
      <c r="B214">
        <f>Volume_Weights!C214</f>
        <v>26</v>
      </c>
      <c r="C214">
        <v>5</v>
      </c>
      <c r="D214">
        <v>1.5</v>
      </c>
      <c r="E214">
        <f>Chlorophyll!B214</f>
        <v>0.81100000000000005</v>
      </c>
      <c r="F214">
        <f>Chlorophyll!C214</f>
        <v>0.14899999999999999</v>
      </c>
      <c r="G214">
        <f>Chlorophyll!D214</f>
        <v>0.77500000000000002</v>
      </c>
      <c r="H214">
        <f>Chlorophyll!E214</f>
        <v>-1.2E-2</v>
      </c>
      <c r="I214">
        <f>Chlorophyll!F214</f>
        <v>1.7999999999999999E-2</v>
      </c>
      <c r="J214">
        <f>Chlorophyll!G214</f>
        <v>5.0000000000000001E-3</v>
      </c>
      <c r="K214">
        <f>Chlorophyll!H214</f>
        <v>1.4E-2</v>
      </c>
      <c r="L214">
        <f>Chlorophyll!I214</f>
        <v>-2.4E-2</v>
      </c>
      <c r="M214">
        <f t="shared" si="40"/>
        <v>9.3038500000000006</v>
      </c>
      <c r="N214">
        <f t="shared" si="41"/>
        <v>3.7770599999999996</v>
      </c>
      <c r="O214">
        <f t="shared" si="35"/>
        <v>0.46149999999999991</v>
      </c>
      <c r="P214">
        <f t="shared" si="36"/>
        <v>0.6331500000000001</v>
      </c>
      <c r="Q214" s="55">
        <f t="shared" si="32"/>
        <v>78.72412636684048</v>
      </c>
      <c r="R214" s="44">
        <f t="shared" si="33"/>
        <v>35.553249944375111</v>
      </c>
      <c r="T214">
        <v>10</v>
      </c>
      <c r="U214">
        <v>0</v>
      </c>
      <c r="V214">
        <f t="shared" si="37"/>
        <v>1</v>
      </c>
      <c r="X214">
        <f>'Zoox Counting'!Q214</f>
        <v>140.875</v>
      </c>
      <c r="Y214" s="55">
        <f t="shared" si="38"/>
        <v>1408750</v>
      </c>
      <c r="Z214">
        <f t="shared" si="34"/>
        <v>7043750</v>
      </c>
      <c r="AA214" s="55">
        <f t="shared" si="39"/>
        <v>17035121.068771709</v>
      </c>
      <c r="AB214">
        <f>Surfaces!D214</f>
        <v>0.41348399999999996</v>
      </c>
    </row>
    <row r="215" spans="1:28">
      <c r="A215">
        <f>Volume_Weights!A215</f>
        <v>2570</v>
      </c>
      <c r="B215">
        <f>Volume_Weights!C215</f>
        <v>25</v>
      </c>
      <c r="C215">
        <v>5</v>
      </c>
      <c r="D215">
        <v>1.5</v>
      </c>
      <c r="E215">
        <f>Chlorophyll!B215</f>
        <v>0.35499999999999998</v>
      </c>
      <c r="F215">
        <f>Chlorophyll!C215</f>
        <v>7.3999999999999996E-2</v>
      </c>
      <c r="G215">
        <f>Chlorophyll!D215</f>
        <v>0.33900000000000002</v>
      </c>
      <c r="H215">
        <f>Chlorophyll!E215</f>
        <v>0</v>
      </c>
      <c r="I215">
        <f>Chlorophyll!F215</f>
        <v>2.1000000000000001E-2</v>
      </c>
      <c r="J215">
        <f>Chlorophyll!G215</f>
        <v>2.3E-2</v>
      </c>
      <c r="K215">
        <f>Chlorophyll!H215</f>
        <v>2.1000000000000001E-2</v>
      </c>
      <c r="L215">
        <f>Chlorophyll!I215</f>
        <v>1.4999999999999999E-2</v>
      </c>
      <c r="M215">
        <f t="shared" si="40"/>
        <v>4.0102899999999995</v>
      </c>
      <c r="N215">
        <f t="shared" si="41"/>
        <v>1.73604</v>
      </c>
      <c r="O215">
        <f t="shared" si="35"/>
        <v>6.3460000000000016E-2</v>
      </c>
      <c r="P215">
        <f t="shared" si="36"/>
        <v>0.19494</v>
      </c>
      <c r="Q215" s="55">
        <f t="shared" si="32"/>
        <v>53.027462986537955</v>
      </c>
      <c r="R215" s="44">
        <f t="shared" si="33"/>
        <v>25.135310335132264</v>
      </c>
      <c r="T215">
        <v>10</v>
      </c>
      <c r="U215">
        <v>0</v>
      </c>
      <c r="V215">
        <f t="shared" si="37"/>
        <v>1</v>
      </c>
      <c r="X215">
        <f>'Zoox Counting'!Q215</f>
        <v>81.5</v>
      </c>
      <c r="Y215" s="55">
        <f t="shared" si="38"/>
        <v>815000</v>
      </c>
      <c r="Z215">
        <f t="shared" si="34"/>
        <v>4075000</v>
      </c>
      <c r="AA215" s="55">
        <f t="shared" si="39"/>
        <v>15913120.221182611</v>
      </c>
      <c r="AB215">
        <f>Surfaces!D215</f>
        <v>0.25607799999999997</v>
      </c>
    </row>
    <row r="216" spans="1:28">
      <c r="A216">
        <f>Volume_Weights!A216</f>
        <v>2571</v>
      </c>
      <c r="B216">
        <f>Volume_Weights!C216</f>
        <v>24</v>
      </c>
      <c r="C216">
        <v>5</v>
      </c>
      <c r="D216">
        <v>1.5</v>
      </c>
      <c r="E216">
        <f>Chlorophyll!B216</f>
        <v>0.318</v>
      </c>
      <c r="F216">
        <f>Chlorophyll!C216</f>
        <v>4.5999999999999999E-2</v>
      </c>
      <c r="G216">
        <f>Chlorophyll!D216</f>
        <v>0.30499999999999999</v>
      </c>
      <c r="H216">
        <f>Chlorophyll!E216</f>
        <v>-2.5999999999999999E-2</v>
      </c>
      <c r="I216">
        <f>Chlorophyll!F216</f>
        <v>0.06</v>
      </c>
      <c r="J216">
        <f>Chlorophyll!G216</f>
        <v>6.0999999999999999E-2</v>
      </c>
      <c r="K216">
        <f>Chlorophyll!H216</f>
        <v>5.8999999999999997E-2</v>
      </c>
      <c r="L216">
        <f>Chlorophyll!I216</f>
        <v>4.2999999999999997E-2</v>
      </c>
      <c r="M216">
        <f t="shared" si="40"/>
        <v>3.8858400000000004</v>
      </c>
      <c r="N216">
        <f t="shared" si="41"/>
        <v>1.6891199999999997</v>
      </c>
      <c r="O216">
        <f t="shared" si="35"/>
        <v>0.18279000000000001</v>
      </c>
      <c r="P216">
        <f t="shared" si="36"/>
        <v>0.42591000000000007</v>
      </c>
      <c r="Q216" s="55">
        <f t="shared" si="32"/>
        <v>51.103683718686888</v>
      </c>
      <c r="R216" s="44">
        <f t="shared" si="33"/>
        <v>26.565655804419258</v>
      </c>
      <c r="T216">
        <v>10</v>
      </c>
      <c r="U216">
        <v>0</v>
      </c>
      <c r="V216">
        <f t="shared" si="37"/>
        <v>1</v>
      </c>
      <c r="X216">
        <f>'Zoox Counting'!Q216</f>
        <v>77.5</v>
      </c>
      <c r="Y216" s="55">
        <f t="shared" si="38"/>
        <v>775000</v>
      </c>
      <c r="Z216">
        <f t="shared" si="34"/>
        <v>3875000</v>
      </c>
      <c r="AA216" s="55">
        <f t="shared" si="39"/>
        <v>14601483.133873934</v>
      </c>
      <c r="AB216">
        <f>Surfaces!D216</f>
        <v>0.26538400000000001</v>
      </c>
    </row>
    <row r="217" spans="1:28">
      <c r="A217">
        <f>Volume_Weights!A217</f>
        <v>2572</v>
      </c>
      <c r="B217">
        <f>Volume_Weights!C217</f>
        <v>25</v>
      </c>
      <c r="C217">
        <v>5</v>
      </c>
      <c r="D217">
        <v>1.5</v>
      </c>
      <c r="E217">
        <f>Chlorophyll!B217</f>
        <v>0.33700000000000002</v>
      </c>
      <c r="F217">
        <f>Chlorophyll!C217</f>
        <v>6.8000000000000005E-2</v>
      </c>
      <c r="G217">
        <f>Chlorophyll!D217</f>
        <v>0.32300000000000001</v>
      </c>
      <c r="H217">
        <f>Chlorophyll!E217</f>
        <v>3.0000000000000001E-3</v>
      </c>
      <c r="I217">
        <f>Chlorophyll!F217</f>
        <v>5.8000000000000003E-2</v>
      </c>
      <c r="J217">
        <f>Chlorophyll!G217</f>
        <v>6.5000000000000002E-2</v>
      </c>
      <c r="K217">
        <f>Chlorophyll!H217</f>
        <v>5.8000000000000003E-2</v>
      </c>
      <c r="L217">
        <f>Chlorophyll!I217</f>
        <v>5.8000000000000003E-2</v>
      </c>
      <c r="M217">
        <f t="shared" si="40"/>
        <v>3.7760200000000004</v>
      </c>
      <c r="N217">
        <f t="shared" si="41"/>
        <v>1.5249000000000001</v>
      </c>
      <c r="O217">
        <f t="shared" si="35"/>
        <v>-4.4799999999999996E-3</v>
      </c>
      <c r="P217">
        <f t="shared" si="36"/>
        <v>0.18962999999999999</v>
      </c>
      <c r="Q217" s="55">
        <f t="shared" si="32"/>
        <v>30.896838504187802</v>
      </c>
      <c r="R217" s="44">
        <f t="shared" si="33"/>
        <v>14.045603790649208</v>
      </c>
      <c r="T217">
        <v>10</v>
      </c>
      <c r="U217">
        <v>0</v>
      </c>
      <c r="V217">
        <f t="shared" si="37"/>
        <v>1</v>
      </c>
      <c r="X217">
        <f>'Zoox Counting'!Q217</f>
        <v>63.666666666666664</v>
      </c>
      <c r="Y217" s="55">
        <f t="shared" si="38"/>
        <v>636666.66666666663</v>
      </c>
      <c r="Z217">
        <f t="shared" si="34"/>
        <v>3183333.333333333</v>
      </c>
      <c r="AA217" s="55">
        <f t="shared" si="39"/>
        <v>7823456.9357608156</v>
      </c>
      <c r="AB217">
        <f>Surfaces!D217</f>
        <v>0.40689600000000004</v>
      </c>
    </row>
    <row r="218" spans="1:28">
      <c r="A218">
        <f>Volume_Weights!A218</f>
        <v>1824</v>
      </c>
      <c r="B218">
        <f>Volume_Weights!C218</f>
        <v>24</v>
      </c>
      <c r="C218">
        <v>5</v>
      </c>
      <c r="D218">
        <v>1.5</v>
      </c>
      <c r="E218">
        <f>Chlorophyll!B218</f>
        <v>0.749</v>
      </c>
      <c r="F218">
        <f>Chlorophyll!C218</f>
        <v>0.14799999999999999</v>
      </c>
      <c r="G218">
        <f>Chlorophyll!D218</f>
        <v>0.71299999999999997</v>
      </c>
      <c r="H218">
        <f>Chlorophyll!E218</f>
        <v>4.0000000000000001E-3</v>
      </c>
      <c r="I218">
        <f>Chlorophyll!F218</f>
        <v>7.5999999999999998E-2</v>
      </c>
      <c r="J218">
        <f>Chlorophyll!G218</f>
        <v>4.3999999999999997E-2</v>
      </c>
      <c r="K218">
        <f>Chlorophyll!H218</f>
        <v>7.6999999999999999E-2</v>
      </c>
      <c r="L218">
        <f>Chlorophyll!I218</f>
        <v>4.1000000000000002E-2</v>
      </c>
      <c r="M218">
        <f t="shared" si="40"/>
        <v>8.42319</v>
      </c>
      <c r="N218">
        <f t="shared" si="41"/>
        <v>3.3782399999999995</v>
      </c>
      <c r="O218">
        <f t="shared" si="35"/>
        <v>0.39812999999999998</v>
      </c>
      <c r="P218">
        <f t="shared" si="36"/>
        <v>-4.5780000000000112E-2</v>
      </c>
      <c r="Q218" s="55">
        <f t="shared" si="32"/>
        <v>31.70771158495425</v>
      </c>
      <c r="R218" s="44">
        <f t="shared" si="33"/>
        <v>11.978329835942535</v>
      </c>
      <c r="T218">
        <v>10</v>
      </c>
      <c r="U218">
        <v>0</v>
      </c>
      <c r="V218">
        <f t="shared" si="37"/>
        <v>1</v>
      </c>
      <c r="X218">
        <f>'Zoox Counting'!Q218</f>
        <v>77.166666666666671</v>
      </c>
      <c r="Y218" s="55">
        <f t="shared" si="38"/>
        <v>771666.66666666663</v>
      </c>
      <c r="Z218">
        <f t="shared" si="34"/>
        <v>3858333.333333333</v>
      </c>
      <c r="AA218" s="55">
        <f t="shared" si="39"/>
        <v>4160565.1035881867</v>
      </c>
      <c r="AB218">
        <f>Surfaces!D218</f>
        <v>0.9273579999999999</v>
      </c>
    </row>
    <row r="219" spans="1:28">
      <c r="A219">
        <f>Volume_Weights!A219</f>
        <v>1861</v>
      </c>
      <c r="B219">
        <f>Volume_Weights!C219</f>
        <v>26</v>
      </c>
      <c r="C219">
        <v>5</v>
      </c>
      <c r="D219">
        <v>1.5</v>
      </c>
      <c r="E219">
        <f>Chlorophyll!B219</f>
        <v>0.40500000000000003</v>
      </c>
      <c r="F219">
        <f>Chlorophyll!C219</f>
        <v>0.106</v>
      </c>
      <c r="G219">
        <f>Chlorophyll!D219</f>
        <v>0.39</v>
      </c>
      <c r="H219">
        <f>Chlorophyll!E219</f>
        <v>3.9E-2</v>
      </c>
      <c r="I219">
        <f>Chlorophyll!F219</f>
        <v>1.9E-2</v>
      </c>
      <c r="J219">
        <f>Chlorophyll!G219</f>
        <v>8.9999999999999993E-3</v>
      </c>
      <c r="K219">
        <f>Chlorophyll!H219</f>
        <v>1.9E-2</v>
      </c>
      <c r="L219">
        <f>Chlorophyll!I219</f>
        <v>5.0000000000000001E-3</v>
      </c>
      <c r="M219">
        <f t="shared" si="40"/>
        <v>4.1405000000000003</v>
      </c>
      <c r="N219">
        <f t="shared" si="41"/>
        <v>1.5718200000000002</v>
      </c>
      <c r="O219">
        <f t="shared" si="35"/>
        <v>0.15745999999999996</v>
      </c>
      <c r="P219">
        <f t="shared" si="36"/>
        <v>5.7539999999999994E-2</v>
      </c>
      <c r="Q219" s="55">
        <f t="shared" si="32"/>
        <v>14.266443075101012</v>
      </c>
      <c r="R219" s="44">
        <f t="shared" si="33"/>
        <v>5.408419736071667</v>
      </c>
      <c r="T219">
        <v>10</v>
      </c>
      <c r="U219">
        <v>0</v>
      </c>
      <c r="V219">
        <f t="shared" si="37"/>
        <v>1</v>
      </c>
      <c r="X219">
        <f>'Zoox Counting'!Q219</f>
        <v>68.375</v>
      </c>
      <c r="Y219" s="55">
        <f t="shared" si="38"/>
        <v>683750</v>
      </c>
      <c r="Z219">
        <f t="shared" si="34"/>
        <v>3418750</v>
      </c>
      <c r="AA219" s="55">
        <f t="shared" si="39"/>
        <v>3404410.6224582065</v>
      </c>
      <c r="AB219">
        <f>Surfaces!D219</f>
        <v>1.0042119999999999</v>
      </c>
    </row>
    <row r="220" spans="1:28">
      <c r="A220">
        <f>Volume_Weights!A220</f>
        <v>1863</v>
      </c>
      <c r="B220">
        <f>Volume_Weights!C220</f>
        <v>26</v>
      </c>
      <c r="C220">
        <v>5</v>
      </c>
      <c r="D220">
        <v>1.5</v>
      </c>
      <c r="E220">
        <f>Chlorophyll!B220</f>
        <v>1.0609999999999999</v>
      </c>
      <c r="F220">
        <f>Chlorophyll!C220</f>
        <v>0.20899999999999999</v>
      </c>
      <c r="G220">
        <f>Chlorophyll!D220</f>
        <v>1.0169999999999999</v>
      </c>
      <c r="H220">
        <f>Chlorophyll!E220</f>
        <v>1.7999999999999999E-2</v>
      </c>
      <c r="I220">
        <f>Chlorophyll!F220</f>
        <v>4.2000000000000003E-2</v>
      </c>
      <c r="J220">
        <f>Chlorophyll!G220</f>
        <v>2.1000000000000001E-2</v>
      </c>
      <c r="K220">
        <f>Chlorophyll!H220</f>
        <v>4.7E-2</v>
      </c>
      <c r="L220">
        <f>Chlorophyll!I220</f>
        <v>6.0000000000000001E-3</v>
      </c>
      <c r="M220">
        <f t="shared" si="40"/>
        <v>11.799249999999999</v>
      </c>
      <c r="N220">
        <f t="shared" si="41"/>
        <v>4.4808599999999998</v>
      </c>
      <c r="O220">
        <f t="shared" si="35"/>
        <v>0.40188000000000001</v>
      </c>
      <c r="P220">
        <f t="shared" si="36"/>
        <v>0.27567000000000003</v>
      </c>
      <c r="Q220" s="55">
        <f t="shared" si="32"/>
        <v>29.574173763205032</v>
      </c>
      <c r="R220" s="44">
        <f t="shared" si="33"/>
        <v>11.529296444665178</v>
      </c>
      <c r="T220">
        <v>10</v>
      </c>
      <c r="U220">
        <v>0</v>
      </c>
      <c r="V220">
        <f t="shared" si="37"/>
        <v>1</v>
      </c>
      <c r="X220">
        <f>'Zoox Counting'!Q220</f>
        <v>115.5</v>
      </c>
      <c r="Y220" s="55">
        <f t="shared" si="38"/>
        <v>1155000</v>
      </c>
      <c r="Z220">
        <f t="shared" si="34"/>
        <v>5775000</v>
      </c>
      <c r="AA220" s="55">
        <f t="shared" si="39"/>
        <v>4199386.1261008391</v>
      </c>
      <c r="AB220">
        <f>Surfaces!D220</f>
        <v>1.3752010000000001</v>
      </c>
    </row>
    <row r="221" spans="1:28">
      <c r="A221">
        <f>Volume_Weights!A221</f>
        <v>2589</v>
      </c>
      <c r="B221">
        <f>Volume_Weights!C221</f>
        <v>25</v>
      </c>
      <c r="C221">
        <v>5</v>
      </c>
      <c r="D221">
        <v>1.5</v>
      </c>
      <c r="E221">
        <f>Chlorophyll!B221</f>
        <v>0.52300000000000002</v>
      </c>
      <c r="F221">
        <f>Chlorophyll!C221</f>
        <v>6.6000000000000003E-2</v>
      </c>
      <c r="G221">
        <f>Chlorophyll!D221</f>
        <v>0.504</v>
      </c>
      <c r="H221">
        <f>Chlorophyll!E221</f>
        <v>-1.7999999999999999E-2</v>
      </c>
      <c r="I221">
        <f>Chlorophyll!F221</f>
        <v>6.0000000000000001E-3</v>
      </c>
      <c r="J221">
        <f>Chlorophyll!G221</f>
        <v>-6.0000000000000001E-3</v>
      </c>
      <c r="K221">
        <f>Chlorophyll!H221</f>
        <v>1E-3</v>
      </c>
      <c r="L221">
        <f>Chlorophyll!I221</f>
        <v>-1.4999999999999999E-2</v>
      </c>
      <c r="M221">
        <f t="shared" si="40"/>
        <v>6.1298700000000004</v>
      </c>
      <c r="N221">
        <f t="shared" si="41"/>
        <v>1.9706399999999999</v>
      </c>
      <c r="O221">
        <f t="shared" si="35"/>
        <v>0.23426999999999998</v>
      </c>
      <c r="P221">
        <f t="shared" si="36"/>
        <v>0.16757999999999998</v>
      </c>
      <c r="Q221" s="55">
        <f t="shared" si="32"/>
        <v>13.856796942514066</v>
      </c>
      <c r="R221" s="44">
        <f t="shared" si="33"/>
        <v>4.6555984561028554</v>
      </c>
      <c r="T221">
        <v>10</v>
      </c>
      <c r="U221">
        <v>0</v>
      </c>
      <c r="V221">
        <f t="shared" si="37"/>
        <v>1</v>
      </c>
      <c r="X221">
        <f>'Zoox Counting'!Q221</f>
        <v>83.666666666666671</v>
      </c>
      <c r="Y221" s="55">
        <f t="shared" si="38"/>
        <v>836666.66666666663</v>
      </c>
      <c r="Z221">
        <f t="shared" si="34"/>
        <v>4183333.333333333</v>
      </c>
      <c r="AA221" s="55">
        <f t="shared" si="39"/>
        <v>2732542.0501206997</v>
      </c>
      <c r="AB221">
        <f>Surfaces!D221</f>
        <v>1.530931</v>
      </c>
    </row>
    <row r="222" spans="1:28">
      <c r="A222">
        <f>Volume_Weights!A222</f>
        <v>2591</v>
      </c>
      <c r="B222">
        <f>Volume_Weights!C222</f>
        <v>26</v>
      </c>
      <c r="C222">
        <v>5</v>
      </c>
      <c r="D222">
        <v>1.5</v>
      </c>
      <c r="E222">
        <f>Chlorophyll!B222</f>
        <v>0.61399999999999999</v>
      </c>
      <c r="F222">
        <f>Chlorophyll!C222</f>
        <v>0.129</v>
      </c>
      <c r="G222">
        <f>Chlorophyll!D222</f>
        <v>0.59399999999999997</v>
      </c>
      <c r="H222">
        <f>Chlorophyll!E222</f>
        <v>3.5000000000000003E-2</v>
      </c>
      <c r="I222">
        <f>Chlorophyll!F222</f>
        <v>6.6000000000000003E-2</v>
      </c>
      <c r="J222">
        <f>Chlorophyll!G222</f>
        <v>4.7E-2</v>
      </c>
      <c r="K222">
        <f>Chlorophyll!H222</f>
        <v>6.9000000000000006E-2</v>
      </c>
      <c r="L222">
        <f>Chlorophyll!I222</f>
        <v>4.5999999999999999E-2</v>
      </c>
      <c r="M222">
        <f t="shared" si="40"/>
        <v>6.5578099999999999</v>
      </c>
      <c r="N222">
        <f t="shared" si="41"/>
        <v>2.2052400000000003</v>
      </c>
      <c r="O222">
        <f t="shared" si="35"/>
        <v>0.22796000000000002</v>
      </c>
      <c r="P222">
        <f t="shared" si="36"/>
        <v>-4.5509999999999988E-2</v>
      </c>
      <c r="Q222" s="55">
        <f t="shared" si="32"/>
        <v>16.29571407713086</v>
      </c>
      <c r="R222" s="44">
        <f t="shared" si="33"/>
        <v>5.1864921097829475</v>
      </c>
      <c r="T222">
        <v>10</v>
      </c>
      <c r="U222">
        <v>0</v>
      </c>
      <c r="V222">
        <f t="shared" si="37"/>
        <v>1</v>
      </c>
      <c r="X222">
        <f>'Zoox Counting'!Q222</f>
        <v>130.75</v>
      </c>
      <c r="Y222" s="55">
        <f t="shared" si="38"/>
        <v>1307500</v>
      </c>
      <c r="Z222">
        <f t="shared" si="34"/>
        <v>6537500</v>
      </c>
      <c r="AA222" s="55">
        <f t="shared" si="39"/>
        <v>4709851.5325118443</v>
      </c>
      <c r="AB222">
        <f>Surfaces!D222</f>
        <v>1.3880479999999999</v>
      </c>
    </row>
    <row r="223" spans="1:28">
      <c r="A223">
        <f>Volume_Weights!A223</f>
        <v>2592</v>
      </c>
      <c r="B223">
        <f>Volume_Weights!C223</f>
        <v>24</v>
      </c>
      <c r="C223">
        <v>5</v>
      </c>
      <c r="D223">
        <v>1.5</v>
      </c>
      <c r="E223">
        <f>Chlorophyll!B223</f>
        <v>0.77500000000000002</v>
      </c>
      <c r="F223">
        <f>Chlorophyll!C223</f>
        <v>9.0999999999999998E-2</v>
      </c>
      <c r="G223">
        <f>Chlorophyll!D223</f>
        <v>0.745</v>
      </c>
      <c r="H223">
        <f>Chlorophyll!E223</f>
        <v>-3.3000000000000002E-2</v>
      </c>
      <c r="I223">
        <f>Chlorophyll!F223</f>
        <v>9.1999999999999998E-2</v>
      </c>
      <c r="J223">
        <f>Chlorophyll!G223</f>
        <v>7.3999999999999996E-2</v>
      </c>
      <c r="K223">
        <f>Chlorophyll!H223</f>
        <v>9.0999999999999998E-2</v>
      </c>
      <c r="L223">
        <f>Chlorophyll!I223</f>
        <v>6.7000000000000004E-2</v>
      </c>
      <c r="M223">
        <f t="shared" si="40"/>
        <v>9.1560800000000011</v>
      </c>
      <c r="N223">
        <f t="shared" si="41"/>
        <v>2.9090400000000001</v>
      </c>
      <c r="O223">
        <f t="shared" si="35"/>
        <v>0.28126999999999996</v>
      </c>
      <c r="P223">
        <f t="shared" si="36"/>
        <v>9.8879999999999815E-2</v>
      </c>
      <c r="Q223" s="55">
        <f t="shared" si="32"/>
        <v>21.100970559457945</v>
      </c>
      <c r="R223" s="44">
        <f t="shared" si="33"/>
        <v>6.7254082306160887</v>
      </c>
      <c r="T223">
        <v>10</v>
      </c>
      <c r="U223">
        <v>0</v>
      </c>
      <c r="V223">
        <f t="shared" si="37"/>
        <v>1</v>
      </c>
      <c r="X223">
        <f>'Zoox Counting'!Q223</f>
        <v>133.66666666666666</v>
      </c>
      <c r="Y223" s="55">
        <f t="shared" si="38"/>
        <v>1336666.6666666665</v>
      </c>
      <c r="Z223">
        <f t="shared" si="34"/>
        <v>6683333.3333333321</v>
      </c>
      <c r="AA223" s="55">
        <f t="shared" si="39"/>
        <v>4482979.4350864561</v>
      </c>
      <c r="AB223">
        <f>Surfaces!D223</f>
        <v>1.4908240000000001</v>
      </c>
    </row>
    <row r="224" spans="1:28">
      <c r="A224">
        <f>Volume_Weights!A224</f>
        <v>116</v>
      </c>
      <c r="B224">
        <f>Volume_Weights!C224</f>
        <v>27</v>
      </c>
      <c r="C224">
        <v>5</v>
      </c>
      <c r="D224">
        <v>1.5</v>
      </c>
      <c r="E224">
        <f>Chlorophyll!B224</f>
        <v>0.35</v>
      </c>
      <c r="F224">
        <f>Chlorophyll!C224</f>
        <v>6.4000000000000001E-2</v>
      </c>
      <c r="G224">
        <f>Chlorophyll!D224</f>
        <v>0.34</v>
      </c>
      <c r="H224">
        <f>Chlorophyll!E224</f>
        <v>0</v>
      </c>
      <c r="I224">
        <f>Chlorophyll!F224</f>
        <v>1.4999999999999999E-2</v>
      </c>
      <c r="J224">
        <f>Chlorophyll!G224</f>
        <v>8.9999999999999993E-3</v>
      </c>
      <c r="K224">
        <f>Chlorophyll!H224</f>
        <v>1.7999999999999999E-2</v>
      </c>
      <c r="L224">
        <f>Chlorophyll!I224</f>
        <v>3.0000000000000001E-3</v>
      </c>
      <c r="M224">
        <f t="shared" si="40"/>
        <v>3.9595399999999996</v>
      </c>
      <c r="N224">
        <f t="shared" si="41"/>
        <v>1.5014399999999999</v>
      </c>
      <c r="O224">
        <f t="shared" si="35"/>
        <v>0.13331999999999999</v>
      </c>
      <c r="P224">
        <f t="shared" si="36"/>
        <v>0.11897999999999999</v>
      </c>
      <c r="Q224" s="55">
        <f t="shared" si="32"/>
        <v>15.163609944378436</v>
      </c>
      <c r="R224" s="44">
        <f t="shared" si="33"/>
        <v>6.0034833407616439</v>
      </c>
      <c r="T224">
        <v>10</v>
      </c>
      <c r="U224">
        <v>0</v>
      </c>
      <c r="V224">
        <f t="shared" si="37"/>
        <v>1</v>
      </c>
      <c r="X224">
        <f>'Zoox Counting'!Q224</f>
        <v>34.4</v>
      </c>
      <c r="Y224" s="55">
        <f t="shared" si="38"/>
        <v>343999.99999999994</v>
      </c>
      <c r="Z224">
        <f t="shared" si="34"/>
        <v>1719999.9999999998</v>
      </c>
      <c r="AA224" s="55">
        <f t="shared" si="39"/>
        <v>1911724.9872459043</v>
      </c>
      <c r="AB224">
        <f>Surfaces!D224</f>
        <v>0.89971100000000004</v>
      </c>
    </row>
    <row r="225" spans="1:28">
      <c r="A225">
        <f>Volume_Weights!A225</f>
        <v>1619</v>
      </c>
      <c r="B225">
        <f>Volume_Weights!C225</f>
        <v>25</v>
      </c>
      <c r="C225">
        <v>5</v>
      </c>
      <c r="D225">
        <v>1.5</v>
      </c>
      <c r="E225">
        <f>Chlorophyll!B225</f>
        <v>0.51200000000000001</v>
      </c>
      <c r="F225">
        <f>Chlorophyll!C225</f>
        <v>8.6999999999999994E-2</v>
      </c>
      <c r="G225">
        <f>Chlorophyll!D225</f>
        <v>0.495</v>
      </c>
      <c r="H225">
        <f>Chlorophyll!E225</f>
        <v>3.0000000000000001E-3</v>
      </c>
      <c r="I225">
        <f>Chlorophyll!F224</f>
        <v>1.4999999999999999E-2</v>
      </c>
      <c r="J225">
        <f>Chlorophyll!G225</f>
        <v>3.4000000000000002E-2</v>
      </c>
      <c r="K225">
        <f>Chlorophyll!H225</f>
        <v>5.6000000000000001E-2</v>
      </c>
      <c r="L225">
        <f>Chlorophyll!I225</f>
        <v>2.1999999999999999E-2</v>
      </c>
      <c r="M225">
        <f t="shared" si="40"/>
        <v>5.7641100000000005</v>
      </c>
      <c r="N225">
        <f t="shared" si="41"/>
        <v>1.9706399999999995</v>
      </c>
      <c r="O225">
        <f t="shared" si="35"/>
        <v>-8.768999999999999E-2</v>
      </c>
      <c r="P225">
        <f t="shared" si="36"/>
        <v>0.35049000000000008</v>
      </c>
      <c r="Q225" s="55">
        <f t="shared" si="32"/>
        <v>8.2151801127463067</v>
      </c>
      <c r="R225" s="44">
        <f t="shared" si="33"/>
        <v>3.3592477327433192</v>
      </c>
      <c r="T225">
        <v>10</v>
      </c>
      <c r="U225">
        <v>0</v>
      </c>
      <c r="V225">
        <f t="shared" si="37"/>
        <v>1</v>
      </c>
      <c r="X225">
        <f>'Zoox Counting'!Q225</f>
        <v>82.5</v>
      </c>
      <c r="Y225" s="55">
        <f t="shared" si="38"/>
        <v>825000</v>
      </c>
      <c r="Z225">
        <f t="shared" si="34"/>
        <v>4125000</v>
      </c>
      <c r="AA225" s="55">
        <f t="shared" si="39"/>
        <v>1790967.7912352423</v>
      </c>
      <c r="AB225">
        <f>Surfaces!D225</f>
        <v>2.3032240000000002</v>
      </c>
    </row>
    <row r="226" spans="1:28">
      <c r="A226">
        <f>Volume_Weights!A226</f>
        <v>1822</v>
      </c>
      <c r="B226">
        <f>Volume_Weights!C226</f>
        <v>24</v>
      </c>
      <c r="C226">
        <v>5</v>
      </c>
      <c r="D226">
        <v>1.5</v>
      </c>
      <c r="E226">
        <f>Chlorophyll!B226</f>
        <v>0.72499999999999998</v>
      </c>
      <c r="F226">
        <f>Chlorophyll!C226</f>
        <v>0.13400000000000001</v>
      </c>
      <c r="G226">
        <f>Chlorophyll!D226</f>
        <v>0.69199999999999995</v>
      </c>
      <c r="H226">
        <f>Chlorophyll!E226</f>
        <v>5.0000000000000001E-3</v>
      </c>
      <c r="I226">
        <f>Chlorophyll!F225</f>
        <v>6.3E-2</v>
      </c>
      <c r="J226">
        <f>Chlorophyll!G226</f>
        <v>5.6000000000000001E-2</v>
      </c>
      <c r="K226">
        <f>Chlorophyll!H226</f>
        <v>6.7000000000000004E-2</v>
      </c>
      <c r="L226">
        <f>Chlorophyll!I226</f>
        <v>4.2999999999999997E-2</v>
      </c>
      <c r="M226">
        <f t="shared" si="40"/>
        <v>8.1470399999999987</v>
      </c>
      <c r="N226">
        <f t="shared" si="41"/>
        <v>3.0263400000000003</v>
      </c>
      <c r="O226">
        <f t="shared" si="35"/>
        <v>0.22028000000000003</v>
      </c>
      <c r="P226">
        <f t="shared" si="36"/>
        <v>0.27957000000000015</v>
      </c>
      <c r="Q226" s="55">
        <f t="shared" si="32"/>
        <v>42.269118757688034</v>
      </c>
      <c r="R226" s="44">
        <f t="shared" si="33"/>
        <v>16.700437223893491</v>
      </c>
      <c r="T226">
        <v>10</v>
      </c>
      <c r="U226">
        <v>0</v>
      </c>
      <c r="V226">
        <f t="shared" si="37"/>
        <v>1</v>
      </c>
      <c r="X226">
        <f>'Zoox Counting'!Q226</f>
        <v>94.25</v>
      </c>
      <c r="Y226" s="55">
        <f t="shared" si="38"/>
        <v>942500</v>
      </c>
      <c r="Z226">
        <f t="shared" si="34"/>
        <v>4712500</v>
      </c>
      <c r="AA226" s="55">
        <f t="shared" si="39"/>
        <v>7141828.7628155099</v>
      </c>
      <c r="AB226">
        <f>Surfaces!D226</f>
        <v>0.65984500000000001</v>
      </c>
    </row>
    <row r="227" spans="1:28">
      <c r="A227">
        <f>Volume_Weights!A227</f>
        <v>2490</v>
      </c>
      <c r="B227">
        <f>Volume_Weights!C227</f>
        <v>24</v>
      </c>
      <c r="C227">
        <v>5</v>
      </c>
      <c r="D227">
        <v>1.5</v>
      </c>
      <c r="E227">
        <f>Chlorophyll!B227</f>
        <v>0.57999999999999996</v>
      </c>
      <c r="F227">
        <f>Chlorophyll!C227</f>
        <v>9.1999999999999998E-2</v>
      </c>
      <c r="G227">
        <f>Chlorophyll!D227</f>
        <v>0.56100000000000005</v>
      </c>
      <c r="H227">
        <f>Chlorophyll!E227</f>
        <v>-4.0000000000000001E-3</v>
      </c>
      <c r="I227">
        <f>Chlorophyll!F226</f>
        <v>6.9000000000000006E-2</v>
      </c>
      <c r="J227">
        <f>Chlorophyll!G227</f>
        <v>3.5999999999999997E-2</v>
      </c>
      <c r="K227">
        <f>Chlorophyll!H227</f>
        <v>5.0999999999999997E-2</v>
      </c>
      <c r="L227">
        <f>Chlorophyll!I227</f>
        <v>3.6999999999999998E-2</v>
      </c>
      <c r="M227">
        <f t="shared" si="40"/>
        <v>6.6136799999999996</v>
      </c>
      <c r="N227">
        <f t="shared" si="41"/>
        <v>2.2521599999999999</v>
      </c>
      <c r="O227">
        <f t="shared" si="35"/>
        <v>0.36640000000000006</v>
      </c>
      <c r="P227">
        <f t="shared" si="36"/>
        <v>-0.14325000000000004</v>
      </c>
      <c r="Q227" s="55">
        <f t="shared" si="32"/>
        <v>15.693447970633352</v>
      </c>
      <c r="R227" s="44">
        <f t="shared" si="33"/>
        <v>4.7415028709912184</v>
      </c>
      <c r="T227">
        <v>10</v>
      </c>
      <c r="U227">
        <v>0</v>
      </c>
      <c r="V227">
        <f t="shared" si="37"/>
        <v>1</v>
      </c>
      <c r="X227">
        <f>'Zoox Counting'!Q227</f>
        <v>90.375</v>
      </c>
      <c r="Y227" s="55">
        <f t="shared" si="38"/>
        <v>903750</v>
      </c>
      <c r="Z227">
        <f t="shared" si="34"/>
        <v>4518750</v>
      </c>
      <c r="AA227" s="55">
        <f t="shared" si="39"/>
        <v>3047877.7328038993</v>
      </c>
      <c r="AB227">
        <f>Surfaces!D227</f>
        <v>1.4825889999999999</v>
      </c>
    </row>
    <row r="228" spans="1:28">
      <c r="A228">
        <f>Volume_Weights!A228</f>
        <v>2491</v>
      </c>
      <c r="B228">
        <f>Volume_Weights!C228</f>
        <v>25</v>
      </c>
      <c r="C228">
        <v>5</v>
      </c>
      <c r="D228">
        <v>1.5</v>
      </c>
      <c r="E228">
        <f>Chlorophyll!B228</f>
        <v>0.56799999999999995</v>
      </c>
      <c r="F228">
        <f>Chlorophyll!C228</f>
        <v>6.3E-2</v>
      </c>
      <c r="G228">
        <f>Chlorophyll!D228</f>
        <v>0.53900000000000003</v>
      </c>
      <c r="H228">
        <f>Chlorophyll!E228</f>
        <v>-4.1000000000000002E-2</v>
      </c>
      <c r="I228">
        <f>Chlorophyll!F227</f>
        <v>4.5999999999999999E-2</v>
      </c>
      <c r="J228">
        <f>Chlorophyll!G228</f>
        <v>4.1000000000000002E-2</v>
      </c>
      <c r="K228">
        <f>Chlorophyll!H228</f>
        <v>0.05</v>
      </c>
      <c r="L228">
        <f>Chlorophyll!I228</f>
        <v>2.8000000000000001E-2</v>
      </c>
      <c r="M228">
        <f t="shared" si="40"/>
        <v>6.8943099999999999</v>
      </c>
      <c r="N228">
        <f t="shared" si="41"/>
        <v>2.4398400000000002</v>
      </c>
      <c r="O228">
        <f t="shared" si="35"/>
        <v>0.19741999999999998</v>
      </c>
      <c r="P228">
        <f t="shared" si="36"/>
        <v>0.28683000000000003</v>
      </c>
      <c r="Q228" s="55">
        <f t="shared" si="32"/>
        <v>7.9206364895903665</v>
      </c>
      <c r="R228" s="44">
        <f t="shared" si="33"/>
        <v>3.0453728352702889</v>
      </c>
      <c r="T228">
        <v>10</v>
      </c>
      <c r="U228">
        <v>0</v>
      </c>
      <c r="V228">
        <f t="shared" si="37"/>
        <v>1</v>
      </c>
      <c r="X228">
        <f>'Zoox Counting'!Q228</f>
        <v>76.166666666666671</v>
      </c>
      <c r="Y228" s="55">
        <f t="shared" si="38"/>
        <v>761666.66666666663</v>
      </c>
      <c r="Z228">
        <f t="shared" si="34"/>
        <v>3808333.333333333</v>
      </c>
      <c r="AA228" s="55">
        <f t="shared" si="39"/>
        <v>1276039.4416252442</v>
      </c>
      <c r="AB228">
        <f>Surfaces!D228</f>
        <v>2.9844949999999999</v>
      </c>
    </row>
    <row r="229" spans="1:28">
      <c r="A229">
        <f>Volume_Weights!A229</f>
        <v>2492</v>
      </c>
      <c r="B229">
        <f>Volume_Weights!C229</f>
        <v>25</v>
      </c>
      <c r="C229">
        <v>5</v>
      </c>
      <c r="D229">
        <v>1.5</v>
      </c>
      <c r="E229">
        <f>Chlorophyll!B229</f>
        <v>0.44900000000000001</v>
      </c>
      <c r="F229">
        <f>Chlorophyll!C229</f>
        <v>9.4E-2</v>
      </c>
      <c r="G229">
        <f>Chlorophyll!D229</f>
        <v>0.435</v>
      </c>
      <c r="H229">
        <f>Chlorophyll!E229</f>
        <v>2.1000000000000001E-2</v>
      </c>
      <c r="I229">
        <f>Chlorophyll!F228</f>
        <v>5.1999999999999998E-2</v>
      </c>
      <c r="J229">
        <f>Chlorophyll!G229</f>
        <v>4.1000000000000002E-2</v>
      </c>
      <c r="K229">
        <f>Chlorophyll!H229</f>
        <v>5.6000000000000001E-2</v>
      </c>
      <c r="L229">
        <f>Chlorophyll!I229</f>
        <v>4.9000000000000002E-2</v>
      </c>
      <c r="M229">
        <f t="shared" si="40"/>
        <v>4.8453200000000001</v>
      </c>
      <c r="N229">
        <f t="shared" si="41"/>
        <v>1.7125799999999998</v>
      </c>
      <c r="O229">
        <f t="shared" si="35"/>
        <v>3.9409999999999952E-2</v>
      </c>
      <c r="P229">
        <f t="shared" si="36"/>
        <v>-0.22760999999999998</v>
      </c>
      <c r="Q229" s="55">
        <f t="shared" si="32"/>
        <v>11.327989751602994</v>
      </c>
      <c r="R229" s="44">
        <f t="shared" si="33"/>
        <v>3.4437368987513932</v>
      </c>
      <c r="T229">
        <v>10</v>
      </c>
      <c r="U229">
        <v>0</v>
      </c>
      <c r="V229">
        <f t="shared" si="37"/>
        <v>1</v>
      </c>
      <c r="X229">
        <f>'Zoox Counting'!Q229</f>
        <v>80.5</v>
      </c>
      <c r="Y229" s="55">
        <f t="shared" si="38"/>
        <v>805000</v>
      </c>
      <c r="Z229">
        <f t="shared" si="34"/>
        <v>4025000</v>
      </c>
      <c r="AA229" s="55">
        <f t="shared" si="39"/>
        <v>2800266.8776085097</v>
      </c>
      <c r="AB229">
        <f>Surfaces!D229</f>
        <v>1.4373629999999999</v>
      </c>
    </row>
    <row r="230" spans="1:28">
      <c r="A230">
        <f>Volume_Weights!A230</f>
        <v>1823</v>
      </c>
      <c r="B230">
        <f>Volume_Weights!C230</f>
        <v>25</v>
      </c>
      <c r="C230">
        <v>5</v>
      </c>
      <c r="D230">
        <v>1.5</v>
      </c>
      <c r="E230">
        <f>Chlorophyll!B230</f>
        <v>0.41699999999999998</v>
      </c>
      <c r="F230">
        <f>Chlorophyll!C230</f>
        <v>7.9000000000000001E-2</v>
      </c>
      <c r="G230">
        <f>Chlorophyll!D230</f>
        <v>0.39700000000000002</v>
      </c>
      <c r="H230">
        <f>Chlorophyll!E230</f>
        <v>1E-3</v>
      </c>
      <c r="I230">
        <f>Chlorophyll!F229</f>
        <v>4.9000000000000002E-2</v>
      </c>
      <c r="J230">
        <f>Chlorophyll!G230</f>
        <v>3.5999999999999997E-2</v>
      </c>
      <c r="K230">
        <f>Chlorophyll!H230</f>
        <v>0.04</v>
      </c>
      <c r="L230">
        <f>Chlorophyll!I230</f>
        <v>0.03</v>
      </c>
      <c r="M230">
        <f t="shared" si="40"/>
        <v>4.7049599999999998</v>
      </c>
      <c r="N230">
        <f t="shared" si="41"/>
        <v>1.8298800000000002</v>
      </c>
      <c r="O230">
        <f t="shared" si="35"/>
        <v>0.21333000000000002</v>
      </c>
      <c r="P230">
        <f t="shared" si="36"/>
        <v>9.3569999999999959E-2</v>
      </c>
      <c r="Q230" s="55">
        <f t="shared" si="32"/>
        <v>16.872153120684011</v>
      </c>
      <c r="R230" s="44">
        <f t="shared" si="33"/>
        <v>6.5983792984918868</v>
      </c>
      <c r="T230">
        <v>10</v>
      </c>
      <c r="U230">
        <v>0</v>
      </c>
      <c r="V230">
        <f t="shared" si="37"/>
        <v>1</v>
      </c>
      <c r="X230">
        <f>'Zoox Counting'!Q230</f>
        <v>78.166666666666671</v>
      </c>
      <c r="Y230" s="55">
        <f t="shared" si="38"/>
        <v>781666.66666666663</v>
      </c>
      <c r="Z230">
        <f t="shared" si="34"/>
        <v>3908333.333333333</v>
      </c>
      <c r="AA230" s="55">
        <f t="shared" si="39"/>
        <v>4022251.541491454</v>
      </c>
      <c r="AB230">
        <f>Surfaces!D230</f>
        <v>0.97167800000000004</v>
      </c>
    </row>
    <row r="231" spans="1:28">
      <c r="A231">
        <f>Volume_Weights!A231</f>
        <v>1825</v>
      </c>
      <c r="B231">
        <f>Volume_Weights!C231</f>
        <v>26</v>
      </c>
      <c r="C231">
        <v>5</v>
      </c>
      <c r="D231">
        <v>1.5</v>
      </c>
      <c r="E231">
        <f>Chlorophyll!B231</f>
        <v>1.657</v>
      </c>
      <c r="F231">
        <f>Chlorophyll!C231</f>
        <v>0.313</v>
      </c>
      <c r="G231">
        <f>Chlorophyll!D231</f>
        <v>1.597</v>
      </c>
      <c r="H231">
        <f>Chlorophyll!E231</f>
        <v>0.01</v>
      </c>
      <c r="I231">
        <f>Chlorophyll!F231</f>
        <v>0.111</v>
      </c>
      <c r="J231">
        <f>Chlorophyll!G231</f>
        <v>0.04</v>
      </c>
      <c r="K231">
        <f>Chlorophyll!H231</f>
        <v>0.106</v>
      </c>
      <c r="L231">
        <f>Chlorophyll!I231</f>
        <v>2.1999999999999999E-2</v>
      </c>
      <c r="M231">
        <f t="shared" si="40"/>
        <v>18.63129</v>
      </c>
      <c r="N231">
        <f t="shared" si="41"/>
        <v>7.1083799999999986</v>
      </c>
      <c r="O231">
        <f t="shared" si="35"/>
        <v>1.0057499999999999</v>
      </c>
      <c r="P231">
        <f t="shared" si="36"/>
        <v>0.16455000000000009</v>
      </c>
      <c r="Q231" s="55">
        <f t="shared" si="32"/>
        <v>29.449917395826962</v>
      </c>
      <c r="R231" s="44">
        <f t="shared" si="33"/>
        <v>10.90730516033128</v>
      </c>
      <c r="T231">
        <v>10</v>
      </c>
      <c r="U231">
        <v>0</v>
      </c>
      <c r="V231">
        <f t="shared" si="37"/>
        <v>1</v>
      </c>
      <c r="X231">
        <f>'Zoox Counting'!Q231</f>
        <v>234.5</v>
      </c>
      <c r="Y231" s="55">
        <f t="shared" si="38"/>
        <v>2345000</v>
      </c>
      <c r="Z231">
        <f t="shared" si="34"/>
        <v>11725000</v>
      </c>
      <c r="AA231" s="55">
        <f t="shared" si="39"/>
        <v>5275239.2641569879</v>
      </c>
      <c r="AB231">
        <f>Surfaces!D231</f>
        <v>2.222648</v>
      </c>
    </row>
    <row r="232" spans="1:28">
      <c r="A232">
        <f>Volume_Weights!A232</f>
        <v>2600</v>
      </c>
      <c r="B232">
        <f>Volume_Weights!C232</f>
        <v>25</v>
      </c>
      <c r="C232">
        <v>5</v>
      </c>
      <c r="D232">
        <v>1.5</v>
      </c>
      <c r="E232">
        <f>Chlorophyll!B232</f>
        <v>0.27100000000000002</v>
      </c>
      <c r="F232">
        <f>Chlorophyll!C232</f>
        <v>5.0999999999999997E-2</v>
      </c>
      <c r="G232">
        <f>Chlorophyll!D232</f>
        <v>0.25900000000000001</v>
      </c>
      <c r="H232">
        <f>Chlorophyll!E232</f>
        <v>-1E-3</v>
      </c>
      <c r="I232">
        <f>Chlorophyll!F232</f>
        <v>6.0000000000000001E-3</v>
      </c>
      <c r="J232">
        <f>Chlorophyll!G232</f>
        <v>-3.0000000000000001E-3</v>
      </c>
      <c r="K232">
        <f>Chlorophyll!H232</f>
        <v>4.0000000000000001E-3</v>
      </c>
      <c r="L232">
        <f>Chlorophyll!I232</f>
        <v>-6.0000000000000001E-3</v>
      </c>
      <c r="M232">
        <f t="shared" si="40"/>
        <v>3.0756800000000002</v>
      </c>
      <c r="N232">
        <f t="shared" si="41"/>
        <v>1.2199199999999999</v>
      </c>
      <c r="O232">
        <f t="shared" si="35"/>
        <v>0.13524</v>
      </c>
      <c r="P232">
        <f t="shared" si="36"/>
        <v>3.7709999999999994E-2</v>
      </c>
      <c r="Q232" s="55">
        <f t="shared" si="32"/>
        <v>8.7212427442260054</v>
      </c>
      <c r="R232" s="44">
        <f t="shared" si="33"/>
        <v>3.4158734918406402</v>
      </c>
      <c r="T232">
        <v>10</v>
      </c>
      <c r="U232">
        <v>0</v>
      </c>
      <c r="V232">
        <f t="shared" si="37"/>
        <v>1</v>
      </c>
      <c r="X232">
        <f>'Zoox Counting'!Q232</f>
        <v>69.833333333333329</v>
      </c>
      <c r="Y232" s="55">
        <f t="shared" si="38"/>
        <v>698333.33333333326</v>
      </c>
      <c r="Z232">
        <f t="shared" si="34"/>
        <v>3491666.666666666</v>
      </c>
      <c r="AA232" s="55">
        <f t="shared" si="39"/>
        <v>2845135.280410829</v>
      </c>
      <c r="AB232">
        <f>Surfaces!D232</f>
        <v>1.227241</v>
      </c>
    </row>
    <row r="233" spans="1:28">
      <c r="A233">
        <f>Volume_Weights!A233</f>
        <v>2601</v>
      </c>
      <c r="B233">
        <f>Volume_Weights!C233</f>
        <v>24</v>
      </c>
      <c r="C233">
        <v>5</v>
      </c>
      <c r="D233">
        <v>1.5</v>
      </c>
      <c r="E233">
        <f>Chlorophyll!B233</f>
        <v>0.51</v>
      </c>
      <c r="F233">
        <f>Chlorophyll!C233</f>
        <v>0.109</v>
      </c>
      <c r="G233">
        <f>Chlorophyll!D233</f>
        <v>0.48799999999999999</v>
      </c>
      <c r="H233">
        <f>Chlorophyll!E232</f>
        <v>-1E-3</v>
      </c>
      <c r="I233">
        <f>Chlorophyll!F233</f>
        <v>8.6999999999999994E-2</v>
      </c>
      <c r="J233">
        <f>Chlorophyll!G233</f>
        <v>6.8000000000000005E-2</v>
      </c>
      <c r="K233">
        <f>Chlorophyll!H233</f>
        <v>7.8E-2</v>
      </c>
      <c r="L233">
        <f>Chlorophyll!I233</f>
        <v>6.0999999999999999E-2</v>
      </c>
      <c r="M233">
        <f t="shared" si="40"/>
        <v>5.7703299999999995</v>
      </c>
      <c r="N233">
        <f t="shared" si="41"/>
        <v>2.5806000000000004</v>
      </c>
      <c r="O233">
        <f t="shared" si="35"/>
        <v>0.29269999999999996</v>
      </c>
      <c r="P233">
        <f t="shared" si="36"/>
        <v>9.5250000000000182E-2</v>
      </c>
      <c r="Q233" s="55">
        <f t="shared" si="32"/>
        <v>18.903614491639328</v>
      </c>
      <c r="R233" s="44">
        <f t="shared" si="33"/>
        <v>8.3428973363900738</v>
      </c>
      <c r="T233">
        <v>10</v>
      </c>
      <c r="U233">
        <v>0</v>
      </c>
      <c r="V233">
        <f t="shared" si="37"/>
        <v>1</v>
      </c>
      <c r="X233">
        <f>'Zoox Counting'!Q233</f>
        <v>114</v>
      </c>
      <c r="Y233" s="55">
        <f t="shared" si="38"/>
        <v>1140000</v>
      </c>
      <c r="Z233">
        <f t="shared" si="34"/>
        <v>5700000</v>
      </c>
      <c r="AA233" s="55">
        <f t="shared" si="39"/>
        <v>5331522.4863976026</v>
      </c>
      <c r="AB233">
        <f>Surfaces!D233</f>
        <v>1.069113</v>
      </c>
    </row>
    <row r="234" spans="1:28">
      <c r="A234">
        <f>Volume_Weights!A234</f>
        <v>2602</v>
      </c>
      <c r="B234">
        <f>Volume_Weights!C234</f>
        <v>26</v>
      </c>
      <c r="C234">
        <v>5</v>
      </c>
      <c r="D234">
        <v>1.5</v>
      </c>
      <c r="E234">
        <f>Chlorophyll!B234</f>
        <v>0.47199999999999998</v>
      </c>
      <c r="F234">
        <f>Chlorophyll!C234</f>
        <v>9.7000000000000003E-2</v>
      </c>
      <c r="G234">
        <f>Chlorophyll!D234</f>
        <v>0.45200000000000001</v>
      </c>
      <c r="H234">
        <f>Chlorophyll!E233</f>
        <v>2.9000000000000001E-2</v>
      </c>
      <c r="I234">
        <f>Chlorophyll!F234</f>
        <v>1.9E-2</v>
      </c>
      <c r="J234">
        <f>Chlorophyll!G234</f>
        <v>2E-3</v>
      </c>
      <c r="K234">
        <f>Chlorophyll!H234</f>
        <v>1.7999999999999999E-2</v>
      </c>
      <c r="L234">
        <f>Chlorophyll!I234</f>
        <v>5.0000000000000001E-3</v>
      </c>
      <c r="M234">
        <f t="shared" si="40"/>
        <v>5.0199699999999989</v>
      </c>
      <c r="N234">
        <f t="shared" si="41"/>
        <v>1.5952800000000003</v>
      </c>
      <c r="O234">
        <f t="shared" si="35"/>
        <v>0.16193999999999997</v>
      </c>
      <c r="P234">
        <f t="shared" si="36"/>
        <v>-0.13208999999999999</v>
      </c>
      <c r="Q234" s="55">
        <f t="shared" si="32"/>
        <v>12.282801361703253</v>
      </c>
      <c r="R234" s="44">
        <f t="shared" si="33"/>
        <v>3.4682331658462986</v>
      </c>
      <c r="T234">
        <v>10</v>
      </c>
      <c r="U234">
        <v>0</v>
      </c>
      <c r="V234">
        <f t="shared" si="37"/>
        <v>1</v>
      </c>
      <c r="X234">
        <f>'Zoox Counting'!Q234</f>
        <v>99.166666666666671</v>
      </c>
      <c r="Y234" s="55">
        <f t="shared" si="38"/>
        <v>991666.66666666663</v>
      </c>
      <c r="Z234">
        <f t="shared" si="34"/>
        <v>4958333.333333333</v>
      </c>
      <c r="AA234" s="55">
        <f t="shared" si="39"/>
        <v>3525855.722220879</v>
      </c>
      <c r="AB234">
        <f>Surfaces!D234</f>
        <v>1.4062779999999999</v>
      </c>
    </row>
    <row r="235" spans="1:28">
      <c r="A235">
        <f>Volume_Weights!A235</f>
        <v>2603</v>
      </c>
      <c r="B235">
        <f>Volume_Weights!C235</f>
        <v>25</v>
      </c>
      <c r="C235">
        <v>5</v>
      </c>
      <c r="D235">
        <v>1.5</v>
      </c>
      <c r="E235">
        <f>Chlorophyll!B235</f>
        <v>0.13700000000000001</v>
      </c>
      <c r="F235">
        <f>Chlorophyll!C235</f>
        <v>6.8000000000000005E-2</v>
      </c>
      <c r="G235">
        <f>Chlorophyll!D235</f>
        <v>0.13500000000000001</v>
      </c>
      <c r="H235">
        <f>Chlorophyll!E234</f>
        <v>2.3E-2</v>
      </c>
      <c r="I235">
        <f>Chlorophyll!F235</f>
        <v>1.9E-2</v>
      </c>
      <c r="J235">
        <f>Chlorophyll!G235</f>
        <v>1.4E-2</v>
      </c>
      <c r="K235">
        <f>Chlorophyll!H235</f>
        <v>1.7000000000000001E-2</v>
      </c>
      <c r="L235">
        <f>Chlorophyll!I235</f>
        <v>1.0999999999999999E-2</v>
      </c>
      <c r="M235">
        <f t="shared" si="40"/>
        <v>1.2742200000000001</v>
      </c>
      <c r="N235">
        <f t="shared" si="41"/>
        <v>1.0557000000000001</v>
      </c>
      <c r="O235">
        <f t="shared" si="35"/>
        <v>8.9519999999999988E-2</v>
      </c>
      <c r="P235">
        <f t="shared" si="36"/>
        <v>5.2230000000000026E-2</v>
      </c>
      <c r="Q235" s="55">
        <f t="shared" si="32"/>
        <v>4.0735785533589688</v>
      </c>
      <c r="R235" s="44">
        <f t="shared" si="33"/>
        <v>3.3094577314026146</v>
      </c>
      <c r="T235">
        <v>10</v>
      </c>
      <c r="U235">
        <v>0</v>
      </c>
      <c r="V235">
        <f t="shared" si="37"/>
        <v>1</v>
      </c>
      <c r="X235">
        <f>'Zoox Counting'!Q235</f>
        <v>55.666666666666664</v>
      </c>
      <c r="Y235" s="55">
        <f t="shared" si="38"/>
        <v>556666.66666666663</v>
      </c>
      <c r="Z235">
        <f t="shared" si="34"/>
        <v>2783333.333333333</v>
      </c>
      <c r="AA235" s="55">
        <f t="shared" si="39"/>
        <v>2494198.3750969674</v>
      </c>
      <c r="AB235">
        <f>Surfaces!D235</f>
        <v>1.115923</v>
      </c>
    </row>
    <row r="236" spans="1:28">
      <c r="A236">
        <f>Volume_Weights!A236</f>
        <v>1033</v>
      </c>
      <c r="B236">
        <f>Volume_Weights!C236</f>
        <v>24</v>
      </c>
      <c r="C236">
        <v>5</v>
      </c>
      <c r="D236">
        <v>1.5</v>
      </c>
      <c r="E236">
        <f>Chlorophyll!B236</f>
        <v>0.42499999999999999</v>
      </c>
      <c r="F236">
        <f>Chlorophyll!C236</f>
        <v>0.129</v>
      </c>
      <c r="G236">
        <f>Chlorophyll!D236</f>
        <v>0.36799999999999999</v>
      </c>
      <c r="H236">
        <f>Chlorophyll!E235</f>
        <v>5.1999999999999998E-2</v>
      </c>
      <c r="I236">
        <f>Chlorophyll!F236</f>
        <v>2.9000000000000001E-2</v>
      </c>
      <c r="J236">
        <f>Chlorophyll!G236</f>
        <v>1.7000000000000001E-2</v>
      </c>
      <c r="K236">
        <f>Chlorophyll!H236</f>
        <v>2.3E-2</v>
      </c>
      <c r="L236">
        <f>Chlorophyll!I236</f>
        <v>8.9999999999999993E-3</v>
      </c>
      <c r="M236">
        <f t="shared" si="40"/>
        <v>4.2141099999999998</v>
      </c>
      <c r="N236">
        <f t="shared" si="41"/>
        <v>1.8064200000000001</v>
      </c>
      <c r="O236">
        <f t="shared" si="35"/>
        <v>0.22348000000000001</v>
      </c>
      <c r="P236">
        <f t="shared" si="36"/>
        <v>0.14412000000000003</v>
      </c>
      <c r="Q236" s="55">
        <f t="shared" si="32"/>
        <v>22.682264592259102</v>
      </c>
      <c r="R236" s="44">
        <f t="shared" si="33"/>
        <v>9.9699756799941124</v>
      </c>
      <c r="T236">
        <v>10</v>
      </c>
      <c r="U236">
        <v>0</v>
      </c>
      <c r="V236">
        <f t="shared" si="37"/>
        <v>1</v>
      </c>
      <c r="X236">
        <f>'Zoox Counting'!Q236</f>
        <v>138.19999999999999</v>
      </c>
      <c r="Y236" s="55">
        <f t="shared" si="38"/>
        <v>1381999.9999999998</v>
      </c>
      <c r="Z236">
        <f t="shared" si="34"/>
        <v>6909999.9999999991</v>
      </c>
      <c r="AA236" s="55">
        <f t="shared" si="39"/>
        <v>10595916.815152619</v>
      </c>
      <c r="AB236">
        <f>Surfaces!D236</f>
        <v>0.652138</v>
      </c>
    </row>
    <row r="237" spans="1:28">
      <c r="A237">
        <f>Volume_Weights!A237</f>
        <v>917</v>
      </c>
      <c r="B237">
        <f>Volume_Weights!C237</f>
        <v>24</v>
      </c>
      <c r="C237">
        <v>5</v>
      </c>
      <c r="D237">
        <v>1.5</v>
      </c>
      <c r="E237">
        <f>Chlorophyll!B237</f>
        <v>0.80500000000000005</v>
      </c>
      <c r="F237">
        <f>Chlorophyll!C237</f>
        <v>0.16500000000000001</v>
      </c>
      <c r="G237">
        <f>Chlorophyll!D237</f>
        <v>0.76900000000000002</v>
      </c>
      <c r="H237">
        <f>Chlorophyll!E237</f>
        <v>0.01</v>
      </c>
      <c r="I237">
        <f>Chlorophyll!F237</f>
        <v>1.2999999999999999E-2</v>
      </c>
      <c r="J237">
        <f>Chlorophyll!G237</f>
        <v>-1.7000000000000001E-2</v>
      </c>
      <c r="K237">
        <f>Chlorophyll!H237</f>
        <v>0.01</v>
      </c>
      <c r="L237">
        <f>Chlorophyll!I237</f>
        <v>-2.7E-2</v>
      </c>
      <c r="M237">
        <f t="shared" si="40"/>
        <v>8.9876500000000004</v>
      </c>
      <c r="N237">
        <f t="shared" si="41"/>
        <v>3.6362999999999999</v>
      </c>
      <c r="O237">
        <f t="shared" si="35"/>
        <v>0.45079999999999998</v>
      </c>
      <c r="P237">
        <f t="shared" si="36"/>
        <v>0.12569999999999998</v>
      </c>
      <c r="Q237" s="55">
        <f t="shared" si="32"/>
        <v>38.276845437534824</v>
      </c>
      <c r="R237" s="44">
        <f t="shared" si="33"/>
        <v>15.25647670284909</v>
      </c>
      <c r="T237">
        <v>10</v>
      </c>
      <c r="U237">
        <v>0</v>
      </c>
      <c r="V237">
        <f t="shared" si="37"/>
        <v>1</v>
      </c>
      <c r="X237">
        <f>'Zoox Counting'!Q237</f>
        <v>180.42857142857142</v>
      </c>
      <c r="Y237" s="55">
        <f t="shared" si="38"/>
        <v>1804285.7142857141</v>
      </c>
      <c r="Z237">
        <f t="shared" si="34"/>
        <v>9021428.5714285709</v>
      </c>
      <c r="AA237" s="55">
        <f t="shared" si="39"/>
        <v>10975694.962234223</v>
      </c>
      <c r="AB237">
        <f>Surfaces!D237</f>
        <v>0.82194600000000007</v>
      </c>
    </row>
    <row r="238" spans="1:28">
      <c r="A238">
        <f>Volume_Weights!A238</f>
        <v>111</v>
      </c>
      <c r="B238">
        <f>Volume_Weights!C238</f>
        <v>24</v>
      </c>
      <c r="C238">
        <v>5</v>
      </c>
      <c r="D238">
        <v>1.5</v>
      </c>
      <c r="E238">
        <f>Chlorophyll!B238</f>
        <v>0.29699999999999999</v>
      </c>
      <c r="F238">
        <f>Chlorophyll!C238</f>
        <v>4.9000000000000002E-2</v>
      </c>
      <c r="G238">
        <f>Chlorophyll!D238</f>
        <v>0.29199999999999998</v>
      </c>
      <c r="H238">
        <f>Chlorophyll!E238</f>
        <v>-7.0000000000000001E-3</v>
      </c>
      <c r="I238">
        <f>Chlorophyll!F238</f>
        <v>3.5999999999999997E-2</v>
      </c>
      <c r="J238">
        <f>Chlorophyll!G238</f>
        <v>2.8000000000000001E-2</v>
      </c>
      <c r="K238">
        <f>Chlorophyll!H238</f>
        <v>2.9000000000000001E-2</v>
      </c>
      <c r="L238">
        <f>Chlorophyll!I238</f>
        <v>1.9E-2</v>
      </c>
      <c r="M238">
        <f t="shared" si="40"/>
        <v>3.4388800000000002</v>
      </c>
      <c r="N238">
        <f t="shared" si="41"/>
        <v>1.31376</v>
      </c>
      <c r="O238">
        <f t="shared" si="35"/>
        <v>0.18855</v>
      </c>
      <c r="P238">
        <f t="shared" si="36"/>
        <v>0.18210000000000004</v>
      </c>
      <c r="Q238" s="55">
        <f t="shared" si="32"/>
        <v>11.966289873832791</v>
      </c>
      <c r="R238" s="44">
        <f t="shared" si="33"/>
        <v>4.9345940157829418</v>
      </c>
      <c r="T238">
        <v>10</v>
      </c>
      <c r="U238">
        <v>0</v>
      </c>
      <c r="V238">
        <f t="shared" si="37"/>
        <v>1</v>
      </c>
      <c r="X238">
        <f>'Zoox Counting'!Q238</f>
        <v>65.333333333333329</v>
      </c>
      <c r="Y238" s="55">
        <f t="shared" si="38"/>
        <v>653333.33333333326</v>
      </c>
      <c r="Z238">
        <f t="shared" si="34"/>
        <v>3266666.666666666</v>
      </c>
      <c r="AA238" s="55">
        <f t="shared" si="39"/>
        <v>3232857.4435223094</v>
      </c>
      <c r="AB238">
        <f>Surfaces!D238</f>
        <v>1.0104580000000001</v>
      </c>
    </row>
    <row r="239" spans="1:28">
      <c r="A239">
        <f>Volume_Weights!A239</f>
        <v>921</v>
      </c>
      <c r="B239">
        <f>Volume_Weights!C239</f>
        <v>25</v>
      </c>
      <c r="C239">
        <v>5</v>
      </c>
      <c r="D239">
        <v>1.5</v>
      </c>
      <c r="E239">
        <f>Chlorophyll!B239</f>
        <v>0.64200000000000002</v>
      </c>
      <c r="F239">
        <f>Chlorophyll!C239</f>
        <v>0.14599999999999999</v>
      </c>
      <c r="G239">
        <f>Chlorophyll!D239</f>
        <v>0.621</v>
      </c>
      <c r="H239">
        <f>Chlorophyll!E239</f>
        <v>5.6000000000000001E-2</v>
      </c>
      <c r="I239">
        <f>Chlorophyll!F239</f>
        <v>8.0000000000000002E-3</v>
      </c>
      <c r="J239">
        <f>Chlorophyll!G239</f>
        <v>-0.01</v>
      </c>
      <c r="K239">
        <f>Chlorophyll!H239</f>
        <v>7.0000000000000001E-3</v>
      </c>
      <c r="L239">
        <f>Chlorophyll!I239</f>
        <v>-1.7000000000000001E-2</v>
      </c>
      <c r="M239">
        <f t="shared" si="40"/>
        <v>6.6403799999999995</v>
      </c>
      <c r="N239">
        <f t="shared" si="41"/>
        <v>2.1113999999999997</v>
      </c>
      <c r="O239">
        <f t="shared" si="35"/>
        <v>0.28127000000000002</v>
      </c>
      <c r="P239">
        <f t="shared" si="36"/>
        <v>9.8880000000000023E-2</v>
      </c>
      <c r="Q239" s="55">
        <f t="shared" si="32"/>
        <v>18.367980035686951</v>
      </c>
      <c r="R239" s="44">
        <f t="shared" si="33"/>
        <v>5.8654192155451588</v>
      </c>
      <c r="T239">
        <v>10</v>
      </c>
      <c r="U239">
        <v>0</v>
      </c>
      <c r="V239">
        <f t="shared" si="37"/>
        <v>1</v>
      </c>
      <c r="X239">
        <f>'Zoox Counting'!Q239</f>
        <v>102.5</v>
      </c>
      <c r="Y239" s="55">
        <f t="shared" si="38"/>
        <v>1025000</v>
      </c>
      <c r="Z239">
        <f t="shared" si="34"/>
        <v>5125000</v>
      </c>
      <c r="AA239" s="55">
        <f t="shared" si="39"/>
        <v>4080063.1792807626</v>
      </c>
      <c r="AB239">
        <f>Surfaces!D239</f>
        <v>1.256108</v>
      </c>
    </row>
    <row r="240" spans="1:28">
      <c r="A240">
        <f>Volume_Weights!A240</f>
        <v>922</v>
      </c>
      <c r="B240">
        <f>Volume_Weights!C240</f>
        <v>25</v>
      </c>
      <c r="C240">
        <v>5</v>
      </c>
      <c r="D240">
        <v>1.5</v>
      </c>
      <c r="E240">
        <f>Chlorophyll!B240</f>
        <v>0.67400000000000004</v>
      </c>
      <c r="F240">
        <f>Chlorophyll!C240</f>
        <v>0.1</v>
      </c>
      <c r="G240">
        <f>Chlorophyll!D240</f>
        <v>0.64500000000000002</v>
      </c>
      <c r="H240">
        <f>Chlorophyll!E240</f>
        <v>-1.4E-2</v>
      </c>
      <c r="I240">
        <f>Chlorophyll!F240</f>
        <v>1.4999999999999999E-2</v>
      </c>
      <c r="J240">
        <f>Chlorophyll!G240</f>
        <v>-1E-3</v>
      </c>
      <c r="K240">
        <f>Chlorophyll!H240</f>
        <v>1.2999999999999999E-2</v>
      </c>
      <c r="L240">
        <f>Chlorophyll!I240</f>
        <v>-8.9999999999999993E-3</v>
      </c>
      <c r="M240">
        <f t="shared" si="40"/>
        <v>7.7908800000000005</v>
      </c>
      <c r="N240">
        <f t="shared" si="41"/>
        <v>2.6744400000000002</v>
      </c>
      <c r="O240">
        <f t="shared" si="35"/>
        <v>0.26919999999999999</v>
      </c>
      <c r="P240">
        <f t="shared" si="36"/>
        <v>0.12959999999999999</v>
      </c>
      <c r="Q240" s="55">
        <f t="shared" si="32"/>
        <v>25.164080037214994</v>
      </c>
      <c r="R240" s="44">
        <f t="shared" si="33"/>
        <v>8.7543904015285605</v>
      </c>
      <c r="T240">
        <v>10</v>
      </c>
      <c r="U240">
        <v>0</v>
      </c>
      <c r="V240">
        <f t="shared" si="37"/>
        <v>1</v>
      </c>
      <c r="X240">
        <f>'Zoox Counting'!Q240</f>
        <v>85.166666666666671</v>
      </c>
      <c r="Y240" s="55">
        <f t="shared" si="38"/>
        <v>851666.66666666663</v>
      </c>
      <c r="Z240">
        <f t="shared" si="34"/>
        <v>4258333.333333333</v>
      </c>
      <c r="AA240" s="55">
        <f t="shared" si="39"/>
        <v>3988435.8775027231</v>
      </c>
      <c r="AB240">
        <f>Surfaces!D240</f>
        <v>1.0676700000000001</v>
      </c>
    </row>
    <row r="241" spans="1:28">
      <c r="A241">
        <f>Volume_Weights!A241</f>
        <v>1778</v>
      </c>
      <c r="B241">
        <f>Volume_Weights!C241</f>
        <v>24</v>
      </c>
      <c r="C241">
        <v>5</v>
      </c>
      <c r="D241">
        <v>1.5</v>
      </c>
      <c r="E241">
        <f>Chlorophyll!B241</f>
        <v>0.504</v>
      </c>
      <c r="F241">
        <f>Chlorophyll!C241</f>
        <v>0.14099999999999999</v>
      </c>
      <c r="G241">
        <f>Chlorophyll!D241</f>
        <v>0.47699999999999998</v>
      </c>
      <c r="H241">
        <f>Chlorophyll!E241</f>
        <v>4.8000000000000001E-2</v>
      </c>
      <c r="I241">
        <f>Chlorophyll!F241</f>
        <v>1.7000000000000001E-2</v>
      </c>
      <c r="J241">
        <f>Chlorophyll!G241</f>
        <v>1E-3</v>
      </c>
      <c r="K241">
        <f>Chlorophyll!H241</f>
        <v>1.6E-2</v>
      </c>
      <c r="L241">
        <f>Chlorophyll!I241</f>
        <v>2E-3</v>
      </c>
      <c r="M241">
        <f t="shared" si="40"/>
        <v>5.1525600000000003</v>
      </c>
      <c r="N241">
        <f t="shared" si="41"/>
        <v>2.1817799999999994</v>
      </c>
      <c r="O241">
        <f t="shared" si="35"/>
        <v>0.17209000000000002</v>
      </c>
      <c r="P241">
        <f t="shared" si="36"/>
        <v>-8.1540000000000001E-2</v>
      </c>
      <c r="Q241" s="55">
        <f t="shared" si="32"/>
        <v>9.6460159516642143</v>
      </c>
      <c r="R241" s="44">
        <f t="shared" si="33"/>
        <v>3.8047474561376324</v>
      </c>
      <c r="T241">
        <v>10</v>
      </c>
      <c r="U241">
        <v>0</v>
      </c>
      <c r="V241">
        <f t="shared" si="37"/>
        <v>1</v>
      </c>
      <c r="X241">
        <f>'Zoox Counting'!Q241</f>
        <v>95.666666666666671</v>
      </c>
      <c r="Y241" s="55">
        <f t="shared" si="38"/>
        <v>956666.66666666663</v>
      </c>
      <c r="Z241">
        <f t="shared" si="34"/>
        <v>4783333.333333333</v>
      </c>
      <c r="AA241" s="55">
        <f t="shared" si="39"/>
        <v>2599613.6629897077</v>
      </c>
      <c r="AB241">
        <f>Surfaces!D241</f>
        <v>1.840017</v>
      </c>
    </row>
    <row r="242" spans="1:28">
      <c r="A242">
        <f>Volume_Weights!A242</f>
        <v>1834</v>
      </c>
      <c r="B242">
        <f>Volume_Weights!C242</f>
        <v>25</v>
      </c>
      <c r="C242">
        <v>5</v>
      </c>
      <c r="D242">
        <v>1.5</v>
      </c>
      <c r="E242">
        <f>Chlorophyll!B242</f>
        <v>0.4</v>
      </c>
      <c r="F242">
        <f>Chlorophyll!C242</f>
        <v>8.2000000000000003E-2</v>
      </c>
      <c r="G242">
        <f>Chlorophyll!D242</f>
        <v>0.38200000000000001</v>
      </c>
      <c r="H242">
        <f>Chlorophyll!E242</f>
        <v>6.0000000000000001E-3</v>
      </c>
      <c r="I242">
        <f>Chlorophyll!F242</f>
        <v>4.2000000000000003E-2</v>
      </c>
      <c r="J242">
        <f>Chlorophyll!G242</f>
        <v>4.0000000000000001E-3</v>
      </c>
      <c r="K242">
        <f>Chlorophyll!H242</f>
        <v>3.5999999999999997E-2</v>
      </c>
      <c r="L242">
        <f>Chlorophyll!I242</f>
        <v>-8.0000000000000002E-3</v>
      </c>
      <c r="M242">
        <f t="shared" si="40"/>
        <v>4.4547800000000004</v>
      </c>
      <c r="N242">
        <f t="shared" si="41"/>
        <v>1.7829600000000001</v>
      </c>
      <c r="O242">
        <f t="shared" si="35"/>
        <v>0.56381999999999999</v>
      </c>
      <c r="P242">
        <f t="shared" si="36"/>
        <v>0.14357999999999999</v>
      </c>
      <c r="Q242" s="55">
        <f t="shared" si="32"/>
        <v>31.889821068530772</v>
      </c>
      <c r="R242" s="44">
        <f t="shared" si="33"/>
        <v>12.241863444260806</v>
      </c>
      <c r="T242">
        <v>10</v>
      </c>
      <c r="U242">
        <v>0</v>
      </c>
      <c r="V242">
        <f t="shared" si="37"/>
        <v>1</v>
      </c>
      <c r="X242">
        <f>'Zoox Counting'!Q242</f>
        <v>121.83333333333333</v>
      </c>
      <c r="Y242" s="55">
        <f t="shared" si="38"/>
        <v>1218333.3333333333</v>
      </c>
      <c r="Z242">
        <f t="shared" si="34"/>
        <v>6091666.666666666</v>
      </c>
      <c r="AA242" s="55">
        <f t="shared" si="39"/>
        <v>11612530.985282745</v>
      </c>
      <c r="AB242">
        <f>Surfaces!D242</f>
        <v>0.52457699999999996</v>
      </c>
    </row>
    <row r="243" spans="1:28">
      <c r="A243">
        <f>Volume_Weights!A243</f>
        <v>1743</v>
      </c>
      <c r="B243">
        <f>Volume_Weights!C243</f>
        <v>27</v>
      </c>
      <c r="C243">
        <v>5</v>
      </c>
      <c r="D243">
        <v>1.5</v>
      </c>
      <c r="E243">
        <f>Chlorophyll!B243</f>
        <v>0.32200000000000001</v>
      </c>
      <c r="F243">
        <f>Chlorophyll!C243</f>
        <v>7.0999999999999994E-2</v>
      </c>
      <c r="G243">
        <f>Chlorophyll!D243</f>
        <v>0.30599999999999999</v>
      </c>
      <c r="H243">
        <f>Chlorophyll!E243</f>
        <v>-4.0000000000000001E-3</v>
      </c>
      <c r="I243">
        <f>Chlorophyll!F243</f>
        <v>6.3E-2</v>
      </c>
      <c r="J243">
        <f>Chlorophyll!G243</f>
        <v>3.5000000000000003E-2</v>
      </c>
      <c r="K243">
        <f>Chlorophyll!H243</f>
        <v>6.6000000000000003E-2</v>
      </c>
      <c r="L243">
        <f>Chlorophyll!I243</f>
        <v>0.03</v>
      </c>
      <c r="M243">
        <f t="shared" si="40"/>
        <v>3.6781799999999998</v>
      </c>
      <c r="N243">
        <f t="shared" si="41"/>
        <v>1.7594999999999996</v>
      </c>
      <c r="O243">
        <f t="shared" si="35"/>
        <v>0.37399000000000004</v>
      </c>
      <c r="P243">
        <f t="shared" si="36"/>
        <v>1.5660000000000118E-2</v>
      </c>
      <c r="Q243" s="55">
        <f t="shared" si="32"/>
        <v>37.627854587257772</v>
      </c>
      <c r="R243" s="44">
        <f t="shared" si="33"/>
        <v>16.483874652128733</v>
      </c>
      <c r="T243">
        <v>10</v>
      </c>
      <c r="U243">
        <v>0</v>
      </c>
      <c r="V243">
        <f t="shared" si="37"/>
        <v>1</v>
      </c>
      <c r="X243">
        <f>'Zoox Counting'!Q243</f>
        <v>113.875</v>
      </c>
      <c r="Y243" s="55">
        <f t="shared" si="38"/>
        <v>1138750</v>
      </c>
      <c r="Z243">
        <f t="shared" si="34"/>
        <v>5693750</v>
      </c>
      <c r="AA243" s="55">
        <f t="shared" si="39"/>
        <v>15861397.502291285</v>
      </c>
      <c r="AB243">
        <f>Surfaces!D243</f>
        <v>0.35896899999999998</v>
      </c>
    </row>
    <row r="244" spans="1:28">
      <c r="A244">
        <f>Volume_Weights!A244</f>
        <v>2479</v>
      </c>
      <c r="B244">
        <f>Volume_Weights!C244</f>
        <v>25</v>
      </c>
      <c r="C244">
        <v>5</v>
      </c>
      <c r="D244">
        <v>1.5</v>
      </c>
      <c r="E244">
        <f>Chlorophyll!B244</f>
        <v>0.499</v>
      </c>
      <c r="F244">
        <f>Chlorophyll!C244</f>
        <v>0.107</v>
      </c>
      <c r="G244">
        <f>Chlorophyll!D244</f>
        <v>0.48099999999999998</v>
      </c>
      <c r="H244">
        <f>Chlorophyll!E244</f>
        <v>1.4E-2</v>
      </c>
      <c r="I244">
        <f>Chlorophyll!F244</f>
        <v>7.0999999999999994E-2</v>
      </c>
      <c r="J244">
        <f>Chlorophyll!G244</f>
        <v>5.1999999999999998E-2</v>
      </c>
      <c r="K244">
        <f>Chlorophyll!H244</f>
        <v>7.3999999999999996E-2</v>
      </c>
      <c r="L244">
        <f>Chlorophyll!I244</f>
        <v>5.6000000000000001E-2</v>
      </c>
      <c r="M244">
        <f t="shared" si="40"/>
        <v>5.4840299999999997</v>
      </c>
      <c r="N244">
        <f t="shared" si="41"/>
        <v>2.1817799999999998</v>
      </c>
      <c r="O244">
        <f t="shared" si="35"/>
        <v>0.17400999999999991</v>
      </c>
      <c r="P244">
        <f t="shared" si="36"/>
        <v>-0.16281000000000007</v>
      </c>
      <c r="Q244" s="55">
        <f t="shared" si="32"/>
        <v>30.322635274547071</v>
      </c>
      <c r="R244" s="44">
        <f t="shared" si="33"/>
        <v>10.820088041133024</v>
      </c>
      <c r="T244">
        <v>10</v>
      </c>
      <c r="U244">
        <v>0</v>
      </c>
      <c r="V244">
        <f t="shared" si="37"/>
        <v>1</v>
      </c>
      <c r="X244">
        <f>'Zoox Counting'!Q244</f>
        <v>136.33333333333334</v>
      </c>
      <c r="Y244" s="55">
        <f t="shared" si="38"/>
        <v>1363333.3333333333</v>
      </c>
      <c r="Z244">
        <f t="shared" si="34"/>
        <v>6816666.666666666</v>
      </c>
      <c r="AA244" s="55">
        <f t="shared" si="39"/>
        <v>10959588.326779017</v>
      </c>
      <c r="AB244">
        <f>Surfaces!D244</f>
        <v>0.62198199999999992</v>
      </c>
    </row>
    <row r="245" spans="1:28">
      <c r="A245">
        <f>Volume_Weights!A245</f>
        <v>2480</v>
      </c>
      <c r="B245">
        <f>Volume_Weights!C245</f>
        <v>25</v>
      </c>
      <c r="C245">
        <v>5</v>
      </c>
      <c r="D245">
        <v>1.5</v>
      </c>
      <c r="E245">
        <f>Chlorophyll!B245</f>
        <v>0.185</v>
      </c>
      <c r="F245">
        <f>Chlorophyll!C245</f>
        <v>4.9000000000000002E-2</v>
      </c>
      <c r="G245">
        <f>Chlorophyll!D245</f>
        <v>0.17899999999999999</v>
      </c>
      <c r="H245">
        <f>Chlorophyll!E245</f>
        <v>8.9999999999999993E-3</v>
      </c>
      <c r="I245">
        <f>Chlorophyll!F245</f>
        <v>5.7000000000000002E-2</v>
      </c>
      <c r="J245">
        <f>Chlorophyll!G245</f>
        <v>4.7E-2</v>
      </c>
      <c r="K245">
        <f>Chlorophyll!H245</f>
        <v>0.05</v>
      </c>
      <c r="L245">
        <f>Chlorophyll!I245</f>
        <v>4.3999999999999997E-2</v>
      </c>
      <c r="M245">
        <f t="shared" si="40"/>
        <v>1.9860799999999996</v>
      </c>
      <c r="N245">
        <f t="shared" si="41"/>
        <v>0.93840000000000012</v>
      </c>
      <c r="O245">
        <f t="shared" si="35"/>
        <v>0.14667000000000005</v>
      </c>
      <c r="P245">
        <f t="shared" si="36"/>
        <v>3.4080000000000062E-2</v>
      </c>
      <c r="Q245" s="55">
        <f t="shared" si="32"/>
        <v>14.422030086271835</v>
      </c>
      <c r="R245" s="44">
        <f t="shared" si="33"/>
        <v>6.5760805618556502</v>
      </c>
      <c r="T245">
        <v>10</v>
      </c>
      <c r="U245">
        <v>0</v>
      </c>
      <c r="V245">
        <f t="shared" si="37"/>
        <v>1</v>
      </c>
      <c r="X245">
        <f>'Zoox Counting'!Q245</f>
        <v>55.666666666666664</v>
      </c>
      <c r="Y245" s="55">
        <f t="shared" si="38"/>
        <v>556666.66666666663</v>
      </c>
      <c r="Z245">
        <f t="shared" si="34"/>
        <v>2783333.333333333</v>
      </c>
      <c r="AA245" s="55">
        <f t="shared" si="39"/>
        <v>5646416.6555090761</v>
      </c>
      <c r="AB245">
        <f>Surfaces!D245</f>
        <v>0.49293799999999999</v>
      </c>
    </row>
    <row r="246" spans="1:28">
      <c r="A246">
        <f>Volume_Weights!A246</f>
        <v>2469</v>
      </c>
      <c r="B246">
        <f>Volume_Weights!C246</f>
        <v>26</v>
      </c>
      <c r="C246">
        <v>5</v>
      </c>
      <c r="D246">
        <v>1.5</v>
      </c>
      <c r="E246">
        <f>Chlorophyll!B246</f>
        <v>0.33400000000000002</v>
      </c>
      <c r="F246">
        <f>Chlorophyll!C246</f>
        <v>6.6000000000000003E-2</v>
      </c>
      <c r="G246">
        <f>Chlorophyll!D246</f>
        <v>0.32</v>
      </c>
      <c r="H246">
        <f>Chlorophyll!E246</f>
        <v>6.0000000000000001E-3</v>
      </c>
      <c r="I246">
        <f>Chlorophyll!F246</f>
        <v>1.7999999999999999E-2</v>
      </c>
      <c r="J246">
        <f>Chlorophyll!G246</f>
        <v>0</v>
      </c>
      <c r="K246">
        <f>Chlorophyll!H246</f>
        <v>0.01</v>
      </c>
      <c r="L246">
        <f>Chlorophyll!I246</f>
        <v>-0.01</v>
      </c>
      <c r="M246">
        <f t="shared" si="40"/>
        <v>3.7106399999999997</v>
      </c>
      <c r="N246">
        <f t="shared" si="41"/>
        <v>1.4076000000000002</v>
      </c>
      <c r="O246">
        <f t="shared" si="35"/>
        <v>0.31363999999999992</v>
      </c>
      <c r="P246">
        <f t="shared" si="36"/>
        <v>0.16926000000000005</v>
      </c>
      <c r="Q246" s="55">
        <f t="shared" si="32"/>
        <v>20.622294921344533</v>
      </c>
      <c r="R246" s="44">
        <f t="shared" si="33"/>
        <v>8.0805689389583613</v>
      </c>
      <c r="T246">
        <v>10</v>
      </c>
      <c r="U246">
        <v>0</v>
      </c>
      <c r="V246">
        <f t="shared" si="37"/>
        <v>1</v>
      </c>
      <c r="X246">
        <f>'Zoox Counting'!Q246</f>
        <v>88.333333333333329</v>
      </c>
      <c r="Y246" s="55">
        <f t="shared" si="38"/>
        <v>883333.33333333326</v>
      </c>
      <c r="Z246">
        <f t="shared" si="34"/>
        <v>4416666.666666666</v>
      </c>
      <c r="AA246" s="55">
        <f t="shared" si="39"/>
        <v>6789920.3760129781</v>
      </c>
      <c r="AB246">
        <f>Surfaces!D246</f>
        <v>0.650474</v>
      </c>
    </row>
    <row r="247" spans="1:28">
      <c r="A247">
        <f>Volume_Weights!A247</f>
        <v>2470</v>
      </c>
      <c r="B247">
        <f>Volume_Weights!C247</f>
        <v>24</v>
      </c>
      <c r="C247">
        <v>5</v>
      </c>
      <c r="D247">
        <v>1.5</v>
      </c>
      <c r="E247">
        <f>Chlorophyll!B247</f>
        <v>0.25800000000000001</v>
      </c>
      <c r="F247">
        <f>Chlorophyll!C247</f>
        <v>2.7E-2</v>
      </c>
      <c r="G247">
        <f>Chlorophyll!D247</f>
        <v>0.24299999999999999</v>
      </c>
      <c r="H247">
        <f>Chlorophyll!E247</f>
        <v>-2.9000000000000001E-2</v>
      </c>
      <c r="I247">
        <f>Chlorophyll!F247</f>
        <v>4.4999999999999998E-2</v>
      </c>
      <c r="J247">
        <f>Chlorophyll!G247</f>
        <v>3.3000000000000002E-2</v>
      </c>
      <c r="K247">
        <f>Chlorophyll!H247</f>
        <v>4.2000000000000003E-2</v>
      </c>
      <c r="L247">
        <f>Chlorophyll!I247</f>
        <v>0.02</v>
      </c>
      <c r="M247">
        <f t="shared" si="40"/>
        <v>3.2445700000000004</v>
      </c>
      <c r="N247">
        <f t="shared" si="41"/>
        <v>1.31376</v>
      </c>
      <c r="O247">
        <f t="shared" si="35"/>
        <v>0.27742999999999995</v>
      </c>
      <c r="P247">
        <f t="shared" si="36"/>
        <v>0.26142000000000004</v>
      </c>
      <c r="Q247" s="55">
        <f t="shared" si="32"/>
        <v>21.389205192439082</v>
      </c>
      <c r="R247" s="44">
        <f t="shared" si="33"/>
        <v>9.5661125028467318</v>
      </c>
      <c r="T247">
        <v>10</v>
      </c>
      <c r="U247">
        <v>0</v>
      </c>
      <c r="V247">
        <f t="shared" si="37"/>
        <v>1</v>
      </c>
      <c r="X247">
        <f>'Zoox Counting'!Q247</f>
        <v>80</v>
      </c>
      <c r="Y247" s="55">
        <f t="shared" si="38"/>
        <v>800000</v>
      </c>
      <c r="Z247">
        <f t="shared" si="34"/>
        <v>4000000</v>
      </c>
      <c r="AA247" s="55">
        <f t="shared" si="39"/>
        <v>7287633.7964017307</v>
      </c>
      <c r="AB247">
        <f>Surfaces!D247</f>
        <v>0.548875</v>
      </c>
    </row>
    <row r="248" spans="1:28" s="11" customFormat="1">
      <c r="A248" s="37" t="str">
        <f>Volume_Weights!A248</f>
        <v xml:space="preserve">Stop </v>
      </c>
      <c r="I248" s="93"/>
    </row>
    <row r="249" spans="1:28">
      <c r="Q249" s="55"/>
      <c r="R249" s="44"/>
    </row>
    <row r="250" spans="1:28">
      <c r="Q250" s="55"/>
      <c r="R250" s="44"/>
    </row>
    <row r="251" spans="1:28">
      <c r="Q251" s="55"/>
      <c r="R251" s="44"/>
    </row>
    <row r="252" spans="1:28">
      <c r="Q252" s="55"/>
      <c r="R252" s="44"/>
    </row>
    <row r="253" spans="1:28">
      <c r="Q253" s="55"/>
      <c r="R253" s="44"/>
    </row>
    <row r="254" spans="1:28">
      <c r="Q254" s="55"/>
      <c r="R254" s="44"/>
    </row>
    <row r="255" spans="1:28">
      <c r="Q255" s="55"/>
      <c r="R255" s="44"/>
    </row>
    <row r="256" spans="1:28">
      <c r="Q256" s="55"/>
      <c r="R256" s="44"/>
    </row>
    <row r="257" spans="17:18">
      <c r="Q257" s="55"/>
      <c r="R257" s="44"/>
    </row>
    <row r="258" spans="17:18">
      <c r="Q258" s="55"/>
      <c r="R258" s="44"/>
    </row>
    <row r="259" spans="17:18">
      <c r="Q259" s="55"/>
      <c r="R259" s="44"/>
    </row>
    <row r="260" spans="17:18">
      <c r="Q260" s="55"/>
      <c r="R260" s="44"/>
    </row>
    <row r="261" spans="17:18">
      <c r="Q261" s="55"/>
      <c r="R261" s="44"/>
    </row>
    <row r="262" spans="17:18">
      <c r="Q262" s="55"/>
      <c r="R262" s="44"/>
    </row>
    <row r="263" spans="17:18">
      <c r="Q263" s="55"/>
      <c r="R263" s="44"/>
    </row>
    <row r="264" spans="17:18">
      <c r="Q264" s="55"/>
      <c r="R264" s="44"/>
    </row>
    <row r="265" spans="17:18">
      <c r="Q265" s="55"/>
      <c r="R265" s="44"/>
    </row>
    <row r="266" spans="17:18">
      <c r="Q266" s="55"/>
      <c r="R266" s="44"/>
    </row>
    <row r="267" spans="17:18">
      <c r="Q267" s="55"/>
      <c r="R267" s="44"/>
    </row>
    <row r="268" spans="17:18">
      <c r="Q268" s="55"/>
      <c r="R268" s="44"/>
    </row>
    <row r="269" spans="17:18">
      <c r="Q269" s="55"/>
      <c r="R269" s="44"/>
    </row>
    <row r="270" spans="17:18">
      <c r="Q270" s="55"/>
      <c r="R270" s="44"/>
    </row>
    <row r="271" spans="17:18">
      <c r="Q271" s="55"/>
      <c r="R271" s="44"/>
    </row>
    <row r="272" spans="17:18">
      <c r="Q272" s="55"/>
      <c r="R272" s="44"/>
    </row>
    <row r="273" spans="17:18">
      <c r="Q273" s="55"/>
      <c r="R273" s="44"/>
    </row>
    <row r="274" spans="17:18">
      <c r="Q274" s="55"/>
      <c r="R274" s="44"/>
    </row>
    <row r="275" spans="17:18">
      <c r="Q275" s="55"/>
      <c r="R275" s="44"/>
    </row>
    <row r="276" spans="17:18">
      <c r="Q276" s="55"/>
      <c r="R276" s="44"/>
    </row>
    <row r="277" spans="17:18">
      <c r="Q277" s="55"/>
      <c r="R277" s="44"/>
    </row>
    <row r="278" spans="17:18">
      <c r="Q278" s="55"/>
      <c r="R278" s="44"/>
    </row>
    <row r="279" spans="17:18">
      <c r="Q279" s="55"/>
      <c r="R279" s="44"/>
    </row>
    <row r="280" spans="17:18">
      <c r="Q280" s="55"/>
      <c r="R280" s="44"/>
    </row>
    <row r="281" spans="17:18">
      <c r="Q281" s="55"/>
      <c r="R281" s="44"/>
    </row>
    <row r="282" spans="17:18">
      <c r="Q282" s="55"/>
      <c r="R282" s="44"/>
    </row>
    <row r="283" spans="17:18">
      <c r="Q283" s="55"/>
      <c r="R283" s="44"/>
    </row>
    <row r="284" spans="17:18">
      <c r="Q284" s="55"/>
      <c r="R284" s="44"/>
    </row>
    <row r="285" spans="17:18">
      <c r="Q285" s="55"/>
      <c r="R285" s="44"/>
    </row>
    <row r="286" spans="17:18">
      <c r="Q286" s="55"/>
      <c r="R286" s="44"/>
    </row>
    <row r="287" spans="17:18">
      <c r="Q287" s="55"/>
      <c r="R287" s="44"/>
    </row>
    <row r="288" spans="17:18">
      <c r="Q288" s="55"/>
      <c r="R288" s="44"/>
    </row>
    <row r="289" spans="17:18">
      <c r="Q289" s="55"/>
      <c r="R289" s="44"/>
    </row>
    <row r="290" spans="17:18">
      <c r="Q290" s="55"/>
      <c r="R290" s="44"/>
    </row>
    <row r="291" spans="17:18">
      <c r="Q291" s="55"/>
      <c r="R291" s="44"/>
    </row>
    <row r="292" spans="17:18">
      <c r="Q292" s="55"/>
      <c r="R292" s="44"/>
    </row>
    <row r="293" spans="17:18">
      <c r="Q293" s="55"/>
      <c r="R293" s="44"/>
    </row>
    <row r="294" spans="17:18">
      <c r="Q294" s="55"/>
      <c r="R294" s="44"/>
    </row>
    <row r="295" spans="17:18">
      <c r="Q295" s="55"/>
      <c r="R295" s="44"/>
    </row>
    <row r="296" spans="17:18">
      <c r="Q296" s="55"/>
      <c r="R296" s="44"/>
    </row>
    <row r="297" spans="17:18">
      <c r="Q297" s="55"/>
      <c r="R297" s="44"/>
    </row>
    <row r="298" spans="17:18">
      <c r="Q298" s="55"/>
      <c r="R298" s="44"/>
    </row>
    <row r="299" spans="17:18">
      <c r="Q299" s="55"/>
      <c r="R299" s="44"/>
    </row>
    <row r="300" spans="17:18">
      <c r="Q300" s="55"/>
      <c r="R300" s="44"/>
    </row>
    <row r="301" spans="17:18">
      <c r="Q301" s="55"/>
      <c r="R301" s="44"/>
    </row>
    <row r="302" spans="17:18">
      <c r="Q302" s="55"/>
      <c r="R302" s="44"/>
    </row>
    <row r="303" spans="17:18">
      <c r="Q303" s="55"/>
      <c r="R303" s="44"/>
    </row>
    <row r="304" spans="17:18">
      <c r="Q304" s="55"/>
      <c r="R304" s="44"/>
    </row>
    <row r="305" spans="17:18">
      <c r="Q305" s="55"/>
      <c r="R305" s="44"/>
    </row>
    <row r="306" spans="17:18">
      <c r="Q306" s="55"/>
      <c r="R306" s="44"/>
    </row>
    <row r="307" spans="17:18">
      <c r="Q307" s="55"/>
      <c r="R307" s="44"/>
    </row>
    <row r="308" spans="17:18">
      <c r="Q308" s="55"/>
      <c r="R308" s="44"/>
    </row>
    <row r="309" spans="17:18">
      <c r="Q309" s="55"/>
      <c r="R309" s="44"/>
    </row>
    <row r="310" spans="17:18">
      <c r="Q310" s="55"/>
      <c r="R310" s="44"/>
    </row>
    <row r="311" spans="17:18">
      <c r="Q311" s="55"/>
      <c r="R311" s="44"/>
    </row>
    <row r="312" spans="17:18">
      <c r="Q312" s="55"/>
      <c r="R312" s="44"/>
    </row>
    <row r="313" spans="17:18">
      <c r="Q313" s="55"/>
      <c r="R313" s="44"/>
    </row>
    <row r="314" spans="17:18">
      <c r="Q314" s="55"/>
      <c r="R314" s="44"/>
    </row>
    <row r="315" spans="17:18">
      <c r="Q315" s="55"/>
      <c r="R315" s="44"/>
    </row>
    <row r="316" spans="17:18">
      <c r="Q316" s="55"/>
      <c r="R316" s="44"/>
    </row>
    <row r="317" spans="17:18">
      <c r="Q317" s="55"/>
      <c r="R317" s="44"/>
    </row>
    <row r="318" spans="17:18">
      <c r="Q318" s="55"/>
      <c r="R318" s="44"/>
    </row>
    <row r="319" spans="17:18">
      <c r="Q319" s="55"/>
      <c r="R319" s="44"/>
    </row>
    <row r="320" spans="17:18">
      <c r="Q320" s="55"/>
      <c r="R320" s="44"/>
    </row>
    <row r="321" spans="17:18">
      <c r="Q321" s="55"/>
      <c r="R321" s="44"/>
    </row>
    <row r="322" spans="17:18">
      <c r="Q322" s="55"/>
      <c r="R322" s="44"/>
    </row>
    <row r="323" spans="17:18">
      <c r="Q323" s="55"/>
      <c r="R323" s="44"/>
    </row>
    <row r="324" spans="17:18">
      <c r="Q324" s="55"/>
      <c r="R324" s="44"/>
    </row>
    <row r="325" spans="17:18">
      <c r="Q325" s="55"/>
      <c r="R325" s="44"/>
    </row>
    <row r="326" spans="17:18">
      <c r="Q326" s="55"/>
      <c r="R326" s="44"/>
    </row>
    <row r="327" spans="17:18">
      <c r="Q327" s="55"/>
      <c r="R327" s="44"/>
    </row>
    <row r="328" spans="17:18">
      <c r="Q328" s="55"/>
      <c r="R328" s="44"/>
    </row>
    <row r="329" spans="17:18">
      <c r="Q329" s="55"/>
      <c r="R329" s="44"/>
    </row>
    <row r="330" spans="17:18">
      <c r="Q330" s="55"/>
      <c r="R330" s="44"/>
    </row>
    <row r="331" spans="17:18">
      <c r="Q331" s="55"/>
      <c r="R331" s="44"/>
    </row>
    <row r="332" spans="17:18">
      <c r="Q332" s="55"/>
      <c r="R332" s="44"/>
    </row>
    <row r="333" spans="17:18">
      <c r="Q333" s="55"/>
      <c r="R333" s="44"/>
    </row>
    <row r="334" spans="17:18">
      <c r="Q334" s="55"/>
      <c r="R334" s="44"/>
    </row>
    <row r="335" spans="17:18">
      <c r="Q335" s="55"/>
      <c r="R335" s="44"/>
    </row>
    <row r="336" spans="17:18">
      <c r="Q336" s="55"/>
      <c r="R336" s="44"/>
    </row>
    <row r="337" spans="17:18">
      <c r="Q337" s="55"/>
      <c r="R337" s="44"/>
    </row>
    <row r="338" spans="17:18">
      <c r="Q338" s="55"/>
      <c r="R338" s="44"/>
    </row>
    <row r="339" spans="17:18">
      <c r="Q339" s="55"/>
      <c r="R339" s="44"/>
    </row>
    <row r="340" spans="17:18">
      <c r="Q340" s="55"/>
      <c r="R340" s="44"/>
    </row>
    <row r="341" spans="17:18">
      <c r="Q341" s="55"/>
      <c r="R341" s="44"/>
    </row>
    <row r="342" spans="17:18">
      <c r="Q342" s="55"/>
      <c r="R342" s="44"/>
    </row>
    <row r="343" spans="17:18">
      <c r="Q343" s="55"/>
      <c r="R343" s="44"/>
    </row>
    <row r="344" spans="17:18">
      <c r="Q344" s="55"/>
      <c r="R344" s="44"/>
    </row>
    <row r="345" spans="17:18">
      <c r="Q345" s="55"/>
      <c r="R345" s="44"/>
    </row>
    <row r="346" spans="17:18">
      <c r="Q346" s="55"/>
      <c r="R346" s="44"/>
    </row>
    <row r="347" spans="17:18">
      <c r="Q347" s="55"/>
      <c r="R347" s="44"/>
    </row>
    <row r="348" spans="17:18">
      <c r="Q348" s="55"/>
      <c r="R348" s="44"/>
    </row>
    <row r="349" spans="17:18">
      <c r="Q349" s="55"/>
      <c r="R349" s="44"/>
    </row>
    <row r="350" spans="17:18">
      <c r="Q350" s="55"/>
      <c r="R350" s="44"/>
    </row>
    <row r="351" spans="17:18">
      <c r="Q351" s="55"/>
      <c r="R351" s="44"/>
    </row>
    <row r="352" spans="17:18">
      <c r="Q352" s="55"/>
      <c r="R352" s="44"/>
    </row>
    <row r="353" spans="17:18">
      <c r="Q353" s="55"/>
      <c r="R353" s="44"/>
    </row>
    <row r="354" spans="17:18">
      <c r="Q354" s="55"/>
      <c r="R354" s="44"/>
    </row>
    <row r="355" spans="17:18">
      <c r="Q355" s="55"/>
      <c r="R355" s="44"/>
    </row>
    <row r="356" spans="17:18">
      <c r="Q356" s="55"/>
      <c r="R356" s="44"/>
    </row>
    <row r="357" spans="17:18">
      <c r="Q357" s="55"/>
      <c r="R357" s="44"/>
    </row>
    <row r="358" spans="17:18">
      <c r="Q358" s="55"/>
      <c r="R358" s="44"/>
    </row>
    <row r="359" spans="17:18">
      <c r="Q359" s="55"/>
      <c r="R359" s="44"/>
    </row>
    <row r="360" spans="17:18">
      <c r="Q360" s="55"/>
      <c r="R360" s="44"/>
    </row>
    <row r="361" spans="17:18">
      <c r="Q361" s="55"/>
      <c r="R361" s="44"/>
    </row>
    <row r="362" spans="17:18">
      <c r="Q362" s="55"/>
      <c r="R362" s="44"/>
    </row>
    <row r="363" spans="17:18">
      <c r="Q363" s="55"/>
      <c r="R363" s="44"/>
    </row>
    <row r="364" spans="17:18">
      <c r="Q364" s="55"/>
      <c r="R364" s="44"/>
    </row>
    <row r="365" spans="17:18">
      <c r="Q365" s="55"/>
      <c r="R365" s="44"/>
    </row>
    <row r="366" spans="17:18">
      <c r="Q366" s="55"/>
      <c r="R366" s="44"/>
    </row>
    <row r="367" spans="17:18">
      <c r="Q367" s="55"/>
      <c r="R367" s="44"/>
    </row>
    <row r="368" spans="17:18">
      <c r="Q368" s="55"/>
      <c r="R368" s="44"/>
    </row>
    <row r="369" spans="17:18">
      <c r="Q369" s="55"/>
      <c r="R369" s="44"/>
    </row>
    <row r="370" spans="17:18">
      <c r="Q370" s="55"/>
      <c r="R370" s="44"/>
    </row>
    <row r="371" spans="17:18">
      <c r="Q371" s="55"/>
      <c r="R371" s="44"/>
    </row>
    <row r="372" spans="17:18">
      <c r="Q372" s="55"/>
      <c r="R372" s="44"/>
    </row>
    <row r="373" spans="17:18">
      <c r="Q373" s="55"/>
      <c r="R373" s="44"/>
    </row>
    <row r="374" spans="17:18">
      <c r="Q374" s="55"/>
      <c r="R374" s="44"/>
    </row>
    <row r="375" spans="17:18">
      <c r="Q375" s="55"/>
      <c r="R375" s="44"/>
    </row>
    <row r="376" spans="17:18">
      <c r="Q376" s="55"/>
      <c r="R376" s="44"/>
    </row>
    <row r="377" spans="17:18">
      <c r="Q377" s="55"/>
      <c r="R377" s="44"/>
    </row>
    <row r="378" spans="17:18">
      <c r="Q378" s="55"/>
      <c r="R378" s="44"/>
    </row>
    <row r="379" spans="17:18">
      <c r="Q379" s="55"/>
      <c r="R379" s="44"/>
    </row>
    <row r="380" spans="17:18">
      <c r="Q380" s="55"/>
      <c r="R380" s="44"/>
    </row>
    <row r="381" spans="17:18">
      <c r="Q381" s="55"/>
      <c r="R381" s="44"/>
    </row>
    <row r="382" spans="17:18">
      <c r="Q382" s="55"/>
      <c r="R382" s="44"/>
    </row>
    <row r="383" spans="17:18">
      <c r="Q383" s="55"/>
      <c r="R383" s="44"/>
    </row>
    <row r="384" spans="17:18">
      <c r="Q384" s="55"/>
      <c r="R384" s="44"/>
    </row>
    <row r="385" spans="17:18">
      <c r="Q385" s="55"/>
      <c r="R385" s="44"/>
    </row>
    <row r="386" spans="17:18">
      <c r="Q386" s="55"/>
      <c r="R386" s="44"/>
    </row>
    <row r="387" spans="17:18">
      <c r="Q387" s="55"/>
      <c r="R387" s="44"/>
    </row>
    <row r="388" spans="17:18">
      <c r="Q388" s="55"/>
      <c r="R388" s="44"/>
    </row>
    <row r="389" spans="17:18">
      <c r="Q389" s="55"/>
      <c r="R389" s="44"/>
    </row>
    <row r="390" spans="17:18">
      <c r="Q390" s="55"/>
      <c r="R390" s="44"/>
    </row>
    <row r="391" spans="17:18">
      <c r="Q391" s="55"/>
      <c r="R391" s="44"/>
    </row>
    <row r="392" spans="17:18">
      <c r="Q392" s="55"/>
      <c r="R392" s="44"/>
    </row>
    <row r="393" spans="17:18">
      <c r="Q393" s="55"/>
      <c r="R393" s="44"/>
    </row>
    <row r="394" spans="17:18">
      <c r="Q394" s="55"/>
      <c r="R394" s="44"/>
    </row>
    <row r="395" spans="17:18">
      <c r="Q395" s="55"/>
      <c r="R395" s="44"/>
    </row>
    <row r="396" spans="17:18">
      <c r="Q396" s="55"/>
      <c r="R396" s="44"/>
    </row>
    <row r="397" spans="17:18">
      <c r="Q397" s="55"/>
      <c r="R397" s="44"/>
    </row>
    <row r="398" spans="17:18">
      <c r="Q398" s="55"/>
      <c r="R398" s="44"/>
    </row>
    <row r="399" spans="17:18">
      <c r="Q399" s="55"/>
      <c r="R399" s="44"/>
    </row>
    <row r="400" spans="17:18">
      <c r="Q400" s="55"/>
      <c r="R400" s="44"/>
    </row>
    <row r="401" spans="13:28 16377:16377">
      <c r="Q401" s="55"/>
      <c r="R401" s="44"/>
    </row>
    <row r="402" spans="13:28 16377:16377">
      <c r="Q402" s="55"/>
      <c r="R402" s="44"/>
    </row>
    <row r="403" spans="13:28 16377:16377">
      <c r="Q403" s="55"/>
      <c r="R403" s="44"/>
    </row>
    <row r="404" spans="13:28 16377:16377">
      <c r="Q404" s="55"/>
      <c r="R404" s="44"/>
    </row>
    <row r="405" spans="13:28 16377:16377">
      <c r="Q405" s="55"/>
      <c r="R405" s="44"/>
    </row>
    <row r="406" spans="13:28 16377:16377">
      <c r="Q406" s="55"/>
      <c r="R406" s="44"/>
    </row>
    <row r="407" spans="13:28 16377:16377">
      <c r="Q407" s="55"/>
      <c r="R407" s="44"/>
    </row>
    <row r="408" spans="13:28 16377:16377">
      <c r="Q408" s="55"/>
      <c r="R408" s="44"/>
    </row>
    <row r="409" spans="13:28 16377:16377">
      <c r="Q409" s="55"/>
      <c r="R409" s="44"/>
    </row>
    <row r="410" spans="13:28 16377:16377">
      <c r="Q410" s="55"/>
      <c r="R410" s="44"/>
    </row>
    <row r="411" spans="13:28 16377:16377">
      <c r="Q411" s="55"/>
      <c r="R411" s="44"/>
    </row>
    <row r="412" spans="13:28 16377:16377" s="11" customFormat="1">
      <c r="M412"/>
      <c r="N412"/>
      <c r="O412"/>
      <c r="P412"/>
      <c r="Q412" s="55"/>
      <c r="R412" s="44"/>
      <c r="Y412" s="55"/>
      <c r="Z412"/>
      <c r="AA412" s="55"/>
      <c r="AB412"/>
      <c r="XEW412" s="12"/>
    </row>
  </sheetData>
  <sheetProtection sheet="1" objects="1" scenario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837-813D-6A4D-8498-63CD28AA4AB9}">
  <dimension ref="A1:XFD412"/>
  <sheetViews>
    <sheetView workbookViewId="0">
      <selection sqref="A1:XFD412"/>
    </sheetView>
  </sheetViews>
  <sheetFormatPr baseColWidth="10" defaultRowHeight="16"/>
  <sheetData>
    <row r="1" spans="1:4" ht="17" thickBot="1">
      <c r="A1" s="1" t="s">
        <v>0</v>
      </c>
      <c r="B1" s="40" t="s">
        <v>70</v>
      </c>
      <c r="C1" s="41" t="s">
        <v>71</v>
      </c>
      <c r="D1" s="41" t="s">
        <v>72</v>
      </c>
    </row>
    <row r="2" spans="1:4">
      <c r="A2" s="4">
        <v>6030</v>
      </c>
      <c r="B2" s="4" t="s">
        <v>73</v>
      </c>
      <c r="C2" s="4" t="s">
        <v>74</v>
      </c>
      <c r="D2" s="4">
        <v>40</v>
      </c>
    </row>
    <row r="3" spans="1:4">
      <c r="A3" s="4">
        <v>6031</v>
      </c>
      <c r="B3" s="4" t="s">
        <v>73</v>
      </c>
      <c r="C3" s="4" t="s">
        <v>74</v>
      </c>
      <c r="D3" s="4">
        <v>40</v>
      </c>
    </row>
    <row r="4" spans="1:4">
      <c r="A4" s="4">
        <v>6032</v>
      </c>
      <c r="B4" s="4" t="s">
        <v>73</v>
      </c>
      <c r="C4" s="4" t="s">
        <v>74</v>
      </c>
      <c r="D4" s="4">
        <v>40</v>
      </c>
    </row>
    <row r="5" spans="1:4">
      <c r="A5" s="4">
        <v>6033</v>
      </c>
      <c r="B5" s="4" t="s">
        <v>73</v>
      </c>
      <c r="C5" s="4" t="s">
        <v>74</v>
      </c>
      <c r="D5" s="4">
        <v>40</v>
      </c>
    </row>
    <row r="6" spans="1:4">
      <c r="A6" s="4">
        <v>6034</v>
      </c>
      <c r="B6" s="4" t="s">
        <v>73</v>
      </c>
      <c r="C6" s="4" t="s">
        <v>74</v>
      </c>
      <c r="D6" s="4">
        <v>40</v>
      </c>
    </row>
    <row r="7" spans="1:4" s="8" customFormat="1" ht="17" thickBot="1">
      <c r="A7" s="7">
        <v>6035</v>
      </c>
      <c r="B7" s="7" t="s">
        <v>73</v>
      </c>
      <c r="C7" s="7" t="s">
        <v>74</v>
      </c>
      <c r="D7" s="7">
        <v>40</v>
      </c>
    </row>
    <row r="8" spans="1:4" ht="17" thickTop="1">
      <c r="A8" s="4">
        <v>6036</v>
      </c>
      <c r="B8" s="4" t="s">
        <v>73</v>
      </c>
      <c r="C8" s="4" t="s">
        <v>74</v>
      </c>
      <c r="D8" s="4">
        <v>6</v>
      </c>
    </row>
    <row r="9" spans="1:4">
      <c r="A9" s="4">
        <v>6037</v>
      </c>
      <c r="B9" s="4" t="s">
        <v>73</v>
      </c>
      <c r="C9" s="4" t="s">
        <v>74</v>
      </c>
      <c r="D9" s="4">
        <v>6</v>
      </c>
    </row>
    <row r="10" spans="1:4">
      <c r="A10" s="4">
        <v>6039</v>
      </c>
      <c r="B10" s="4" t="s">
        <v>73</v>
      </c>
      <c r="C10" s="4" t="s">
        <v>74</v>
      </c>
      <c r="D10" s="4">
        <v>6</v>
      </c>
    </row>
    <row r="11" spans="1:4">
      <c r="A11" s="4">
        <v>6040</v>
      </c>
      <c r="B11" s="4" t="s">
        <v>73</v>
      </c>
      <c r="C11" s="4" t="s">
        <v>74</v>
      </c>
      <c r="D11" s="4">
        <v>6</v>
      </c>
    </row>
    <row r="12" spans="1:4">
      <c r="A12" s="4">
        <v>6042</v>
      </c>
      <c r="B12" s="4" t="s">
        <v>73</v>
      </c>
      <c r="C12" s="4" t="s">
        <v>74</v>
      </c>
      <c r="D12" s="4">
        <v>6</v>
      </c>
    </row>
    <row r="13" spans="1:4" s="8" customFormat="1" ht="17" thickBot="1">
      <c r="A13" s="7">
        <v>6078</v>
      </c>
      <c r="B13" s="7" t="s">
        <v>73</v>
      </c>
      <c r="C13" s="7" t="s">
        <v>74</v>
      </c>
      <c r="D13" s="7">
        <v>6</v>
      </c>
    </row>
    <row r="14" spans="1:4" ht="17" thickTop="1">
      <c r="A14" s="4">
        <v>235</v>
      </c>
      <c r="B14" s="4" t="s">
        <v>73</v>
      </c>
      <c r="C14" s="4" t="s">
        <v>75</v>
      </c>
      <c r="D14" s="4">
        <v>6</v>
      </c>
    </row>
    <row r="15" spans="1:4">
      <c r="A15" s="4">
        <v>237</v>
      </c>
      <c r="B15" s="4" t="s">
        <v>73</v>
      </c>
      <c r="C15" s="4" t="s">
        <v>75</v>
      </c>
      <c r="D15" s="4">
        <v>6</v>
      </c>
    </row>
    <row r="16" spans="1:4">
      <c r="A16" s="4">
        <v>238</v>
      </c>
      <c r="B16" s="4" t="s">
        <v>73</v>
      </c>
      <c r="C16" s="4" t="s">
        <v>75</v>
      </c>
      <c r="D16" s="4">
        <v>6</v>
      </c>
    </row>
    <row r="17" spans="1:4">
      <c r="A17" s="4">
        <v>239</v>
      </c>
      <c r="B17" s="4" t="s">
        <v>73</v>
      </c>
      <c r="C17" s="4" t="s">
        <v>75</v>
      </c>
      <c r="D17" s="4">
        <v>6</v>
      </c>
    </row>
    <row r="18" spans="1:4">
      <c r="A18" s="4">
        <v>240</v>
      </c>
      <c r="B18" s="4" t="s">
        <v>73</v>
      </c>
      <c r="C18" s="4" t="s">
        <v>75</v>
      </c>
      <c r="D18" s="4">
        <v>6</v>
      </c>
    </row>
    <row r="19" spans="1:4" ht="17" thickBot="1">
      <c r="A19" s="7">
        <v>118</v>
      </c>
      <c r="B19" s="4" t="s">
        <v>73</v>
      </c>
      <c r="C19" s="45" t="s">
        <v>75</v>
      </c>
      <c r="D19" s="7">
        <v>20</v>
      </c>
    </row>
    <row r="20" spans="1:4" ht="17" thickTop="1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12 16384:16384">
      <c r="A401" s="4"/>
      <c r="B401" s="4"/>
      <c r="C401" s="4"/>
      <c r="D401" s="4"/>
    </row>
    <row r="402" spans="1:12 16384:16384">
      <c r="A402" s="4"/>
      <c r="B402" s="4"/>
      <c r="C402" s="4"/>
      <c r="D402" s="4"/>
    </row>
    <row r="403" spans="1:12 16384:16384">
      <c r="A403" s="4"/>
      <c r="B403" s="4"/>
      <c r="C403" s="4"/>
      <c r="D403" s="4"/>
    </row>
    <row r="404" spans="1:12 16384:16384">
      <c r="A404" s="4"/>
      <c r="B404" s="4"/>
      <c r="C404" s="4"/>
      <c r="D404" s="4"/>
    </row>
    <row r="405" spans="1:12 16384:16384">
      <c r="A405" s="4"/>
      <c r="B405" s="4"/>
      <c r="C405" s="4"/>
      <c r="D405" s="4"/>
    </row>
    <row r="406" spans="1:12 16384:16384">
      <c r="A406" s="4"/>
      <c r="B406" s="4"/>
      <c r="C406" s="4"/>
      <c r="D406" s="4"/>
    </row>
    <row r="407" spans="1:12 16384:16384">
      <c r="A407" s="4"/>
      <c r="B407" s="4"/>
      <c r="C407" s="4"/>
      <c r="D407" s="4"/>
    </row>
    <row r="408" spans="1:12 16384:16384">
      <c r="A408" s="4"/>
      <c r="B408" s="4"/>
      <c r="C408" s="4"/>
      <c r="D408" s="4"/>
    </row>
    <row r="409" spans="1:12 16384:16384">
      <c r="A409" s="4"/>
      <c r="B409" s="4"/>
      <c r="C409" s="4"/>
      <c r="D409" s="4"/>
    </row>
    <row r="410" spans="1:12 16384:16384">
      <c r="A410" s="4"/>
      <c r="B410" s="4"/>
      <c r="C410" s="4"/>
      <c r="D410" s="4"/>
    </row>
    <row r="411" spans="1:12 16384:16384">
      <c r="A411" s="4"/>
      <c r="B411" s="4"/>
      <c r="C411" s="4"/>
      <c r="D411" s="4"/>
    </row>
    <row r="412" spans="1:12 16384:16384" s="11" customFormat="1">
      <c r="A412" s="11" t="s">
        <v>16</v>
      </c>
      <c r="B412" s="11" t="s">
        <v>16</v>
      </c>
      <c r="C412" s="11" t="s">
        <v>16</v>
      </c>
      <c r="D412" s="11" t="s">
        <v>17</v>
      </c>
      <c r="E412" s="11" t="s">
        <v>17</v>
      </c>
      <c r="F412" s="11" t="s">
        <v>17</v>
      </c>
      <c r="G412" s="11" t="s">
        <v>17</v>
      </c>
      <c r="H412" s="11" t="s">
        <v>17</v>
      </c>
      <c r="I412" s="11" t="s">
        <v>17</v>
      </c>
      <c r="J412" s="11" t="s">
        <v>17</v>
      </c>
      <c r="K412" s="11" t="s">
        <v>17</v>
      </c>
      <c r="L412" s="11" t="s">
        <v>17</v>
      </c>
      <c r="XFD41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450B-4AEA-5649-A2A6-3D1EF233F2D5}">
  <dimension ref="A1:XFD412"/>
  <sheetViews>
    <sheetView zoomScale="70" zoomScaleNormal="70" workbookViewId="0">
      <selection activeCell="F193" sqref="F193"/>
    </sheetView>
  </sheetViews>
  <sheetFormatPr baseColWidth="10" defaultRowHeight="16"/>
  <cols>
    <col min="2" max="2" width="27" customWidth="1"/>
    <col min="3" max="3" width="19.6640625" customWidth="1"/>
    <col min="5" max="5" width="18.6640625" style="4" customWidth="1"/>
    <col min="6" max="6" width="24.83203125" style="61" customWidth="1"/>
    <col min="7" max="7" width="23.5" customWidth="1"/>
  </cols>
  <sheetData>
    <row r="1" spans="1:7" s="64" customFormat="1" ht="17" thickBot="1">
      <c r="A1" s="58" t="str">
        <f>Volume_Weights!A1</f>
        <v>ID_LAB</v>
      </c>
      <c r="B1" s="59" t="str">
        <f>'Id information'!B1</f>
        <v>Species</v>
      </c>
      <c r="C1" s="60" t="str">
        <f>'Id information'!C1</f>
        <v>Island_Site</v>
      </c>
      <c r="D1" s="60" t="str">
        <f>'Id information'!D1</f>
        <v>Depth</v>
      </c>
      <c r="E1" s="60" t="str">
        <f>Calculations!AA1</f>
        <v>Nb Zoox / cm2</v>
      </c>
      <c r="F1" s="63" t="str">
        <f>Calculations!Q1</f>
        <v>Sum Extract CHl A / cm2</v>
      </c>
      <c r="G1" s="64" t="str">
        <f>Calculations!R1</f>
        <v>Sum Extract CHl C2 / cm2</v>
      </c>
    </row>
    <row r="2" spans="1:7">
      <c r="A2" s="4">
        <f>Volume_Weights!A2</f>
        <v>6030</v>
      </c>
      <c r="B2" s="4" t="str">
        <f>'Id information'!B2</f>
        <v>Pocillopora verrucosa</v>
      </c>
      <c r="C2" s="4" t="str">
        <f>'Id information'!C2</f>
        <v>Moorea_1</v>
      </c>
      <c r="D2" s="4">
        <f>'Id information'!D2</f>
        <v>40</v>
      </c>
      <c r="E2" s="4">
        <f>Calculations!AA2</f>
        <v>7329613.9614486732</v>
      </c>
      <c r="F2" s="61">
        <f>Calculations!Q2</f>
        <v>71.732610796277044</v>
      </c>
      <c r="G2">
        <f>Calculations!R2</f>
        <v>26.229756522440223</v>
      </c>
    </row>
    <row r="3" spans="1:7">
      <c r="A3" s="4">
        <f>Volume_Weights!A3</f>
        <v>6031</v>
      </c>
      <c r="B3" s="4" t="str">
        <f>'Id information'!B3</f>
        <v>Pocillopora verrucosa</v>
      </c>
      <c r="C3" s="4" t="str">
        <f>'Id information'!C3</f>
        <v>Moorea_1</v>
      </c>
      <c r="D3" s="4">
        <f>'Id information'!D3</f>
        <v>40</v>
      </c>
      <c r="E3" s="4">
        <f>Calculations!AA3</f>
        <v>5503386.5007683327</v>
      </c>
      <c r="F3" s="61">
        <f>Calculations!Q3</f>
        <v>35.674707070081119</v>
      </c>
      <c r="G3">
        <f>Calculations!R3</f>
        <v>11.889882105067466</v>
      </c>
    </row>
    <row r="4" spans="1:7">
      <c r="A4" s="4">
        <f>Volume_Weights!A4</f>
        <v>6032</v>
      </c>
      <c r="B4" s="4" t="str">
        <f>'Id information'!B4</f>
        <v>Pocillopora verrucosa</v>
      </c>
      <c r="C4" s="4" t="str">
        <f>'Id information'!C4</f>
        <v>Moorea_1</v>
      </c>
      <c r="D4" s="4">
        <f>'Id information'!D4</f>
        <v>40</v>
      </c>
      <c r="E4" s="4">
        <f>Calculations!AA4</f>
        <v>1592510.9262444568</v>
      </c>
      <c r="F4" s="61">
        <f>Calculations!Q4</f>
        <v>12.940494434669162</v>
      </c>
      <c r="G4">
        <f>Calculations!R4</f>
        <v>3.7924741558226822</v>
      </c>
    </row>
    <row r="5" spans="1:7">
      <c r="A5" s="4">
        <f>Volume_Weights!A5</f>
        <v>6033</v>
      </c>
      <c r="B5" s="4" t="str">
        <f>'Id information'!B5</f>
        <v>Pocillopora verrucosa</v>
      </c>
      <c r="C5" s="4" t="str">
        <f>'Id information'!C5</f>
        <v>Moorea_1</v>
      </c>
      <c r="D5" s="4">
        <f>'Id information'!D5</f>
        <v>40</v>
      </c>
      <c r="E5" s="4">
        <f>Calculations!AA5</f>
        <v>2414413.2951427344</v>
      </c>
      <c r="F5" s="61">
        <f>Calculations!Q5</f>
        <v>16.835198376608361</v>
      </c>
      <c r="G5">
        <f>Calculations!R5</f>
        <v>5.6687512314721085</v>
      </c>
    </row>
    <row r="6" spans="1:7">
      <c r="A6" s="4">
        <f>Volume_Weights!A6</f>
        <v>6034</v>
      </c>
      <c r="B6" s="4" t="str">
        <f>'Id information'!B6</f>
        <v>Pocillopora verrucosa</v>
      </c>
      <c r="C6" s="4" t="str">
        <f>'Id information'!C6</f>
        <v>Moorea_1</v>
      </c>
      <c r="D6" s="4">
        <f>'Id information'!D6</f>
        <v>40</v>
      </c>
      <c r="E6" s="4">
        <f>Calculations!AA6</f>
        <v>5173283.5718553774</v>
      </c>
      <c r="F6" s="61">
        <f>Calculations!Q6</f>
        <v>35.920783253499472</v>
      </c>
      <c r="G6">
        <f>Calculations!R6</f>
        <v>10.582003585177347</v>
      </c>
    </row>
    <row r="7" spans="1:7" s="8" customFormat="1" ht="17" thickBot="1">
      <c r="A7" s="4">
        <f>Volume_Weights!A7</f>
        <v>6035</v>
      </c>
      <c r="B7" s="7" t="str">
        <f>'Id information'!B7</f>
        <v>Pocillopora verrucosa</v>
      </c>
      <c r="C7" s="7" t="str">
        <f>'Id information'!C7</f>
        <v>Moorea_1</v>
      </c>
      <c r="D7" s="4">
        <f>'Id information'!D7</f>
        <v>40</v>
      </c>
      <c r="E7" s="4">
        <f>Calculations!AA7</f>
        <v>6863985.7075204095</v>
      </c>
      <c r="F7" s="61">
        <f>Calculations!Q7</f>
        <v>43.012689891945996</v>
      </c>
      <c r="G7">
        <f>Calculations!R7</f>
        <v>12.987885108945882</v>
      </c>
    </row>
    <row r="8" spans="1:7" ht="17" thickTop="1">
      <c r="A8" s="4">
        <f>Volume_Weights!A8</f>
        <v>6036</v>
      </c>
      <c r="B8" s="4" t="str">
        <f>'Id information'!B8</f>
        <v>Pocillopora verrucosa</v>
      </c>
      <c r="C8" s="4" t="str">
        <f>'Id information'!C8</f>
        <v>Moorea_1</v>
      </c>
      <c r="D8" s="4">
        <f>'Id information'!D8</f>
        <v>6</v>
      </c>
      <c r="E8" s="4">
        <f>Calculations!AA8</f>
        <v>3203154.6072175587</v>
      </c>
      <c r="F8" s="61">
        <f>Calculations!Q8</f>
        <v>15.561186379988387</v>
      </c>
      <c r="G8">
        <f>Calculations!R8</f>
        <v>6.2886169346053693</v>
      </c>
    </row>
    <row r="9" spans="1:7">
      <c r="A9" s="4">
        <f>Volume_Weights!A9</f>
        <v>6037</v>
      </c>
      <c r="B9" s="4" t="str">
        <f>'Id information'!B9</f>
        <v>Pocillopora verrucosa</v>
      </c>
      <c r="C9" s="4" t="str">
        <f>'Id information'!C9</f>
        <v>Moorea_1</v>
      </c>
      <c r="D9" s="4">
        <f>'Id information'!D9</f>
        <v>6</v>
      </c>
      <c r="E9" s="4">
        <f>Calculations!AA9</f>
        <v>3878129.8042752608</v>
      </c>
      <c r="F9" s="61">
        <f>Calculations!Q9</f>
        <v>23.474766925066255</v>
      </c>
      <c r="G9">
        <f>Calculations!R9</f>
        <v>8.4740006439964937</v>
      </c>
    </row>
    <row r="10" spans="1:7">
      <c r="A10" s="4">
        <f>Volume_Weights!A10</f>
        <v>6039</v>
      </c>
      <c r="B10" s="4" t="str">
        <f>'Id information'!B10</f>
        <v>Pocillopora verrucosa</v>
      </c>
      <c r="C10" s="4" t="str">
        <f>'Id information'!C10</f>
        <v>Moorea_1</v>
      </c>
      <c r="D10" s="4">
        <f>'Id information'!D10</f>
        <v>6</v>
      </c>
      <c r="E10" s="4">
        <f>Calculations!AA10</f>
        <v>3606760.4753107647</v>
      </c>
      <c r="F10" s="61">
        <f>Calculations!Q10</f>
        <v>15.628138794717437</v>
      </c>
      <c r="G10">
        <f>Calculations!R10</f>
        <v>7.0058445955570567</v>
      </c>
    </row>
    <row r="11" spans="1:7">
      <c r="A11" s="4">
        <f>Volume_Weights!A11</f>
        <v>6040</v>
      </c>
      <c r="B11" s="4" t="str">
        <f>'Id information'!B11</f>
        <v>Pocillopora verrucosa</v>
      </c>
      <c r="C11" s="4" t="str">
        <f>'Id information'!C11</f>
        <v>Moorea_1</v>
      </c>
      <c r="D11" s="4">
        <f>'Id information'!D11</f>
        <v>6</v>
      </c>
      <c r="E11" s="4">
        <f>Calculations!AA11</f>
        <v>3008572.585452151</v>
      </c>
      <c r="F11" s="61">
        <f>Calculations!Q11</f>
        <v>12.025398579750998</v>
      </c>
      <c r="G11">
        <f>Calculations!R11</f>
        <v>4.4789282617271349</v>
      </c>
    </row>
    <row r="12" spans="1:7">
      <c r="A12" s="4">
        <f>Volume_Weights!A12</f>
        <v>6042</v>
      </c>
      <c r="B12" s="4" t="str">
        <f>'Id information'!B12</f>
        <v>Pocillopora verrucosa</v>
      </c>
      <c r="C12" s="4" t="str">
        <f>'Id information'!C12</f>
        <v>Moorea_1</v>
      </c>
      <c r="D12" s="4">
        <f>'Id information'!D12</f>
        <v>6</v>
      </c>
      <c r="E12" s="4">
        <f>Calculations!AA12</f>
        <v>4652521.8176218541</v>
      </c>
      <c r="F12" s="61">
        <f>Calculations!Q12</f>
        <v>24.627029487083057</v>
      </c>
      <c r="G12">
        <f>Calculations!R12</f>
        <v>9.7437378564301831</v>
      </c>
    </row>
    <row r="13" spans="1:7" s="8" customFormat="1" ht="17" thickBot="1">
      <c r="A13" s="4">
        <f>Volume_Weights!A13</f>
        <v>6078</v>
      </c>
      <c r="B13" s="7" t="str">
        <f>'Id information'!B13</f>
        <v>Pocillopora verrucosa</v>
      </c>
      <c r="C13" s="7" t="str">
        <f>'Id information'!C13</f>
        <v>Moorea_1</v>
      </c>
      <c r="D13" s="4">
        <f>'Id information'!D13</f>
        <v>6</v>
      </c>
      <c r="E13" s="4">
        <f>Calculations!AA13</f>
        <v>2680506.8294815263</v>
      </c>
      <c r="F13" s="61">
        <f>Calculations!Q13</f>
        <v>26.225978847364566</v>
      </c>
      <c r="G13">
        <f>Calculations!R13</f>
        <v>8.0356721099075283</v>
      </c>
    </row>
    <row r="14" spans="1:7" ht="17" thickTop="1">
      <c r="A14" s="4">
        <f>Volume_Weights!A14</f>
        <v>235</v>
      </c>
      <c r="B14" t="str">
        <f>'Id information'!B14</f>
        <v>Pocillopora verrucosa</v>
      </c>
      <c r="C14" t="str">
        <f>'Id information'!C14</f>
        <v>Moorea_2</v>
      </c>
      <c r="D14" s="4">
        <f>'Id information'!D14</f>
        <v>6</v>
      </c>
      <c r="E14" s="4">
        <f>Calculations!AA14</f>
        <v>2504696.119194366</v>
      </c>
      <c r="F14" s="61">
        <f>Calculations!Q14</f>
        <v>9.5043916267249742</v>
      </c>
      <c r="G14">
        <f>Calculations!R14</f>
        <v>3.166662152359935</v>
      </c>
    </row>
    <row r="15" spans="1:7">
      <c r="A15" s="4">
        <f>Volume_Weights!A15</f>
        <v>237</v>
      </c>
      <c r="B15" t="str">
        <f>'Id information'!B15</f>
        <v>Pocillopora verrucosa</v>
      </c>
      <c r="C15" s="4" t="str">
        <f>'Id information'!C15</f>
        <v>Moorea_2</v>
      </c>
      <c r="D15" s="4">
        <f>'Id information'!D15</f>
        <v>6</v>
      </c>
      <c r="E15" s="4">
        <f>Calculations!AA15</f>
        <v>1557521.9332303363</v>
      </c>
      <c r="F15" s="61">
        <f>Calculations!Q15</f>
        <v>10.212645881154945</v>
      </c>
      <c r="G15">
        <f>Calculations!R15</f>
        <v>3.0077678601084958</v>
      </c>
    </row>
    <row r="16" spans="1:7">
      <c r="A16" s="4">
        <f>Volume_Weights!A16</f>
        <v>238</v>
      </c>
      <c r="B16" t="str">
        <f>'Id information'!B16</f>
        <v>Pocillopora verrucosa</v>
      </c>
      <c r="C16" s="4" t="str">
        <f>'Id information'!C16</f>
        <v>Moorea_2</v>
      </c>
      <c r="D16" s="4">
        <f>'Id information'!D16</f>
        <v>6</v>
      </c>
      <c r="E16" s="4">
        <f>Calculations!AA16</f>
        <v>2786234.0329080219</v>
      </c>
      <c r="F16" s="61">
        <f>Calculations!Q16</f>
        <v>8.235546373625322</v>
      </c>
      <c r="G16">
        <f>Calculations!R16</f>
        <v>2.3233070716590727</v>
      </c>
    </row>
    <row r="17" spans="1:7">
      <c r="A17" s="4">
        <f>Volume_Weights!A17</f>
        <v>239</v>
      </c>
      <c r="B17" s="4" t="str">
        <f>'Id information'!B17</f>
        <v>Pocillopora verrucosa</v>
      </c>
      <c r="C17" s="4" t="str">
        <f>'Id information'!C17</f>
        <v>Moorea_2</v>
      </c>
      <c r="D17" s="4">
        <f>'Id information'!D17</f>
        <v>6</v>
      </c>
      <c r="E17" s="4">
        <f>Calculations!AA17</f>
        <v>3295311.2095794603</v>
      </c>
      <c r="F17" s="61">
        <f>Calculations!Q17</f>
        <v>11.453970367213669</v>
      </c>
      <c r="G17">
        <f>Calculations!R17</f>
        <v>3.6248812132655428</v>
      </c>
    </row>
    <row r="18" spans="1:7">
      <c r="A18" s="4">
        <f>Volume_Weights!A18</f>
        <v>240</v>
      </c>
      <c r="B18" s="4" t="str">
        <f>'Id information'!B18</f>
        <v>Pocillopora verrucosa</v>
      </c>
      <c r="C18" s="4" t="str">
        <f>'Id information'!C18</f>
        <v>Moorea_2</v>
      </c>
      <c r="D18" s="4">
        <f>'Id information'!D18</f>
        <v>6</v>
      </c>
      <c r="E18" s="4">
        <f>Calculations!AA18</f>
        <v>3381881.2059228146</v>
      </c>
      <c r="F18" s="61">
        <f>Calculations!Q18</f>
        <v>12.301612244113429</v>
      </c>
      <c r="G18">
        <f>Calculations!R18</f>
        <v>3.8920465259403261</v>
      </c>
    </row>
    <row r="19" spans="1:7" s="8" customFormat="1" ht="17" thickBot="1">
      <c r="A19" s="4">
        <f>Volume_Weights!A19</f>
        <v>118</v>
      </c>
      <c r="B19" s="7" t="str">
        <f>'Id information'!B19</f>
        <v>Pocillopora verrucosa</v>
      </c>
      <c r="C19" s="7" t="str">
        <f>'Id information'!C19</f>
        <v>Moorea_2</v>
      </c>
      <c r="D19" s="4">
        <f>'Id information'!D19</f>
        <v>20</v>
      </c>
      <c r="E19" s="4">
        <f>Calculations!AA19</f>
        <v>1009029.7218822319</v>
      </c>
      <c r="F19" s="61">
        <f>Calculations!Q19</f>
        <v>8.7333021790341299</v>
      </c>
      <c r="G19">
        <f>Calculations!R19</f>
        <v>0.93803293181244596</v>
      </c>
    </row>
    <row r="20" spans="1:7" ht="17" thickTop="1">
      <c r="A20" s="4">
        <f>Volume_Weights!A20</f>
        <v>163</v>
      </c>
      <c r="B20" s="4" t="str">
        <f>'Id information'!B20</f>
        <v>Pocillopora verrucosa</v>
      </c>
      <c r="C20" s="4" t="str">
        <f>'Id information'!C20</f>
        <v>Moorea_2</v>
      </c>
      <c r="D20" s="4">
        <f>'Id information'!D20</f>
        <v>60</v>
      </c>
      <c r="E20" s="4">
        <f>Calculations!AA20</f>
        <v>4206892.0881781559</v>
      </c>
      <c r="F20" s="61">
        <f>Calculations!Q20</f>
        <v>20.401393031236399</v>
      </c>
      <c r="G20">
        <f>Calculations!R20</f>
        <v>7.6254561003118306</v>
      </c>
    </row>
    <row r="21" spans="1:7">
      <c r="A21" s="4">
        <f>Volume_Weights!A21</f>
        <v>165</v>
      </c>
      <c r="B21" s="4" t="str">
        <f>'Id information'!B21</f>
        <v>Pocillopora verrucosa</v>
      </c>
      <c r="C21" s="4" t="str">
        <f>'Id information'!C21</f>
        <v>Moorea_2</v>
      </c>
      <c r="D21" s="4">
        <f>'Id information'!D21</f>
        <v>60</v>
      </c>
      <c r="E21" s="4">
        <f>Calculations!AA21</f>
        <v>3507369.4947999595</v>
      </c>
      <c r="F21" s="61">
        <f>Calculations!Q21</f>
        <v>17.75576578663356</v>
      </c>
      <c r="G21">
        <f>Calculations!R21</f>
        <v>6.1039189739190549</v>
      </c>
    </row>
    <row r="22" spans="1:7">
      <c r="A22" s="4">
        <f>Volume_Weights!A22</f>
        <v>166</v>
      </c>
      <c r="B22" s="4" t="str">
        <f>'Id information'!B22</f>
        <v>Pocillopora verrucosa</v>
      </c>
      <c r="C22" s="4" t="str">
        <f>'Id information'!C22</f>
        <v>Moorea_2</v>
      </c>
      <c r="D22" s="4">
        <f>'Id information'!D22</f>
        <v>60</v>
      </c>
      <c r="E22" s="4">
        <f>Calculations!AA22</f>
        <v>1431741.9441189507</v>
      </c>
      <c r="F22" s="61">
        <f>Calculations!Q22</f>
        <v>8.1511996710532664</v>
      </c>
      <c r="G22">
        <f>Calculations!R22</f>
        <v>2.5099176281859474</v>
      </c>
    </row>
    <row r="23" spans="1:7">
      <c r="A23" s="4">
        <f>Volume_Weights!A23</f>
        <v>167</v>
      </c>
      <c r="B23" s="4" t="str">
        <f>'Id information'!B23</f>
        <v>Pocillopora verrucosa</v>
      </c>
      <c r="C23" s="4" t="str">
        <f>'Id information'!C23</f>
        <v>Moorea_2</v>
      </c>
      <c r="D23" s="4">
        <f>'Id information'!D23</f>
        <v>60</v>
      </c>
      <c r="E23" s="4">
        <f>Calculations!AA23</f>
        <v>1354433.6886130597</v>
      </c>
      <c r="F23" s="61">
        <f>Calculations!Q23</f>
        <v>6.3625567772980745</v>
      </c>
      <c r="G23">
        <f>Calculations!R23</f>
        <v>1.6379266729627631</v>
      </c>
    </row>
    <row r="24" spans="1:7">
      <c r="A24" s="4">
        <f>Volume_Weights!A24</f>
        <v>168</v>
      </c>
      <c r="B24" s="4" t="str">
        <f>'Id information'!B24</f>
        <v>Pocillopora verrucosa</v>
      </c>
      <c r="C24" s="4" t="str">
        <f>'Id information'!C24</f>
        <v>Moorea_2</v>
      </c>
      <c r="D24" s="4">
        <f>'Id information'!D24</f>
        <v>60</v>
      </c>
      <c r="E24" s="4">
        <f>Calculations!AA24</f>
        <v>1648756.6924389719</v>
      </c>
      <c r="F24" s="61">
        <f>Calculations!Q24</f>
        <v>9.8971680223671026</v>
      </c>
      <c r="G24">
        <f>Calculations!R24</f>
        <v>3.251335587495829</v>
      </c>
    </row>
    <row r="25" spans="1:7" s="8" customFormat="1" ht="17" thickBot="1">
      <c r="A25" s="4">
        <f>Volume_Weights!A25</f>
        <v>108</v>
      </c>
      <c r="B25" s="7" t="str">
        <f>'Id information'!B25</f>
        <v>Pocillopora verrucosa</v>
      </c>
      <c r="C25" s="7" t="str">
        <f>'Id information'!C25</f>
        <v>Moorea_2</v>
      </c>
      <c r="D25" s="4">
        <f>'Id information'!D25</f>
        <v>60</v>
      </c>
      <c r="E25" s="4">
        <f>Calculations!AA25</f>
        <v>4370749.5688181883</v>
      </c>
      <c r="F25" s="61">
        <f>Calculations!Q25</f>
        <v>22.891792681760972</v>
      </c>
      <c r="G25">
        <f>Calculations!R25</f>
        <v>8.4003842330856902</v>
      </c>
    </row>
    <row r="26" spans="1:7" ht="17" thickTop="1">
      <c r="A26" s="4">
        <f>Volume_Weights!A26</f>
        <v>1143</v>
      </c>
      <c r="B26" s="4" t="str">
        <f>'Id information'!B26</f>
        <v>Pocillopora verrucosa</v>
      </c>
      <c r="C26" s="4" t="str">
        <f>'Id information'!C26</f>
        <v>Bora_2</v>
      </c>
      <c r="D26" s="4">
        <f>'Id information'!D26</f>
        <v>60</v>
      </c>
      <c r="E26" s="4">
        <f>Calculations!AA26</f>
        <v>3325697.2484056768</v>
      </c>
      <c r="F26" s="61">
        <f>Calculations!Q26</f>
        <v>13.254737994232929</v>
      </c>
      <c r="G26">
        <f>Calculations!R26</f>
        <v>3.8904976900014616</v>
      </c>
    </row>
    <row r="27" spans="1:7">
      <c r="A27" s="4">
        <f>Volume_Weights!A27</f>
        <v>1144</v>
      </c>
      <c r="B27" s="4" t="str">
        <f>'Id information'!B27</f>
        <v>Pocillopora verrucosa</v>
      </c>
      <c r="C27" s="4" t="str">
        <f>'Id information'!C27</f>
        <v>Bora_2</v>
      </c>
      <c r="D27" s="4">
        <f>'Id information'!D27</f>
        <v>60</v>
      </c>
      <c r="E27" s="4">
        <f>Calculations!AA27</f>
        <v>2808802.5528957807</v>
      </c>
      <c r="F27" s="61">
        <f>Calculations!Q27</f>
        <v>21.620483818858997</v>
      </c>
      <c r="G27">
        <f>Calculations!R27</f>
        <v>6.9875464038183699</v>
      </c>
    </row>
    <row r="28" spans="1:7">
      <c r="A28" s="4">
        <f>Volume_Weights!A28</f>
        <v>1145</v>
      </c>
      <c r="B28" s="4" t="str">
        <f>'Id information'!B28</f>
        <v>Pocillopora verrucosa</v>
      </c>
      <c r="C28" s="4" t="str">
        <f>'Id information'!C28</f>
        <v>Bora_2</v>
      </c>
      <c r="D28" s="4">
        <f>'Id information'!D28</f>
        <v>60</v>
      </c>
      <c r="E28" s="4">
        <f>Calculations!AA28</f>
        <v>1928469.2121361643</v>
      </c>
      <c r="F28" s="61">
        <f>Calculations!Q28</f>
        <v>10.013067291686873</v>
      </c>
      <c r="G28">
        <f>Calculations!R28</f>
        <v>3.760856320372449</v>
      </c>
    </row>
    <row r="29" spans="1:7">
      <c r="A29" s="4">
        <f>Volume_Weights!A29</f>
        <v>1146</v>
      </c>
      <c r="B29" s="4" t="str">
        <f>'Id information'!B29</f>
        <v>Pocillopora verrucosa</v>
      </c>
      <c r="C29" s="4" t="str">
        <f>'Id information'!C29</f>
        <v>Bora_2</v>
      </c>
      <c r="D29" s="4">
        <f>'Id information'!D29</f>
        <v>60</v>
      </c>
      <c r="E29" s="4">
        <f>Calculations!AA29</f>
        <v>3666809.1216152897</v>
      </c>
      <c r="F29" s="61">
        <f>Calculations!Q29</f>
        <v>40.474012593517301</v>
      </c>
      <c r="G29">
        <f>Calculations!R29</f>
        <v>10.879153217794874</v>
      </c>
    </row>
    <row r="30" spans="1:7">
      <c r="A30" s="4">
        <f>Volume_Weights!A30</f>
        <v>1147</v>
      </c>
      <c r="B30" s="4" t="str">
        <f>'Id information'!B30</f>
        <v>Pocillopora verrucosa</v>
      </c>
      <c r="C30" s="4" t="str">
        <f>'Id information'!C30</f>
        <v>Bora_2</v>
      </c>
      <c r="D30" s="4">
        <f>'Id information'!D30</f>
        <v>60</v>
      </c>
      <c r="E30" s="4">
        <f>Calculations!AA30</f>
        <v>2133950.1850343938</v>
      </c>
      <c r="F30" s="61">
        <f>Calculations!Q30</f>
        <v>24.647380467521479</v>
      </c>
      <c r="G30">
        <f>Calculations!R30</f>
        <v>9.4102370808503544</v>
      </c>
    </row>
    <row r="31" spans="1:7" s="8" customFormat="1" ht="17" thickBot="1">
      <c r="A31" s="4">
        <f>Volume_Weights!A31</f>
        <v>1148</v>
      </c>
      <c r="B31" s="7" t="str">
        <f>'Id information'!B31</f>
        <v>Pocillopora verrucosa</v>
      </c>
      <c r="C31" s="7" t="str">
        <f>'Id information'!C31</f>
        <v>Bora_2</v>
      </c>
      <c r="D31" s="4">
        <f>'Id information'!D31</f>
        <v>60</v>
      </c>
      <c r="E31" s="4">
        <f>Calculations!AA31</f>
        <v>1737219.4368948319</v>
      </c>
      <c r="F31" s="61">
        <f>Calculations!Q31</f>
        <v>13.3501862391657</v>
      </c>
      <c r="G31">
        <f>Calculations!R31</f>
        <v>5.2313352450545141</v>
      </c>
    </row>
    <row r="32" spans="1:7" ht="17" thickTop="1">
      <c r="A32" s="4">
        <f>Volume_Weights!A32</f>
        <v>1019</v>
      </c>
      <c r="B32" s="4" t="str">
        <f>'Id information'!B32</f>
        <v>Pocillopora verrucosa</v>
      </c>
      <c r="C32" s="4" t="str">
        <f>'Id information'!C32</f>
        <v>Bora_2</v>
      </c>
      <c r="D32" s="4">
        <f>'Id information'!D32</f>
        <v>6</v>
      </c>
      <c r="E32" s="4">
        <f>Calculations!AA32</f>
        <v>3533552.9317960343</v>
      </c>
      <c r="F32" s="61">
        <f>Calculations!Q32</f>
        <v>20.590973957071764</v>
      </c>
      <c r="G32">
        <f>Calculations!R32</f>
        <v>9.6897408224369226</v>
      </c>
    </row>
    <row r="33" spans="1:7">
      <c r="A33" s="4">
        <f>Volume_Weights!A33</f>
        <v>1020</v>
      </c>
      <c r="B33" s="4" t="str">
        <f>'Id information'!B33</f>
        <v>Pocillopora verrucosa</v>
      </c>
      <c r="C33" s="4" t="str">
        <f>'Id information'!C33</f>
        <v>Bora_2</v>
      </c>
      <c r="D33" s="4">
        <f>'Id information'!D33</f>
        <v>6</v>
      </c>
      <c r="E33" s="4">
        <f>Calculations!AA33</f>
        <v>1740643.2444495519</v>
      </c>
      <c r="F33" s="61">
        <f>Calculations!Q33</f>
        <v>5.7201945628689952</v>
      </c>
      <c r="G33">
        <f>Calculations!R33</f>
        <v>1.7832091927854365</v>
      </c>
    </row>
    <row r="34" spans="1:7">
      <c r="A34" s="4">
        <f>Volume_Weights!A34</f>
        <v>1021</v>
      </c>
      <c r="B34" s="4" t="str">
        <f>'Id information'!B34</f>
        <v>Pocillopora verrucosa</v>
      </c>
      <c r="C34" s="4" t="str">
        <f>'Id information'!C34</f>
        <v>Bora_2</v>
      </c>
      <c r="D34" s="4">
        <f>'Id information'!D34</f>
        <v>6</v>
      </c>
      <c r="E34" s="4">
        <f>Calculations!AA34</f>
        <v>1312277.4521252422</v>
      </c>
      <c r="F34" s="61">
        <f>Calculations!Q34</f>
        <v>6.8013922205156625</v>
      </c>
      <c r="G34">
        <f>Calculations!R34</f>
        <v>4.690259377930154</v>
      </c>
    </row>
    <row r="35" spans="1:7">
      <c r="A35" s="4">
        <f>Volume_Weights!A35</f>
        <v>1022</v>
      </c>
      <c r="B35" s="4" t="str">
        <f>'Id information'!B35</f>
        <v>Pocillopora verrucosa</v>
      </c>
      <c r="C35" s="4" t="str">
        <f>'Id information'!C35</f>
        <v>Bora_2</v>
      </c>
      <c r="D35" s="4">
        <f>'Id information'!D35</f>
        <v>6</v>
      </c>
      <c r="E35" s="4">
        <f>Calculations!AA35</f>
        <v>1352387.8614220971</v>
      </c>
      <c r="F35" s="61">
        <f>Calculations!Q35</f>
        <v>4.9804000246245321</v>
      </c>
      <c r="G35">
        <f>Calculations!R35</f>
        <v>1.0625308083445275</v>
      </c>
    </row>
    <row r="36" spans="1:7">
      <c r="A36" s="4">
        <f>Volume_Weights!A36</f>
        <v>1023</v>
      </c>
      <c r="B36" s="4" t="str">
        <f>'Id information'!B36</f>
        <v>Pocillopora verrucosa</v>
      </c>
      <c r="C36" s="4" t="str">
        <f>'Id information'!C36</f>
        <v>Bora_2</v>
      </c>
      <c r="D36" s="4">
        <f>'Id information'!D36</f>
        <v>6</v>
      </c>
      <c r="E36" s="4">
        <f>Calculations!AA36</f>
        <v>1459968.1166558766</v>
      </c>
      <c r="F36" s="61">
        <f>Calculations!Q36</f>
        <v>9.5522223713323218</v>
      </c>
      <c r="G36">
        <f>Calculations!R36</f>
        <v>3.4520135024930068</v>
      </c>
    </row>
    <row r="37" spans="1:7" s="8" customFormat="1" ht="17" thickBot="1">
      <c r="A37" s="4">
        <f>Volume_Weights!A37</f>
        <v>1025</v>
      </c>
      <c r="B37" s="7" t="str">
        <f>'Id information'!B37</f>
        <v>Pocillopora verrucosa</v>
      </c>
      <c r="C37" s="7" t="str">
        <f>'Id information'!C37</f>
        <v>Bora_2</v>
      </c>
      <c r="D37" s="4">
        <f>'Id information'!D37</f>
        <v>6</v>
      </c>
      <c r="E37" s="4">
        <f>Calculations!AA37</f>
        <v>1660921.2306144664</v>
      </c>
      <c r="F37" s="61">
        <f>Calculations!Q37</f>
        <v>6.9850848837553503</v>
      </c>
      <c r="G37">
        <f>Calculations!R37</f>
        <v>2.1638926448522757</v>
      </c>
    </row>
    <row r="38" spans="1:7" ht="17" thickTop="1">
      <c r="A38" s="4">
        <f>Volume_Weights!A38</f>
        <v>2573</v>
      </c>
      <c r="B38" s="4" t="str">
        <f>'Id information'!B38</f>
        <v>Pachyseris speciosa</v>
      </c>
      <c r="C38" s="4" t="str">
        <f>'Id information'!C38</f>
        <v>Rangiroa_3</v>
      </c>
      <c r="D38" s="4">
        <f>'Id information'!D38</f>
        <v>25</v>
      </c>
      <c r="E38" s="4">
        <f>Calculations!AA38</f>
        <v>4651139.6244281661</v>
      </c>
      <c r="F38" s="61">
        <f>Calculations!Q38</f>
        <v>10.960839015780769</v>
      </c>
      <c r="G38">
        <f>Calculations!R38</f>
        <v>4.4620176951325208</v>
      </c>
    </row>
    <row r="39" spans="1:7">
      <c r="A39" s="4">
        <f>Volume_Weights!A39</f>
        <v>2574</v>
      </c>
      <c r="B39" s="4" t="str">
        <f>'Id information'!B39</f>
        <v>Pachyseris speciosa</v>
      </c>
      <c r="C39" s="4" t="str">
        <f>'Id information'!C39</f>
        <v>Rangiroa_3</v>
      </c>
      <c r="D39" s="4">
        <f>'Id information'!D39</f>
        <v>25</v>
      </c>
      <c r="E39" s="4">
        <f>Calculations!AA39</f>
        <v>5322582.8605964035</v>
      </c>
      <c r="F39" s="61">
        <f>Calculations!Q39</f>
        <v>8.1742385740847343</v>
      </c>
      <c r="G39">
        <f>Calculations!R39</f>
        <v>3.6874104838337081</v>
      </c>
    </row>
    <row r="40" spans="1:7">
      <c r="A40" s="4">
        <f>Volume_Weights!A40</f>
        <v>2575</v>
      </c>
      <c r="B40" s="4" t="str">
        <f>'Id information'!B40</f>
        <v>Pachyseris speciosa</v>
      </c>
      <c r="C40" s="4" t="str">
        <f>'Id information'!C40</f>
        <v>Rangiroa_3</v>
      </c>
      <c r="D40" s="4">
        <f>'Id information'!D40</f>
        <v>25</v>
      </c>
      <c r="E40" s="4">
        <f>Calculations!AA40</f>
        <v>4566336.7716934877</v>
      </c>
      <c r="F40" s="61">
        <f>Calculations!Q40</f>
        <v>13.809032676684422</v>
      </c>
      <c r="G40">
        <f>Calculations!R40</f>
        <v>5.5855818642529718</v>
      </c>
    </row>
    <row r="41" spans="1:7">
      <c r="A41" s="4">
        <f>Volume_Weights!A41</f>
        <v>2576</v>
      </c>
      <c r="B41" s="4" t="str">
        <f>'Id information'!B41</f>
        <v>Pachyseris speciosa</v>
      </c>
      <c r="C41" s="4" t="str">
        <f>'Id information'!C41</f>
        <v>Rangiroa_3</v>
      </c>
      <c r="D41" s="4">
        <f>'Id information'!D41</f>
        <v>25</v>
      </c>
      <c r="E41" s="4">
        <f>Calculations!AA41</f>
        <v>5052166.2717986563</v>
      </c>
      <c r="F41" s="61">
        <f>Calculations!Q41</f>
        <v>13.610707881824421</v>
      </c>
      <c r="G41">
        <f>Calculations!R41</f>
        <v>6.7700241775740873</v>
      </c>
    </row>
    <row r="42" spans="1:7">
      <c r="A42" s="4">
        <f>Volume_Weights!A42</f>
        <v>2577</v>
      </c>
      <c r="B42" s="4" t="str">
        <f>'Id information'!B42</f>
        <v>Pachyseris speciosa</v>
      </c>
      <c r="C42" s="4" t="str">
        <f>'Id information'!C42</f>
        <v>Rangiroa_3</v>
      </c>
      <c r="D42" s="4">
        <f>'Id information'!D42</f>
        <v>25</v>
      </c>
      <c r="E42" s="4">
        <f>Calculations!AA42</f>
        <v>3400011.3813581485</v>
      </c>
      <c r="F42" s="61">
        <f>Calculations!Q42</f>
        <v>11.889319001854892</v>
      </c>
      <c r="G42">
        <f>Calculations!R42</f>
        <v>4.8891062788514041</v>
      </c>
    </row>
    <row r="43" spans="1:7" s="8" customFormat="1" ht="17" thickBot="1">
      <c r="A43" s="4">
        <f>Volume_Weights!A43</f>
        <v>2578</v>
      </c>
      <c r="B43" s="7" t="str">
        <f>'Id information'!B43</f>
        <v>Pachyseris speciosa</v>
      </c>
      <c r="C43" s="7" t="str">
        <f>'Id information'!C43</f>
        <v>Rangiroa_3</v>
      </c>
      <c r="D43" s="4">
        <f>'Id information'!D43</f>
        <v>25</v>
      </c>
      <c r="E43" s="4">
        <f>Calculations!AA43</f>
        <v>4178506.0786798494</v>
      </c>
      <c r="F43" s="61">
        <f>Calculations!Q43</f>
        <v>14.412190712997404</v>
      </c>
      <c r="G43">
        <f>Calculations!R43</f>
        <v>5.7839419338649378</v>
      </c>
    </row>
    <row r="44" spans="1:7" ht="17" thickTop="1">
      <c r="A44" s="4">
        <f>Volume_Weights!A44</f>
        <v>2564</v>
      </c>
      <c r="B44" s="4" t="str">
        <f>'Id information'!B44</f>
        <v>Pachyseris speciosa</v>
      </c>
      <c r="C44" s="4" t="str">
        <f>'Id information'!C44</f>
        <v>Rangiroa_3</v>
      </c>
      <c r="D44" s="4">
        <f>'Id information'!D44</f>
        <v>90</v>
      </c>
      <c r="E44" s="4">
        <f>Calculations!AA44</f>
        <v>7382807.318739567</v>
      </c>
      <c r="F44" s="61">
        <f>Calculations!Q44</f>
        <v>46.209366404973252</v>
      </c>
      <c r="G44">
        <f>Calculations!R44</f>
        <v>17.939971519882274</v>
      </c>
    </row>
    <row r="45" spans="1:7">
      <c r="A45" s="4">
        <f>Volume_Weights!A45</f>
        <v>2565</v>
      </c>
      <c r="B45" s="4" t="str">
        <f>'Id information'!B45</f>
        <v>Pachyseris speciosa</v>
      </c>
      <c r="C45" s="4" t="str">
        <f>'Id information'!C45</f>
        <v>Rangiroa_3</v>
      </c>
      <c r="D45" s="4">
        <f>'Id information'!D45</f>
        <v>90</v>
      </c>
      <c r="E45" s="4">
        <f>Calculations!AA45</f>
        <v>10802135.736551341</v>
      </c>
      <c r="F45" s="61">
        <f>Calculations!Q45</f>
        <v>44.505124110854275</v>
      </c>
      <c r="G45">
        <f>Calculations!R45</f>
        <v>15.211518812772187</v>
      </c>
    </row>
    <row r="46" spans="1:7">
      <c r="A46" s="4">
        <f>Volume_Weights!A46</f>
        <v>2566</v>
      </c>
      <c r="B46" s="4" t="str">
        <f>'Id information'!B46</f>
        <v>Pachyseris speciosa</v>
      </c>
      <c r="C46" s="4" t="str">
        <f>'Id information'!C46</f>
        <v>Rangiroa_3</v>
      </c>
      <c r="D46" s="4">
        <f>'Id information'!D46</f>
        <v>90</v>
      </c>
      <c r="E46" s="4">
        <f>Calculations!AA46</f>
        <v>9591152.0618970394</v>
      </c>
      <c r="F46" s="61">
        <f>Calculations!Q46</f>
        <v>39.006426205649291</v>
      </c>
      <c r="G46">
        <f>Calculations!R46</f>
        <v>15.481885163009457</v>
      </c>
    </row>
    <row r="47" spans="1:7">
      <c r="A47" s="4">
        <f>Volume_Weights!A47</f>
        <v>2567</v>
      </c>
      <c r="B47" s="4" t="str">
        <f>'Id information'!B47</f>
        <v>Pachyseris speciosa</v>
      </c>
      <c r="C47" s="4" t="str">
        <f>'Id information'!C47</f>
        <v>Rangiroa_3</v>
      </c>
      <c r="D47" s="4">
        <f>'Id information'!D47</f>
        <v>90</v>
      </c>
      <c r="E47" s="4">
        <f>Calculations!AA47</f>
        <v>10875501.347693063</v>
      </c>
      <c r="F47" s="61">
        <f>Calculations!Q47</f>
        <v>48.487119107880034</v>
      </c>
      <c r="G47">
        <f>Calculations!R47</f>
        <v>15.732716350247516</v>
      </c>
    </row>
    <row r="48" spans="1:7">
      <c r="A48" s="4">
        <f>Volume_Weights!A48</f>
        <v>2568</v>
      </c>
      <c r="B48" s="4" t="str">
        <f>'Id information'!B48</f>
        <v>Pachyseris speciosa</v>
      </c>
      <c r="C48" s="4" t="str">
        <f>'Id information'!C48</f>
        <v>Rangiroa_3</v>
      </c>
      <c r="D48" s="4">
        <f>'Id information'!D48</f>
        <v>90</v>
      </c>
      <c r="E48" s="4">
        <f>Calculations!AA48</f>
        <v>6210093.4548930442</v>
      </c>
      <c r="F48" s="61">
        <f>Calculations!Q48</f>
        <v>29.368309803837562</v>
      </c>
      <c r="G48">
        <f>Calculations!R48</f>
        <v>10.803879382897785</v>
      </c>
    </row>
    <row r="49" spans="1:7" s="8" customFormat="1" ht="17" thickBot="1">
      <c r="A49" s="4">
        <f>Volume_Weights!A49</f>
        <v>2569</v>
      </c>
      <c r="B49" s="7" t="str">
        <f>'Id information'!B49</f>
        <v>Pachyseris speciosa</v>
      </c>
      <c r="C49" s="7" t="str">
        <f>'Id information'!C49</f>
        <v>Rangiroa_3</v>
      </c>
      <c r="D49" s="4">
        <f>'Id information'!D49</f>
        <v>90</v>
      </c>
      <c r="E49" s="4">
        <f>Calculations!AA49</f>
        <v>10151046.216480434</v>
      </c>
      <c r="F49" s="61">
        <f>Calculations!Q49</f>
        <v>43.746167318518083</v>
      </c>
      <c r="G49">
        <f>Calculations!R49</f>
        <v>17.536143467219041</v>
      </c>
    </row>
    <row r="50" spans="1:7" ht="17" thickTop="1">
      <c r="A50" s="4">
        <f>Volume_Weights!A50</f>
        <v>1718</v>
      </c>
      <c r="B50" s="4" t="str">
        <f>'Id information'!B50</f>
        <v>Pocillopora verrucosa</v>
      </c>
      <c r="C50" s="4" t="str">
        <f>'Id information'!C50</f>
        <v>Tikehau_2</v>
      </c>
      <c r="D50" s="4">
        <f>'Id information'!D50</f>
        <v>60</v>
      </c>
      <c r="E50" s="4">
        <f>Calculations!AA50</f>
        <v>3536150.030653547</v>
      </c>
      <c r="F50" s="61">
        <f>Calculations!Q50</f>
        <v>21.322507667534701</v>
      </c>
      <c r="G50">
        <f>Calculations!R50</f>
        <v>9.359743223658068</v>
      </c>
    </row>
    <row r="51" spans="1:7">
      <c r="A51" s="4">
        <f>Volume_Weights!A51</f>
        <v>1855</v>
      </c>
      <c r="B51" s="4" t="str">
        <f>'Id information'!B51</f>
        <v>Pocillopora verrucosa</v>
      </c>
      <c r="C51" s="4" t="str">
        <f>'Id information'!C51</f>
        <v>Tikehau_2</v>
      </c>
      <c r="D51" s="4">
        <f>'Id information'!D51</f>
        <v>40</v>
      </c>
      <c r="E51" s="4">
        <f>Calculations!AA51</f>
        <v>4279838.56760184</v>
      </c>
      <c r="F51" s="61">
        <f>Calculations!Q51</f>
        <v>24.72263014703762</v>
      </c>
      <c r="G51">
        <f>Calculations!R51</f>
        <v>9.8093277447460689</v>
      </c>
    </row>
    <row r="52" spans="1:7">
      <c r="A52" s="4">
        <f>Volume_Weights!A52</f>
        <v>1856</v>
      </c>
      <c r="B52" s="4" t="str">
        <f>'Id information'!B52</f>
        <v>Pocillopora verrucosa</v>
      </c>
      <c r="C52" s="4" t="str">
        <f>'Id information'!C52</f>
        <v>Tikehau_2</v>
      </c>
      <c r="D52" s="4">
        <f>'Id information'!D52</f>
        <v>40</v>
      </c>
      <c r="E52" s="4">
        <f>Calculations!AA52</f>
        <v>2274469.225428713</v>
      </c>
      <c r="F52" s="61">
        <f>Calculations!Q52</f>
        <v>21.530473982499565</v>
      </c>
      <c r="G52">
        <f>Calculations!R52</f>
        <v>8.3490646390433163</v>
      </c>
    </row>
    <row r="53" spans="1:7">
      <c r="A53" s="4">
        <f>Volume_Weights!A53</f>
        <v>1859</v>
      </c>
      <c r="B53" s="4" t="str">
        <f>'Id information'!B53</f>
        <v>Pocillopora verrucosa</v>
      </c>
      <c r="C53" s="4" t="str">
        <f>'Id information'!C53</f>
        <v>Tikehau_2</v>
      </c>
      <c r="D53" s="4">
        <f>'Id information'!D53</f>
        <v>40</v>
      </c>
      <c r="E53" s="4">
        <f>Calculations!AA53</f>
        <v>1889192.2439525204</v>
      </c>
      <c r="F53" s="61">
        <f>Calculations!Q53</f>
        <v>22.573470185919035</v>
      </c>
      <c r="G53">
        <f>Calculations!R53</f>
        <v>9.003189607090551</v>
      </c>
    </row>
    <row r="54" spans="1:7">
      <c r="A54" s="4">
        <f>Volume_Weights!A54</f>
        <v>1860</v>
      </c>
      <c r="B54" s="4" t="str">
        <f>'Id information'!B54</f>
        <v>Pocillopora verrucosa</v>
      </c>
      <c r="C54" s="4" t="str">
        <f>'Id information'!C54</f>
        <v>Tikehau_2</v>
      </c>
      <c r="D54" s="4">
        <f>'Id information'!D54</f>
        <v>40</v>
      </c>
      <c r="E54" s="4">
        <f>Calculations!AA54</f>
        <v>2800899.0608668639</v>
      </c>
      <c r="F54" s="61">
        <f>Calculations!Q54</f>
        <v>18.569572530113131</v>
      </c>
      <c r="G54">
        <f>Calculations!R54</f>
        <v>7.0960361731953974</v>
      </c>
    </row>
    <row r="55" spans="1:7" s="8" customFormat="1" ht="17" thickBot="1">
      <c r="A55" s="4">
        <f>Volume_Weights!A55</f>
        <v>1862</v>
      </c>
      <c r="B55" s="7" t="str">
        <f>'Id information'!B55</f>
        <v>Pocillopora verrucosa</v>
      </c>
      <c r="C55" s="7" t="str">
        <f>'Id information'!C55</f>
        <v>Tikehau_2</v>
      </c>
      <c r="D55" s="4">
        <f>'Id information'!D55</f>
        <v>40</v>
      </c>
      <c r="E55" s="4">
        <f>Calculations!AA55</f>
        <v>2954264.5347658712</v>
      </c>
      <c r="F55" s="61">
        <f>Calculations!Q55</f>
        <v>38.173238072318675</v>
      </c>
      <c r="G55">
        <f>Calculations!R55</f>
        <v>14.73431889323331</v>
      </c>
    </row>
    <row r="56" spans="1:7" ht="17" thickTop="1">
      <c r="A56" s="4">
        <f>Volume_Weights!A56</f>
        <v>1769</v>
      </c>
      <c r="B56" s="4" t="str">
        <f>'Id information'!B56</f>
        <v>Pocillopora verrucosa</v>
      </c>
      <c r="C56" s="4" t="str">
        <f>'Id information'!C56</f>
        <v>Tikehau_2</v>
      </c>
      <c r="D56" s="4">
        <f>'Id information'!D56</f>
        <v>6</v>
      </c>
      <c r="E56" s="4">
        <f>Calculations!AA56</f>
        <v>3104014.1051142146</v>
      </c>
      <c r="F56" s="61">
        <f>Calculations!Q56</f>
        <v>25.789146815916158</v>
      </c>
      <c r="G56">
        <f>Calculations!R56</f>
        <v>10.417412111581529</v>
      </c>
    </row>
    <row r="57" spans="1:7">
      <c r="A57" s="4">
        <f>Volume_Weights!A57</f>
        <v>1771</v>
      </c>
      <c r="B57" s="4" t="str">
        <f>'Id information'!B57</f>
        <v>Pocillopora verrucosa</v>
      </c>
      <c r="C57" s="4" t="str">
        <f>'Id information'!C57</f>
        <v>Tikehau_2</v>
      </c>
      <c r="D57" s="4">
        <f>'Id information'!D57</f>
        <v>6</v>
      </c>
      <c r="E57" s="4">
        <f>Calculations!AA57</f>
        <v>1665007.9655494716</v>
      </c>
      <c r="F57" s="61">
        <f>Calculations!Q57</f>
        <v>7.8744785813123057</v>
      </c>
      <c r="G57">
        <f>Calculations!R57</f>
        <v>3.0592250901563975</v>
      </c>
    </row>
    <row r="58" spans="1:7">
      <c r="A58" s="4">
        <f>Volume_Weights!A58</f>
        <v>1772</v>
      </c>
      <c r="B58" s="4" t="str">
        <f>'Id information'!B58</f>
        <v>Pocillopora verrucosa</v>
      </c>
      <c r="C58" s="4" t="str">
        <f>'Id information'!C58</f>
        <v>Tikehau_2</v>
      </c>
      <c r="D58" s="4">
        <f>'Id information'!D58</f>
        <v>6</v>
      </c>
      <c r="E58" s="4">
        <f>Calculations!AA58</f>
        <v>1565493.3576871292</v>
      </c>
      <c r="F58" s="61">
        <f>Calculations!Q58</f>
        <v>8.6825845276821667</v>
      </c>
      <c r="G58">
        <f>Calculations!R58</f>
        <v>3.3560593929318547</v>
      </c>
    </row>
    <row r="59" spans="1:7">
      <c r="A59" s="4">
        <f>Volume_Weights!A59</f>
        <v>1773</v>
      </c>
      <c r="B59" s="4" t="str">
        <f>'Id information'!B59</f>
        <v>Pocillopora verrucosa</v>
      </c>
      <c r="C59" s="4" t="str">
        <f>'Id information'!C59</f>
        <v>Tikehau_2</v>
      </c>
      <c r="D59" s="4">
        <f>'Id information'!D59</f>
        <v>6</v>
      </c>
      <c r="E59" s="4">
        <f>Calculations!AA59</f>
        <v>2051849.7162134009</v>
      </c>
      <c r="F59" s="61">
        <f>Calculations!Q59</f>
        <v>9.8879690054947478</v>
      </c>
      <c r="G59">
        <f>Calculations!R59</f>
        <v>4.1392122159766496</v>
      </c>
    </row>
    <row r="60" spans="1:7">
      <c r="A60" s="4">
        <f>Volume_Weights!A60</f>
        <v>1774</v>
      </c>
      <c r="B60" s="4" t="str">
        <f>'Id information'!B60</f>
        <v>Pocillopora verrucosa</v>
      </c>
      <c r="C60" s="4" t="str">
        <f>'Id information'!C60</f>
        <v>Tikehau_2</v>
      </c>
      <c r="D60" s="4">
        <f>'Id information'!D60</f>
        <v>6</v>
      </c>
      <c r="E60" s="4">
        <f>Calculations!AA60</f>
        <v>2579651.7306004032</v>
      </c>
      <c r="F60" s="61">
        <f>Calculations!Q60</f>
        <v>15.673612144437516</v>
      </c>
      <c r="G60">
        <f>Calculations!R60</f>
        <v>6.0597426234565619</v>
      </c>
    </row>
    <row r="61" spans="1:7" s="8" customFormat="1" ht="17" thickBot="1">
      <c r="A61" s="4">
        <f>Volume_Weights!A61</f>
        <v>1775</v>
      </c>
      <c r="B61" s="7" t="str">
        <f>'Id information'!B61</f>
        <v>Pocillopora verrucosa</v>
      </c>
      <c r="C61" s="7" t="str">
        <f>'Id information'!C61</f>
        <v>Tikehau_2</v>
      </c>
      <c r="D61" s="4">
        <f>'Id information'!D61</f>
        <v>6</v>
      </c>
      <c r="E61" s="4">
        <f>Calculations!AA61</f>
        <v>1706953.169875257</v>
      </c>
      <c r="F61" s="61">
        <f>Calculations!Q61</f>
        <v>12.617532907769137</v>
      </c>
      <c r="G61">
        <f>Calculations!R61</f>
        <v>4.5846775213233677</v>
      </c>
    </row>
    <row r="62" spans="1:7" ht="17" thickTop="1">
      <c r="A62" s="4">
        <f>Volume_Weights!A62</f>
        <v>128</v>
      </c>
      <c r="B62" s="4" t="str">
        <f>'Id information'!B62</f>
        <v>Pocillopora verrucosa</v>
      </c>
      <c r="C62" s="4" t="str">
        <f>'Id information'!C62</f>
        <v>Moorea_2</v>
      </c>
      <c r="D62" s="4">
        <f>'Id information'!D62</f>
        <v>40</v>
      </c>
      <c r="E62" s="4">
        <f>Calculations!AA62</f>
        <v>2934434.5465886341</v>
      </c>
      <c r="F62" s="61">
        <f>Calculations!Q62</f>
        <v>14.31556444870532</v>
      </c>
      <c r="G62">
        <f>Calculations!R62</f>
        <v>4.0429925495157244</v>
      </c>
    </row>
    <row r="63" spans="1:7">
      <c r="A63" s="4">
        <f>Volume_Weights!A63</f>
        <v>140</v>
      </c>
      <c r="B63" s="4" t="str">
        <f>'Id information'!B63</f>
        <v>Pocillopora verrucosa</v>
      </c>
      <c r="C63" s="4" t="str">
        <f>'Id information'!C63</f>
        <v>Moorea_2</v>
      </c>
      <c r="D63" s="4">
        <f>'Id information'!D63</f>
        <v>40</v>
      </c>
      <c r="E63" s="4">
        <f>Calculations!AA63</f>
        <v>4453281.0167050837</v>
      </c>
      <c r="F63" s="61">
        <f>Calculations!Q63</f>
        <v>21.127324646958709</v>
      </c>
      <c r="G63">
        <f>Calculations!R63</f>
        <v>6.4258835720752998</v>
      </c>
    </row>
    <row r="64" spans="1:7">
      <c r="A64" s="4">
        <f>Volume_Weights!A64</f>
        <v>143</v>
      </c>
      <c r="B64" s="4" t="str">
        <f>'Id information'!B64</f>
        <v>Pocillopora verrucosa</v>
      </c>
      <c r="C64" s="4" t="str">
        <f>'Id information'!C64</f>
        <v>Moorea_2</v>
      </c>
      <c r="D64" s="4">
        <f>'Id information'!D64</f>
        <v>40</v>
      </c>
      <c r="E64" s="4">
        <f>Calculations!AA64</f>
        <v>2710037.9106131261</v>
      </c>
      <c r="F64" s="61">
        <f>Calculations!Q64</f>
        <v>16.781500471784277</v>
      </c>
      <c r="G64">
        <f>Calculations!R64</f>
        <v>32.564074819983176</v>
      </c>
    </row>
    <row r="65" spans="1:7">
      <c r="A65" s="4">
        <f>Volume_Weights!A65</f>
        <v>172</v>
      </c>
      <c r="B65" s="4" t="str">
        <f>'Id information'!B65</f>
        <v>Pocillopora verrucosa</v>
      </c>
      <c r="C65" s="4" t="str">
        <f>'Id information'!C65</f>
        <v>Moorea_2</v>
      </c>
      <c r="D65" s="4">
        <f>'Id information'!D65</f>
        <v>40</v>
      </c>
      <c r="E65" s="4">
        <f>Calculations!AA65</f>
        <v>2373930.4538444048</v>
      </c>
      <c r="F65" s="61">
        <f>Calculations!Q65</f>
        <v>15.859331597702743</v>
      </c>
      <c r="G65">
        <f>Calculations!R65</f>
        <v>5.1878577396094245</v>
      </c>
    </row>
    <row r="66" spans="1:7">
      <c r="A66" s="4">
        <f>Volume_Weights!A66</f>
        <v>232</v>
      </c>
      <c r="B66" s="4" t="str">
        <f>'Id information'!B66</f>
        <v>Pocillopora verrucosa</v>
      </c>
      <c r="C66" s="4" t="str">
        <f>'Id information'!C66</f>
        <v>Moorea_2</v>
      </c>
      <c r="D66" s="4">
        <f>'Id information'!D66</f>
        <v>40</v>
      </c>
      <c r="E66" s="4">
        <f>Calculations!AA66</f>
        <v>2616923.8181645274</v>
      </c>
      <c r="F66" s="61">
        <f>Calculations!Q66</f>
        <v>13.162268582055841</v>
      </c>
      <c r="G66">
        <f>Calculations!R66</f>
        <v>4.6138085238814437</v>
      </c>
    </row>
    <row r="67" spans="1:7" s="8" customFormat="1" ht="17" thickBot="1">
      <c r="A67" s="4">
        <f>Volume_Weights!A67</f>
        <v>233</v>
      </c>
      <c r="B67" s="7" t="str">
        <f>'Id information'!B67</f>
        <v>Pocillopora verrucosa</v>
      </c>
      <c r="C67" s="7" t="str">
        <f>'Id information'!C67</f>
        <v>Moorea_2</v>
      </c>
      <c r="D67" s="4">
        <f>'Id information'!D67</f>
        <v>40</v>
      </c>
      <c r="E67" s="4">
        <f>Calculations!AA67</f>
        <v>4000161.2095043827</v>
      </c>
      <c r="F67" s="61">
        <f>Calculations!Q67</f>
        <v>20.209676620551523</v>
      </c>
      <c r="G67">
        <f>Calculations!R67</f>
        <v>7.5325140922972533</v>
      </c>
    </row>
    <row r="68" spans="1:7" ht="17" thickTop="1">
      <c r="A68" s="4">
        <f>Volume_Weights!A68</f>
        <v>1827</v>
      </c>
      <c r="B68" s="4" t="str">
        <f>'Id information'!B68</f>
        <v>Pachyseris speciosa</v>
      </c>
      <c r="C68" s="4" t="str">
        <f>'Id information'!C68</f>
        <v>Tikehau_2</v>
      </c>
      <c r="D68" s="4">
        <f>'Id information'!D68</f>
        <v>20</v>
      </c>
      <c r="E68" s="4">
        <f>Calculations!AA68</f>
        <v>7046778.2350408314</v>
      </c>
      <c r="F68" s="61">
        <f>Calculations!Q68</f>
        <v>22.073024753250465</v>
      </c>
      <c r="G68">
        <f>Calculations!R68</f>
        <v>7.058721926964628</v>
      </c>
    </row>
    <row r="69" spans="1:7">
      <c r="A69" s="4">
        <f>Volume_Weights!A69</f>
        <v>1828</v>
      </c>
      <c r="B69" s="4" t="str">
        <f>'Id information'!B69</f>
        <v>Pachyseris speciosa</v>
      </c>
      <c r="C69" s="4" t="str">
        <f>'Id information'!C69</f>
        <v>Tikehau_2</v>
      </c>
      <c r="D69" s="4">
        <f>'Id information'!D69</f>
        <v>20</v>
      </c>
      <c r="E69" s="4">
        <f>Calculations!AA69</f>
        <v>9637438.4433491044</v>
      </c>
      <c r="F69" s="61">
        <f>Calculations!Q69</f>
        <v>29.54090692122157</v>
      </c>
      <c r="G69">
        <f>Calculations!R69</f>
        <v>10.415535326288261</v>
      </c>
    </row>
    <row r="70" spans="1:7">
      <c r="A70" s="4">
        <f>Volume_Weights!A70</f>
        <v>1830</v>
      </c>
      <c r="B70" s="4" t="str">
        <f>'Id information'!B70</f>
        <v>Pachyseris speciosa</v>
      </c>
      <c r="C70" s="4" t="str">
        <f>'Id information'!C70</f>
        <v>Tikehau_2</v>
      </c>
      <c r="D70" s="4">
        <f>'Id information'!D70</f>
        <v>20</v>
      </c>
      <c r="E70" s="4">
        <f>Calculations!AA70</f>
        <v>8486570.5482727885</v>
      </c>
      <c r="F70" s="61">
        <f>Calculations!Q70</f>
        <v>15.824210690121193</v>
      </c>
      <c r="G70">
        <f>Calculations!R70</f>
        <v>4.8531756074788017</v>
      </c>
    </row>
    <row r="71" spans="1:7">
      <c r="A71" s="4">
        <f>Volume_Weights!A71</f>
        <v>1831</v>
      </c>
      <c r="B71" s="4" t="str">
        <f>'Id information'!B71</f>
        <v>Pachyseris speciosa</v>
      </c>
      <c r="C71" s="4" t="str">
        <f>'Id information'!C71</f>
        <v>Tikehau_2</v>
      </c>
      <c r="D71" s="4">
        <f>'Id information'!D71</f>
        <v>20</v>
      </c>
      <c r="E71" s="4">
        <f>Calculations!AA71</f>
        <v>10629536.212487774</v>
      </c>
      <c r="F71" s="61">
        <f>Calculations!Q71</f>
        <v>24.110407622838775</v>
      </c>
      <c r="G71">
        <f>Calculations!R71</f>
        <v>8.7894167910639851</v>
      </c>
    </row>
    <row r="72" spans="1:7">
      <c r="A72" s="4">
        <f>Volume_Weights!A72</f>
        <v>1832</v>
      </c>
      <c r="B72" s="4" t="str">
        <f>'Id information'!B72</f>
        <v>Pachyseris speciosa</v>
      </c>
      <c r="C72" s="4" t="str">
        <f>'Id information'!C72</f>
        <v>Tikehau_2</v>
      </c>
      <c r="D72" s="4">
        <f>'Id information'!D72</f>
        <v>20</v>
      </c>
      <c r="E72" s="4">
        <f>Calculations!AA72</f>
        <v>10602558.138736272</v>
      </c>
      <c r="F72" s="61">
        <f>Calculations!Q72</f>
        <v>36.494526821467311</v>
      </c>
      <c r="G72">
        <f>Calculations!R72</f>
        <v>9.8377541146906875</v>
      </c>
    </row>
    <row r="73" spans="1:7" s="8" customFormat="1" ht="17" thickBot="1">
      <c r="A73" s="4">
        <f>Volume_Weights!A73</f>
        <v>1833</v>
      </c>
      <c r="B73" s="7" t="str">
        <f>'Id information'!B73</f>
        <v>Pachyseris speciosa</v>
      </c>
      <c r="C73" s="7" t="str">
        <f>'Id information'!C73</f>
        <v>Tikehau_2</v>
      </c>
      <c r="D73" s="4">
        <f>'Id information'!D73</f>
        <v>20</v>
      </c>
      <c r="E73" s="4">
        <f>Calculations!AA73</f>
        <v>8633001.2505518962</v>
      </c>
      <c r="F73" s="61">
        <f>Calculations!Q73</f>
        <v>19.53903062084434</v>
      </c>
      <c r="G73">
        <f>Calculations!R73</f>
        <v>6.0210250579027722</v>
      </c>
    </row>
    <row r="74" spans="1:7" ht="17" thickTop="1">
      <c r="A74" s="4">
        <f>Volume_Weights!A74</f>
        <v>1836</v>
      </c>
      <c r="B74" s="4" t="str">
        <f>'Id information'!B74</f>
        <v>Pachyseris speciosa</v>
      </c>
      <c r="C74" s="4" t="str">
        <f>'Id information'!C74</f>
        <v>Tikehau_2</v>
      </c>
      <c r="D74" s="4">
        <f>'Id information'!D74</f>
        <v>90</v>
      </c>
      <c r="E74" s="4">
        <f>Calculations!AA74</f>
        <v>11012399.962357614</v>
      </c>
      <c r="F74" s="61">
        <f>Calculations!Q74</f>
        <v>56.476659385134319</v>
      </c>
      <c r="G74">
        <f>Calculations!R74</f>
        <v>20.43340801742762</v>
      </c>
    </row>
    <row r="75" spans="1:7">
      <c r="A75" s="4">
        <f>Volume_Weights!A75</f>
        <v>1837</v>
      </c>
      <c r="B75" s="4" t="str">
        <f>'Id information'!B75</f>
        <v>Pachyseris speciosa</v>
      </c>
      <c r="C75" s="4" t="str">
        <f>'Id information'!C75</f>
        <v>Tikehau_2</v>
      </c>
      <c r="D75" s="4">
        <f>'Id information'!D75</f>
        <v>90</v>
      </c>
      <c r="E75" s="4">
        <f>Calculations!AA75</f>
        <v>7437161.1450615432</v>
      </c>
      <c r="F75" s="61">
        <f>Calculations!Q75</f>
        <v>33.580673373633807</v>
      </c>
      <c r="G75">
        <f>Calculations!R75</f>
        <v>12.817311235911795</v>
      </c>
    </row>
    <row r="76" spans="1:7">
      <c r="A76" s="4">
        <f>Volume_Weights!A76</f>
        <v>1838</v>
      </c>
      <c r="B76" s="4" t="str">
        <f>'Id information'!B76</f>
        <v>Pachyseris speciosa</v>
      </c>
      <c r="C76" s="4" t="str">
        <f>'Id information'!C76</f>
        <v>Tikehau_2</v>
      </c>
      <c r="D76" s="4">
        <f>'Id information'!D76</f>
        <v>90</v>
      </c>
      <c r="E76" s="4">
        <f>Calculations!AA76</f>
        <v>11060113.195280157</v>
      </c>
      <c r="F76" s="61">
        <f>Calculations!Q76</f>
        <v>57.155292241738728</v>
      </c>
      <c r="G76">
        <f>Calculations!R76</f>
        <v>23.771654679046812</v>
      </c>
    </row>
    <row r="77" spans="1:7">
      <c r="A77" s="4">
        <f>Volume_Weights!A77</f>
        <v>1839</v>
      </c>
      <c r="B77" s="4" t="str">
        <f>'Id information'!B77</f>
        <v>Pachyseris speciosa</v>
      </c>
      <c r="C77" s="4" t="str">
        <f>'Id information'!C77</f>
        <v>Tikehau_2</v>
      </c>
      <c r="D77" s="4">
        <f>'Id information'!D77</f>
        <v>90</v>
      </c>
      <c r="E77" s="4">
        <f>Calculations!AA77</f>
        <v>4370929.6157861371</v>
      </c>
      <c r="F77" s="61">
        <f>Calculations!Q77</f>
        <v>20.436073781854994</v>
      </c>
      <c r="G77">
        <f>Calculations!R77</f>
        <v>8.7238405845249076</v>
      </c>
    </row>
    <row r="78" spans="1:7">
      <c r="A78" s="4">
        <f>Volume_Weights!A78</f>
        <v>1840</v>
      </c>
      <c r="B78" s="4" t="str">
        <f>'Id information'!B78</f>
        <v>Pachyseris speciosa</v>
      </c>
      <c r="C78" s="4" t="str">
        <f>'Id information'!C78</f>
        <v>Tikehau_2</v>
      </c>
      <c r="D78" s="4">
        <f>'Id information'!D78</f>
        <v>90</v>
      </c>
      <c r="E78" s="4">
        <f>Calculations!AA78</f>
        <v>12473496.639148282</v>
      </c>
      <c r="F78" s="61">
        <f>Calculations!Q78</f>
        <v>62.318611750199246</v>
      </c>
      <c r="G78">
        <f>Calculations!R78</f>
        <v>26.941399377452974</v>
      </c>
    </row>
    <row r="79" spans="1:7" s="8" customFormat="1" ht="17" thickBot="1">
      <c r="A79" s="4">
        <f>Volume_Weights!A79</f>
        <v>1841</v>
      </c>
      <c r="B79" s="7" t="str">
        <f>'Id information'!B79</f>
        <v>Pachyseris speciosa</v>
      </c>
      <c r="C79" s="7" t="str">
        <f>'Id information'!C79</f>
        <v>Tikehau_2</v>
      </c>
      <c r="D79" s="4">
        <f>'Id information'!D79</f>
        <v>90</v>
      </c>
      <c r="E79" s="4">
        <f>Calculations!AA79</f>
        <v>6720562.8868065607</v>
      </c>
      <c r="F79" s="61">
        <f>Calculations!Q79</f>
        <v>31.10037018476908</v>
      </c>
      <c r="G79">
        <f>Calculations!R79</f>
        <v>11.051119984050262</v>
      </c>
    </row>
    <row r="80" spans="1:7" ht="17" thickTop="1">
      <c r="A80" s="4">
        <f>Volume_Weights!A80</f>
        <v>1864</v>
      </c>
      <c r="B80" s="4" t="str">
        <f>'Id information'!B80</f>
        <v>Pachyseris speciosa</v>
      </c>
      <c r="C80" s="4" t="str">
        <f>'Id information'!C80</f>
        <v>Tikehau_2</v>
      </c>
      <c r="D80" s="4">
        <f>'Id information'!D80</f>
        <v>10</v>
      </c>
      <c r="E80" s="4">
        <f>Calculations!AA80</f>
        <v>5468286.0768037867</v>
      </c>
      <c r="F80" s="61">
        <f>Calculations!Q80</f>
        <v>24.061939732082465</v>
      </c>
      <c r="G80">
        <f>Calculations!R80</f>
        <v>9.7091128133050226</v>
      </c>
    </row>
    <row r="81" spans="1:7">
      <c r="A81" s="4">
        <f>Volume_Weights!A81</f>
        <v>1865</v>
      </c>
      <c r="B81" s="4" t="str">
        <f>'Id information'!B81</f>
        <v>Pachyseris speciosa</v>
      </c>
      <c r="C81" s="4" t="str">
        <f>'Id information'!C81</f>
        <v>Tikehau_2</v>
      </c>
      <c r="D81" s="4">
        <f>'Id information'!D81</f>
        <v>10</v>
      </c>
      <c r="E81" s="4">
        <f>Calculations!AA81</f>
        <v>8292470.4368433459</v>
      </c>
      <c r="F81" s="61">
        <f>Calculations!Q81</f>
        <v>55.418480020141708</v>
      </c>
      <c r="G81">
        <f>Calculations!R81</f>
        <v>21.582403177914451</v>
      </c>
    </row>
    <row r="82" spans="1:7">
      <c r="A82" s="4">
        <f>Volume_Weights!A82</f>
        <v>1866</v>
      </c>
      <c r="B82" s="4" t="str">
        <f>'Id information'!B82</f>
        <v>Pachyseris speciosa</v>
      </c>
      <c r="C82" s="4" t="str">
        <f>'Id information'!C82</f>
        <v>Tikehau_2</v>
      </c>
      <c r="D82" s="4">
        <f>'Id information'!D82</f>
        <v>10</v>
      </c>
      <c r="E82" s="4">
        <f>Calculations!AA82</f>
        <v>6242468.3262585364</v>
      </c>
      <c r="F82" s="61">
        <f>Calculations!Q82</f>
        <v>18.585728088936175</v>
      </c>
      <c r="G82">
        <f>Calculations!R82</f>
        <v>8.3659932038518754</v>
      </c>
    </row>
    <row r="83" spans="1:7">
      <c r="A83" s="4">
        <f>Volume_Weights!A83</f>
        <v>1867</v>
      </c>
      <c r="B83" s="4" t="str">
        <f>'Id information'!B83</f>
        <v>Pachyseris speciosa</v>
      </c>
      <c r="C83" s="4" t="str">
        <f>'Id information'!C83</f>
        <v>Tikehau_2</v>
      </c>
      <c r="D83" s="4">
        <f>'Id information'!D83</f>
        <v>10</v>
      </c>
      <c r="E83" s="4">
        <f>Calculations!AA83</f>
        <v>7360154.1617744435</v>
      </c>
      <c r="F83" s="61">
        <f>Calculations!Q83</f>
        <v>25.709997901531807</v>
      </c>
      <c r="G83">
        <f>Calculations!R83</f>
        <v>9.2007163495497224</v>
      </c>
    </row>
    <row r="84" spans="1:7">
      <c r="A84" s="4">
        <f>Volume_Weights!A84</f>
        <v>1868</v>
      </c>
      <c r="B84" s="4" t="str">
        <f>'Id information'!B84</f>
        <v>Pachyseris speciosa</v>
      </c>
      <c r="C84" s="4" t="str">
        <f>'Id information'!C84</f>
        <v>Tikehau_2</v>
      </c>
      <c r="D84" s="4">
        <f>'Id information'!D84</f>
        <v>10</v>
      </c>
      <c r="E84" s="4">
        <f>Calculations!AA84</f>
        <v>6089286.3356414624</v>
      </c>
      <c r="F84" s="61">
        <f>Calculations!Q84</f>
        <v>22.436187401913415</v>
      </c>
      <c r="G84">
        <f>Calculations!R84</f>
        <v>8.4398846916679808</v>
      </c>
    </row>
    <row r="85" spans="1:7" s="8" customFormat="1" ht="17" thickBot="1">
      <c r="A85" s="4">
        <f>Volume_Weights!A85</f>
        <v>1869</v>
      </c>
      <c r="B85" s="7" t="str">
        <f>'Id information'!B85</f>
        <v>Pachyseris speciosa</v>
      </c>
      <c r="C85" s="7" t="str">
        <f>'Id information'!C85</f>
        <v>Tikehau_2</v>
      </c>
      <c r="D85" s="4">
        <f>'Id information'!D85</f>
        <v>10</v>
      </c>
      <c r="E85" s="4">
        <f>Calculations!AA85</f>
        <v>7233085.3470942313</v>
      </c>
      <c r="F85" s="61">
        <f>Calculations!Q85</f>
        <v>27.027628913642111</v>
      </c>
      <c r="G85">
        <f>Calculations!R85</f>
        <v>9.241232782772224</v>
      </c>
    </row>
    <row r="86" spans="1:7" ht="17" thickTop="1">
      <c r="A86" s="4">
        <f>Volume_Weights!A86</f>
        <v>1845</v>
      </c>
      <c r="B86" s="4" t="str">
        <f>'Id information'!B86</f>
        <v>Pachyseris speciosa</v>
      </c>
      <c r="C86" s="4" t="str">
        <f>'Id information'!C86</f>
        <v>Tikehau_2</v>
      </c>
      <c r="D86" s="4">
        <f>'Id information'!D86</f>
        <v>60</v>
      </c>
      <c r="E86" s="4">
        <f>Calculations!AA86</f>
        <v>6902193.5694362018</v>
      </c>
      <c r="F86" s="61">
        <f>Calculations!Q86</f>
        <v>18.766883208177134</v>
      </c>
      <c r="G86">
        <f>Calculations!R86</f>
        <v>6.8391414610273573</v>
      </c>
    </row>
    <row r="87" spans="1:7">
      <c r="A87" s="4">
        <f>Volume_Weights!A87</f>
        <v>1846</v>
      </c>
      <c r="B87" s="4" t="str">
        <f>'Id information'!B87</f>
        <v>Pachyseris speciosa</v>
      </c>
      <c r="C87" s="4" t="str">
        <f>'Id information'!C87</f>
        <v>Tikehau_2</v>
      </c>
      <c r="D87" s="4">
        <f>'Id information'!D87</f>
        <v>60</v>
      </c>
      <c r="E87" s="4">
        <f>Calculations!AA87</f>
        <v>6454510.7304030443</v>
      </c>
      <c r="F87" s="61">
        <f>Calculations!Q87</f>
        <v>19.084791640141276</v>
      </c>
      <c r="G87">
        <f>Calculations!R87</f>
        <v>7.3160552859790347</v>
      </c>
    </row>
    <row r="88" spans="1:7">
      <c r="A88" s="4">
        <f>Volume_Weights!A88</f>
        <v>1847</v>
      </c>
      <c r="B88" s="4" t="str">
        <f>'Id information'!B88</f>
        <v>Pachyseris speciosa</v>
      </c>
      <c r="C88" s="4" t="str">
        <f>'Id information'!C88</f>
        <v>Tikehau_2</v>
      </c>
      <c r="D88" s="4">
        <f>'Id information'!D88</f>
        <v>60</v>
      </c>
      <c r="E88" s="4">
        <f>Calculations!AA88</f>
        <v>4551072.9471319709</v>
      </c>
      <c r="F88" s="61">
        <f>Calculations!Q88</f>
        <v>11.502193578754836</v>
      </c>
      <c r="G88">
        <f>Calculations!R88</f>
        <v>4.0674379141476376</v>
      </c>
    </row>
    <row r="89" spans="1:7">
      <c r="A89" s="4">
        <f>Volume_Weights!A89</f>
        <v>1848</v>
      </c>
      <c r="B89" s="4" t="str">
        <f>'Id information'!B89</f>
        <v>Pachyseris speciosa</v>
      </c>
      <c r="C89" s="4" t="str">
        <f>'Id information'!C89</f>
        <v>Tikehau_2</v>
      </c>
      <c r="D89" s="4">
        <f>'Id information'!D89</f>
        <v>60</v>
      </c>
      <c r="E89" s="4">
        <f>Calculations!AA89</f>
        <v>5884129.7860935489</v>
      </c>
      <c r="F89" s="61">
        <f>Calculations!Q89</f>
        <v>16.212575974242529</v>
      </c>
      <c r="G89">
        <f>Calculations!R89</f>
        <v>6.6398126856250865</v>
      </c>
    </row>
    <row r="90" spans="1:7">
      <c r="A90" s="4">
        <f>Volume_Weights!A90</f>
        <v>1849</v>
      </c>
      <c r="B90" s="4" t="str">
        <f>'Id information'!B90</f>
        <v>Pachyseris speciosa</v>
      </c>
      <c r="C90" s="4" t="str">
        <f>'Id information'!C90</f>
        <v>Tikehau_2</v>
      </c>
      <c r="D90" s="4">
        <f>'Id information'!D90</f>
        <v>60</v>
      </c>
      <c r="E90" s="4">
        <f>Calculations!AA90</f>
        <v>5960956.0153532047</v>
      </c>
      <c r="F90" s="61">
        <f>Calculations!Q90</f>
        <v>18.03853679508692</v>
      </c>
      <c r="G90">
        <f>Calculations!R90</f>
        <v>5.9551891369755614</v>
      </c>
    </row>
    <row r="91" spans="1:7" s="8" customFormat="1" ht="17" thickBot="1">
      <c r="A91" s="4">
        <f>Volume_Weights!A91</f>
        <v>1850</v>
      </c>
      <c r="B91" s="7" t="str">
        <f>'Id information'!B91</f>
        <v>Pachyseris speciosa</v>
      </c>
      <c r="C91" s="7" t="str">
        <f>'Id information'!C91</f>
        <v>Tikehau_2</v>
      </c>
      <c r="D91" s="4">
        <f>'Id information'!D91</f>
        <v>60</v>
      </c>
      <c r="E91" s="4">
        <f>Calculations!AA91</f>
        <v>6958536.8300790023</v>
      </c>
      <c r="F91" s="61">
        <f>Calculations!Q91</f>
        <v>15.662441147192244</v>
      </c>
      <c r="G91">
        <f>Calculations!R91</f>
        <v>4.5442250848548484</v>
      </c>
    </row>
    <row r="92" spans="1:7" ht="17" thickTop="1">
      <c r="A92" s="4">
        <f>Volume_Weights!A92</f>
        <v>2463</v>
      </c>
      <c r="B92" s="4" t="str">
        <f>'Id information'!B92</f>
        <v>Pachyseris speciosa</v>
      </c>
      <c r="C92" s="4" t="str">
        <f>'Id information'!C92</f>
        <v>Rangiroa_3</v>
      </c>
      <c r="D92" s="4">
        <f>'Id information'!D92</f>
        <v>60</v>
      </c>
      <c r="E92" s="4">
        <f>Calculations!AA92</f>
        <v>6035010.589498831</v>
      </c>
      <c r="F92" s="61">
        <f>Calculations!Q92</f>
        <v>21.231125431191678</v>
      </c>
      <c r="G92">
        <f>Calculations!R92</f>
        <v>9.3817940919630214</v>
      </c>
    </row>
    <row r="93" spans="1:7">
      <c r="A93" s="4">
        <f>Volume_Weights!A93</f>
        <v>2464</v>
      </c>
      <c r="B93" s="4" t="str">
        <f>'Id information'!B93</f>
        <v>Pachyseris speciosa</v>
      </c>
      <c r="C93" s="4" t="str">
        <f>'Id information'!C93</f>
        <v>Rangiroa_3</v>
      </c>
      <c r="D93" s="4">
        <f>'Id information'!D93</f>
        <v>60</v>
      </c>
      <c r="E93" s="4">
        <f>Calculations!AA93</f>
        <v>6699036.3169868691</v>
      </c>
      <c r="F93" s="61">
        <f>Calculations!Q93</f>
        <v>25.891853971838543</v>
      </c>
      <c r="G93">
        <f>Calculations!R93</f>
        <v>8.9766737284582714</v>
      </c>
    </row>
    <row r="94" spans="1:7">
      <c r="A94" s="4">
        <f>Volume_Weights!A94</f>
        <v>2465</v>
      </c>
      <c r="B94" s="4" t="str">
        <f>'Id information'!B94</f>
        <v>Pachyseris speciosa</v>
      </c>
      <c r="C94" s="4" t="str">
        <f>'Id information'!C94</f>
        <v>Rangiroa_3</v>
      </c>
      <c r="D94" s="4">
        <f>'Id information'!D94</f>
        <v>60</v>
      </c>
      <c r="E94" s="4">
        <f>Calculations!AA94</f>
        <v>6390124.8557134224</v>
      </c>
      <c r="F94" s="61">
        <f>Calculations!Q94</f>
        <v>19.07220271266905</v>
      </c>
      <c r="G94">
        <f>Calculations!R94</f>
        <v>7.6858956512961782</v>
      </c>
    </row>
    <row r="95" spans="1:7">
      <c r="A95" s="4">
        <f>Volume_Weights!A95</f>
        <v>2466</v>
      </c>
      <c r="B95" s="4" t="str">
        <f>'Id information'!B95</f>
        <v>Pachyseris speciosa</v>
      </c>
      <c r="C95" s="4" t="str">
        <f>'Id information'!C95</f>
        <v>Rangiroa_3</v>
      </c>
      <c r="D95" s="4">
        <f>'Id information'!D95</f>
        <v>60</v>
      </c>
      <c r="E95" s="4">
        <f>Calculations!AA95</f>
        <v>9930032.1696433872</v>
      </c>
      <c r="F95" s="61">
        <f>Calculations!Q95</f>
        <v>29.601746221325318</v>
      </c>
      <c r="G95">
        <f>Calculations!R95</f>
        <v>11.129140754773967</v>
      </c>
    </row>
    <row r="96" spans="1:7">
      <c r="A96" s="4">
        <f>Volume_Weights!A96</f>
        <v>2467</v>
      </c>
      <c r="B96" s="4" t="str">
        <f>'Id information'!B96</f>
        <v>Pachyseris speciosa</v>
      </c>
      <c r="C96" s="4" t="str">
        <f>'Id information'!C96</f>
        <v>Rangiroa_3</v>
      </c>
      <c r="D96" s="4">
        <f>'Id information'!D96</f>
        <v>60</v>
      </c>
      <c r="E96" s="4">
        <f>Calculations!AA96</f>
        <v>4712116.6828139201</v>
      </c>
      <c r="F96" s="61">
        <f>Calculations!Q96</f>
        <v>14.536729899070659</v>
      </c>
      <c r="G96">
        <f>Calculations!R96</f>
        <v>5.1769654928994084</v>
      </c>
    </row>
    <row r="97" spans="1:7" s="8" customFormat="1" ht="17" thickBot="1">
      <c r="A97" s="4">
        <f>Volume_Weights!A97</f>
        <v>2468</v>
      </c>
      <c r="B97" s="7" t="str">
        <f>'Id information'!B97</f>
        <v>Pachyseris speciosa</v>
      </c>
      <c r="C97" s="7" t="str">
        <f>'Id information'!C97</f>
        <v>Rangiroa_3</v>
      </c>
      <c r="D97" s="4">
        <f>'Id information'!D97</f>
        <v>60</v>
      </c>
      <c r="E97" s="4">
        <f>Calculations!AA97</f>
        <v>4671634.6433864217</v>
      </c>
      <c r="F97" s="61">
        <f>Calculations!Q97</f>
        <v>11.450506828541165</v>
      </c>
      <c r="G97">
        <f>Calculations!R97</f>
        <v>4.9237006788633408</v>
      </c>
    </row>
    <row r="98" spans="1:7" ht="17" thickTop="1">
      <c r="A98" s="4">
        <f>Volume_Weights!A98</f>
        <v>2473</v>
      </c>
      <c r="B98" s="4" t="str">
        <f>'Id information'!B98</f>
        <v>Pachyseris speciosa</v>
      </c>
      <c r="C98" s="4" t="str">
        <f>'Id information'!C98</f>
        <v>Rangiroa_3</v>
      </c>
      <c r="D98" s="4">
        <f>'Id information'!D98</f>
        <v>40</v>
      </c>
      <c r="E98" s="4">
        <f>Calculations!AA98</f>
        <v>6409558.4728011787</v>
      </c>
      <c r="F98" s="61">
        <f>Calculations!Q98</f>
        <v>23.033149104433242</v>
      </c>
      <c r="G98">
        <f>Calculations!R98</f>
        <v>8.0606192579688489</v>
      </c>
    </row>
    <row r="99" spans="1:7">
      <c r="A99" s="4">
        <f>Volume_Weights!A99</f>
        <v>2474</v>
      </c>
      <c r="B99" s="4" t="str">
        <f>'Id information'!B99</f>
        <v>Pachyseris speciosa</v>
      </c>
      <c r="C99" s="4" t="str">
        <f>'Id information'!C99</f>
        <v>Rangiroa_3</v>
      </c>
      <c r="D99" s="4">
        <f>'Id information'!D99</f>
        <v>40</v>
      </c>
      <c r="E99" s="4">
        <f>Calculations!AA99</f>
        <v>8192893.8319820026</v>
      </c>
      <c r="F99" s="61">
        <f>Calculations!Q99</f>
        <v>22.475810445585886</v>
      </c>
      <c r="G99">
        <f>Calculations!R99</f>
        <v>8.1900072165386089</v>
      </c>
    </row>
    <row r="100" spans="1:7">
      <c r="A100" s="4">
        <f>Volume_Weights!A100</f>
        <v>2475</v>
      </c>
      <c r="B100" s="4" t="str">
        <f>'Id information'!B100</f>
        <v>Pachyseris speciosa</v>
      </c>
      <c r="C100" s="4" t="str">
        <f>'Id information'!C100</f>
        <v>Rangiroa_3</v>
      </c>
      <c r="D100" s="4">
        <f>'Id information'!D100</f>
        <v>40</v>
      </c>
      <c r="E100" s="4">
        <f>Calculations!AA100</f>
        <v>5585959.3807653701</v>
      </c>
      <c r="F100" s="61">
        <f>Calculations!Q100</f>
        <v>15.461521791189597</v>
      </c>
      <c r="G100">
        <f>Calculations!R100</f>
        <v>5.0573103915912707</v>
      </c>
    </row>
    <row r="101" spans="1:7">
      <c r="A101" s="4">
        <f>Volume_Weights!A101</f>
        <v>2476</v>
      </c>
      <c r="B101" s="4" t="str">
        <f>'Id information'!B101</f>
        <v>Pachyseris speciosa</v>
      </c>
      <c r="C101" s="4" t="str">
        <f>'Id information'!C101</f>
        <v>Rangiroa_3</v>
      </c>
      <c r="D101" s="4">
        <f>'Id information'!D101</f>
        <v>40</v>
      </c>
      <c r="E101" s="4">
        <f>Calculations!AA101</f>
        <v>5842219.5063281655</v>
      </c>
      <c r="F101" s="61">
        <f>Calculations!Q101</f>
        <v>22.652213386996042</v>
      </c>
      <c r="G101">
        <f>Calculations!R101</f>
        <v>9.7739618133106578</v>
      </c>
    </row>
    <row r="102" spans="1:7">
      <c r="A102" s="4">
        <f>Volume_Weights!A102</f>
        <v>2477</v>
      </c>
      <c r="B102" s="4" t="str">
        <f>'Id information'!B102</f>
        <v>Pachyseris speciosa</v>
      </c>
      <c r="C102" s="4" t="str">
        <f>'Id information'!C102</f>
        <v>Rangiroa_3</v>
      </c>
      <c r="D102" s="4">
        <f>'Id information'!D102</f>
        <v>40</v>
      </c>
      <c r="E102" s="4">
        <f>Calculations!AA102</f>
        <v>4696132.2094390858</v>
      </c>
      <c r="F102" s="61">
        <f>Calculations!Q102</f>
        <v>12.378256861142615</v>
      </c>
      <c r="G102">
        <f>Calculations!R102</f>
        <v>4.3170772394592865</v>
      </c>
    </row>
    <row r="103" spans="1:7" s="8" customFormat="1" ht="17" thickBot="1">
      <c r="A103" s="4">
        <f>Volume_Weights!A103</f>
        <v>2478</v>
      </c>
      <c r="B103" s="7" t="str">
        <f>'Id information'!B103</f>
        <v>Pachyseris speciosa</v>
      </c>
      <c r="C103" s="7" t="str">
        <f>'Id information'!C103</f>
        <v>Rangiroa_3</v>
      </c>
      <c r="D103" s="4">
        <f>'Id information'!D103</f>
        <v>40</v>
      </c>
      <c r="E103" s="4">
        <f>Calculations!AA103</f>
        <v>6155268.6152675543</v>
      </c>
      <c r="F103" s="61">
        <f>Calculations!Q103</f>
        <v>17.761747886745674</v>
      </c>
      <c r="G103">
        <f>Calculations!R103</f>
        <v>7.3737498747664771</v>
      </c>
    </row>
    <row r="104" spans="1:7" ht="17" thickTop="1">
      <c r="A104" s="4">
        <f>Volume_Weights!A104</f>
        <v>1737</v>
      </c>
      <c r="B104" s="4" t="str">
        <f>'Id information'!B104</f>
        <v>Pachyseris speciosa</v>
      </c>
      <c r="C104" s="4" t="str">
        <f>'Id information'!C104</f>
        <v>Tikehau_2</v>
      </c>
      <c r="D104" s="4">
        <f>'Id information'!D104</f>
        <v>40</v>
      </c>
      <c r="E104" s="4">
        <f>Calculations!AA104</f>
        <v>7846683.5719968183</v>
      </c>
      <c r="F104" s="61">
        <f>Calculations!Q104</f>
        <v>17.768465344073192</v>
      </c>
      <c r="G104">
        <f>Calculations!R104</f>
        <v>5.1816079952267291</v>
      </c>
    </row>
    <row r="105" spans="1:7">
      <c r="A105" s="4">
        <f>Volume_Weights!A105</f>
        <v>1738</v>
      </c>
      <c r="B105" s="4" t="str">
        <f>'Id information'!B105</f>
        <v>Pachyseris speciosa</v>
      </c>
      <c r="C105" s="4" t="str">
        <f>'Id information'!C105</f>
        <v>Tikehau_2</v>
      </c>
      <c r="D105" s="4">
        <f>'Id information'!D105</f>
        <v>40</v>
      </c>
      <c r="E105" s="4">
        <f>Calculations!AA105</f>
        <v>5141157.4895447548</v>
      </c>
      <c r="F105" s="61">
        <f>Calculations!Q105</f>
        <v>10.11387196461388</v>
      </c>
      <c r="G105">
        <f>Calculations!R105</f>
        <v>2.2922084356112093</v>
      </c>
    </row>
    <row r="106" spans="1:7">
      <c r="A106" s="4">
        <f>Volume_Weights!A106</f>
        <v>1739</v>
      </c>
      <c r="B106" s="4" t="str">
        <f>'Id information'!B106</f>
        <v>Pachyseris speciosa</v>
      </c>
      <c r="C106" s="4" t="str">
        <f>'Id information'!C106</f>
        <v>Tikehau_2</v>
      </c>
      <c r="D106" s="4">
        <f>'Id information'!D106</f>
        <v>40</v>
      </c>
      <c r="E106" s="4">
        <f>Calculations!AA106</f>
        <v>11752503.469786737</v>
      </c>
      <c r="F106" s="61">
        <f>Calculations!Q106</f>
        <v>39.553952074658859</v>
      </c>
      <c r="G106">
        <f>Calculations!R106</f>
        <v>12.851642365722979</v>
      </c>
    </row>
    <row r="107" spans="1:7">
      <c r="A107" s="4">
        <f>Volume_Weights!A107</f>
        <v>1740</v>
      </c>
      <c r="B107" s="4" t="str">
        <f>'Id information'!B107</f>
        <v>Pachyseris speciosa</v>
      </c>
      <c r="C107" s="4" t="str">
        <f>'Id information'!C107</f>
        <v>Tikehau_2</v>
      </c>
      <c r="D107" s="4">
        <f>'Id information'!D107</f>
        <v>40</v>
      </c>
      <c r="E107" s="4">
        <f>Calculations!AA107</f>
        <v>7092357.4249516595</v>
      </c>
      <c r="F107" s="61">
        <f>Calculations!Q107</f>
        <v>12.841563371250489</v>
      </c>
      <c r="G107">
        <f>Calculations!R107</f>
        <v>1.4943721521696396</v>
      </c>
    </row>
    <row r="108" spans="1:7">
      <c r="A108" s="4">
        <f>Volume_Weights!A108</f>
        <v>1741</v>
      </c>
      <c r="B108" s="4" t="str">
        <f>'Id information'!B108</f>
        <v>Pachyseris speciosa</v>
      </c>
      <c r="C108" s="4" t="str">
        <f>'Id information'!C108</f>
        <v>Tikehau_2</v>
      </c>
      <c r="D108" s="4">
        <f>'Id information'!D108</f>
        <v>40</v>
      </c>
      <c r="E108" s="4">
        <f>Calculations!AA108</f>
        <v>8888482.5582576524</v>
      </c>
      <c r="F108" s="61">
        <f>Calculations!Q108</f>
        <v>32.742044124380925</v>
      </c>
      <c r="G108">
        <f>Calculations!R108</f>
        <v>2.4082122546192766</v>
      </c>
    </row>
    <row r="109" spans="1:7" s="8" customFormat="1" ht="17" thickBot="1">
      <c r="A109" s="4">
        <f>Volume_Weights!A109</f>
        <v>1742</v>
      </c>
      <c r="B109" s="7" t="str">
        <f>'Id information'!B109</f>
        <v>Pachyseris speciosa</v>
      </c>
      <c r="C109" s="7" t="str">
        <f>'Id information'!C109</f>
        <v>Tikehau_2</v>
      </c>
      <c r="D109" s="4">
        <f>'Id information'!D109</f>
        <v>40</v>
      </c>
      <c r="E109" s="4">
        <f>Calculations!AA109</f>
        <v>7209728.1067336397</v>
      </c>
      <c r="F109" s="61">
        <f>Calculations!Q109</f>
        <v>16.475052692812845</v>
      </c>
      <c r="G109">
        <f>Calculations!R109</f>
        <v>4.4852748513148066</v>
      </c>
    </row>
    <row r="110" spans="1:7" ht="17" thickTop="1">
      <c r="A110" s="4">
        <f>Volume_Weights!A110</f>
        <v>1080</v>
      </c>
      <c r="B110" s="4" t="str">
        <f>'Id information'!B110</f>
        <v>Pocillopora verrucosa</v>
      </c>
      <c r="C110" s="4" t="str">
        <f>'Id information'!C110</f>
        <v>Bora_2</v>
      </c>
      <c r="D110" s="4">
        <f>'Id information'!D110</f>
        <v>40</v>
      </c>
      <c r="E110" s="4">
        <f>Calculations!AA110</f>
        <v>3456763.1602828396</v>
      </c>
      <c r="F110" s="61">
        <f>Calculations!Q110</f>
        <v>31.237233042459668</v>
      </c>
      <c r="G110">
        <f>Calculations!R110</f>
        <v>10.281184616936295</v>
      </c>
    </row>
    <row r="111" spans="1:7">
      <c r="A111" s="4">
        <f>Volume_Weights!A111</f>
        <v>1081</v>
      </c>
      <c r="B111" s="4" t="str">
        <f>'Id information'!B111</f>
        <v>Pocillopora verrucosa</v>
      </c>
      <c r="C111" s="4" t="str">
        <f>'Id information'!C111</f>
        <v>Bora_2</v>
      </c>
      <c r="D111" s="4">
        <f>'Id information'!D111</f>
        <v>40</v>
      </c>
      <c r="E111" s="4">
        <f>Calculations!AA111</f>
        <v>2958112.6390981097</v>
      </c>
      <c r="F111" s="61">
        <f>Calculations!Q111</f>
        <v>18.886988353823476</v>
      </c>
      <c r="G111">
        <f>Calculations!R111</f>
        <v>6.5939064094465225</v>
      </c>
    </row>
    <row r="112" spans="1:7">
      <c r="A112" s="4">
        <f>Volume_Weights!A112</f>
        <v>1082</v>
      </c>
      <c r="B112" s="4" t="str">
        <f>'Id information'!B112</f>
        <v>Pocillopora verrucosa</v>
      </c>
      <c r="C112" s="4" t="str">
        <f>'Id information'!C112</f>
        <v>Bora_2</v>
      </c>
      <c r="D112" s="4">
        <f>'Id information'!D112</f>
        <v>40</v>
      </c>
      <c r="E112" s="4">
        <f>Calculations!AA112</f>
        <v>4485631.5520484159</v>
      </c>
      <c r="F112" s="61">
        <f>Calculations!Q112</f>
        <v>37.532448279258674</v>
      </c>
      <c r="G112">
        <f>Calculations!R112</f>
        <v>13.482763732748563</v>
      </c>
    </row>
    <row r="113" spans="1:7">
      <c r="A113" s="4">
        <f>Volume_Weights!A113</f>
        <v>1083</v>
      </c>
      <c r="B113" s="4" t="str">
        <f>'Id information'!B113</f>
        <v>Pocillopora verrucosa</v>
      </c>
      <c r="C113" s="4" t="str">
        <f>'Id information'!C113</f>
        <v>Bora_2</v>
      </c>
      <c r="D113" s="4">
        <f>'Id information'!D113</f>
        <v>40</v>
      </c>
      <c r="E113" s="4">
        <f>Calculations!AA113</f>
        <v>3001403.290832025</v>
      </c>
      <c r="F113" s="61">
        <f>Calculations!Q113</f>
        <v>26.286158222958374</v>
      </c>
      <c r="G113">
        <f>Calculations!R113</f>
        <v>10.239709679831144</v>
      </c>
    </row>
    <row r="114" spans="1:7">
      <c r="A114" s="4">
        <f>Volume_Weights!A114</f>
        <v>1084</v>
      </c>
      <c r="B114" s="4" t="str">
        <f>'Id information'!B114</f>
        <v>Pocillopora verrucosa</v>
      </c>
      <c r="C114" s="4" t="str">
        <f>'Id information'!C114</f>
        <v>Bora_2</v>
      </c>
      <c r="D114" s="4">
        <f>'Id information'!D114</f>
        <v>40</v>
      </c>
      <c r="E114" s="4">
        <f>Calculations!AA114</f>
        <v>3078637.9250437575</v>
      </c>
      <c r="F114" s="61">
        <f>Calculations!Q114</f>
        <v>23.127013220273465</v>
      </c>
      <c r="G114">
        <f>Calculations!R114</f>
        <v>8.9880004648558902</v>
      </c>
    </row>
    <row r="115" spans="1:7" s="8" customFormat="1" ht="17" thickBot="1">
      <c r="A115" s="4">
        <f>Volume_Weights!A115</f>
        <v>1085</v>
      </c>
      <c r="B115" s="4" t="str">
        <f>'Id information'!B115</f>
        <v>Pocillopora verrucosa</v>
      </c>
      <c r="C115" s="4" t="str">
        <f>'Id information'!C115</f>
        <v>Bora_2</v>
      </c>
      <c r="D115" s="4">
        <f>'Id information'!D115</f>
        <v>40</v>
      </c>
      <c r="E115" s="4">
        <f>Calculations!AA115</f>
        <v>2443067.7440741705</v>
      </c>
      <c r="F115" s="61">
        <f>Calculations!Q115</f>
        <v>26.796356991006583</v>
      </c>
      <c r="G115">
        <f>Calculations!R115</f>
        <v>9.2917619755669829</v>
      </c>
    </row>
    <row r="116" spans="1:7" ht="17" thickTop="1">
      <c r="A116" s="4">
        <f>Volume_Weights!A116</f>
        <v>1612</v>
      </c>
      <c r="B116" s="4" t="str">
        <f>'Id information'!B116</f>
        <v>Pocillopora verrucosa</v>
      </c>
      <c r="C116" s="4" t="str">
        <f>'Id information'!C116</f>
        <v>Tikehau_2</v>
      </c>
      <c r="D116" s="4">
        <f>'Id information'!D116</f>
        <v>20</v>
      </c>
      <c r="E116" s="4">
        <f>Calculations!AA116</f>
        <v>1953499.9250409233</v>
      </c>
      <c r="F116" s="61">
        <f>Calculations!Q116</f>
        <v>9.7919051204333289</v>
      </c>
      <c r="G116">
        <f>Calculations!R116</f>
        <v>3.3573368340051992</v>
      </c>
    </row>
    <row r="117" spans="1:7">
      <c r="A117" s="4">
        <f>Volume_Weights!A117</f>
        <v>1614</v>
      </c>
      <c r="B117" s="4" t="str">
        <f>'Id information'!B117</f>
        <v>Pocillopora verrucosa</v>
      </c>
      <c r="C117" s="4" t="str">
        <f>'Id information'!C117</f>
        <v>Tikehau_2</v>
      </c>
      <c r="D117" s="4">
        <f>'Id information'!D117</f>
        <v>20</v>
      </c>
      <c r="E117" s="4">
        <f>Calculations!AA117</f>
        <v>4157484.4772464014</v>
      </c>
      <c r="F117" s="61">
        <f>Calculations!Q117</f>
        <v>26.96643718830569</v>
      </c>
      <c r="G117">
        <f>Calculations!R117</f>
        <v>9.6017270301384716</v>
      </c>
    </row>
    <row r="118" spans="1:7">
      <c r="A118" s="4">
        <f>Volume_Weights!A118</f>
        <v>1615</v>
      </c>
      <c r="B118" s="4" t="str">
        <f>'Id information'!B118</f>
        <v>Pocillopora verrucosa</v>
      </c>
      <c r="C118" s="4" t="str">
        <f>'Id information'!C118</f>
        <v>Tikehau_2</v>
      </c>
      <c r="D118" s="4">
        <f>'Id information'!D118</f>
        <v>20</v>
      </c>
      <c r="E118" s="4">
        <f>Calculations!AA118</f>
        <v>2918023.7930637971</v>
      </c>
      <c r="F118" s="61">
        <f>Calculations!Q118</f>
        <v>21.676385331074187</v>
      </c>
      <c r="G118">
        <f>Calculations!R118</f>
        <v>8.2621808876888156</v>
      </c>
    </row>
    <row r="119" spans="1:7">
      <c r="A119" s="4">
        <f>Volume_Weights!A119</f>
        <v>1616</v>
      </c>
      <c r="B119" s="4" t="str">
        <f>'Id information'!B119</f>
        <v>Pocillopora verrucosa</v>
      </c>
      <c r="C119" s="4" t="str">
        <f>'Id information'!C119</f>
        <v>Tikehau_2</v>
      </c>
      <c r="D119" s="4">
        <f>'Id information'!D119</f>
        <v>20</v>
      </c>
      <c r="E119" s="4">
        <f>Calculations!AA119</f>
        <v>1767353.0212845688</v>
      </c>
      <c r="F119" s="61">
        <f>Calculations!Q119</f>
        <v>17.852159365655439</v>
      </c>
      <c r="G119">
        <f>Calculations!R119</f>
        <v>6.0655844827994994</v>
      </c>
    </row>
    <row r="120" spans="1:7">
      <c r="A120" s="4">
        <f>Volume_Weights!A120</f>
        <v>1617</v>
      </c>
      <c r="B120" s="4" t="str">
        <f>'Id information'!B120</f>
        <v>Pocillopora verrucosa</v>
      </c>
      <c r="C120" s="4" t="str">
        <f>'Id information'!C120</f>
        <v>Tikehau_2</v>
      </c>
      <c r="D120" s="4">
        <f>'Id information'!D120</f>
        <v>20</v>
      </c>
      <c r="E120" s="4">
        <f>Calculations!AA120</f>
        <v>1537662.5298284513</v>
      </c>
      <c r="F120" s="61">
        <f>Calculations!Q120</f>
        <v>13.675346667668776</v>
      </c>
      <c r="G120">
        <f>Calculations!R120</f>
        <v>4.5343356006087827</v>
      </c>
    </row>
    <row r="121" spans="1:7" s="8" customFormat="1" ht="17" thickBot="1">
      <c r="A121" s="4">
        <f>Volume_Weights!A121</f>
        <v>1618</v>
      </c>
      <c r="B121" s="7" t="str">
        <f>'Id information'!B121</f>
        <v>Pocillopora verrucosa</v>
      </c>
      <c r="C121" s="7" t="str">
        <f>'Id information'!C121</f>
        <v>Tikehau_2</v>
      </c>
      <c r="D121" s="4">
        <f>'Id information'!D121</f>
        <v>20</v>
      </c>
      <c r="E121" s="4">
        <f>Calculations!AA121</f>
        <v>987026.20070479938</v>
      </c>
      <c r="F121" s="61">
        <f>Calculations!Q121</f>
        <v>7.9878814976762547</v>
      </c>
      <c r="G121">
        <f>Calculations!R121</f>
        <v>2.7793400453629689</v>
      </c>
    </row>
    <row r="122" spans="1:7" ht="17" thickTop="1">
      <c r="A122" s="4">
        <f>Volume_Weights!A122</f>
        <v>919</v>
      </c>
      <c r="B122" s="4" t="str">
        <f>'Id information'!B122</f>
        <v>Pocillopora verrucosa</v>
      </c>
      <c r="C122" s="4" t="str">
        <f>'Id information'!C122</f>
        <v>Bora_2</v>
      </c>
      <c r="D122" s="4">
        <f>'Id information'!D122</f>
        <v>20</v>
      </c>
      <c r="E122" s="4">
        <f>Calculations!AA122</f>
        <v>347182.65493626246</v>
      </c>
      <c r="F122" s="61">
        <f>Calculations!Q122</f>
        <v>2.6254795987684685</v>
      </c>
      <c r="G122">
        <f>Calculations!R122</f>
        <v>1.27254448415666</v>
      </c>
    </row>
    <row r="123" spans="1:7">
      <c r="A123" s="4">
        <f>Volume_Weights!A123</f>
        <v>920</v>
      </c>
      <c r="B123" s="4" t="str">
        <f>'Id information'!B123</f>
        <v>Pocillopora verrucosa</v>
      </c>
      <c r="C123" s="4" t="str">
        <f>'Id information'!C123</f>
        <v>Bora_2</v>
      </c>
      <c r="D123" s="4">
        <f>'Id information'!D123</f>
        <v>20</v>
      </c>
      <c r="E123" s="4">
        <f>Calculations!AA123</f>
        <v>772465.30350121134</v>
      </c>
      <c r="F123" s="61">
        <f>Calculations!Q123</f>
        <v>7.3410630277208524</v>
      </c>
      <c r="G123">
        <f>Calculations!R123</f>
        <v>3.0768919281197458</v>
      </c>
    </row>
    <row r="124" spans="1:7">
      <c r="A124" s="4">
        <f>Volume_Weights!A124</f>
        <v>923</v>
      </c>
      <c r="B124" s="4" t="str">
        <f>'Id information'!B124</f>
        <v>Pocillopora verrucosa</v>
      </c>
      <c r="C124" s="4" t="str">
        <f>'Id information'!C124</f>
        <v>Bora_2</v>
      </c>
      <c r="D124" s="4">
        <f>'Id information'!D124</f>
        <v>20</v>
      </c>
      <c r="E124" s="4">
        <f>Calculations!AA124</f>
        <v>808720.69628370157</v>
      </c>
      <c r="F124" s="61">
        <f>Calculations!Q124</f>
        <v>4.5368746114360921</v>
      </c>
      <c r="G124">
        <f>Calculations!R124</f>
        <v>1.7109962566073336</v>
      </c>
    </row>
    <row r="125" spans="1:7">
      <c r="A125" s="4">
        <f>Volume_Weights!A125</f>
        <v>924</v>
      </c>
      <c r="B125" s="4" t="str">
        <f>'Id information'!B125</f>
        <v>Pocillopora verrucosa</v>
      </c>
      <c r="C125" s="4" t="str">
        <f>'Id information'!C125</f>
        <v>Bora_2</v>
      </c>
      <c r="D125" s="4">
        <f>'Id information'!D125</f>
        <v>20</v>
      </c>
      <c r="E125" s="4">
        <f>Calculations!AA125</f>
        <v>1025774.9293966019</v>
      </c>
      <c r="F125" s="61">
        <f>Calculations!Q125</f>
        <v>5.1714706084742348</v>
      </c>
      <c r="G125">
        <f>Calculations!R125</f>
        <v>1.9809686530743378</v>
      </c>
    </row>
    <row r="126" spans="1:7">
      <c r="A126" s="4">
        <f>Volume_Weights!A126</f>
        <v>925</v>
      </c>
      <c r="B126" s="4" t="str">
        <f>'Id information'!B126</f>
        <v>Pocillopora verrucosa</v>
      </c>
      <c r="C126" s="4" t="str">
        <f>'Id information'!C126</f>
        <v>Bora_2</v>
      </c>
      <c r="D126" s="4">
        <f>'Id information'!D126</f>
        <v>20</v>
      </c>
      <c r="E126" s="4">
        <f>Calculations!AA126</f>
        <v>478860.07166182494</v>
      </c>
      <c r="F126" s="61">
        <f>Calculations!Q126</f>
        <v>6.5379845095133167</v>
      </c>
      <c r="G126">
        <f>Calculations!R126</f>
        <v>2.4473514111037526</v>
      </c>
    </row>
    <row r="127" spans="1:7" s="8" customFormat="1" ht="17" thickBot="1">
      <c r="A127" s="4">
        <f>Volume_Weights!A127</f>
        <v>926</v>
      </c>
      <c r="B127" s="4" t="str">
        <f>'Id information'!B127</f>
        <v>Pocillopora verrucosa</v>
      </c>
      <c r="C127" s="4" t="str">
        <f>'Id information'!C127</f>
        <v>Bora_2</v>
      </c>
      <c r="D127" s="4">
        <f>'Id information'!D127</f>
        <v>20</v>
      </c>
      <c r="E127" s="4">
        <f>Calculations!AA127</f>
        <v>1197508.7362439665</v>
      </c>
      <c r="F127" s="61">
        <f>Calculations!Q127</f>
        <v>7.0341663166970605</v>
      </c>
      <c r="G127">
        <f>Calculations!R127</f>
        <v>2.6901059043307485</v>
      </c>
    </row>
    <row r="128" spans="1:7" ht="17" thickTop="1">
      <c r="A128" s="4">
        <f>Volume_Weights!A128</f>
        <v>89</v>
      </c>
      <c r="B128" s="4" t="str">
        <f>'Id information'!B128</f>
        <v>Pocillopora verrucosa</v>
      </c>
      <c r="C128" s="4" t="str">
        <f>'Id information'!C128</f>
        <v>Moorea_2</v>
      </c>
      <c r="D128" s="4">
        <f>'Id information'!D128</f>
        <v>62</v>
      </c>
      <c r="E128" s="4">
        <f>Calculations!AA128</f>
        <v>2545829.1578106885</v>
      </c>
      <c r="F128" s="61">
        <f>Calculations!Q128</f>
        <v>11.153392435271234</v>
      </c>
      <c r="G128">
        <f>Calculations!R128</f>
        <v>3.5702804862739295</v>
      </c>
    </row>
    <row r="129" spans="1:7">
      <c r="A129" s="4">
        <f>Volume_Weights!A129</f>
        <v>100</v>
      </c>
      <c r="B129" s="4" t="str">
        <f>'Id information'!B129</f>
        <v>Pocillopora verrucosa</v>
      </c>
      <c r="C129" s="4" t="str">
        <f>'Id information'!C129</f>
        <v>Moorea_2</v>
      </c>
      <c r="D129" s="4">
        <f>'Id information'!D129</f>
        <v>20</v>
      </c>
      <c r="E129" s="4">
        <f>Calculations!AA129</f>
        <v>1941154.119376848</v>
      </c>
      <c r="F129" s="61">
        <f>Calculations!Q129</f>
        <v>10.846343196048304</v>
      </c>
      <c r="G129">
        <f>Calculations!R129</f>
        <v>3.8517123457402</v>
      </c>
    </row>
    <row r="130" spans="1:7">
      <c r="A130" s="4">
        <f>Volume_Weights!A130</f>
        <v>110</v>
      </c>
      <c r="B130" s="4" t="str">
        <f>'Id information'!B130</f>
        <v>Pocillopora verrucosa</v>
      </c>
      <c r="C130" s="4" t="str">
        <f>'Id information'!C130</f>
        <v>Moorea_2</v>
      </c>
      <c r="D130" s="4">
        <f>'Id information'!D130</f>
        <v>20</v>
      </c>
      <c r="E130" s="4">
        <f>Calculations!AA130</f>
        <v>2061367.1114190172</v>
      </c>
      <c r="F130" s="61">
        <f>Calculations!Q130</f>
        <v>9.2969781845731099</v>
      </c>
      <c r="G130">
        <f>Calculations!R130</f>
        <v>3.5220157195180648</v>
      </c>
    </row>
    <row r="131" spans="1:7">
      <c r="A131" s="4">
        <f>Volume_Weights!A131</f>
        <v>112</v>
      </c>
      <c r="B131" s="4" t="str">
        <f>'Id information'!B131</f>
        <v>Pocillopora verrucosa</v>
      </c>
      <c r="C131" s="4" t="str">
        <f>'Id information'!C131</f>
        <v>Moorea_2</v>
      </c>
      <c r="D131" s="4">
        <f>'Id information'!D131</f>
        <v>20</v>
      </c>
      <c r="E131" s="4">
        <f>Calculations!AA131</f>
        <v>1811732.1520471836</v>
      </c>
      <c r="F131" s="61">
        <f>Calculations!Q131</f>
        <v>7.1917121622958859</v>
      </c>
      <c r="G131">
        <f>Calculations!R131</f>
        <v>2.9737973869120466</v>
      </c>
    </row>
    <row r="132" spans="1:7">
      <c r="A132" s="4">
        <f>Volume_Weights!A132</f>
        <v>113</v>
      </c>
      <c r="B132" s="4" t="str">
        <f>'Id information'!B132</f>
        <v>Pocillopora verrucosa</v>
      </c>
      <c r="C132" s="4" t="str">
        <f>'Id information'!C132</f>
        <v>Moorea_2</v>
      </c>
      <c r="D132" s="4">
        <f>'Id information'!D132</f>
        <v>20</v>
      </c>
      <c r="E132" s="4">
        <f>Calculations!AA132</f>
        <v>1084677.9151535619</v>
      </c>
      <c r="F132" s="61">
        <f>Calculations!Q132</f>
        <v>5.6224928863555714</v>
      </c>
      <c r="G132">
        <f>Calculations!R132</f>
        <v>1.9404343469166836</v>
      </c>
    </row>
    <row r="133" spans="1:7" s="8" customFormat="1" ht="17" thickBot="1">
      <c r="A133" s="4">
        <f>Volume_Weights!A133</f>
        <v>146</v>
      </c>
      <c r="B133" s="4" t="str">
        <f>'Id information'!B133</f>
        <v>Pocillopora verrucosa</v>
      </c>
      <c r="C133" s="4" t="str">
        <f>'Id information'!C133</f>
        <v>Moorea_2</v>
      </c>
      <c r="D133" s="4">
        <f>'Id information'!D133</f>
        <v>60</v>
      </c>
      <c r="E133" s="4">
        <f>Calculations!AA133</f>
        <v>3151951.5948324511</v>
      </c>
      <c r="F133" s="61">
        <f>Calculations!Q133</f>
        <v>17.34490975875412</v>
      </c>
      <c r="G133">
        <f>Calculations!R133</f>
        <v>6.1695116814904738</v>
      </c>
    </row>
    <row r="134" spans="1:7" ht="17" thickTop="1">
      <c r="A134" s="4">
        <f>Volume_Weights!A134</f>
        <v>102</v>
      </c>
      <c r="B134" s="4" t="str">
        <f>'Id information'!B134</f>
        <v>Pocillopora verrucosa</v>
      </c>
      <c r="C134" s="4" t="str">
        <f>'Id information'!C134</f>
        <v>Moorea_2</v>
      </c>
      <c r="D134" s="4">
        <f>'Id information'!D134</f>
        <v>20</v>
      </c>
      <c r="E134" s="4">
        <f>Calculations!AA134</f>
        <v>2928682.0107467356</v>
      </c>
      <c r="F134" s="61">
        <f>Calculations!Q134</f>
        <v>17.631418351621768</v>
      </c>
      <c r="G134">
        <f>Calculations!R134</f>
        <v>6.2359542801525407</v>
      </c>
    </row>
    <row r="135" spans="1:7">
      <c r="A135" s="4">
        <f>Volume_Weights!A135</f>
        <v>124</v>
      </c>
      <c r="B135" s="4" t="str">
        <f>'Id information'!B135</f>
        <v>Pocillopora verrucosa</v>
      </c>
      <c r="C135" s="4" t="str">
        <f>'Id information'!C135</f>
        <v>Moorea_2</v>
      </c>
      <c r="D135" s="4">
        <f>'Id information'!D135</f>
        <v>20</v>
      </c>
      <c r="E135" s="4">
        <f>Calculations!AA135</f>
        <v>2961006.5053312923</v>
      </c>
      <c r="F135" s="61">
        <f>Calculations!Q135</f>
        <v>20.096022150960668</v>
      </c>
      <c r="G135">
        <f>Calculations!R135</f>
        <v>7.443674253752337</v>
      </c>
    </row>
    <row r="136" spans="1:7">
      <c r="A136" s="4">
        <f>Volume_Weights!A136</f>
        <v>169</v>
      </c>
      <c r="B136" s="4" t="str">
        <f>'Id information'!B136</f>
        <v>Pocillopora verrucosa</v>
      </c>
      <c r="C136" s="4" t="str">
        <f>'Id information'!C136</f>
        <v>Moorea_2</v>
      </c>
      <c r="D136" s="4">
        <f>'Id information'!D136</f>
        <v>60</v>
      </c>
      <c r="E136" s="4">
        <f>Calculations!AA136</f>
        <v>3539241.9670685967</v>
      </c>
      <c r="F136" s="61">
        <f>Calculations!Q136</f>
        <v>23.326219138128899</v>
      </c>
      <c r="G136">
        <f>Calculations!R136</f>
        <v>7.1703894390550174</v>
      </c>
    </row>
    <row r="137" spans="1:7">
      <c r="A137" s="4">
        <f>Volume_Weights!A137</f>
        <v>1086</v>
      </c>
      <c r="B137" s="4" t="str">
        <f>'Id information'!B137</f>
        <v>Pocillopora verrucosa</v>
      </c>
      <c r="C137" s="4" t="str">
        <f>'Id information'!C137</f>
        <v>Bora_2</v>
      </c>
      <c r="D137" s="4">
        <f>'Id information'!D137</f>
        <v>40</v>
      </c>
      <c r="E137" s="4">
        <f>Calculations!AA137</f>
        <v>1923831.4269127469</v>
      </c>
      <c r="F137" s="61">
        <f>Calculations!Q137</f>
        <v>15.244054796035327</v>
      </c>
      <c r="G137">
        <f>Calculations!R137</f>
        <v>5.775003030283699</v>
      </c>
    </row>
    <row r="138" spans="1:7">
      <c r="A138" s="4">
        <f>Volume_Weights!A138</f>
        <v>1087</v>
      </c>
      <c r="B138" s="4" t="str">
        <f>'Id information'!B138</f>
        <v>Pocillopora verrucosa</v>
      </c>
      <c r="C138" s="4" t="str">
        <f>'Id information'!C138</f>
        <v>Bora_2</v>
      </c>
      <c r="D138" s="4">
        <f>'Id information'!D138</f>
        <v>40</v>
      </c>
      <c r="E138" s="4">
        <f>Calculations!AA138</f>
        <v>6956518.427769715</v>
      </c>
      <c r="F138" s="61">
        <f>Calculations!Q138</f>
        <v>41.781543288992943</v>
      </c>
      <c r="G138">
        <f>Calculations!R138</f>
        <v>16.451492870214626</v>
      </c>
    </row>
    <row r="139" spans="1:7" s="8" customFormat="1" ht="17" thickBot="1">
      <c r="A139" s="4">
        <f>Volume_Weights!A139</f>
        <v>1088</v>
      </c>
      <c r="B139" s="4" t="str">
        <f>'Id information'!B139</f>
        <v>Pocillopora verrucosa</v>
      </c>
      <c r="C139" s="4" t="str">
        <f>'Id information'!C139</f>
        <v>Bora_2</v>
      </c>
      <c r="D139" s="4">
        <f>'Id information'!D139</f>
        <v>40</v>
      </c>
      <c r="E139" s="4">
        <f>Calculations!AA139</f>
        <v>2754007.0226026778</v>
      </c>
      <c r="F139" s="61">
        <f>Calculations!Q139</f>
        <v>16.927532972032196</v>
      </c>
      <c r="G139">
        <f>Calculations!R139</f>
        <v>6.2983103533149034</v>
      </c>
    </row>
    <row r="140" spans="1:7" ht="17" thickTop="1">
      <c r="A140" s="4">
        <f>Volume_Weights!A140</f>
        <v>109</v>
      </c>
      <c r="B140" s="4" t="str">
        <f>'Id information'!B140</f>
        <v>Pachyseris speciosa</v>
      </c>
      <c r="C140" s="4" t="str">
        <f>'Id information'!C140</f>
        <v>Moorea_2</v>
      </c>
      <c r="D140" s="4">
        <f>'Id information'!D140</f>
        <v>60</v>
      </c>
      <c r="E140" s="4">
        <f>Calculations!AA140</f>
        <v>9678383.5029501822</v>
      </c>
      <c r="F140" s="61">
        <f>Calculations!Q140</f>
        <v>24.144861250476207</v>
      </c>
      <c r="G140">
        <f>Calculations!R140</f>
        <v>10.89738770805347</v>
      </c>
    </row>
    <row r="141" spans="1:7">
      <c r="A141" s="4">
        <f>Volume_Weights!A141</f>
        <v>123</v>
      </c>
      <c r="B141" s="4" t="str">
        <f>'Id information'!B141</f>
        <v>Pachyseris speciosa</v>
      </c>
      <c r="C141" s="4" t="str">
        <f>'Id information'!C141</f>
        <v>Moorea_2</v>
      </c>
      <c r="D141" s="4">
        <f>'Id information'!D141</f>
        <v>60</v>
      </c>
      <c r="E141" s="4">
        <f>Calculations!AA141</f>
        <v>11836060.223713031</v>
      </c>
      <c r="F141" s="61">
        <f>Calculations!Q141</f>
        <v>29.832004553627311</v>
      </c>
      <c r="G141">
        <f>Calculations!R141</f>
        <v>13.671913603655156</v>
      </c>
    </row>
    <row r="142" spans="1:7">
      <c r="A142" s="4">
        <f>Volume_Weights!A142</f>
        <v>137</v>
      </c>
      <c r="B142" s="4" t="str">
        <f>'Id information'!B142</f>
        <v>Pachyseris speciosa</v>
      </c>
      <c r="C142" s="4" t="str">
        <f>'Id information'!C142</f>
        <v>Moorea_2</v>
      </c>
      <c r="D142" s="4">
        <f>'Id information'!D142</f>
        <v>60</v>
      </c>
      <c r="E142" s="4">
        <f>Calculations!AA142</f>
        <v>9820284.5775170252</v>
      </c>
      <c r="F142" s="61">
        <f>Calculations!Q142</f>
        <v>30.004315867556812</v>
      </c>
      <c r="G142">
        <f>Calculations!R142</f>
        <v>13.123406837952663</v>
      </c>
    </row>
    <row r="143" spans="1:7">
      <c r="A143" s="4">
        <f>Volume_Weights!A143</f>
        <v>138</v>
      </c>
      <c r="B143" s="4" t="str">
        <f>'Id information'!B143</f>
        <v>Pachyseris speciosa</v>
      </c>
      <c r="C143" s="4" t="str">
        <f>'Id information'!C143</f>
        <v>Moorea_2</v>
      </c>
      <c r="D143" s="4">
        <f>'Id information'!D143</f>
        <v>60</v>
      </c>
      <c r="E143" s="4">
        <f>Calculations!AA143</f>
        <v>5306192.8662067596</v>
      </c>
      <c r="F143" s="61">
        <f>Calculations!Q143</f>
        <v>8.0501472113828321</v>
      </c>
      <c r="G143">
        <f>Calculations!R143</f>
        <v>2.954215784419882</v>
      </c>
    </row>
    <row r="144" spans="1:7">
      <c r="A144" s="4">
        <f>Volume_Weights!A144</f>
        <v>136</v>
      </c>
      <c r="B144" s="4" t="str">
        <f>'Id information'!B144</f>
        <v>Pachyseris speciosa</v>
      </c>
      <c r="C144" s="4" t="str">
        <f>'Id information'!C144</f>
        <v>Moorea_2</v>
      </c>
      <c r="D144" s="4">
        <f>'Id information'!D144</f>
        <v>60</v>
      </c>
      <c r="E144" s="4">
        <f>Calculations!AA144</f>
        <v>6684299.4617741909</v>
      </c>
      <c r="F144" s="61">
        <f>Calculations!Q144</f>
        <v>16.119521292395333</v>
      </c>
      <c r="G144">
        <f>Calculations!R144</f>
        <v>6.9655128835036217</v>
      </c>
    </row>
    <row r="145" spans="1:7" s="8" customFormat="1" ht="17" thickBot="1">
      <c r="A145" s="4">
        <f>Volume_Weights!A145</f>
        <v>152</v>
      </c>
      <c r="B145" s="4" t="str">
        <f>'Id information'!B145</f>
        <v>Pachyseris speciosa</v>
      </c>
      <c r="C145" s="4" t="str">
        <f>'Id information'!C145</f>
        <v>Moorea_2</v>
      </c>
      <c r="D145" s="4">
        <f>'Id information'!D145</f>
        <v>60</v>
      </c>
      <c r="E145" s="4">
        <f>Calculations!AA145</f>
        <v>9097399.0557811689</v>
      </c>
      <c r="F145" s="61">
        <f>Calculations!Q145</f>
        <v>31.378273085440181</v>
      </c>
      <c r="G145">
        <f>Calculations!R145</f>
        <v>12.418897809213137</v>
      </c>
    </row>
    <row r="146" spans="1:7" ht="17" thickTop="1">
      <c r="A146" s="4">
        <f>Volume_Weights!A146</f>
        <v>126</v>
      </c>
      <c r="B146" s="4" t="str">
        <f>'Id information'!B146</f>
        <v>Pachyseris speciosa</v>
      </c>
      <c r="C146" s="4" t="str">
        <f>'Id information'!C146</f>
        <v>Moorea_2</v>
      </c>
      <c r="D146" s="4">
        <f>'Id information'!D146</f>
        <v>40</v>
      </c>
      <c r="E146" s="4">
        <f>Calculations!AA146</f>
        <v>6442690.4135465156</v>
      </c>
      <c r="F146" s="61">
        <f>Calculations!Q146</f>
        <v>24.826958105646632</v>
      </c>
      <c r="G146">
        <f>Calculations!R146</f>
        <v>11.264656277406734</v>
      </c>
    </row>
    <row r="147" spans="1:7">
      <c r="A147" s="4">
        <f>Volume_Weights!A147</f>
        <v>182</v>
      </c>
      <c r="B147" s="4" t="str">
        <f>'Id information'!B147</f>
        <v>Pachyseris speciosa</v>
      </c>
      <c r="C147" s="4" t="str">
        <f>'Id information'!C147</f>
        <v>Moorea_2</v>
      </c>
      <c r="D147" s="4">
        <f>'Id information'!D147</f>
        <v>40</v>
      </c>
      <c r="E147" s="4">
        <f>Calculations!AA147</f>
        <v>10304270.384054877</v>
      </c>
      <c r="F147" s="61">
        <f>Calculations!Q147</f>
        <v>23.978854982932528</v>
      </c>
      <c r="G147">
        <f>Calculations!R147</f>
        <v>11.677355302692032</v>
      </c>
    </row>
    <row r="148" spans="1:7">
      <c r="A148" s="4">
        <f>Volume_Weights!A148</f>
        <v>183</v>
      </c>
      <c r="B148" s="4" t="str">
        <f>'Id information'!B148</f>
        <v>Pachyseris speciosa</v>
      </c>
      <c r="C148" s="4" t="str">
        <f>'Id information'!C148</f>
        <v>Moorea_2</v>
      </c>
      <c r="D148" s="4">
        <f>'Id information'!D148</f>
        <v>40</v>
      </c>
      <c r="E148" s="4">
        <f>Calculations!AA148</f>
        <v>7668234.653811763</v>
      </c>
      <c r="F148" s="61">
        <f>Calculations!Q148</f>
        <v>16.034521634335029</v>
      </c>
      <c r="G148">
        <f>Calculations!R148</f>
        <v>7.1268514558955038</v>
      </c>
    </row>
    <row r="149" spans="1:7">
      <c r="A149" s="4">
        <f>Volume_Weights!A149</f>
        <v>215</v>
      </c>
      <c r="B149" s="4" t="str">
        <f>'Id information'!B149</f>
        <v>Pachyseris speciosa</v>
      </c>
      <c r="C149" s="4" t="str">
        <f>'Id information'!C149</f>
        <v>Moorea_2</v>
      </c>
      <c r="D149" s="4">
        <f>'Id information'!D149</f>
        <v>40</v>
      </c>
      <c r="E149" s="4">
        <f>Calculations!AA149</f>
        <v>7936812.9435216403</v>
      </c>
      <c r="F149" s="61">
        <f>Calculations!Q149</f>
        <v>23.492186555762938</v>
      </c>
      <c r="G149">
        <f>Calculations!R149</f>
        <v>11.588749442334462</v>
      </c>
    </row>
    <row r="150" spans="1:7">
      <c r="A150" s="4">
        <f>Volume_Weights!A150</f>
        <v>216</v>
      </c>
      <c r="B150" s="4" t="str">
        <f>'Id information'!B150</f>
        <v>Pachyseris speciosa</v>
      </c>
      <c r="C150" s="4" t="str">
        <f>'Id information'!C150</f>
        <v>Moorea_2</v>
      </c>
      <c r="D150" s="4">
        <f>'Id information'!D150</f>
        <v>40</v>
      </c>
      <c r="E150" s="4">
        <f>Calculations!AA150</f>
        <v>8511185.0881387852</v>
      </c>
      <c r="F150" s="61">
        <f>Calculations!Q150</f>
        <v>29.553439865551976</v>
      </c>
      <c r="G150">
        <f>Calculations!R150</f>
        <v>13.665452801670179</v>
      </c>
    </row>
    <row r="151" spans="1:7" s="8" customFormat="1" ht="17" thickBot="1">
      <c r="A151" s="4">
        <f>Volume_Weights!A151</f>
        <v>217</v>
      </c>
      <c r="B151" s="4" t="str">
        <f>'Id information'!B151</f>
        <v>Pachyseris speciosa</v>
      </c>
      <c r="C151" s="4" t="str">
        <f>'Id information'!C151</f>
        <v>Moorea_2</v>
      </c>
      <c r="D151" s="4">
        <f>'Id information'!D151</f>
        <v>40</v>
      </c>
      <c r="E151" s="4">
        <f>Calculations!AA151</f>
        <v>7525995.4106591716</v>
      </c>
      <c r="F151" s="61">
        <f>Calculations!Q151</f>
        <v>21.809967578362926</v>
      </c>
      <c r="G151">
        <f>Calculations!R151</f>
        <v>9.8455024076800584</v>
      </c>
    </row>
    <row r="152" spans="1:7" ht="17" thickTop="1">
      <c r="A152" s="4">
        <f>Volume_Weights!A152</f>
        <v>93</v>
      </c>
      <c r="B152" s="4" t="str">
        <f>'Id information'!B152</f>
        <v>Pachyseris speciosa</v>
      </c>
      <c r="C152" s="4" t="str">
        <f>'Id information'!C152</f>
        <v>Moorea_2</v>
      </c>
      <c r="D152" s="4">
        <f>'Id information'!D152</f>
        <v>90</v>
      </c>
      <c r="E152" s="4">
        <f>Calculations!AA152</f>
        <v>7928647.7343541356</v>
      </c>
      <c r="F152" s="61">
        <f>Calculations!Q152</f>
        <v>17.177191212399975</v>
      </c>
      <c r="G152">
        <f>Calculations!R152</f>
        <v>7.1827057182705714</v>
      </c>
    </row>
    <row r="153" spans="1:7">
      <c r="A153" s="4">
        <f>Volume_Weights!A153</f>
        <v>94</v>
      </c>
      <c r="B153" s="4" t="str">
        <f>'Id information'!B153</f>
        <v>Pachyseris speciosa</v>
      </c>
      <c r="C153" s="4" t="str">
        <f>'Id information'!C153</f>
        <v>Moorea_2</v>
      </c>
      <c r="D153" s="4">
        <f>'Id information'!D153</f>
        <v>77</v>
      </c>
      <c r="E153" s="4">
        <f>Calculations!AA153</f>
        <v>13049684.285780739</v>
      </c>
      <c r="F153" s="61">
        <f>Calculations!Q153</f>
        <v>57.031935409367534</v>
      </c>
      <c r="G153">
        <f>Calculations!R153</f>
        <v>21.703608127529449</v>
      </c>
    </row>
    <row r="154" spans="1:7">
      <c r="A154" s="4">
        <f>Volume_Weights!A154</f>
        <v>96</v>
      </c>
      <c r="B154" s="4" t="str">
        <f>'Id information'!B154</f>
        <v>Pachyseris speciosa</v>
      </c>
      <c r="C154" s="4" t="str">
        <f>'Id information'!C154</f>
        <v>Moorea_2</v>
      </c>
      <c r="D154" s="4">
        <f>'Id information'!D154</f>
        <v>90</v>
      </c>
      <c r="E154" s="4">
        <f>Calculations!AA154</f>
        <v>8657043.6791664567</v>
      </c>
      <c r="F154" s="61">
        <f>Calculations!Q154</f>
        <v>17.554101265680814</v>
      </c>
      <c r="G154">
        <f>Calculations!R154</f>
        <v>6.2386792505733961</v>
      </c>
    </row>
    <row r="155" spans="1:7">
      <c r="A155" s="4">
        <f>Volume_Weights!A155</f>
        <v>201</v>
      </c>
      <c r="B155" s="4" t="str">
        <f>'Id information'!B155</f>
        <v>Pachyseris speciosa</v>
      </c>
      <c r="C155" s="4" t="str">
        <f>'Id information'!C155</f>
        <v>Moorea_2</v>
      </c>
      <c r="D155" s="4">
        <f>'Id information'!D155</f>
        <v>72</v>
      </c>
      <c r="E155" s="4">
        <f>Calculations!AA155</f>
        <v>8267029.1758960299</v>
      </c>
      <c r="F155" s="61">
        <f>Calculations!Q155</f>
        <v>25.211958877730119</v>
      </c>
      <c r="G155">
        <f>Calculations!R155</f>
        <v>10.805523822219604</v>
      </c>
    </row>
    <row r="156" spans="1:7">
      <c r="A156" s="4">
        <f>Volume_Weights!A156</f>
        <v>202</v>
      </c>
      <c r="B156" s="4" t="str">
        <f>'Id information'!B156</f>
        <v>Pachyseris speciosa</v>
      </c>
      <c r="C156" s="4" t="str">
        <f>'Id information'!C156</f>
        <v>Moorea_2</v>
      </c>
      <c r="D156" s="4">
        <f>'Id information'!D156</f>
        <v>72</v>
      </c>
      <c r="E156" s="4">
        <f>Calculations!AA156</f>
        <v>17640669.473316997</v>
      </c>
      <c r="F156" s="61">
        <f>Calculations!Q156</f>
        <v>66.422688459650615</v>
      </c>
      <c r="G156">
        <f>Calculations!R156</f>
        <v>25.488623119619952</v>
      </c>
    </row>
    <row r="157" spans="1:7" s="8" customFormat="1" ht="17" thickBot="1">
      <c r="A157" s="4">
        <f>Volume_Weights!A157</f>
        <v>203</v>
      </c>
      <c r="B157" s="4" t="str">
        <f>'Id information'!B157</f>
        <v>Pachyseris speciosa</v>
      </c>
      <c r="C157" s="4" t="str">
        <f>'Id information'!C157</f>
        <v>Moorea_2</v>
      </c>
      <c r="D157" s="4">
        <f>'Id information'!D157</f>
        <v>72</v>
      </c>
      <c r="E157" s="4">
        <f>Calculations!AA157</f>
        <v>10169916.113433084</v>
      </c>
      <c r="F157" s="61">
        <f>Calculations!Q157</f>
        <v>26.056513574174677</v>
      </c>
      <c r="G157">
        <f>Calculations!R157</f>
        <v>8.5689625614074476</v>
      </c>
    </row>
    <row r="158" spans="1:7" ht="17" thickTop="1">
      <c r="A158" s="4">
        <f>Volume_Weights!A158</f>
        <v>1027</v>
      </c>
      <c r="B158" s="4" t="str">
        <f>'Id information'!B158</f>
        <v>Pachyseris speciosa</v>
      </c>
      <c r="C158" s="4" t="str">
        <f>'Id information'!C158</f>
        <v>Bora_2</v>
      </c>
      <c r="D158" s="4">
        <f>'Id information'!D158</f>
        <v>60</v>
      </c>
      <c r="E158" s="4">
        <f>Calculations!AA158</f>
        <v>9350652.6924059521</v>
      </c>
      <c r="F158" s="61">
        <f>Calculations!Q158</f>
        <v>32.360788871400977</v>
      </c>
      <c r="G158">
        <f>Calculations!R158</f>
        <v>12.799933098032827</v>
      </c>
    </row>
    <row r="159" spans="1:7">
      <c r="A159" s="4">
        <f>Volume_Weights!A159</f>
        <v>1028</v>
      </c>
      <c r="B159" s="4" t="str">
        <f>'Id information'!B159</f>
        <v>Pachyseris speciosa</v>
      </c>
      <c r="C159" s="4" t="str">
        <f>'Id information'!C159</f>
        <v>Bora_2</v>
      </c>
      <c r="D159" s="4">
        <f>'Id information'!D159</f>
        <v>60</v>
      </c>
      <c r="E159" s="4">
        <f>Calculations!AA159</f>
        <v>19116774.944970403</v>
      </c>
      <c r="F159" s="61">
        <f>Calculations!Q159</f>
        <v>66.041840303749126</v>
      </c>
      <c r="G159">
        <f>Calculations!R159</f>
        <v>29.7085034086295</v>
      </c>
    </row>
    <row r="160" spans="1:7">
      <c r="A160" s="4">
        <f>Volume_Weights!A160</f>
        <v>1029</v>
      </c>
      <c r="B160" s="4" t="str">
        <f>'Id information'!B160</f>
        <v>Pachyseris speciosa</v>
      </c>
      <c r="C160" s="4" t="str">
        <f>'Id information'!C160</f>
        <v>Bora_2</v>
      </c>
      <c r="D160" s="4">
        <f>'Id information'!D160</f>
        <v>60</v>
      </c>
      <c r="E160" s="4">
        <f>Calculations!AA160</f>
        <v>13185493.830909831</v>
      </c>
      <c r="F160" s="61">
        <f>Calculations!Q160</f>
        <v>44.45060273650877</v>
      </c>
      <c r="G160">
        <f>Calculations!R160</f>
        <v>18.038059257279603</v>
      </c>
    </row>
    <row r="161" spans="1:7">
      <c r="A161" s="4">
        <f>Volume_Weights!A161</f>
        <v>1030</v>
      </c>
      <c r="B161" s="4" t="str">
        <f>'Id information'!B161</f>
        <v>Pachyseris speciosa</v>
      </c>
      <c r="C161" s="4" t="str">
        <f>'Id information'!C161</f>
        <v>Bora_2</v>
      </c>
      <c r="D161" s="4">
        <f>'Id information'!D161</f>
        <v>60</v>
      </c>
      <c r="E161" s="4">
        <f>Calculations!AA161</f>
        <v>8594964.6730038766</v>
      </c>
      <c r="F161" s="61">
        <f>Calculations!Q161</f>
        <v>28.879286309394946</v>
      </c>
      <c r="G161">
        <f>Calculations!R161</f>
        <v>11.43059573714353</v>
      </c>
    </row>
    <row r="162" spans="1:7">
      <c r="A162" s="4">
        <f>Volume_Weights!A162</f>
        <v>1031</v>
      </c>
      <c r="B162" s="4" t="str">
        <f>'Id information'!B162</f>
        <v>Pachyseris speciosa</v>
      </c>
      <c r="C162" s="4" t="str">
        <f>'Id information'!C162</f>
        <v>Bora_2</v>
      </c>
      <c r="D162" s="4">
        <f>'Id information'!D162</f>
        <v>60</v>
      </c>
      <c r="E162" s="4">
        <f>Calculations!AA162</f>
        <v>9575770.3230616953</v>
      </c>
      <c r="F162" s="61">
        <f>Calculations!Q162</f>
        <v>28.583119929265152</v>
      </c>
      <c r="G162">
        <f>Calculations!R162</f>
        <v>11.523919364662284</v>
      </c>
    </row>
    <row r="163" spans="1:7" s="8" customFormat="1" ht="17" thickBot="1">
      <c r="A163" s="4">
        <f>Volume_Weights!A163</f>
        <v>1032</v>
      </c>
      <c r="B163" s="4" t="str">
        <f>'Id information'!B163</f>
        <v>Pachyseris speciosa</v>
      </c>
      <c r="C163" s="4" t="str">
        <f>'Id information'!C163</f>
        <v>Bora_2</v>
      </c>
      <c r="D163" s="4">
        <f>'Id information'!D163</f>
        <v>60</v>
      </c>
      <c r="E163" s="4">
        <f>Calculations!AA163</f>
        <v>11508134.258446462</v>
      </c>
      <c r="F163" s="61">
        <f>Calculations!Q163</f>
        <v>50.417724710679984</v>
      </c>
      <c r="G163">
        <f>Calculations!R163</f>
        <v>21.631647808831389</v>
      </c>
    </row>
    <row r="164" spans="1:7" ht="17" thickTop="1">
      <c r="A164" s="4">
        <f>Volume_Weights!A164</f>
        <v>909</v>
      </c>
      <c r="B164" s="4" t="str">
        <f>'Id information'!B164</f>
        <v>Pachyseris speciosa</v>
      </c>
      <c r="C164" s="4" t="str">
        <f>'Id information'!C164</f>
        <v>Bora_2</v>
      </c>
      <c r="D164" s="4">
        <f>'Id information'!D164</f>
        <v>90</v>
      </c>
      <c r="E164" s="4">
        <f>Calculations!AA164</f>
        <v>10510229.009368306</v>
      </c>
      <c r="F164" s="61">
        <f>Calculations!Q164</f>
        <v>51.736018397003853</v>
      </c>
      <c r="G164">
        <f>Calculations!R164</f>
        <v>20.570506593038253</v>
      </c>
    </row>
    <row r="165" spans="1:7">
      <c r="A165" s="4">
        <f>Volume_Weights!A165</f>
        <v>910</v>
      </c>
      <c r="B165" s="4" t="str">
        <f>'Id information'!B165</f>
        <v>Pachyseris speciosa</v>
      </c>
      <c r="C165" s="4" t="str">
        <f>'Id information'!C165</f>
        <v>Bora_2</v>
      </c>
      <c r="D165" s="4">
        <f>'Id information'!D165</f>
        <v>90</v>
      </c>
      <c r="E165" s="4">
        <f>Calculations!AA165</f>
        <v>11032417.500743236</v>
      </c>
      <c r="F165" s="61">
        <f>Calculations!Q165</f>
        <v>39.500820312930117</v>
      </c>
      <c r="G165">
        <f>Calculations!R165</f>
        <v>16.36586231955868</v>
      </c>
    </row>
    <row r="166" spans="1:7">
      <c r="A166" s="4">
        <f>Volume_Weights!A166</f>
        <v>911</v>
      </c>
      <c r="B166" s="4" t="str">
        <f>'Id information'!B166</f>
        <v>Pachyseris speciosa</v>
      </c>
      <c r="C166" s="4" t="str">
        <f>'Id information'!C166</f>
        <v>Bora_2</v>
      </c>
      <c r="D166" s="4">
        <f>'Id information'!D166</f>
        <v>90</v>
      </c>
      <c r="E166" s="4">
        <f>Calculations!AA166</f>
        <v>8546704.5290617589</v>
      </c>
      <c r="F166" s="61">
        <f>Calculations!Q166</f>
        <v>32.944565316913113</v>
      </c>
      <c r="G166">
        <f>Calculations!R166</f>
        <v>14.583148072397009</v>
      </c>
    </row>
    <row r="167" spans="1:7">
      <c r="A167" s="4">
        <f>Volume_Weights!A167</f>
        <v>912</v>
      </c>
      <c r="B167" s="4" t="str">
        <f>'Id information'!B167</f>
        <v>Pachyseris speciosa</v>
      </c>
      <c r="C167" s="4" t="str">
        <f>'Id information'!C167</f>
        <v>Bora_2</v>
      </c>
      <c r="D167" s="4">
        <f>'Id information'!D167</f>
        <v>90</v>
      </c>
      <c r="E167" s="4">
        <f>Calculations!AA167</f>
        <v>15860159.132722236</v>
      </c>
      <c r="F167" s="61">
        <f>Calculations!Q167</f>
        <v>57.81728801606377</v>
      </c>
      <c r="G167">
        <f>Calculations!R167</f>
        <v>24.327566136863584</v>
      </c>
    </row>
    <row r="168" spans="1:7">
      <c r="A168" s="4">
        <f>Volume_Weights!A168</f>
        <v>913</v>
      </c>
      <c r="B168" s="4" t="str">
        <f>'Id information'!B168</f>
        <v>Pachyseris speciosa</v>
      </c>
      <c r="C168" s="4" t="str">
        <f>'Id information'!C168</f>
        <v>Bora_2</v>
      </c>
      <c r="D168" s="4">
        <f>'Id information'!D168</f>
        <v>90</v>
      </c>
      <c r="E168" s="4">
        <f>Calculations!AA168</f>
        <v>8235943.0565095767</v>
      </c>
      <c r="F168" s="61">
        <f>Calculations!Q168</f>
        <v>19.094258416873615</v>
      </c>
      <c r="G168">
        <f>Calculations!R168</f>
        <v>-0.17436582237742795</v>
      </c>
    </row>
    <row r="169" spans="1:7" s="8" customFormat="1" ht="17" thickBot="1">
      <c r="A169" s="4">
        <f>Volume_Weights!A169</f>
        <v>914</v>
      </c>
      <c r="B169" s="4" t="str">
        <f>'Id information'!B169</f>
        <v>Pachyseris speciosa</v>
      </c>
      <c r="C169" s="4" t="str">
        <f>'Id information'!C169</f>
        <v>Bora_2</v>
      </c>
      <c r="D169" s="4">
        <f>'Id information'!D169</f>
        <v>90</v>
      </c>
      <c r="E169" s="4">
        <f>Calculations!AA169</f>
        <v>17247432.904406104</v>
      </c>
      <c r="F169" s="61">
        <f>Calculations!Q169</f>
        <v>62.538883721503225</v>
      </c>
      <c r="G169">
        <f>Calculations!R169</f>
        <v>25.527124668140914</v>
      </c>
    </row>
    <row r="170" spans="1:7" ht="17" thickTop="1">
      <c r="A170" s="4">
        <f>Volume_Weights!A170</f>
        <v>852</v>
      </c>
      <c r="B170" s="4" t="str">
        <f>'Id information'!B170</f>
        <v>Pachyseris speciosa</v>
      </c>
      <c r="C170" s="4" t="str">
        <f>'Id information'!C170</f>
        <v>Bora_2</v>
      </c>
      <c r="D170" s="4">
        <f>'Id information'!D170</f>
        <v>40</v>
      </c>
      <c r="E170" s="4">
        <f>Calculations!AA170</f>
        <v>12557444.371499212</v>
      </c>
      <c r="F170" s="61">
        <f>Calculations!Q170</f>
        <v>39.72142680877019</v>
      </c>
      <c r="G170">
        <f>Calculations!R170</f>
        <v>16.703356567166267</v>
      </c>
    </row>
    <row r="171" spans="1:7">
      <c r="A171" s="4">
        <f>Volume_Weights!A171</f>
        <v>853</v>
      </c>
      <c r="B171" s="4" t="str">
        <f>'Id information'!B171</f>
        <v>Pachyseris speciosa</v>
      </c>
      <c r="C171" s="4" t="str">
        <f>'Id information'!C171</f>
        <v>Bora_2</v>
      </c>
      <c r="D171" s="4">
        <f>'Id information'!D171</f>
        <v>40</v>
      </c>
      <c r="E171" s="4">
        <f>Calculations!AA171</f>
        <v>7301643.5512857707</v>
      </c>
      <c r="F171" s="61">
        <f>Calculations!Q171</f>
        <v>19.504669482180418</v>
      </c>
      <c r="G171">
        <f>Calculations!R171</f>
        <v>8.3509384072292114</v>
      </c>
    </row>
    <row r="172" spans="1:7">
      <c r="A172" s="4">
        <f>Volume_Weights!A172</f>
        <v>854</v>
      </c>
      <c r="B172" s="4" t="str">
        <f>'Id information'!B172</f>
        <v>Pachyseris speciosa</v>
      </c>
      <c r="C172" s="4" t="str">
        <f>'Id information'!C172</f>
        <v>Bora_2</v>
      </c>
      <c r="D172" s="4">
        <f>'Id information'!D172</f>
        <v>40</v>
      </c>
      <c r="E172" s="4">
        <f>Calculations!AA172</f>
        <v>5653066.7736632545</v>
      </c>
      <c r="F172" s="61">
        <f>Calculations!Q172</f>
        <v>19.465466891102455</v>
      </c>
      <c r="G172">
        <f>Calculations!R172</f>
        <v>8.4442961058302313</v>
      </c>
    </row>
    <row r="173" spans="1:7">
      <c r="A173" s="4">
        <f>Volume_Weights!A173</f>
        <v>855</v>
      </c>
      <c r="B173" s="4" t="str">
        <f>'Id information'!B173</f>
        <v>Pachyseris speciosa</v>
      </c>
      <c r="C173" s="4" t="str">
        <f>'Id information'!C173</f>
        <v>Bora_2</v>
      </c>
      <c r="D173" s="4">
        <f>'Id information'!D173</f>
        <v>40</v>
      </c>
      <c r="E173" s="4">
        <f>Calculations!AA173</f>
        <v>8512599.920530213</v>
      </c>
      <c r="F173" s="61">
        <f>Calculations!Q173</f>
        <v>30.640080582175102</v>
      </c>
      <c r="G173">
        <f>Calculations!R173</f>
        <v>14.272603993003264</v>
      </c>
    </row>
    <row r="174" spans="1:7">
      <c r="A174" s="4">
        <f>Volume_Weights!A174</f>
        <v>856</v>
      </c>
      <c r="B174" s="4" t="str">
        <f>'Id information'!B174</f>
        <v>Pachyseris speciosa</v>
      </c>
      <c r="C174" s="4" t="str">
        <f>'Id information'!C174</f>
        <v>Bora_2</v>
      </c>
      <c r="D174" s="4">
        <f>'Id information'!D174</f>
        <v>40</v>
      </c>
      <c r="E174" s="4">
        <f>Calculations!AA174</f>
        <v>8072797.6398938661</v>
      </c>
      <c r="F174" s="61">
        <f>Calculations!Q174</f>
        <v>25.92017032020118</v>
      </c>
      <c r="G174">
        <f>Calculations!R174</f>
        <v>11.28197213697638</v>
      </c>
    </row>
    <row r="175" spans="1:7" s="8" customFormat="1" ht="17" thickBot="1">
      <c r="A175" s="4">
        <f>Volume_Weights!A175</f>
        <v>857</v>
      </c>
      <c r="B175" s="4" t="str">
        <f>'Id information'!B175</f>
        <v>Pachyseris speciosa</v>
      </c>
      <c r="C175" s="4" t="str">
        <f>'Id information'!C175</f>
        <v>Bora_2</v>
      </c>
      <c r="D175" s="4">
        <f>'Id information'!D175</f>
        <v>40</v>
      </c>
      <c r="E175" s="4">
        <f>Calculations!AA175</f>
        <v>11165364.327434812</v>
      </c>
      <c r="F175" s="61">
        <f>Calculations!Q175</f>
        <v>35.625791033512314</v>
      </c>
      <c r="G175">
        <f>Calculations!R175</f>
        <v>16.916521889518659</v>
      </c>
    </row>
    <row r="176" spans="1:7" ht="17" thickTop="1">
      <c r="A176" s="4">
        <f>Volume_Weights!A176</f>
        <v>95</v>
      </c>
      <c r="B176" s="4" t="str">
        <f>'Id information'!B176</f>
        <v>Pachyseris speciosa</v>
      </c>
      <c r="C176" s="4" t="str">
        <f>'Id information'!C176</f>
        <v>Moorea_2</v>
      </c>
      <c r="D176" s="4">
        <f>'Id information'!D176</f>
        <v>77</v>
      </c>
      <c r="E176" s="4">
        <f>Calculations!AA176</f>
        <v>13557104.938977154</v>
      </c>
      <c r="F176" s="61">
        <f>Calculations!Q176</f>
        <v>34.797289002341017</v>
      </c>
      <c r="G176">
        <f>Calculations!R176</f>
        <v>15.53777574579952</v>
      </c>
    </row>
    <row r="177" spans="1:7">
      <c r="A177" s="4">
        <f>Volume_Weights!A177</f>
        <v>145</v>
      </c>
      <c r="B177" s="4" t="str">
        <f>'Id information'!B177</f>
        <v>Pachyseris speciosa</v>
      </c>
      <c r="C177" s="4" t="str">
        <f>'Id information'!C177</f>
        <v>Moorea_2</v>
      </c>
      <c r="D177" s="4">
        <f>'Id information'!D177</f>
        <v>60</v>
      </c>
      <c r="E177" s="4">
        <f>Calculations!AA177</f>
        <v>6990987.7798025925</v>
      </c>
      <c r="F177" s="61">
        <f>Calculations!Q177</f>
        <v>9.59875750782445</v>
      </c>
      <c r="G177">
        <f>Calculations!R177</f>
        <v>4.2911126083203088</v>
      </c>
    </row>
    <row r="178" spans="1:7">
      <c r="A178" s="4">
        <f>Volume_Weights!A178</f>
        <v>86</v>
      </c>
      <c r="B178" s="4" t="str">
        <f>'Id information'!B178</f>
        <v>Pachyseris speciosa</v>
      </c>
      <c r="C178" s="4" t="str">
        <f>'Id information'!C178</f>
        <v>Moorea_2</v>
      </c>
      <c r="D178" s="4">
        <f>'Id information'!D178</f>
        <v>47</v>
      </c>
      <c r="E178" s="4">
        <f>Calculations!AA178</f>
        <v>13950336.800988482</v>
      </c>
      <c r="F178" s="61">
        <f>Calculations!Q178</f>
        <v>46.393053495513428</v>
      </c>
      <c r="G178">
        <f>Calculations!R178</f>
        <v>22.434176883486277</v>
      </c>
    </row>
    <row r="179" spans="1:7">
      <c r="A179" s="4">
        <f>Volume_Weights!A179</f>
        <v>117</v>
      </c>
      <c r="B179" s="4" t="str">
        <f>'Id information'!B179</f>
        <v>Pachyseris speciosa</v>
      </c>
      <c r="C179" s="4" t="str">
        <f>'Id information'!C179</f>
        <v>Moorea_2</v>
      </c>
      <c r="D179" s="4">
        <f>'Id information'!D179</f>
        <v>40</v>
      </c>
      <c r="E179" s="4">
        <f>Calculations!AA179</f>
        <v>9641961.1584877875</v>
      </c>
      <c r="F179" s="61">
        <f>Calculations!Q179</f>
        <v>27.271630662831491</v>
      </c>
      <c r="G179">
        <f>Calculations!R179</f>
        <v>12.930362268995534</v>
      </c>
    </row>
    <row r="180" spans="1:7">
      <c r="A180" s="4">
        <f>Volume_Weights!A180</f>
        <v>219</v>
      </c>
      <c r="B180" s="4" t="str">
        <f>'Id information'!B180</f>
        <v>Pachyseris speciosa</v>
      </c>
      <c r="C180" s="4" t="str">
        <f>'Id information'!C180</f>
        <v>Moorea_2</v>
      </c>
      <c r="D180" s="4">
        <f>'Id information'!D180</f>
        <v>40</v>
      </c>
      <c r="E180" s="4">
        <f>Calculations!AA180</f>
        <v>7801533.3708536904</v>
      </c>
      <c r="F180" s="61">
        <f>Calculations!Q180</f>
        <v>17.037526926695879</v>
      </c>
      <c r="G180">
        <f>Calculations!R180</f>
        <v>8.3240444900917776</v>
      </c>
    </row>
    <row r="181" spans="1:7" s="8" customFormat="1" ht="17" thickBot="1">
      <c r="A181" s="4">
        <f>Volume_Weights!A181</f>
        <v>234</v>
      </c>
      <c r="B181" s="4" t="str">
        <f>'Id information'!B181</f>
        <v>Pachyseris speciosa</v>
      </c>
      <c r="C181" s="4" t="str">
        <f>'Id information'!C181</f>
        <v>Moorea_2</v>
      </c>
      <c r="D181" s="4">
        <f>'Id information'!D181</f>
        <v>18</v>
      </c>
      <c r="E181" s="4">
        <f>Calculations!AA181</f>
        <v>11796529.077072486</v>
      </c>
      <c r="F181" s="61">
        <f>Calculations!Q181</f>
        <v>58.935861631286222</v>
      </c>
      <c r="G181">
        <f>Calculations!R181</f>
        <v>26.283325194642728</v>
      </c>
    </row>
    <row r="182" spans="1:7" ht="17" thickTop="1">
      <c r="A182" s="4">
        <f>Volume_Weights!A182</f>
        <v>2594</v>
      </c>
      <c r="B182" s="4" t="str">
        <f>'Id information'!B182</f>
        <v>Pocillopora verrucosa</v>
      </c>
      <c r="C182" s="4" t="str">
        <f>'Id information'!C182</f>
        <v>Rangiroa_3</v>
      </c>
      <c r="D182" s="4">
        <f>'Id information'!D182</f>
        <v>6</v>
      </c>
      <c r="E182" s="4">
        <f>Calculations!AA182</f>
        <v>2198598.695337038</v>
      </c>
      <c r="F182" s="61">
        <f>Calculations!Q182</f>
        <v>6.456653512657379</v>
      </c>
      <c r="G182">
        <f>Calculations!R182</f>
        <v>2.6312958041394863</v>
      </c>
    </row>
    <row r="183" spans="1:7">
      <c r="A183" s="4">
        <f>Volume_Weights!A183</f>
        <v>2595</v>
      </c>
      <c r="B183" s="4" t="str">
        <f>'Id information'!B183</f>
        <v>Pocillopora verrucosa</v>
      </c>
      <c r="C183" s="4" t="str">
        <f>'Id information'!C183</f>
        <v>Rangiroa_3</v>
      </c>
      <c r="D183" s="4">
        <f>'Id information'!D183</f>
        <v>6</v>
      </c>
      <c r="E183" s="4">
        <f>Calculations!AA183</f>
        <v>3404819.15446385</v>
      </c>
      <c r="F183" s="61">
        <f>Calculations!Q183</f>
        <v>12.119002834040025</v>
      </c>
      <c r="G183">
        <f>Calculations!R183</f>
        <v>4.4558525695128433</v>
      </c>
    </row>
    <row r="184" spans="1:7">
      <c r="A184" s="4">
        <f>Volume_Weights!A184</f>
        <v>2596</v>
      </c>
      <c r="B184" s="4" t="str">
        <f>'Id information'!B184</f>
        <v>Pocillopora verrucosa</v>
      </c>
      <c r="C184" s="4" t="str">
        <f>'Id information'!C184</f>
        <v>Rangiroa_3</v>
      </c>
      <c r="D184" s="4">
        <f>'Id information'!D184</f>
        <v>6</v>
      </c>
      <c r="E184" s="4">
        <f>Calculations!AA184</f>
        <v>2701882.2234162251</v>
      </c>
      <c r="F184" s="61">
        <f>Calculations!Q184</f>
        <v>10.293380476418719</v>
      </c>
      <c r="G184">
        <f>Calculations!R184</f>
        <v>3.6253548142488921</v>
      </c>
    </row>
    <row r="185" spans="1:7">
      <c r="A185" s="4">
        <f>Volume_Weights!A185</f>
        <v>2597</v>
      </c>
      <c r="B185" s="4" t="str">
        <f>'Id information'!B185</f>
        <v>Pocillopora verrucosa</v>
      </c>
      <c r="C185" s="4" t="str">
        <f>'Id information'!C185</f>
        <v>Rangiroa_3</v>
      </c>
      <c r="D185" s="4">
        <f>'Id information'!D185</f>
        <v>6</v>
      </c>
      <c r="E185" s="4">
        <f>Calculations!AA185</f>
        <v>3387354.8183447225</v>
      </c>
      <c r="F185" s="61">
        <f>Calculations!Q185</f>
        <v>11.99863116123238</v>
      </c>
      <c r="G185">
        <f>Calculations!R185</f>
        <v>5.199403527762537</v>
      </c>
    </row>
    <row r="186" spans="1:7">
      <c r="A186" s="4">
        <f>Volume_Weights!A186</f>
        <v>2598</v>
      </c>
      <c r="B186" s="4" t="str">
        <f>'Id information'!B186</f>
        <v>Pocillopora verrucosa</v>
      </c>
      <c r="C186" s="4" t="str">
        <f>'Id information'!C186</f>
        <v>Rangiroa_3</v>
      </c>
      <c r="D186" s="4">
        <f>'Id information'!D186</f>
        <v>6</v>
      </c>
      <c r="E186" s="4">
        <f>Calculations!AA186</f>
        <v>3316602.0306661814</v>
      </c>
      <c r="F186" s="61">
        <f>Calculations!Q186</f>
        <v>11.021667933812878</v>
      </c>
      <c r="G186">
        <f>Calculations!R186</f>
        <v>3.6788442347866535</v>
      </c>
    </row>
    <row r="187" spans="1:7" s="8" customFormat="1" ht="17" thickBot="1">
      <c r="A187" s="4">
        <f>Volume_Weights!A187</f>
        <v>2599</v>
      </c>
      <c r="B187" s="4" t="str">
        <f>'Id information'!B187</f>
        <v>Pocillopora verrucosa</v>
      </c>
      <c r="C187" s="4" t="str">
        <f>'Id information'!C187</f>
        <v>Rangiroa_3</v>
      </c>
      <c r="D187" s="4">
        <f>'Id information'!D187</f>
        <v>6</v>
      </c>
      <c r="E187" s="4">
        <f>Calculations!AA187</f>
        <v>1704662.7698203439</v>
      </c>
      <c r="F187" s="61">
        <f>Calculations!Q187</f>
        <v>7.9576594967401348</v>
      </c>
      <c r="G187">
        <f>Calculations!R187</f>
        <v>3.0669373185922773</v>
      </c>
    </row>
    <row r="188" spans="1:7" ht="17" thickTop="1">
      <c r="A188" s="4">
        <f>Volume_Weights!A188</f>
        <v>2583</v>
      </c>
      <c r="B188" s="4" t="str">
        <f>'Id information'!B188</f>
        <v>Pocillopora verrucosa</v>
      </c>
      <c r="C188" s="4" t="str">
        <f>'Id information'!C188</f>
        <v>Rangiroa_3</v>
      </c>
      <c r="D188" s="4">
        <f>'Id information'!D188</f>
        <v>40</v>
      </c>
      <c r="E188" s="4">
        <f>Calculations!AA188</f>
        <v>2586542.4880665988</v>
      </c>
      <c r="F188" s="61">
        <f>Calculations!Q188</f>
        <v>9.1996587708299824</v>
      </c>
      <c r="G188">
        <f>Calculations!R188</f>
        <v>3.1724979768172106</v>
      </c>
    </row>
    <row r="189" spans="1:7">
      <c r="A189" s="4">
        <f>Volume_Weights!A189</f>
        <v>2584</v>
      </c>
      <c r="B189" s="4" t="str">
        <f>'Id information'!B189</f>
        <v>Pocillopora verrucosa</v>
      </c>
      <c r="C189" s="4" t="str">
        <f>'Id information'!C189</f>
        <v>Rangiroa_3</v>
      </c>
      <c r="D189" s="4">
        <f>'Id information'!D189</f>
        <v>40</v>
      </c>
      <c r="E189" s="4">
        <f>Calculations!AA189</f>
        <v>1932312.3853494651</v>
      </c>
      <c r="F189" s="61">
        <f>Calculations!Q189</f>
        <v>12.050637597413804</v>
      </c>
      <c r="G189">
        <f>Calculations!R189</f>
        <v>3.5368439685786313</v>
      </c>
    </row>
    <row r="190" spans="1:7">
      <c r="A190" s="4">
        <f>Volume_Weights!A190</f>
        <v>2585</v>
      </c>
      <c r="B190" s="4" t="str">
        <f>'Id information'!B190</f>
        <v>Pocillopora verrucosa</v>
      </c>
      <c r="C190" s="4" t="str">
        <f>'Id information'!C190</f>
        <v>Rangiroa_3</v>
      </c>
      <c r="D190" s="4">
        <f>'Id information'!D190</f>
        <v>40</v>
      </c>
      <c r="E190" s="4">
        <f>Calculations!AA190</f>
        <v>3458649.8070567492</v>
      </c>
      <c r="F190" s="61">
        <f>Calculations!Q190</f>
        <v>23.298743928834348</v>
      </c>
      <c r="G190">
        <f>Calculations!R190</f>
        <v>7.9662877555949487</v>
      </c>
    </row>
    <row r="191" spans="1:7">
      <c r="A191" s="4">
        <f>Volume_Weights!A191</f>
        <v>2586</v>
      </c>
      <c r="B191" s="4" t="str">
        <f>'Id information'!B191</f>
        <v>Pocillopora verrucosa</v>
      </c>
      <c r="C191" s="4" t="str">
        <f>'Id information'!C191</f>
        <v>Rangiroa_3</v>
      </c>
      <c r="D191" s="4">
        <f>'Id information'!D191</f>
        <v>40</v>
      </c>
      <c r="E191" s="4">
        <f>Calculations!AA191</f>
        <v>1929489.0863902729</v>
      </c>
      <c r="F191" s="61">
        <f>Calculations!Q191</f>
        <v>9.9043191529308032</v>
      </c>
      <c r="G191">
        <f>Calculations!R191</f>
        <v>3.8541628391475542</v>
      </c>
    </row>
    <row r="192" spans="1:7">
      <c r="A192" s="4">
        <f>Volume_Weights!A192</f>
        <v>2587</v>
      </c>
      <c r="B192" s="4" t="str">
        <f>'Id information'!B192</f>
        <v>Pocillopora verrucosa</v>
      </c>
      <c r="C192" s="4" t="str">
        <f>'Id information'!C192</f>
        <v>Rangiroa_3</v>
      </c>
      <c r="D192" s="4">
        <f>'Id information'!D192</f>
        <v>40</v>
      </c>
      <c r="E192" s="4">
        <f>Calculations!AA192</f>
        <v>4420517.4696189221</v>
      </c>
      <c r="F192" s="61">
        <f>Calculations!Q192</f>
        <v>20.787342949659031</v>
      </c>
      <c r="G192">
        <f>Calculations!R192</f>
        <v>7.224219586470201</v>
      </c>
    </row>
    <row r="193" spans="1:7" s="8" customFormat="1" ht="17" thickBot="1">
      <c r="A193" s="4">
        <f>Volume_Weights!A193</f>
        <v>2588</v>
      </c>
      <c r="B193" s="4" t="str">
        <f>'Id information'!B193</f>
        <v>Pocillopora verrucosa</v>
      </c>
      <c r="C193" s="4" t="str">
        <f>'Id information'!C193</f>
        <v>Rangiroa_3</v>
      </c>
      <c r="D193" s="4">
        <f>'Id information'!D193</f>
        <v>40</v>
      </c>
      <c r="E193" s="4">
        <f>Calculations!AA193</f>
        <v>1576711.2728008088</v>
      </c>
      <c r="F193" s="61">
        <f>Calculations!Q193</f>
        <v>9.1460075218850054</v>
      </c>
      <c r="G193">
        <f>Calculations!R193</f>
        <v>3.3164705542195074</v>
      </c>
    </row>
    <row r="194" spans="1:7" ht="17" thickTop="1">
      <c r="A194" s="4">
        <f>Volume_Weights!A194</f>
        <v>2483</v>
      </c>
      <c r="B194" s="4" t="str">
        <f>'Id information'!B194</f>
        <v>Pocillopora verrucosa</v>
      </c>
      <c r="C194" s="4" t="str">
        <f>'Id information'!C194</f>
        <v>Rangiroa_3</v>
      </c>
      <c r="D194" s="4">
        <f>'Id information'!D194</f>
        <v>20</v>
      </c>
      <c r="E194" s="4">
        <f>Calculations!AA194</f>
        <v>3377088.1149830963</v>
      </c>
      <c r="F194" s="61">
        <f>Calculations!Q194</f>
        <v>14.595447357745792</v>
      </c>
      <c r="G194">
        <f>Calculations!R194</f>
        <v>5.1223058512042696</v>
      </c>
    </row>
    <row r="195" spans="1:7">
      <c r="A195" s="4">
        <f>Volume_Weights!A195</f>
        <v>2484</v>
      </c>
      <c r="B195" s="4" t="str">
        <f>'Id information'!B195</f>
        <v>Pocillopora verrucosa</v>
      </c>
      <c r="C195" s="4" t="str">
        <f>'Id information'!C195</f>
        <v>Rangiroa_3</v>
      </c>
      <c r="D195" s="4">
        <f>'Id information'!D195</f>
        <v>20</v>
      </c>
      <c r="E195" s="4">
        <f>Calculations!AA195</f>
        <v>2253101.5003029052</v>
      </c>
      <c r="F195" s="61">
        <f>Calculations!Q195</f>
        <v>19.323002610364586</v>
      </c>
      <c r="G195">
        <f>Calculations!R195</f>
        <v>6.0888906132356286</v>
      </c>
    </row>
    <row r="196" spans="1:7">
      <c r="A196" s="4">
        <f>Volume_Weights!A196</f>
        <v>2485</v>
      </c>
      <c r="B196" s="4" t="str">
        <f>'Id information'!B196</f>
        <v>Pocillopora verrucosa</v>
      </c>
      <c r="C196" s="4" t="str">
        <f>'Id information'!C196</f>
        <v>Rangiroa_3</v>
      </c>
      <c r="D196" s="4">
        <f>'Id information'!D196</f>
        <v>20</v>
      </c>
      <c r="E196" s="4">
        <f>Calculations!AA196</f>
        <v>2150344.2751484965</v>
      </c>
      <c r="F196" s="61">
        <f>Calculations!Q196</f>
        <v>12.043541746963999</v>
      </c>
      <c r="G196">
        <f>Calculations!R196</f>
        <v>3.6150934047935075</v>
      </c>
    </row>
    <row r="197" spans="1:7">
      <c r="A197" s="4">
        <f>Volume_Weights!A197</f>
        <v>2486</v>
      </c>
      <c r="B197" s="4" t="str">
        <f>'Id information'!B197</f>
        <v>Pocillopora verrucosa</v>
      </c>
      <c r="C197" s="4" t="str">
        <f>'Id information'!C197</f>
        <v>Rangiroa_3</v>
      </c>
      <c r="D197" s="4">
        <f>'Id information'!D197</f>
        <v>20</v>
      </c>
      <c r="E197" s="4">
        <f>Calculations!AA197</f>
        <v>2602512.6435994003</v>
      </c>
      <c r="F197" s="61">
        <f>Calculations!Q197</f>
        <v>10.88824525200668</v>
      </c>
      <c r="G197">
        <f>Calculations!R197</f>
        <v>3.4810154938448923</v>
      </c>
    </row>
    <row r="198" spans="1:7">
      <c r="A198" s="4">
        <f>Volume_Weights!A198</f>
        <v>2487</v>
      </c>
      <c r="B198" s="4" t="str">
        <f>'Id information'!B198</f>
        <v>Pocillopora verrucosa</v>
      </c>
      <c r="C198" s="4" t="str">
        <f>'Id information'!C198</f>
        <v>Rangiroa_3</v>
      </c>
      <c r="D198" s="4">
        <f>'Id information'!D198</f>
        <v>20</v>
      </c>
      <c r="E198" s="4">
        <f>Calculations!AA198</f>
        <v>2593700.7361713983</v>
      </c>
      <c r="F198" s="61">
        <f>Calculations!Q198</f>
        <v>15.901261183319539</v>
      </c>
      <c r="G198">
        <f>Calculations!R198</f>
        <v>5.1239217458507369</v>
      </c>
    </row>
    <row r="199" spans="1:7" s="8" customFormat="1" ht="17" thickBot="1">
      <c r="A199" s="4">
        <f>Volume_Weights!A199</f>
        <v>2488</v>
      </c>
      <c r="B199" s="4" t="str">
        <f>'Id information'!B199</f>
        <v>Pocillopora verrucosa</v>
      </c>
      <c r="C199" s="4" t="str">
        <f>'Id information'!C199</f>
        <v>Rangiroa_3</v>
      </c>
      <c r="D199" s="4">
        <f>'Id information'!D199</f>
        <v>20</v>
      </c>
      <c r="E199" s="4">
        <f>Calculations!AA199</f>
        <v>4096116.6013855375</v>
      </c>
      <c r="F199" s="61">
        <f>Calculations!Q199</f>
        <v>27.368780729626895</v>
      </c>
      <c r="G199">
        <f>Calculations!R199</f>
        <v>9.7372743809962579</v>
      </c>
    </row>
    <row r="200" spans="1:7" ht="17" thickTop="1">
      <c r="A200" s="4">
        <f>Volume_Weights!A200</f>
        <v>915</v>
      </c>
      <c r="B200" s="4" t="str">
        <f>'Id information'!B200</f>
        <v>Pachyseris speciosa</v>
      </c>
      <c r="C200" s="4" t="str">
        <f>'Id information'!C200</f>
        <v>Bora_2</v>
      </c>
      <c r="D200" s="4">
        <f>'Id information'!D200</f>
        <v>90</v>
      </c>
      <c r="E200" s="4">
        <f>Calculations!AA200</f>
        <v>15766747.008270735</v>
      </c>
      <c r="F200" s="61">
        <f>Calculations!Q200</f>
        <v>40.755289155601155</v>
      </c>
      <c r="G200">
        <f>Calculations!R200</f>
        <v>17.287733031642407</v>
      </c>
    </row>
    <row r="201" spans="1:7">
      <c r="A201" s="4">
        <f>Volume_Weights!A201</f>
        <v>916</v>
      </c>
      <c r="B201" s="4" t="str">
        <f>'Id information'!B201</f>
        <v>Pachyseris speciosa</v>
      </c>
      <c r="C201" s="4" t="str">
        <f>'Id information'!C201</f>
        <v>Bora_2</v>
      </c>
      <c r="D201" s="4">
        <f>'Id information'!D201</f>
        <v>90</v>
      </c>
      <c r="E201" s="4">
        <f>Calculations!AA201</f>
        <v>12225079.53492921</v>
      </c>
      <c r="F201" s="61">
        <f>Calculations!Q201</f>
        <v>29.639345771273078</v>
      </c>
      <c r="G201">
        <f>Calculations!R201</f>
        <v>15.514057403220518</v>
      </c>
    </row>
    <row r="202" spans="1:7">
      <c r="A202" s="4">
        <f>Volume_Weights!A202</f>
        <v>1842</v>
      </c>
      <c r="B202" s="4" t="str">
        <f>'Id information'!B202</f>
        <v>Pachyseris speciosa</v>
      </c>
      <c r="C202" s="4" t="str">
        <f>'Id information'!C202</f>
        <v>Tikehau_2</v>
      </c>
      <c r="D202" s="4">
        <f>'Id information'!D202</f>
        <v>90</v>
      </c>
      <c r="E202" s="4">
        <f>Calculations!AA202</f>
        <v>21991018.954951938</v>
      </c>
      <c r="F202" s="61">
        <f>Calculations!Q202</f>
        <v>78.766865587408404</v>
      </c>
      <c r="G202">
        <f>Calculations!R202</f>
        <v>39.166309584774716</v>
      </c>
    </row>
    <row r="203" spans="1:7">
      <c r="A203" s="4">
        <f>Volume_Weights!A203</f>
        <v>2563</v>
      </c>
      <c r="B203" s="4" t="str">
        <f>'Id information'!B203</f>
        <v>Pachyseris speciosa</v>
      </c>
      <c r="C203" s="4" t="str">
        <f>'Id information'!C203</f>
        <v>Rangiroa_3</v>
      </c>
      <c r="D203" s="4">
        <f>'Id information'!D203</f>
        <v>90</v>
      </c>
      <c r="E203" s="4">
        <f>Calculations!AA203</f>
        <v>4569489.3979758378</v>
      </c>
      <c r="F203" s="61">
        <f>Calculations!Q203</f>
        <v>15.042543429020327</v>
      </c>
      <c r="G203">
        <f>Calculations!R203</f>
        <v>6.5383327591143123</v>
      </c>
    </row>
    <row r="204" spans="1:7">
      <c r="A204" s="4">
        <f>Volume_Weights!A204</f>
        <v>1851</v>
      </c>
      <c r="B204" s="4" t="str">
        <f>'Id information'!B204</f>
        <v>Pachyseris speciosa</v>
      </c>
      <c r="C204" s="4" t="str">
        <f>'Id information'!C204</f>
        <v>Tikehau_2</v>
      </c>
      <c r="D204" s="4">
        <f>'Id information'!D204</f>
        <v>60</v>
      </c>
      <c r="E204" s="4">
        <f>Calculations!AA204</f>
        <v>6928278.4613679191</v>
      </c>
      <c r="F204" s="61">
        <f>Calculations!Q204</f>
        <v>14.773481758936748</v>
      </c>
      <c r="G204">
        <f>Calculations!R204</f>
        <v>5.9165456041167097</v>
      </c>
    </row>
    <row r="205" spans="1:7" s="8" customFormat="1" ht="17" thickBot="1">
      <c r="A205" s="4">
        <f>Volume_Weights!A205</f>
        <v>1870</v>
      </c>
      <c r="B205" s="4" t="str">
        <f>'Id information'!B205</f>
        <v>Pachyseris speciosa</v>
      </c>
      <c r="C205" s="4" t="str">
        <f>'Id information'!C205</f>
        <v>Tikehau_2</v>
      </c>
      <c r="D205" s="4">
        <f>'Id information'!D205</f>
        <v>10</v>
      </c>
      <c r="E205" s="4">
        <f>Calculations!AA205</f>
        <v>9617746.2769610174</v>
      </c>
      <c r="F205" s="61">
        <f>Calculations!Q205</f>
        <v>27.769534989799549</v>
      </c>
      <c r="G205">
        <f>Calculations!R205</f>
        <v>7.4009654086946917</v>
      </c>
    </row>
    <row r="206" spans="1:7" ht="17" thickTop="1">
      <c r="A206" s="4">
        <f>Volume_Weights!A206</f>
        <v>170</v>
      </c>
      <c r="B206" s="4" t="str">
        <f>'Id information'!B206</f>
        <v>Pocillopora verrucosa</v>
      </c>
      <c r="C206" s="4" t="str">
        <f>'Id information'!C206</f>
        <v>Moorea_2</v>
      </c>
      <c r="D206" s="4">
        <f>'Id information'!D206</f>
        <v>60</v>
      </c>
      <c r="E206" s="4">
        <f>Calculations!AA206</f>
        <v>3588722.7334069107</v>
      </c>
      <c r="F206" s="61">
        <f>Calculations!Q206</f>
        <v>21.4761934221569</v>
      </c>
      <c r="G206">
        <f>Calculations!R206</f>
        <v>5.8117757776748764</v>
      </c>
    </row>
    <row r="207" spans="1:7">
      <c r="A207" s="4">
        <f>Volume_Weights!A207</f>
        <v>1149</v>
      </c>
      <c r="B207" s="4" t="str">
        <f>'Id information'!B207</f>
        <v>Pocillopora verrucosa</v>
      </c>
      <c r="C207" s="4" t="str">
        <f>'Id information'!C207</f>
        <v>Bora_2</v>
      </c>
      <c r="D207" s="4">
        <f>'Id information'!D207</f>
        <v>60</v>
      </c>
      <c r="E207" s="4">
        <f>Calculations!AA207</f>
        <v>4582204.4447837546</v>
      </c>
      <c r="F207" s="61">
        <f>Calculations!Q207</f>
        <v>31.205251554692733</v>
      </c>
      <c r="G207">
        <f>Calculations!R207</f>
        <v>9.5873652945501604</v>
      </c>
    </row>
    <row r="208" spans="1:7">
      <c r="A208" s="4">
        <f>Volume_Weights!A208</f>
        <v>1853</v>
      </c>
      <c r="B208" s="4" t="str">
        <f>'Id information'!B208</f>
        <v>Pocillopora verrucosa</v>
      </c>
      <c r="C208" s="4" t="str">
        <f>'Id information'!C208</f>
        <v>Tikehau_2</v>
      </c>
      <c r="D208" s="4">
        <f>'Id information'!D208</f>
        <v>40</v>
      </c>
      <c r="E208" s="4">
        <f>Calculations!AA208</f>
        <v>2880233.9343817383</v>
      </c>
      <c r="F208" s="61">
        <f>Calculations!Q208</f>
        <v>14.409444158400591</v>
      </c>
      <c r="G208">
        <f>Calculations!R208</f>
        <v>4.1215850669669241</v>
      </c>
    </row>
    <row r="209" spans="1:7">
      <c r="A209" s="4">
        <f>Volume_Weights!A209</f>
        <v>1854</v>
      </c>
      <c r="B209" s="4" t="str">
        <f>'Id information'!B209</f>
        <v>Pocillopora verrucosa</v>
      </c>
      <c r="C209" s="4" t="str">
        <f>'Id information'!C209</f>
        <v>Tikehau_2</v>
      </c>
      <c r="D209" s="4">
        <f>'Id information'!D209</f>
        <v>40</v>
      </c>
      <c r="E209" s="4">
        <f>Calculations!AA209</f>
        <v>2415013.1720548938</v>
      </c>
      <c r="F209" s="61">
        <f>Calculations!Q209</f>
        <v>14.663047772352087</v>
      </c>
      <c r="G209">
        <f>Calculations!R209</f>
        <v>4.3173418528916647</v>
      </c>
    </row>
    <row r="210" spans="1:7">
      <c r="A210" s="4">
        <f>Volume_Weights!A210</f>
        <v>1858</v>
      </c>
      <c r="B210" s="4" t="str">
        <f>'Id information'!B210</f>
        <v>Pocillopora verrucosa</v>
      </c>
      <c r="C210" s="4" t="str">
        <f>'Id information'!C210</f>
        <v>Tikehau_2</v>
      </c>
      <c r="D210" s="4">
        <f>'Id information'!D210</f>
        <v>40</v>
      </c>
      <c r="E210" s="4">
        <f>Calculations!AA210</f>
        <v>3693650.4437915976</v>
      </c>
      <c r="F210" s="61">
        <f>Calculations!Q210</f>
        <v>16.336683786283572</v>
      </c>
      <c r="G210">
        <f>Calculations!R210</f>
        <v>4.8813553181018063</v>
      </c>
    </row>
    <row r="211" spans="1:7" s="8" customFormat="1" ht="17" thickBot="1">
      <c r="A211" s="4">
        <f>Volume_Weights!A211</f>
        <v>2590</v>
      </c>
      <c r="B211" s="4" t="str">
        <f>'Id information'!B211</f>
        <v>Pocillopora verrucosa</v>
      </c>
      <c r="C211" s="4" t="str">
        <f>'Id information'!C211</f>
        <v>Rangiroa_3</v>
      </c>
      <c r="D211" s="4">
        <f>'Id information'!D211</f>
        <v>40</v>
      </c>
      <c r="E211" s="4">
        <f>Calculations!AA211</f>
        <v>2179023.8915246571</v>
      </c>
      <c r="F211" s="61">
        <f>Calculations!Q211</f>
        <v>8.7479760597908456</v>
      </c>
      <c r="G211">
        <f>Calculations!R211</f>
        <v>1.6502866888730794</v>
      </c>
    </row>
    <row r="212" spans="1:7" ht="17" thickTop="1">
      <c r="A212" s="4">
        <f>Volume_Weights!A212</f>
        <v>918</v>
      </c>
      <c r="B212" s="4" t="str">
        <f>'Id information'!B212</f>
        <v>Pachyseris speciosa</v>
      </c>
      <c r="C212" s="4" t="str">
        <f>'Id information'!C212</f>
        <v>Bora_2</v>
      </c>
      <c r="D212" s="4">
        <f>'Id information'!D212</f>
        <v>90</v>
      </c>
      <c r="E212" s="4">
        <f>Calculations!AA212</f>
        <v>19322646.861103423</v>
      </c>
      <c r="F212" s="61">
        <f>Calculations!Q212</f>
        <v>78.467441489826996</v>
      </c>
      <c r="G212">
        <f>Calculations!R212</f>
        <v>29.685337436325138</v>
      </c>
    </row>
    <row r="213" spans="1:7">
      <c r="A213" s="4">
        <f>Volume_Weights!A213</f>
        <v>1843</v>
      </c>
      <c r="B213" s="4" t="str">
        <f>'Id information'!B213</f>
        <v>Pachyseris speciosa</v>
      </c>
      <c r="C213" s="4" t="str">
        <f>'Id information'!C213</f>
        <v>Tikehau_2</v>
      </c>
      <c r="D213" s="4">
        <f>'Id information'!D213</f>
        <v>90</v>
      </c>
      <c r="E213" s="4">
        <f>Calculations!AA213</f>
        <v>8896344.8731635399</v>
      </c>
      <c r="F213" s="61">
        <f>Calculations!Q213</f>
        <v>41.696811424334797</v>
      </c>
      <c r="G213">
        <f>Calculations!R213</f>
        <v>17.409133047622149</v>
      </c>
    </row>
    <row r="214" spans="1:7">
      <c r="A214" s="4">
        <f>Volume_Weights!A214</f>
        <v>1844</v>
      </c>
      <c r="B214" s="4" t="str">
        <f>'Id information'!B214</f>
        <v>Pachyseris speciosa</v>
      </c>
      <c r="C214" s="4" t="str">
        <f>'Id information'!C214</f>
        <v>Tikehau_2</v>
      </c>
      <c r="D214" s="4">
        <f>'Id information'!D214</f>
        <v>90</v>
      </c>
      <c r="E214" s="4">
        <f>Calculations!AA214</f>
        <v>17035121.068771709</v>
      </c>
      <c r="F214" s="61">
        <f>Calculations!Q214</f>
        <v>78.72412636684048</v>
      </c>
      <c r="G214">
        <f>Calculations!R214</f>
        <v>35.553249944375111</v>
      </c>
    </row>
    <row r="215" spans="1:7">
      <c r="A215" s="4">
        <f>Volume_Weights!A215</f>
        <v>2570</v>
      </c>
      <c r="B215" s="4" t="str">
        <f>'Id information'!B215</f>
        <v>Pachyseris speciosa</v>
      </c>
      <c r="C215" s="4" t="str">
        <f>'Id information'!C215</f>
        <v>Rangiroa_3</v>
      </c>
      <c r="D215" s="4">
        <f>'Id information'!D215</f>
        <v>90</v>
      </c>
      <c r="E215" s="4">
        <f>Calculations!AA215</f>
        <v>15913120.221182611</v>
      </c>
      <c r="F215" s="61">
        <f>Calculations!Q215</f>
        <v>53.027462986537955</v>
      </c>
      <c r="G215">
        <f>Calculations!R215</f>
        <v>25.135310335132264</v>
      </c>
    </row>
    <row r="216" spans="1:7">
      <c r="A216" s="4">
        <f>Volume_Weights!A216</f>
        <v>2571</v>
      </c>
      <c r="B216" s="4" t="str">
        <f>'Id information'!B216</f>
        <v>Pachyseris speciosa</v>
      </c>
      <c r="C216" s="4" t="str">
        <f>'Id information'!C216</f>
        <v>Rangiroa_3</v>
      </c>
      <c r="D216" s="4">
        <f>'Id information'!D216</f>
        <v>90</v>
      </c>
      <c r="E216" s="4">
        <f>Calculations!AA216</f>
        <v>14601483.133873934</v>
      </c>
      <c r="F216" s="61">
        <f>Calculations!Q216</f>
        <v>51.103683718686888</v>
      </c>
      <c r="G216">
        <f>Calculations!R216</f>
        <v>26.565655804419258</v>
      </c>
    </row>
    <row r="217" spans="1:7" s="8" customFormat="1" ht="17" thickBot="1">
      <c r="A217" s="4">
        <f>Volume_Weights!A217</f>
        <v>2572</v>
      </c>
      <c r="B217" s="4" t="str">
        <f>'Id information'!B217</f>
        <v>Pachyseris speciosa</v>
      </c>
      <c r="C217" s="4" t="str">
        <f>'Id information'!C217</f>
        <v>Rangiroa_3</v>
      </c>
      <c r="D217" s="4">
        <f>'Id information'!D217</f>
        <v>90</v>
      </c>
      <c r="E217" s="4">
        <f>Calculations!AA217</f>
        <v>7823456.9357608156</v>
      </c>
      <c r="F217" s="61">
        <f>Calculations!Q217</f>
        <v>30.896838504187802</v>
      </c>
      <c r="G217">
        <f>Calculations!R217</f>
        <v>14.045603790649208</v>
      </c>
    </row>
    <row r="218" spans="1:7" ht="17" thickTop="1">
      <c r="A218" s="4">
        <f>Volume_Weights!A218</f>
        <v>1824</v>
      </c>
      <c r="B218" s="4" t="str">
        <f>'Id information'!B218</f>
        <v>Pocillopora verrucosa</v>
      </c>
      <c r="C218" s="4" t="str">
        <f>'Id information'!C218</f>
        <v>Tikehau_2</v>
      </c>
      <c r="D218" s="4">
        <f>'Id information'!D218</f>
        <v>20</v>
      </c>
      <c r="E218" s="4">
        <f>Calculations!AA218</f>
        <v>4160565.1035881867</v>
      </c>
      <c r="F218" s="61">
        <f>Calculations!Q218</f>
        <v>31.70771158495425</v>
      </c>
      <c r="G218">
        <f>Calculations!R218</f>
        <v>11.978329835942535</v>
      </c>
    </row>
    <row r="219" spans="1:7">
      <c r="A219" s="4">
        <f>Volume_Weights!A219</f>
        <v>1861</v>
      </c>
      <c r="B219" s="4" t="str">
        <f>'Id information'!B219</f>
        <v>Pocillopora verrucosa</v>
      </c>
      <c r="C219" s="4" t="str">
        <f>'Id information'!C219</f>
        <v>Tikehau_2</v>
      </c>
      <c r="D219" s="4">
        <f>'Id information'!D219</f>
        <v>40</v>
      </c>
      <c r="E219" s="4">
        <f>Calculations!AA219</f>
        <v>3404410.6224582065</v>
      </c>
      <c r="F219" s="61">
        <f>Calculations!Q219</f>
        <v>14.266443075101012</v>
      </c>
      <c r="G219">
        <f>Calculations!R219</f>
        <v>5.408419736071667</v>
      </c>
    </row>
    <row r="220" spans="1:7">
      <c r="A220" s="4">
        <f>Volume_Weights!A220</f>
        <v>1863</v>
      </c>
      <c r="B220" s="4" t="str">
        <f>'Id information'!B220</f>
        <v>Pocillopora verrucosa</v>
      </c>
      <c r="C220" s="4" t="str">
        <f>'Id information'!C220</f>
        <v>Tikehau_2</v>
      </c>
      <c r="D220" s="4">
        <f>'Id information'!D220</f>
        <v>40</v>
      </c>
      <c r="E220" s="4">
        <f>Calculations!AA220</f>
        <v>4199386.1261008391</v>
      </c>
      <c r="F220" s="61">
        <f>Calculations!Q220</f>
        <v>29.574173763205032</v>
      </c>
      <c r="G220">
        <f>Calculations!R220</f>
        <v>11.529296444665178</v>
      </c>
    </row>
    <row r="221" spans="1:7">
      <c r="A221" s="4">
        <f>Volume_Weights!A221</f>
        <v>2589</v>
      </c>
      <c r="B221" s="4" t="str">
        <f>'Id information'!B221</f>
        <v>Pocillopora verrucosa</v>
      </c>
      <c r="C221" s="4" t="str">
        <f>'Id information'!C221</f>
        <v>Rangiroa_3</v>
      </c>
      <c r="D221" s="4">
        <f>'Id information'!D221</f>
        <v>40</v>
      </c>
      <c r="E221" s="4">
        <f>Calculations!AA221</f>
        <v>2732542.0501206997</v>
      </c>
      <c r="F221" s="61">
        <f>Calculations!Q221</f>
        <v>13.856796942514066</v>
      </c>
      <c r="G221">
        <f>Calculations!R221</f>
        <v>4.6555984561028554</v>
      </c>
    </row>
    <row r="222" spans="1:7">
      <c r="A222" s="4">
        <f>Volume_Weights!A222</f>
        <v>2591</v>
      </c>
      <c r="B222" s="4" t="str">
        <f>'Id information'!B222</f>
        <v>Pocillopora verrucosa</v>
      </c>
      <c r="C222" s="4" t="str">
        <f>'Id information'!C222</f>
        <v>Rangiroa_3</v>
      </c>
      <c r="D222" s="4">
        <f>'Id information'!D222</f>
        <v>40</v>
      </c>
      <c r="E222" s="4">
        <f>Calculations!AA222</f>
        <v>4709851.5325118443</v>
      </c>
      <c r="F222" s="61">
        <f>Calculations!Q222</f>
        <v>16.29571407713086</v>
      </c>
      <c r="G222">
        <f>Calculations!R222</f>
        <v>5.1864921097829475</v>
      </c>
    </row>
    <row r="223" spans="1:7" s="8" customFormat="1" ht="17" thickBot="1">
      <c r="A223" s="4">
        <f>Volume_Weights!A223</f>
        <v>2592</v>
      </c>
      <c r="B223" s="4" t="str">
        <f>'Id information'!B223</f>
        <v>Pocillopora verrucosa</v>
      </c>
      <c r="C223" s="4" t="str">
        <f>'Id information'!C223</f>
        <v>Rangiroa_3</v>
      </c>
      <c r="D223" s="4">
        <f>'Id information'!D223</f>
        <v>40</v>
      </c>
      <c r="E223" s="4">
        <f>Calculations!AA223</f>
        <v>4482979.4350864561</v>
      </c>
      <c r="F223" s="61">
        <f>Calculations!Q223</f>
        <v>21.100970559457945</v>
      </c>
      <c r="G223">
        <f>Calculations!R223</f>
        <v>6.7254082306160887</v>
      </c>
    </row>
    <row r="224" spans="1:7" ht="17" thickTop="1">
      <c r="A224" s="4">
        <f>Volume_Weights!A224</f>
        <v>116</v>
      </c>
      <c r="B224" s="4" t="str">
        <f>'Id information'!B224</f>
        <v>Pocillopora verrucosa</v>
      </c>
      <c r="C224" s="4" t="str">
        <f>'Id information'!C224</f>
        <v>Moorea_2</v>
      </c>
      <c r="D224" s="4">
        <f>'Id information'!D224</f>
        <v>20</v>
      </c>
      <c r="E224" s="4">
        <f>Calculations!AA224</f>
        <v>1911724.9872459043</v>
      </c>
      <c r="F224" s="61">
        <f>Calculations!Q224</f>
        <v>15.163609944378436</v>
      </c>
      <c r="G224">
        <f>Calculations!R224</f>
        <v>6.0034833407616439</v>
      </c>
    </row>
    <row r="225" spans="1:7">
      <c r="A225" s="4">
        <f>Volume_Weights!A225</f>
        <v>1619</v>
      </c>
      <c r="B225" s="4" t="str">
        <f>'Id information'!B225</f>
        <v>Pocillopora verrucosa</v>
      </c>
      <c r="C225" s="4" t="str">
        <f>'Id information'!C225</f>
        <v>Tikehau_2</v>
      </c>
      <c r="D225" s="4">
        <f>'Id information'!D225</f>
        <v>20</v>
      </c>
      <c r="E225" s="4">
        <f>Calculations!AA225</f>
        <v>1790967.7912352423</v>
      </c>
      <c r="F225" s="61">
        <f>Calculations!Q225</f>
        <v>8.2151801127463067</v>
      </c>
      <c r="G225">
        <f>Calculations!R225</f>
        <v>3.3592477327433192</v>
      </c>
    </row>
    <row r="226" spans="1:7">
      <c r="A226" s="4">
        <f>Volume_Weights!A226</f>
        <v>1822</v>
      </c>
      <c r="B226" s="4" t="str">
        <f>'Id information'!B226</f>
        <v>Pocillopora verrucosa</v>
      </c>
      <c r="C226" s="4" t="str">
        <f>'Id information'!C226</f>
        <v>Tikehau_2</v>
      </c>
      <c r="D226" s="4">
        <f>'Id information'!D226</f>
        <v>20</v>
      </c>
      <c r="E226" s="4">
        <f>Calculations!AA226</f>
        <v>7141828.7628155099</v>
      </c>
      <c r="F226" s="61">
        <f>Calculations!Q226</f>
        <v>42.269118757688034</v>
      </c>
      <c r="G226">
        <f>Calculations!R226</f>
        <v>16.700437223893491</v>
      </c>
    </row>
    <row r="227" spans="1:7">
      <c r="A227" s="4">
        <f>Volume_Weights!A227</f>
        <v>2490</v>
      </c>
      <c r="B227" s="4" t="str">
        <f>'Id information'!B227</f>
        <v>Pocillopora verrucosa</v>
      </c>
      <c r="C227" s="4" t="str">
        <f>'Id information'!C227</f>
        <v>Rangiroa_3</v>
      </c>
      <c r="D227" s="4">
        <f>'Id information'!D227</f>
        <v>20</v>
      </c>
      <c r="E227" s="4">
        <f>Calculations!AA227</f>
        <v>3047877.7328038993</v>
      </c>
      <c r="F227" s="61">
        <f>Calculations!Q227</f>
        <v>15.693447970633352</v>
      </c>
      <c r="G227">
        <f>Calculations!R227</f>
        <v>4.7415028709912184</v>
      </c>
    </row>
    <row r="228" spans="1:7">
      <c r="A228" s="4">
        <f>Volume_Weights!A228</f>
        <v>2491</v>
      </c>
      <c r="B228" s="4" t="str">
        <f>'Id information'!B228</f>
        <v>Pocillopora verrucosa</v>
      </c>
      <c r="C228" s="4" t="str">
        <f>'Id information'!C228</f>
        <v>Rangiroa_3</v>
      </c>
      <c r="D228" s="4">
        <f>'Id information'!D228</f>
        <v>20</v>
      </c>
      <c r="E228" s="4">
        <f>Calculations!AA228</f>
        <v>1276039.4416252442</v>
      </c>
      <c r="F228" s="61">
        <f>Calculations!Q228</f>
        <v>7.9206364895903665</v>
      </c>
      <c r="G228">
        <f>Calculations!R228</f>
        <v>3.0453728352702889</v>
      </c>
    </row>
    <row r="229" spans="1:7" s="8" customFormat="1" ht="17" thickBot="1">
      <c r="A229" s="4">
        <f>Volume_Weights!A229</f>
        <v>2492</v>
      </c>
      <c r="B229" s="4" t="str">
        <f>'Id information'!B229</f>
        <v>Pocillopora verrucosa</v>
      </c>
      <c r="C229" s="4" t="str">
        <f>'Id information'!C229</f>
        <v>Rangiroa_3</v>
      </c>
      <c r="D229" s="4">
        <f>'Id information'!D229</f>
        <v>20</v>
      </c>
      <c r="E229" s="4">
        <f>Calculations!AA229</f>
        <v>2800266.8776085097</v>
      </c>
      <c r="F229" s="61">
        <f>Calculations!Q229</f>
        <v>11.327989751602994</v>
      </c>
      <c r="G229">
        <f>Calculations!R229</f>
        <v>3.4437368987513932</v>
      </c>
    </row>
    <row r="230" spans="1:7" ht="17" thickTop="1">
      <c r="A230" s="4">
        <f>Volume_Weights!A230</f>
        <v>1823</v>
      </c>
      <c r="B230" s="4" t="str">
        <f>'Id information'!B230</f>
        <v>Pocillopora verrucosa</v>
      </c>
      <c r="C230" s="4" t="str">
        <f>'Id information'!C230</f>
        <v>Tikehau_2</v>
      </c>
      <c r="D230" s="4">
        <f>'Id information'!D230</f>
        <v>6</v>
      </c>
      <c r="E230" s="4">
        <f>Calculations!AA230</f>
        <v>4022251.541491454</v>
      </c>
      <c r="F230" s="61">
        <f>Calculations!Q230</f>
        <v>16.872153120684011</v>
      </c>
      <c r="G230">
        <f>Calculations!R230</f>
        <v>6.5983792984918868</v>
      </c>
    </row>
    <row r="231" spans="1:7">
      <c r="A231" s="4">
        <f>Volume_Weights!A231</f>
        <v>1825</v>
      </c>
      <c r="B231" s="4" t="str">
        <f>'Id information'!B231</f>
        <v>Pocillopora verrucosa</v>
      </c>
      <c r="C231" s="4" t="str">
        <f>'Id information'!C231</f>
        <v>Tikehau_2</v>
      </c>
      <c r="D231" s="4">
        <f>'Id information'!D231</f>
        <v>6</v>
      </c>
      <c r="E231" s="4">
        <f>Calculations!AA231</f>
        <v>5275239.2641569879</v>
      </c>
      <c r="F231" s="61">
        <f>Calculations!Q231</f>
        <v>29.449917395826962</v>
      </c>
      <c r="G231">
        <f>Calculations!R231</f>
        <v>10.90730516033128</v>
      </c>
    </row>
    <row r="232" spans="1:7">
      <c r="A232" s="4">
        <f>Volume_Weights!A232</f>
        <v>2600</v>
      </c>
      <c r="B232" s="4" t="str">
        <f>'Id information'!B232</f>
        <v>Pocillopora verrucosa</v>
      </c>
      <c r="C232" s="4" t="str">
        <f>'Id information'!C232</f>
        <v>Rangiroa_3</v>
      </c>
      <c r="D232" s="4">
        <f>'Id information'!D232</f>
        <v>6</v>
      </c>
      <c r="E232" s="4">
        <f>Calculations!AA232</f>
        <v>2845135.280410829</v>
      </c>
      <c r="F232" s="61">
        <f>Calculations!Q232</f>
        <v>8.7212427442260054</v>
      </c>
      <c r="G232">
        <f>Calculations!R232</f>
        <v>3.4158734918406402</v>
      </c>
    </row>
    <row r="233" spans="1:7">
      <c r="A233" s="4">
        <f>Volume_Weights!A233</f>
        <v>2601</v>
      </c>
      <c r="B233" s="4" t="str">
        <f>'Id information'!B233</f>
        <v>Pocillopora verrucosa</v>
      </c>
      <c r="C233" s="4" t="str">
        <f>'Id information'!C233</f>
        <v>Rangiroa_3</v>
      </c>
      <c r="D233" s="4">
        <f>'Id information'!D233</f>
        <v>6</v>
      </c>
      <c r="E233" s="4">
        <f>Calculations!AA233</f>
        <v>5331522.4863976026</v>
      </c>
      <c r="F233" s="61">
        <f>Calculations!Q233</f>
        <v>18.903614491639328</v>
      </c>
      <c r="G233">
        <f>Calculations!R233</f>
        <v>8.3428973363900738</v>
      </c>
    </row>
    <row r="234" spans="1:7">
      <c r="A234" s="4">
        <f>Volume_Weights!A234</f>
        <v>2602</v>
      </c>
      <c r="B234" s="4" t="str">
        <f>'Id information'!B234</f>
        <v>Pocillopora verrucosa</v>
      </c>
      <c r="C234" s="4" t="str">
        <f>'Id information'!C234</f>
        <v>Rangiroa_3</v>
      </c>
      <c r="D234" s="4">
        <f>'Id information'!D234</f>
        <v>6</v>
      </c>
      <c r="E234" s="4">
        <f>Calculations!AA234</f>
        <v>3525855.722220879</v>
      </c>
      <c r="F234" s="61">
        <f>Calculations!Q234</f>
        <v>12.282801361703253</v>
      </c>
      <c r="G234">
        <f>Calculations!R234</f>
        <v>3.4682331658462986</v>
      </c>
    </row>
    <row r="235" spans="1:7" s="8" customFormat="1" ht="17" thickBot="1">
      <c r="A235" s="4">
        <f>Volume_Weights!A235</f>
        <v>2603</v>
      </c>
      <c r="B235" s="4" t="str">
        <f>'Id information'!B235</f>
        <v>Pocillopora verrucosa</v>
      </c>
      <c r="C235" s="4" t="str">
        <f>'Id information'!C235</f>
        <v>Rangiroa_3</v>
      </c>
      <c r="D235" s="4">
        <f>'Id information'!D235</f>
        <v>6</v>
      </c>
      <c r="E235" s="4">
        <f>Calculations!AA235</f>
        <v>2494198.3750969674</v>
      </c>
      <c r="F235" s="61">
        <f>Calculations!Q235</f>
        <v>4.0735785533589688</v>
      </c>
      <c r="G235">
        <f>Calculations!R235</f>
        <v>3.3094577314026146</v>
      </c>
    </row>
    <row r="236" spans="1:7" ht="17" thickTop="1">
      <c r="A236" s="4">
        <f>Volume_Weights!A236</f>
        <v>1033</v>
      </c>
      <c r="B236" s="4" t="str">
        <f>'Id information'!B236</f>
        <v>Pachyseris speciosa</v>
      </c>
      <c r="C236" s="4" t="str">
        <f>'Id information'!C236</f>
        <v>Bora_2</v>
      </c>
      <c r="D236" s="4">
        <f>'Id information'!D236</f>
        <v>60</v>
      </c>
      <c r="E236" s="4">
        <f>Calculations!AA236</f>
        <v>10595916.815152619</v>
      </c>
      <c r="F236" s="61">
        <f>Calculations!Q236</f>
        <v>22.682264592259102</v>
      </c>
      <c r="G236">
        <f>Calculations!R236</f>
        <v>9.9699756799941124</v>
      </c>
    </row>
    <row r="237" spans="1:7">
      <c r="A237" s="4">
        <f>Volume_Weights!A237</f>
        <v>917</v>
      </c>
      <c r="B237" s="4" t="str">
        <f>'Id information'!B237</f>
        <v>Pachyseris speciosa</v>
      </c>
      <c r="C237" s="4" t="str">
        <f>'Id information'!C237</f>
        <v>Bora_2</v>
      </c>
      <c r="D237" s="4">
        <f>'Id information'!D237</f>
        <v>90</v>
      </c>
      <c r="E237" s="4">
        <f>Calculations!AA237</f>
        <v>10975694.962234223</v>
      </c>
      <c r="F237" s="61">
        <f>Calculations!Q237</f>
        <v>38.276845437534824</v>
      </c>
      <c r="G237">
        <f>Calculations!R237</f>
        <v>15.25647670284909</v>
      </c>
    </row>
    <row r="238" spans="1:7">
      <c r="A238" s="4">
        <f>Volume_Weights!A238</f>
        <v>111</v>
      </c>
      <c r="B238" s="4" t="str">
        <f>'Id information'!B238</f>
        <v>Pocillopora verrucosa</v>
      </c>
      <c r="C238" s="4" t="str">
        <f>'Id information'!C238</f>
        <v>Moorea_2</v>
      </c>
      <c r="D238" s="4">
        <f>'Id information'!D238</f>
        <v>20</v>
      </c>
      <c r="E238" s="4">
        <f>Calculations!AA238</f>
        <v>3232857.4435223094</v>
      </c>
      <c r="F238" s="61">
        <f>Calculations!Q238</f>
        <v>11.966289873832791</v>
      </c>
      <c r="G238">
        <f>Calculations!R238</f>
        <v>4.9345940157829418</v>
      </c>
    </row>
    <row r="239" spans="1:7">
      <c r="A239" s="4">
        <f>Volume_Weights!A239</f>
        <v>921</v>
      </c>
      <c r="B239" s="4" t="str">
        <f>'Id information'!B239</f>
        <v>Pocillopora verrucosa</v>
      </c>
      <c r="C239" s="4" t="str">
        <f>'Id information'!C239</f>
        <v>Bora_2</v>
      </c>
      <c r="D239" s="4">
        <f>'Id information'!D239</f>
        <v>20</v>
      </c>
      <c r="E239" s="4">
        <f>Calculations!AA239</f>
        <v>4080063.1792807626</v>
      </c>
      <c r="F239" s="61">
        <f>Calculations!Q239</f>
        <v>18.367980035686951</v>
      </c>
      <c r="G239">
        <f>Calculations!R239</f>
        <v>5.8654192155451588</v>
      </c>
    </row>
    <row r="240" spans="1:7">
      <c r="A240" s="4">
        <f>Volume_Weights!A240</f>
        <v>922</v>
      </c>
      <c r="B240" s="4" t="str">
        <f>'Id information'!B240</f>
        <v>Pocillopora verrucosa</v>
      </c>
      <c r="C240" s="4" t="str">
        <f>'Id information'!C240</f>
        <v>Bora_2</v>
      </c>
      <c r="D240" s="4">
        <f>'Id information'!D240</f>
        <v>20</v>
      </c>
      <c r="E240" s="4">
        <f>Calculations!AA240</f>
        <v>3988435.8775027231</v>
      </c>
      <c r="F240" s="61">
        <f>Calculations!Q240</f>
        <v>25.164080037214994</v>
      </c>
      <c r="G240">
        <f>Calculations!R240</f>
        <v>8.7543904015285605</v>
      </c>
    </row>
    <row r="241" spans="1:7" s="8" customFormat="1" ht="17" thickBot="1">
      <c r="A241" s="4">
        <f>Volume_Weights!A241</f>
        <v>1778</v>
      </c>
      <c r="B241" s="4" t="str">
        <f>'Id information'!B241</f>
        <v>Pocillopora verrucosa</v>
      </c>
      <c r="C241" s="4" t="str">
        <f>'Id information'!C241</f>
        <v>Tikehau_2</v>
      </c>
      <c r="D241" s="4">
        <f>'Id information'!D241</f>
        <v>6</v>
      </c>
      <c r="E241" s="4">
        <f>Calculations!AA241</f>
        <v>2599613.6629897077</v>
      </c>
      <c r="F241" s="61">
        <f>Calculations!Q241</f>
        <v>9.6460159516642143</v>
      </c>
      <c r="G241">
        <f>Calculations!R241</f>
        <v>3.8047474561376324</v>
      </c>
    </row>
    <row r="242" spans="1:7" ht="17" thickTop="1">
      <c r="A242" s="4">
        <f>Volume_Weights!A242</f>
        <v>1834</v>
      </c>
      <c r="B242" s="4" t="str">
        <f>'Id information'!B242</f>
        <v>Pachyseris speciosa</v>
      </c>
      <c r="C242" s="4" t="str">
        <f>'Id information'!C242</f>
        <v>Tikehau_2</v>
      </c>
      <c r="D242" s="4">
        <f>'Id information'!D242</f>
        <v>20</v>
      </c>
      <c r="E242" s="4">
        <f>Calculations!AA242</f>
        <v>11612530.985282745</v>
      </c>
      <c r="F242" s="61">
        <f>Calculations!Q242</f>
        <v>31.889821068530772</v>
      </c>
      <c r="G242">
        <f>Calculations!R242</f>
        <v>12.241863444260806</v>
      </c>
    </row>
    <row r="243" spans="1:7">
      <c r="A243" s="4">
        <f>Volume_Weights!A243</f>
        <v>1743</v>
      </c>
      <c r="B243" s="4" t="str">
        <f>'Id information'!B243</f>
        <v>Pachyseris speciosa</v>
      </c>
      <c r="C243" s="4" t="str">
        <f>'Id information'!C243</f>
        <v>Tikehau_2</v>
      </c>
      <c r="D243" s="4">
        <f>'Id information'!D243</f>
        <v>40</v>
      </c>
      <c r="E243" s="4">
        <f>Calculations!AA243</f>
        <v>15861397.502291285</v>
      </c>
      <c r="F243" s="61">
        <f>Calculations!Q243</f>
        <v>37.627854587257772</v>
      </c>
      <c r="G243">
        <f>Calculations!R243</f>
        <v>16.483874652128733</v>
      </c>
    </row>
    <row r="244" spans="1:7">
      <c r="A244" s="4">
        <f>Volume_Weights!A244</f>
        <v>2479</v>
      </c>
      <c r="B244" s="4" t="str">
        <f>'Id information'!B244</f>
        <v>Pachyseris speciosa</v>
      </c>
      <c r="C244" s="4" t="str">
        <f>'Id information'!C244</f>
        <v>Rangiroa_3</v>
      </c>
      <c r="D244" s="4">
        <f>'Id information'!D244</f>
        <v>40</v>
      </c>
      <c r="E244" s="4">
        <f>Calculations!AA244</f>
        <v>10959588.326779017</v>
      </c>
      <c r="F244" s="61">
        <f>Calculations!Q244</f>
        <v>30.322635274547071</v>
      </c>
      <c r="G244">
        <f>Calculations!R244</f>
        <v>10.820088041133024</v>
      </c>
    </row>
    <row r="245" spans="1:7">
      <c r="A245" s="4">
        <f>Volume_Weights!A245</f>
        <v>2480</v>
      </c>
      <c r="B245" s="4" t="str">
        <f>'Id information'!B245</f>
        <v>Pachyseris speciosa</v>
      </c>
      <c r="C245" s="4" t="str">
        <f>'Id information'!C245</f>
        <v>Rangiroa_3</v>
      </c>
      <c r="D245" s="4">
        <f>'Id information'!D245</f>
        <v>40</v>
      </c>
      <c r="E245" s="4">
        <f>Calculations!AA245</f>
        <v>5646416.6555090761</v>
      </c>
      <c r="F245" s="61">
        <f>Calculations!Q245</f>
        <v>14.422030086271835</v>
      </c>
      <c r="G245">
        <f>Calculations!R245</f>
        <v>6.5760805618556502</v>
      </c>
    </row>
    <row r="246" spans="1:7">
      <c r="A246" s="4">
        <f>Volume_Weights!A246</f>
        <v>2469</v>
      </c>
      <c r="B246" s="4" t="str">
        <f>'Id information'!B246</f>
        <v>Pachyseris speciosa</v>
      </c>
      <c r="C246" s="4" t="str">
        <f>'Id information'!C246</f>
        <v>Rangiroa_3</v>
      </c>
      <c r="D246" s="4">
        <f>'Id information'!D246</f>
        <v>60</v>
      </c>
      <c r="E246" s="4">
        <f>Calculations!AA246</f>
        <v>6789920.3760129781</v>
      </c>
      <c r="F246" s="61">
        <f>Calculations!Q246</f>
        <v>20.622294921344533</v>
      </c>
      <c r="G246">
        <f>Calculations!R246</f>
        <v>8.0805689389583613</v>
      </c>
    </row>
    <row r="247" spans="1:7">
      <c r="A247" s="4">
        <f>Volume_Weights!A247</f>
        <v>2470</v>
      </c>
      <c r="B247" s="4" t="str">
        <f>'Id information'!B247</f>
        <v>Pachyseris speciosa</v>
      </c>
      <c r="C247" s="4" t="str">
        <f>'Id information'!C247</f>
        <v>Rangiroa_3</v>
      </c>
      <c r="D247" s="4">
        <f>'Id information'!D247</f>
        <v>60</v>
      </c>
      <c r="E247" s="4">
        <f>Calculations!AA247</f>
        <v>7287633.7964017307</v>
      </c>
      <c r="F247" s="61">
        <f>Calculations!Q247</f>
        <v>21.389205192439082</v>
      </c>
      <c r="G247">
        <f>Calculations!R247</f>
        <v>9.5661125028467318</v>
      </c>
    </row>
    <row r="248" spans="1:7">
      <c r="A248" s="4"/>
      <c r="B248" s="4"/>
      <c r="C248" s="4"/>
      <c r="D248" s="4"/>
    </row>
    <row r="249" spans="1:7">
      <c r="A249" s="4"/>
      <c r="B249" s="4"/>
      <c r="C249" s="4"/>
      <c r="D249" s="4"/>
    </row>
    <row r="250" spans="1:7">
      <c r="A250" s="4"/>
      <c r="B250" s="4"/>
      <c r="C250" s="4"/>
      <c r="D250" s="4"/>
    </row>
    <row r="251" spans="1:7">
      <c r="A251" s="4"/>
      <c r="B251" s="4"/>
      <c r="C251" s="4"/>
      <c r="D251" s="4"/>
    </row>
    <row r="252" spans="1:7">
      <c r="A252" s="4"/>
      <c r="B252" s="4"/>
      <c r="C252" s="4"/>
      <c r="D252" s="4"/>
    </row>
    <row r="253" spans="1:7">
      <c r="A253" s="4"/>
      <c r="B253" s="4"/>
      <c r="C253" s="4"/>
      <c r="D253" s="4"/>
    </row>
    <row r="254" spans="1:7">
      <c r="A254" s="4"/>
      <c r="B254" s="4"/>
      <c r="C254" s="4"/>
      <c r="D254" s="4"/>
    </row>
    <row r="255" spans="1:7">
      <c r="A255" s="4"/>
      <c r="B255" s="4"/>
      <c r="C255" s="4"/>
      <c r="D255" s="4"/>
    </row>
    <row r="256" spans="1:7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6 16384:16384">
      <c r="A401" s="4"/>
      <c r="B401" s="4"/>
      <c r="C401" s="4"/>
      <c r="D401" s="4"/>
    </row>
    <row r="402" spans="1:6 16384:16384">
      <c r="A402" s="4"/>
      <c r="B402" s="4"/>
      <c r="C402" s="4"/>
      <c r="D402" s="4"/>
    </row>
    <row r="403" spans="1:6 16384:16384">
      <c r="A403" s="4"/>
      <c r="B403" s="4"/>
      <c r="C403" s="4"/>
      <c r="D403" s="4"/>
    </row>
    <row r="404" spans="1:6 16384:16384">
      <c r="A404" s="4"/>
      <c r="B404" s="4"/>
      <c r="C404" s="4"/>
      <c r="D404" s="4"/>
    </row>
    <row r="405" spans="1:6 16384:16384">
      <c r="A405" s="4"/>
      <c r="B405" s="4"/>
      <c r="C405" s="4"/>
      <c r="D405" s="4"/>
    </row>
    <row r="406" spans="1:6 16384:16384">
      <c r="A406" s="4"/>
      <c r="B406" s="4"/>
      <c r="C406" s="4"/>
      <c r="D406" s="4"/>
    </row>
    <row r="407" spans="1:6 16384:16384">
      <c r="A407" s="4"/>
      <c r="B407" s="4"/>
      <c r="C407" s="4"/>
      <c r="D407" s="4"/>
    </row>
    <row r="408" spans="1:6 16384:16384">
      <c r="A408" s="4"/>
      <c r="B408" s="4"/>
      <c r="C408" s="4"/>
      <c r="D408" s="4"/>
    </row>
    <row r="409" spans="1:6 16384:16384">
      <c r="A409" s="4"/>
      <c r="B409" s="4"/>
      <c r="C409" s="4"/>
      <c r="D409" s="4"/>
    </row>
    <row r="410" spans="1:6 16384:16384">
      <c r="A410" s="4"/>
      <c r="B410" s="4"/>
      <c r="C410" s="4"/>
      <c r="D410" s="4"/>
    </row>
    <row r="411" spans="1:6 16384:16384">
      <c r="A411" s="4"/>
      <c r="B411" s="4"/>
      <c r="C411" s="4"/>
      <c r="D411" s="4"/>
    </row>
    <row r="412" spans="1:6 16384:16384" s="11" customFormat="1">
      <c r="A412" s="4"/>
      <c r="B412" s="4"/>
      <c r="C412" s="4"/>
      <c r="D412" s="4"/>
      <c r="E412" s="37"/>
      <c r="F412" s="62"/>
      <c r="XFD412" s="1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information</vt:lpstr>
      <vt:lpstr>Volume_Weights</vt:lpstr>
      <vt:lpstr>Filtration isotopes</vt:lpstr>
      <vt:lpstr>Zoox Counting</vt:lpstr>
      <vt:lpstr>Chlorophyll</vt:lpstr>
      <vt:lpstr>Surfaces</vt:lpstr>
      <vt:lpstr>Calculations</vt:lpstr>
      <vt:lpstr>Sheet9</vt:lpstr>
      <vt:lpstr>Final_Database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Pérez-Rosales</dc:creator>
  <cp:lastModifiedBy>PEREZ-ROSALES Gonzalo</cp:lastModifiedBy>
  <dcterms:created xsi:type="dcterms:W3CDTF">2019-10-15T04:36:22Z</dcterms:created>
  <dcterms:modified xsi:type="dcterms:W3CDTF">2024-08-13T05:31:33Z</dcterms:modified>
</cp:coreProperties>
</file>