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Project\Orca\Application-Template\altiall-sv-template\"/>
    </mc:Choice>
  </mc:AlternateContent>
  <xr:revisionPtr revIDLastSave="0" documentId="13_ncr:1_{2EAB7181-B0A5-4A42-BB84-30EB7F4F5507}" xr6:coauthVersionLast="47" xr6:coauthVersionMax="47" xr10:uidLastSave="{00000000-0000-0000-0000-000000000000}"/>
  <bookViews>
    <workbookView xWindow="-108" yWindow="-108" windowWidth="23256" windowHeight="13896" firstSheet="2" activeTab="5" xr2:uid="{00000000-000D-0000-FFFF-FFFF00000000}"/>
  </bookViews>
  <sheets>
    <sheet name="PLC Control List" sheetId="1" r:id="rId1"/>
    <sheet name="Environment" sheetId="2" r:id="rId2"/>
    <sheet name="CV Control List" sheetId="3" r:id="rId3"/>
    <sheet name="BCR Layout" sheetId="4" r:id="rId4"/>
    <sheet name="중박스 코드 정보" sheetId="5" r:id="rId5"/>
    <sheet name="PLC#1-read" sheetId="6" r:id="rId6"/>
    <sheet name="PLC#1-write" sheetId="7" r:id="rId7"/>
    <sheet name="PLC#2-read" sheetId="8" r:id="rId8"/>
    <sheet name="PLC#2-write" sheetId="9" r:id="rId9"/>
    <sheet name="PLC#3-read" sheetId="10" r:id="rId10"/>
    <sheet name="PLC#3-write" sheetId="11" r:id="rId11"/>
    <sheet name="PLC#4-read" sheetId="12" r:id="rId12"/>
    <sheet name="PLC#4-write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7" roundtripDataChecksum="z2H0r59nNZzGxjDcAPIS3Qk3jXpAPW8tSVaRYMQMwgc="/>
    </ext>
  </extLst>
</workbook>
</file>

<file path=xl/calcChain.xml><?xml version="1.0" encoding="utf-8"?>
<calcChain xmlns="http://schemas.openxmlformats.org/spreadsheetml/2006/main">
  <c r="I75" i="13" l="1"/>
  <c r="J74" i="13" s="1"/>
  <c r="D21" i="13"/>
  <c r="D24" i="13" s="1"/>
  <c r="D27" i="13" s="1"/>
  <c r="D30" i="13" s="1"/>
  <c r="D33" i="13" s="1"/>
  <c r="D36" i="13" s="1"/>
  <c r="I183" i="12"/>
  <c r="J182" i="12" s="1"/>
  <c r="I92" i="12"/>
  <c r="J91" i="12" s="1"/>
  <c r="I75" i="12"/>
  <c r="J74" i="12" s="1"/>
  <c r="I58" i="12"/>
  <c r="J57" i="12" s="1"/>
  <c r="I41" i="12"/>
  <c r="J40" i="12" s="1"/>
  <c r="K28" i="12"/>
  <c r="L27" i="12" s="1"/>
  <c r="I28" i="12"/>
  <c r="J27" i="12" s="1"/>
  <c r="I16" i="12"/>
  <c r="J15" i="12"/>
  <c r="I4" i="12"/>
  <c r="J3" i="12" s="1"/>
  <c r="I154" i="11"/>
  <c r="J153" i="11" s="1"/>
  <c r="D75" i="11"/>
  <c r="D77" i="11" s="1"/>
  <c r="D79" i="11" s="1"/>
  <c r="D81" i="11" s="1"/>
  <c r="D83" i="11" s="1"/>
  <c r="D73" i="11"/>
  <c r="D24" i="11"/>
  <c r="D27" i="11" s="1"/>
  <c r="D30" i="11" s="1"/>
  <c r="D33" i="11" s="1"/>
  <c r="D36" i="11" s="1"/>
  <c r="D39" i="11" s="1"/>
  <c r="D42" i="11" s="1"/>
  <c r="D45" i="11" s="1"/>
  <c r="D48" i="11" s="1"/>
  <c r="D51" i="11" s="1"/>
  <c r="D54" i="11" s="1"/>
  <c r="D57" i="11" s="1"/>
  <c r="D60" i="11" s="1"/>
  <c r="D21" i="11"/>
  <c r="H140" i="10"/>
  <c r="I139" i="10" s="1"/>
  <c r="I111" i="10"/>
  <c r="I84" i="10"/>
  <c r="H63" i="10"/>
  <c r="I62" i="10" s="1"/>
  <c r="H41" i="10"/>
  <c r="I40" i="10"/>
  <c r="H28" i="10"/>
  <c r="I27" i="10" s="1"/>
  <c r="H16" i="10"/>
  <c r="I15" i="10" s="1"/>
  <c r="H4" i="10"/>
  <c r="I3" i="10" s="1"/>
  <c r="D20" i="9"/>
  <c r="D22" i="9" s="1"/>
  <c r="D24" i="9" s="1"/>
  <c r="D26" i="9" s="1"/>
  <c r="D28" i="9" s="1"/>
  <c r="D30" i="9" s="1"/>
  <c r="D32" i="9" s="1"/>
  <c r="D34" i="9" s="1"/>
  <c r="D36" i="9" s="1"/>
  <c r="D38" i="9" s="1"/>
  <c r="D40" i="9" s="1"/>
  <c r="D42" i="9" s="1"/>
  <c r="D44" i="9" s="1"/>
  <c r="D46" i="9" s="1"/>
  <c r="D48" i="9" s="1"/>
  <c r="H41" i="8"/>
  <c r="I40" i="8"/>
  <c r="H28" i="8"/>
  <c r="I27" i="8"/>
  <c r="H16" i="8"/>
  <c r="I15" i="8"/>
  <c r="K4" i="8"/>
  <c r="J4" i="8"/>
  <c r="I4" i="8"/>
  <c r="H4" i="8"/>
  <c r="I3" i="8" s="1"/>
  <c r="J3" i="8" s="1"/>
  <c r="K3" i="8" s="1"/>
  <c r="C51" i="7"/>
  <c r="C50" i="7"/>
  <c r="C49" i="7"/>
  <c r="C48" i="7"/>
  <c r="D22" i="7"/>
  <c r="D24" i="7" s="1"/>
  <c r="D26" i="7" s="1"/>
  <c r="D28" i="7" s="1"/>
  <c r="D30" i="7" s="1"/>
  <c r="D32" i="7" s="1"/>
  <c r="D34" i="7" s="1"/>
  <c r="D36" i="7" s="1"/>
  <c r="D38" i="7" s="1"/>
  <c r="D40" i="7" s="1"/>
  <c r="D42" i="7" s="1"/>
  <c r="D44" i="7" s="1"/>
  <c r="D46" i="7" s="1"/>
  <c r="D48" i="7" s="1"/>
  <c r="D50" i="7" s="1"/>
  <c r="H41" i="6"/>
  <c r="I40" i="6"/>
  <c r="H28" i="6"/>
  <c r="I27" i="6"/>
  <c r="H16" i="6"/>
  <c r="I15" i="6"/>
  <c r="K4" i="6"/>
  <c r="J4" i="6"/>
  <c r="I4" i="6"/>
  <c r="H4" i="6"/>
  <c r="I3" i="6"/>
  <c r="J3" i="6" s="1"/>
  <c r="K3" i="6" s="1"/>
  <c r="L3" i="6" s="1"/>
  <c r="U422" i="3"/>
  <c r="U421" i="3"/>
  <c r="U411" i="3"/>
  <c r="U410" i="3"/>
  <c r="U409" i="3"/>
  <c r="U408" i="3"/>
  <c r="U407" i="3"/>
  <c r="U406" i="3"/>
  <c r="U405" i="3"/>
  <c r="U404" i="3"/>
  <c r="U403" i="3"/>
  <c r="U402" i="3"/>
  <c r="U401" i="3"/>
  <c r="U400" i="3"/>
  <c r="U399" i="3"/>
  <c r="U398" i="3"/>
  <c r="U397" i="3"/>
  <c r="U396" i="3"/>
  <c r="U395" i="3"/>
  <c r="U394" i="3"/>
  <c r="U393" i="3"/>
  <c r="U392" i="3"/>
  <c r="U391" i="3"/>
  <c r="U390" i="3"/>
  <c r="U389" i="3"/>
  <c r="U388" i="3"/>
  <c r="U387" i="3"/>
  <c r="U386" i="3"/>
  <c r="U385" i="3"/>
  <c r="U384" i="3"/>
  <c r="U383" i="3"/>
  <c r="U382" i="3"/>
  <c r="U381" i="3"/>
  <c r="U380" i="3"/>
  <c r="U379" i="3"/>
  <c r="U378" i="3"/>
  <c r="U377" i="3"/>
  <c r="U376" i="3"/>
  <c r="U375" i="3"/>
  <c r="U374" i="3"/>
  <c r="U373" i="3"/>
  <c r="U372" i="3"/>
  <c r="U371" i="3"/>
  <c r="U370" i="3"/>
  <c r="U369" i="3"/>
  <c r="U368" i="3"/>
  <c r="U367" i="3"/>
  <c r="U366" i="3"/>
  <c r="U365" i="3"/>
  <c r="U364" i="3"/>
  <c r="U363" i="3"/>
  <c r="U362" i="3"/>
  <c r="U361" i="3"/>
  <c r="U360" i="3"/>
  <c r="U359" i="3"/>
  <c r="U358" i="3"/>
  <c r="U357" i="3"/>
  <c r="U356" i="3"/>
  <c r="U355" i="3"/>
  <c r="U354" i="3"/>
  <c r="U353" i="3"/>
  <c r="U352" i="3"/>
  <c r="U351" i="3"/>
  <c r="U350" i="3"/>
  <c r="U349" i="3"/>
  <c r="U348" i="3"/>
  <c r="U347" i="3"/>
  <c r="U346" i="3"/>
  <c r="U345" i="3"/>
  <c r="U344" i="3"/>
  <c r="U343" i="3"/>
  <c r="U342" i="3"/>
  <c r="U341" i="3"/>
  <c r="U340" i="3"/>
  <c r="I340" i="3"/>
  <c r="U339" i="3"/>
  <c r="I339" i="3"/>
  <c r="U338" i="3"/>
  <c r="I338" i="3"/>
  <c r="U337" i="3"/>
  <c r="I337" i="3"/>
  <c r="U336" i="3"/>
  <c r="I336" i="3"/>
  <c r="U335" i="3"/>
  <c r="I335" i="3"/>
  <c r="U334" i="3"/>
  <c r="I334" i="3"/>
  <c r="U333" i="3"/>
  <c r="I333" i="3"/>
  <c r="U332" i="3"/>
  <c r="I332" i="3"/>
  <c r="U331" i="3"/>
  <c r="I331" i="3"/>
  <c r="U330" i="3"/>
  <c r="I330" i="3"/>
  <c r="U329" i="3"/>
  <c r="I329" i="3"/>
  <c r="U328" i="3"/>
  <c r="I328" i="3"/>
  <c r="U327" i="3"/>
  <c r="I327" i="3"/>
  <c r="U326" i="3"/>
  <c r="I326" i="3"/>
  <c r="U325" i="3"/>
  <c r="I325" i="3"/>
  <c r="U324" i="3"/>
  <c r="I324" i="3"/>
  <c r="U323" i="3"/>
  <c r="I323" i="3"/>
  <c r="U322" i="3"/>
  <c r="I322" i="3"/>
  <c r="U321" i="3"/>
  <c r="I321" i="3"/>
  <c r="U320" i="3"/>
  <c r="I320" i="3"/>
  <c r="U319" i="3"/>
  <c r="I319" i="3"/>
  <c r="U318" i="3"/>
  <c r="I318" i="3"/>
  <c r="U317" i="3"/>
  <c r="I317" i="3"/>
  <c r="U316" i="3"/>
  <c r="U315" i="3"/>
  <c r="U314" i="3"/>
  <c r="I314" i="3"/>
  <c r="U313" i="3"/>
  <c r="I313" i="3"/>
  <c r="U312" i="3"/>
  <c r="I312" i="3"/>
  <c r="U311" i="3"/>
  <c r="I311" i="3"/>
  <c r="U310" i="3"/>
  <c r="I310" i="3"/>
  <c r="U309" i="3"/>
  <c r="I309" i="3"/>
  <c r="I308" i="3"/>
  <c r="I307" i="3"/>
  <c r="U306" i="3"/>
  <c r="I306" i="3"/>
  <c r="U305" i="3"/>
  <c r="I305" i="3"/>
  <c r="U304" i="3"/>
  <c r="I304" i="3"/>
  <c r="U303" i="3"/>
  <c r="I303" i="3"/>
  <c r="U302" i="3"/>
  <c r="I302" i="3"/>
  <c r="U301" i="3"/>
  <c r="I301" i="3"/>
  <c r="U300" i="3"/>
  <c r="I300" i="3"/>
  <c r="U299" i="3"/>
  <c r="I299" i="3"/>
  <c r="U298" i="3"/>
  <c r="I298" i="3"/>
  <c r="U297" i="3"/>
  <c r="I297" i="3"/>
  <c r="U296" i="3"/>
  <c r="I296" i="3"/>
  <c r="U295" i="3"/>
  <c r="I295" i="3"/>
  <c r="U294" i="3"/>
  <c r="I294" i="3"/>
  <c r="U293" i="3"/>
  <c r="I293" i="3"/>
  <c r="U292" i="3"/>
  <c r="I292" i="3"/>
  <c r="U291" i="3"/>
  <c r="I291" i="3"/>
  <c r="U290" i="3"/>
  <c r="I290" i="3"/>
  <c r="AG289" i="3"/>
  <c r="U289" i="3"/>
  <c r="I289" i="3"/>
  <c r="AG288" i="3"/>
  <c r="U288" i="3"/>
  <c r="I288" i="3"/>
  <c r="U287" i="3"/>
  <c r="I287" i="3"/>
  <c r="AG286" i="3"/>
  <c r="U286" i="3"/>
  <c r="I286" i="3"/>
  <c r="AG285" i="3"/>
  <c r="U285" i="3"/>
  <c r="I285" i="3"/>
  <c r="AG284" i="3"/>
  <c r="U284" i="3"/>
  <c r="I284" i="3"/>
  <c r="AG283" i="3"/>
  <c r="U283" i="3"/>
  <c r="I283" i="3"/>
  <c r="AG282" i="3"/>
  <c r="U282" i="3"/>
  <c r="I282" i="3"/>
  <c r="AG281" i="3"/>
  <c r="U281" i="3"/>
  <c r="I281" i="3"/>
  <c r="U280" i="3"/>
  <c r="I280" i="3"/>
  <c r="U279" i="3"/>
  <c r="I279" i="3"/>
  <c r="AG278" i="3"/>
  <c r="U278" i="3"/>
  <c r="I278" i="3"/>
  <c r="AG277" i="3"/>
  <c r="U277" i="3"/>
  <c r="I277" i="3"/>
  <c r="AG276" i="3"/>
  <c r="U276" i="3"/>
  <c r="I276" i="3"/>
  <c r="AG275" i="3"/>
  <c r="U275" i="3"/>
  <c r="I275" i="3"/>
  <c r="AG274" i="3"/>
  <c r="U274" i="3"/>
  <c r="I274" i="3"/>
  <c r="AG273" i="3"/>
  <c r="U273" i="3"/>
  <c r="I273" i="3"/>
  <c r="AG272" i="3"/>
  <c r="U272" i="3"/>
  <c r="I272" i="3"/>
  <c r="AG271" i="3"/>
  <c r="U271" i="3"/>
  <c r="I271" i="3"/>
  <c r="AG270" i="3"/>
  <c r="U270" i="3"/>
  <c r="I270" i="3"/>
  <c r="AG269" i="3"/>
  <c r="U269" i="3"/>
  <c r="I269" i="3"/>
  <c r="AG268" i="3"/>
  <c r="U268" i="3"/>
  <c r="I268" i="3"/>
  <c r="AG267" i="3"/>
  <c r="U267" i="3"/>
  <c r="I267" i="3"/>
  <c r="AG266" i="3"/>
  <c r="U266" i="3"/>
  <c r="I266" i="3"/>
  <c r="AG265" i="3"/>
  <c r="U265" i="3"/>
  <c r="I265" i="3"/>
  <c r="AG264" i="3"/>
  <c r="U264" i="3"/>
  <c r="I264" i="3"/>
  <c r="U263" i="3"/>
  <c r="I263" i="3"/>
  <c r="AG262" i="3"/>
  <c r="U262" i="3"/>
  <c r="I262" i="3"/>
  <c r="U261" i="3"/>
  <c r="I261" i="3"/>
  <c r="AG260" i="3"/>
  <c r="U260" i="3"/>
  <c r="I260" i="3"/>
  <c r="AG259" i="3"/>
  <c r="U259" i="3"/>
  <c r="I259" i="3"/>
  <c r="AG258" i="3"/>
  <c r="U258" i="3"/>
  <c r="I258" i="3"/>
  <c r="AG257" i="3"/>
  <c r="U257" i="3"/>
  <c r="I257" i="3"/>
  <c r="U256" i="3"/>
  <c r="I256" i="3"/>
  <c r="U255" i="3"/>
  <c r="I255" i="3"/>
  <c r="U254" i="3"/>
  <c r="I254" i="3"/>
  <c r="AG253" i="3"/>
  <c r="U253" i="3"/>
  <c r="I253" i="3"/>
  <c r="AG252" i="3"/>
  <c r="U252" i="3"/>
  <c r="I252" i="3"/>
  <c r="AG251" i="3"/>
  <c r="U251" i="3"/>
  <c r="I251" i="3"/>
  <c r="AG250" i="3"/>
  <c r="U250" i="3"/>
  <c r="I250" i="3"/>
  <c r="AG249" i="3"/>
  <c r="U249" i="3"/>
  <c r="I249" i="3"/>
  <c r="U248" i="3"/>
  <c r="I248" i="3"/>
  <c r="U247" i="3"/>
  <c r="I247" i="3"/>
  <c r="AG246" i="3"/>
  <c r="U246" i="3"/>
  <c r="I246" i="3"/>
  <c r="AG245" i="3"/>
  <c r="U245" i="3"/>
  <c r="I245" i="3"/>
  <c r="AG244" i="3"/>
  <c r="U244" i="3"/>
  <c r="I244" i="3"/>
  <c r="AG243" i="3"/>
  <c r="U243" i="3"/>
  <c r="I243" i="3"/>
  <c r="AG242" i="3"/>
  <c r="U242" i="3"/>
  <c r="I242" i="3"/>
  <c r="AG241" i="3"/>
  <c r="U241" i="3"/>
  <c r="I241" i="3"/>
  <c r="AG240" i="3"/>
  <c r="U240" i="3"/>
  <c r="I240" i="3"/>
  <c r="AG239" i="3"/>
  <c r="U239" i="3"/>
  <c r="I239" i="3"/>
  <c r="AG238" i="3"/>
  <c r="U238" i="3"/>
  <c r="I238" i="3"/>
  <c r="AG237" i="3"/>
  <c r="U237" i="3"/>
  <c r="I237" i="3"/>
  <c r="AG236" i="3"/>
  <c r="U236" i="3"/>
  <c r="I236" i="3"/>
  <c r="AG235" i="3"/>
  <c r="U235" i="3"/>
  <c r="I235" i="3"/>
  <c r="AG234" i="3"/>
  <c r="U234" i="3"/>
  <c r="I234" i="3"/>
  <c r="AG233" i="3"/>
  <c r="U233" i="3"/>
  <c r="I233" i="3"/>
  <c r="AG232" i="3"/>
  <c r="U232" i="3"/>
  <c r="I232" i="3"/>
  <c r="AG231" i="3"/>
  <c r="U231" i="3"/>
  <c r="I231" i="3"/>
  <c r="AG230" i="3"/>
  <c r="U230" i="3"/>
  <c r="I230" i="3"/>
  <c r="U229" i="3"/>
  <c r="I229" i="3"/>
  <c r="U228" i="3"/>
  <c r="I228" i="3"/>
  <c r="AG227" i="3"/>
  <c r="U227" i="3"/>
  <c r="I227" i="3"/>
  <c r="AG226" i="3"/>
  <c r="U226" i="3"/>
  <c r="I226" i="3"/>
  <c r="AG225" i="3"/>
  <c r="U225" i="3"/>
  <c r="I225" i="3"/>
  <c r="AG224" i="3"/>
  <c r="U224" i="3"/>
  <c r="I224" i="3"/>
  <c r="AG223" i="3"/>
  <c r="U223" i="3"/>
  <c r="I223" i="3"/>
  <c r="AG222" i="3"/>
  <c r="U222" i="3"/>
  <c r="I222" i="3"/>
  <c r="AG221" i="3"/>
  <c r="U221" i="3"/>
  <c r="I221" i="3"/>
  <c r="AG220" i="3"/>
  <c r="U220" i="3"/>
  <c r="I220" i="3"/>
  <c r="AG219" i="3"/>
  <c r="U219" i="3"/>
  <c r="I219" i="3"/>
  <c r="AG218" i="3"/>
  <c r="U218" i="3"/>
  <c r="I218" i="3"/>
  <c r="AG217" i="3"/>
  <c r="U217" i="3"/>
  <c r="I217" i="3"/>
  <c r="AG216" i="3"/>
  <c r="U216" i="3"/>
  <c r="I216" i="3"/>
  <c r="AG215" i="3"/>
  <c r="U215" i="3"/>
  <c r="I215" i="3"/>
  <c r="AG214" i="3"/>
  <c r="U214" i="3"/>
  <c r="I214" i="3"/>
  <c r="AG213" i="3"/>
  <c r="U213" i="3"/>
  <c r="I213" i="3"/>
  <c r="AG212" i="3"/>
  <c r="U212" i="3"/>
  <c r="I212" i="3"/>
  <c r="AG211" i="3"/>
  <c r="U211" i="3"/>
  <c r="I211" i="3"/>
  <c r="U210" i="3"/>
  <c r="I210" i="3"/>
  <c r="U209" i="3"/>
  <c r="I209" i="3"/>
  <c r="I208" i="3"/>
  <c r="AG207" i="3"/>
  <c r="I207" i="3"/>
  <c r="AG206" i="3"/>
  <c r="I206" i="3"/>
  <c r="AG205" i="3"/>
  <c r="I205" i="3"/>
  <c r="AG204" i="3"/>
  <c r="U204" i="3"/>
  <c r="I204" i="3"/>
  <c r="AG203" i="3"/>
  <c r="U203" i="3"/>
  <c r="I203" i="3"/>
  <c r="AG202" i="3"/>
  <c r="U202" i="3"/>
  <c r="I202" i="3"/>
  <c r="AG201" i="3"/>
  <c r="I201" i="3"/>
  <c r="AG200" i="3"/>
  <c r="U200" i="3"/>
  <c r="I200" i="3"/>
  <c r="AG199" i="3"/>
  <c r="U199" i="3"/>
  <c r="I199" i="3"/>
  <c r="AG198" i="3"/>
  <c r="U198" i="3"/>
  <c r="I198" i="3"/>
  <c r="AG197" i="3"/>
  <c r="U197" i="3"/>
  <c r="I197" i="3"/>
  <c r="AG196" i="3"/>
  <c r="U196" i="3"/>
  <c r="I196" i="3"/>
  <c r="AG195" i="3"/>
  <c r="U195" i="3"/>
  <c r="I195" i="3"/>
  <c r="AG194" i="3"/>
  <c r="U194" i="3"/>
  <c r="I194" i="3"/>
  <c r="AG193" i="3"/>
  <c r="U193" i="3"/>
  <c r="I193" i="3"/>
  <c r="AG192" i="3"/>
  <c r="U192" i="3"/>
  <c r="I192" i="3"/>
  <c r="U191" i="3"/>
  <c r="I191" i="3"/>
  <c r="U190" i="3"/>
  <c r="I190" i="3"/>
  <c r="U189" i="3"/>
  <c r="I189" i="3"/>
  <c r="AG188" i="3"/>
  <c r="U188" i="3"/>
  <c r="I188" i="3"/>
  <c r="AG187" i="3"/>
  <c r="U187" i="3"/>
  <c r="I187" i="3"/>
  <c r="AG186" i="3"/>
  <c r="U186" i="3"/>
  <c r="I186" i="3"/>
  <c r="AG185" i="3"/>
  <c r="U185" i="3"/>
  <c r="I185" i="3"/>
  <c r="AG184" i="3"/>
  <c r="U184" i="3"/>
  <c r="I184" i="3"/>
  <c r="AG183" i="3"/>
  <c r="U183" i="3"/>
  <c r="I183" i="3"/>
  <c r="AG182" i="3"/>
  <c r="U182" i="3"/>
  <c r="I182" i="3"/>
  <c r="AG181" i="3"/>
  <c r="U181" i="3"/>
  <c r="I181" i="3"/>
  <c r="AG180" i="3"/>
  <c r="U180" i="3"/>
  <c r="I180" i="3"/>
  <c r="AG179" i="3"/>
  <c r="U179" i="3"/>
  <c r="I179" i="3"/>
  <c r="AG178" i="3"/>
  <c r="I178" i="3"/>
  <c r="AG177" i="3"/>
  <c r="U177" i="3"/>
  <c r="I177" i="3"/>
  <c r="AG176" i="3"/>
  <c r="U176" i="3"/>
  <c r="I176" i="3"/>
  <c r="AG175" i="3"/>
  <c r="U175" i="3"/>
  <c r="I175" i="3"/>
  <c r="AG174" i="3"/>
  <c r="U174" i="3"/>
  <c r="I174" i="3"/>
  <c r="AG173" i="3"/>
  <c r="U173" i="3"/>
  <c r="I173" i="3"/>
  <c r="U172" i="3"/>
  <c r="I172" i="3"/>
  <c r="U171" i="3"/>
  <c r="I171" i="3"/>
  <c r="U170" i="3"/>
  <c r="I170" i="3"/>
  <c r="AG169" i="3"/>
  <c r="U169" i="3"/>
  <c r="I169" i="3"/>
  <c r="AG168" i="3"/>
  <c r="U168" i="3"/>
  <c r="I168" i="3"/>
  <c r="AG167" i="3"/>
  <c r="U167" i="3"/>
  <c r="I167" i="3"/>
  <c r="AG166" i="3"/>
  <c r="I166" i="3"/>
  <c r="AG165" i="3"/>
  <c r="I165" i="3"/>
  <c r="AG164" i="3"/>
  <c r="I164" i="3"/>
  <c r="AG163" i="3"/>
  <c r="I163" i="3"/>
  <c r="AG162" i="3"/>
  <c r="I162" i="3"/>
  <c r="AG161" i="3"/>
  <c r="U161" i="3"/>
  <c r="I161" i="3"/>
  <c r="AG160" i="3"/>
  <c r="U160" i="3"/>
  <c r="I160" i="3"/>
  <c r="AG159" i="3"/>
  <c r="U159" i="3"/>
  <c r="I159" i="3"/>
  <c r="AG158" i="3"/>
  <c r="U158" i="3"/>
  <c r="AG157" i="3"/>
  <c r="AG156" i="3"/>
  <c r="U156" i="3"/>
  <c r="I156" i="3"/>
  <c r="AG155" i="3"/>
  <c r="I155" i="3"/>
  <c r="AG154" i="3"/>
  <c r="AG150" i="3"/>
  <c r="U150" i="3"/>
  <c r="AG149" i="3"/>
  <c r="U149" i="3"/>
  <c r="I149" i="3"/>
  <c r="AG148" i="3"/>
  <c r="U148" i="3"/>
  <c r="I148" i="3"/>
  <c r="AG147" i="3"/>
  <c r="U147" i="3"/>
  <c r="I147" i="3"/>
  <c r="AG146" i="3"/>
  <c r="U146" i="3"/>
  <c r="AG145" i="3"/>
  <c r="U145" i="3"/>
  <c r="AG144" i="3"/>
  <c r="U144" i="3"/>
  <c r="I144" i="3"/>
  <c r="AG143" i="3"/>
  <c r="U143" i="3"/>
  <c r="I143" i="3"/>
  <c r="AG142" i="3"/>
  <c r="U142" i="3"/>
  <c r="I142" i="3"/>
  <c r="AG141" i="3"/>
  <c r="U141" i="3"/>
  <c r="I141" i="3"/>
  <c r="AG140" i="3"/>
  <c r="U140" i="3"/>
  <c r="I140" i="3"/>
  <c r="AG139" i="3"/>
  <c r="U139" i="3"/>
  <c r="I139" i="3"/>
  <c r="AG138" i="3"/>
  <c r="U138" i="3"/>
  <c r="I138" i="3"/>
  <c r="AG137" i="3"/>
  <c r="U137" i="3"/>
  <c r="I137" i="3"/>
  <c r="AG136" i="3"/>
  <c r="U136" i="3"/>
  <c r="I136" i="3"/>
  <c r="AG135" i="3"/>
  <c r="U135" i="3"/>
  <c r="I135" i="3"/>
  <c r="U134" i="3"/>
  <c r="I134" i="3"/>
  <c r="U133" i="3"/>
  <c r="I133" i="3"/>
  <c r="AG132" i="3"/>
  <c r="U132" i="3"/>
  <c r="I132" i="3"/>
  <c r="AG131" i="3"/>
  <c r="U131" i="3"/>
  <c r="I131" i="3"/>
  <c r="AG130" i="3"/>
  <c r="U130" i="3"/>
  <c r="I130" i="3"/>
  <c r="AG129" i="3"/>
  <c r="U129" i="3"/>
  <c r="I129" i="3"/>
  <c r="AG128" i="3"/>
  <c r="U128" i="3"/>
  <c r="I128" i="3"/>
  <c r="U127" i="3"/>
  <c r="I127" i="3"/>
  <c r="U126" i="3"/>
  <c r="I126" i="3"/>
  <c r="AG125" i="3"/>
  <c r="U125" i="3"/>
  <c r="I125" i="3"/>
  <c r="AG124" i="3"/>
  <c r="U124" i="3"/>
  <c r="I124" i="3"/>
  <c r="AG123" i="3"/>
  <c r="U123" i="3"/>
  <c r="I123" i="3"/>
  <c r="AG122" i="3"/>
  <c r="U122" i="3"/>
  <c r="I122" i="3"/>
  <c r="AG121" i="3"/>
  <c r="U121" i="3"/>
  <c r="I121" i="3"/>
  <c r="AG120" i="3"/>
  <c r="U120" i="3"/>
  <c r="I120" i="3"/>
  <c r="AG119" i="3"/>
  <c r="U119" i="3"/>
  <c r="I119" i="3"/>
  <c r="AG118" i="3"/>
  <c r="U118" i="3"/>
  <c r="I118" i="3"/>
  <c r="AG117" i="3"/>
  <c r="U117" i="3"/>
  <c r="I117" i="3"/>
  <c r="AG116" i="3"/>
  <c r="U116" i="3"/>
  <c r="AG115" i="3"/>
  <c r="U115" i="3"/>
  <c r="AG114" i="3"/>
  <c r="U114" i="3"/>
  <c r="I114" i="3"/>
  <c r="AG113" i="3"/>
  <c r="U113" i="3"/>
  <c r="I113" i="3"/>
  <c r="AG112" i="3"/>
  <c r="U112" i="3"/>
  <c r="I112" i="3"/>
  <c r="AG111" i="3"/>
  <c r="U111" i="3"/>
  <c r="I111" i="3"/>
  <c r="AG110" i="3"/>
  <c r="U110" i="3"/>
  <c r="I110" i="3"/>
  <c r="AG109" i="3"/>
  <c r="U109" i="3"/>
  <c r="I109" i="3"/>
  <c r="AG108" i="3"/>
  <c r="U108" i="3"/>
  <c r="I108" i="3"/>
  <c r="AG107" i="3"/>
  <c r="U107" i="3"/>
  <c r="I107" i="3"/>
  <c r="AG106" i="3"/>
  <c r="U106" i="3"/>
  <c r="I106" i="3"/>
  <c r="AG105" i="3"/>
  <c r="U105" i="3"/>
  <c r="I105" i="3"/>
  <c r="AG104" i="3"/>
  <c r="U104" i="3"/>
  <c r="I104" i="3"/>
  <c r="AG103" i="3"/>
  <c r="U103" i="3"/>
  <c r="I103" i="3"/>
  <c r="AG102" i="3"/>
  <c r="U102" i="3"/>
  <c r="I102" i="3"/>
  <c r="AG101" i="3"/>
  <c r="U101" i="3"/>
  <c r="I101" i="3"/>
  <c r="AG100" i="3"/>
  <c r="U100" i="3"/>
  <c r="I100" i="3"/>
  <c r="AG99" i="3"/>
  <c r="U99" i="3"/>
  <c r="I99" i="3"/>
  <c r="AG98" i="3"/>
  <c r="U98" i="3"/>
  <c r="I98" i="3"/>
  <c r="AG97" i="3"/>
  <c r="U97" i="3"/>
  <c r="I97" i="3"/>
  <c r="AG96" i="3"/>
  <c r="U96" i="3"/>
  <c r="I96" i="3"/>
  <c r="AG95" i="3"/>
  <c r="U95" i="3"/>
  <c r="I95" i="3"/>
  <c r="AG94" i="3"/>
  <c r="U94" i="3"/>
  <c r="I94" i="3"/>
  <c r="AG93" i="3"/>
  <c r="U93" i="3"/>
  <c r="I93" i="3"/>
  <c r="AG92" i="3"/>
  <c r="U92" i="3"/>
  <c r="I92" i="3"/>
  <c r="AG91" i="3"/>
  <c r="U91" i="3"/>
  <c r="I91" i="3"/>
  <c r="AG90" i="3"/>
  <c r="U90" i="3"/>
  <c r="I90" i="3"/>
  <c r="AG89" i="3"/>
  <c r="U89" i="3"/>
  <c r="I89" i="3"/>
  <c r="AG88" i="3"/>
  <c r="U88" i="3"/>
  <c r="I88" i="3"/>
  <c r="AG87" i="3"/>
  <c r="U87" i="3"/>
  <c r="I87" i="3"/>
  <c r="AG86" i="3"/>
  <c r="U86" i="3"/>
  <c r="I86" i="3"/>
  <c r="AG85" i="3"/>
  <c r="U85" i="3"/>
  <c r="I85" i="3"/>
  <c r="AG84" i="3"/>
  <c r="U84" i="3"/>
  <c r="I84" i="3"/>
  <c r="AG83" i="3"/>
  <c r="U83" i="3"/>
  <c r="I83" i="3"/>
  <c r="AG82" i="3"/>
  <c r="U82" i="3"/>
  <c r="I82" i="3"/>
  <c r="AG81" i="3"/>
  <c r="I81" i="3"/>
  <c r="I80" i="3"/>
  <c r="I79" i="3"/>
  <c r="AG78" i="3"/>
  <c r="U78" i="3"/>
  <c r="I78" i="3"/>
  <c r="AG77" i="3"/>
  <c r="U77" i="3"/>
  <c r="I77" i="3"/>
  <c r="AG76" i="3"/>
  <c r="U76" i="3"/>
  <c r="I76" i="3"/>
  <c r="AG75" i="3"/>
  <c r="U75" i="3"/>
  <c r="I75" i="3"/>
  <c r="AG74" i="3"/>
  <c r="U74" i="3"/>
  <c r="I74" i="3"/>
  <c r="AG73" i="3"/>
  <c r="U73" i="3"/>
  <c r="I73" i="3"/>
  <c r="U72" i="3"/>
  <c r="I72" i="3"/>
  <c r="U71" i="3"/>
  <c r="I71" i="3"/>
  <c r="AG70" i="3"/>
  <c r="U70" i="3"/>
  <c r="I70" i="3"/>
  <c r="AG69" i="3"/>
  <c r="U69" i="3"/>
  <c r="I69" i="3"/>
  <c r="AG68" i="3"/>
  <c r="U68" i="3"/>
  <c r="I68" i="3"/>
  <c r="AG67" i="3"/>
  <c r="I67" i="3"/>
  <c r="AG66" i="3"/>
  <c r="U66" i="3"/>
  <c r="I66" i="3"/>
  <c r="AG65" i="3"/>
  <c r="U65" i="3"/>
  <c r="I65" i="3"/>
  <c r="U64" i="3"/>
  <c r="I64" i="3"/>
  <c r="U63" i="3"/>
  <c r="I63" i="3"/>
  <c r="AG62" i="3"/>
  <c r="U62" i="3"/>
  <c r="I62" i="3"/>
  <c r="AG61" i="3"/>
  <c r="U61" i="3"/>
  <c r="AG60" i="3"/>
  <c r="U60" i="3"/>
  <c r="AG59" i="3"/>
  <c r="U59" i="3"/>
  <c r="I59" i="3"/>
  <c r="AG58" i="3"/>
  <c r="U58" i="3"/>
  <c r="I58" i="3"/>
  <c r="AG57" i="3"/>
  <c r="U57" i="3"/>
  <c r="I57" i="3"/>
  <c r="U56" i="3"/>
  <c r="I56" i="3"/>
  <c r="U55" i="3"/>
  <c r="I55" i="3"/>
  <c r="U54" i="3"/>
  <c r="I54" i="3"/>
  <c r="AG53" i="3"/>
  <c r="U53" i="3"/>
  <c r="I53" i="3"/>
  <c r="AG52" i="3"/>
  <c r="U52" i="3"/>
  <c r="I52" i="3"/>
  <c r="AG51" i="3"/>
  <c r="U51" i="3"/>
  <c r="I51" i="3"/>
  <c r="AG50" i="3"/>
  <c r="U50" i="3"/>
  <c r="I50" i="3"/>
  <c r="AG49" i="3"/>
  <c r="U49" i="3"/>
  <c r="I49" i="3"/>
  <c r="AG48" i="3"/>
  <c r="U48" i="3"/>
  <c r="I48" i="3"/>
  <c r="U47" i="3"/>
  <c r="I47" i="3"/>
  <c r="U46" i="3"/>
  <c r="I46" i="3"/>
  <c r="AG45" i="3"/>
  <c r="U45" i="3"/>
  <c r="I45" i="3"/>
  <c r="AG44" i="3"/>
  <c r="U44" i="3"/>
  <c r="I44" i="3"/>
  <c r="AG43" i="3"/>
  <c r="U43" i="3"/>
  <c r="I43" i="3"/>
  <c r="AG42" i="3"/>
  <c r="U42" i="3"/>
  <c r="I42" i="3"/>
  <c r="AG41" i="3"/>
  <c r="U41" i="3"/>
  <c r="I41" i="3"/>
  <c r="AS40" i="3"/>
  <c r="AG40" i="3"/>
  <c r="U40" i="3"/>
  <c r="I40" i="3"/>
  <c r="U39" i="3"/>
  <c r="I39" i="3"/>
  <c r="AS38" i="3"/>
  <c r="U38" i="3"/>
  <c r="I38" i="3"/>
  <c r="AS37" i="3"/>
  <c r="AG37" i="3"/>
  <c r="U37" i="3"/>
  <c r="I37" i="3"/>
  <c r="AG36" i="3"/>
  <c r="U36" i="3"/>
  <c r="I36" i="3"/>
  <c r="AG35" i="3"/>
  <c r="U35" i="3"/>
  <c r="I35" i="3"/>
  <c r="AG34" i="3"/>
  <c r="I34" i="3"/>
  <c r="AS33" i="3"/>
  <c r="AG33" i="3"/>
  <c r="I33" i="3"/>
  <c r="AG32" i="3"/>
  <c r="U32" i="3"/>
  <c r="I32" i="3"/>
  <c r="U31" i="3"/>
  <c r="I31" i="3"/>
  <c r="U30" i="3"/>
  <c r="I30" i="3"/>
  <c r="AS29" i="3"/>
  <c r="U29" i="3"/>
  <c r="I29" i="3"/>
  <c r="AS28" i="3"/>
  <c r="AG28" i="3"/>
  <c r="U28" i="3"/>
  <c r="I28" i="3"/>
  <c r="AS27" i="3"/>
  <c r="AG27" i="3"/>
  <c r="U27" i="3"/>
  <c r="I27" i="3"/>
  <c r="AS26" i="3"/>
  <c r="AG26" i="3"/>
  <c r="U26" i="3"/>
  <c r="I26" i="3"/>
  <c r="AS25" i="3"/>
  <c r="U25" i="3"/>
  <c r="I25" i="3"/>
  <c r="AS24" i="3"/>
  <c r="AG24" i="3"/>
  <c r="U24" i="3"/>
  <c r="I24" i="3"/>
  <c r="AS23" i="3"/>
  <c r="AG23" i="3"/>
  <c r="U23" i="3"/>
  <c r="I23" i="3"/>
  <c r="AS22" i="3"/>
  <c r="U22" i="3"/>
  <c r="I22" i="3"/>
  <c r="AS21" i="3"/>
  <c r="U21" i="3"/>
  <c r="I21" i="3"/>
  <c r="AS20" i="3"/>
  <c r="I20" i="3"/>
  <c r="AS19" i="3"/>
  <c r="AG19" i="3"/>
  <c r="I19" i="3"/>
  <c r="AS18" i="3"/>
  <c r="AG18" i="3"/>
  <c r="U18" i="3"/>
  <c r="I18" i="3"/>
  <c r="AS17" i="3"/>
  <c r="AG17" i="3"/>
  <c r="U17" i="3"/>
  <c r="I17" i="3"/>
  <c r="AS16" i="3"/>
  <c r="AG16" i="3"/>
  <c r="U16" i="3"/>
  <c r="I16" i="3"/>
  <c r="AG15" i="3"/>
  <c r="U15" i="3"/>
  <c r="I15" i="3"/>
  <c r="AS14" i="3"/>
  <c r="AG14" i="3"/>
  <c r="U14" i="3"/>
  <c r="I14" i="3"/>
  <c r="AS13" i="3"/>
  <c r="AG13" i="3"/>
  <c r="U13" i="3"/>
  <c r="I13" i="3"/>
  <c r="AS12" i="3"/>
  <c r="AG12" i="3"/>
  <c r="U12" i="3"/>
  <c r="I12" i="3"/>
  <c r="AS11" i="3"/>
  <c r="AG11" i="3"/>
  <c r="U11" i="3"/>
  <c r="I11" i="3"/>
  <c r="AS10" i="3"/>
  <c r="AG10" i="3"/>
  <c r="U10" i="3"/>
  <c r="I10" i="3"/>
  <c r="AS9" i="3"/>
  <c r="AG9" i="3"/>
  <c r="U9" i="3"/>
  <c r="I9" i="3"/>
  <c r="AS8" i="3"/>
  <c r="AG8" i="3"/>
  <c r="U8" i="3"/>
  <c r="I8" i="3"/>
  <c r="I7" i="3"/>
  <c r="I4" i="3" s="1"/>
  <c r="BA4" i="3" s="1"/>
  <c r="AR5" i="3"/>
  <c r="AP5" i="3"/>
  <c r="AF5" i="3"/>
  <c r="AD5" i="3"/>
  <c r="X5" i="3"/>
  <c r="T5" i="3"/>
  <c r="R5" i="3"/>
  <c r="Q5" i="3"/>
  <c r="H5" i="3"/>
  <c r="F5" i="3"/>
  <c r="BC5" i="3" s="1"/>
  <c r="E5" i="3"/>
  <c r="AU4" i="3"/>
  <c r="AS4" i="3"/>
  <c r="AR4" i="3"/>
  <c r="AQ4" i="3"/>
  <c r="AP4" i="3"/>
  <c r="AO4" i="3"/>
  <c r="AI4" i="3"/>
  <c r="AG4" i="3"/>
  <c r="AF4" i="3"/>
  <c r="AE4" i="3"/>
  <c r="AD4" i="3"/>
  <c r="AC4" i="3"/>
  <c r="W4" i="3"/>
  <c r="U4" i="3"/>
  <c r="T4" i="3"/>
  <c r="S4" i="3"/>
  <c r="R4" i="3"/>
  <c r="AY4" i="3" s="1"/>
  <c r="Q4" i="3"/>
  <c r="K4" i="3"/>
  <c r="BB4" i="3" s="1"/>
  <c r="H4" i="3"/>
  <c r="G4" i="3"/>
  <c r="AZ4" i="3" s="1"/>
  <c r="F4" i="3"/>
  <c r="E4" i="3"/>
  <c r="AX4" i="3" s="1"/>
  <c r="BC3" i="3"/>
  <c r="BB3" i="3"/>
  <c r="BA3" i="3"/>
  <c r="AR3" i="3"/>
  <c r="AQ3" i="3"/>
  <c r="AP3" i="3"/>
  <c r="AO3" i="3"/>
  <c r="AF3" i="3"/>
  <c r="AE3" i="3"/>
  <c r="AD3" i="3"/>
  <c r="AC3" i="3"/>
  <c r="T3" i="3"/>
  <c r="S3" i="3"/>
  <c r="R3" i="3"/>
  <c r="Q3" i="3"/>
  <c r="H3" i="3"/>
  <c r="G3" i="3"/>
  <c r="AZ3" i="3" s="1"/>
  <c r="F3" i="3"/>
  <c r="AY3" i="3" s="1"/>
  <c r="E3" i="3"/>
  <c r="AX3" i="3" s="1"/>
  <c r="BC4" i="3" l="1"/>
  <c r="BC10" i="3" s="1"/>
  <c r="BC11" i="3"/>
</calcChain>
</file>

<file path=xl/sharedStrings.xml><?xml version="1.0" encoding="utf-8"?>
<sst xmlns="http://schemas.openxmlformats.org/spreadsheetml/2006/main" count="6298" uniqueCount="2104">
  <si>
    <t>No.1 C/V PLC Control Panel - PLC#1</t>
  </si>
  <si>
    <t>No.2 C/V PLC Control Panel - PLC#2</t>
  </si>
  <si>
    <t>No.3 C/V PLC Control Panel - PLC#3</t>
  </si>
  <si>
    <t>No.4 C/V PLC Control Panel - PLC#4</t>
  </si>
  <si>
    <t>Box Input Line Conveyor</t>
  </si>
  <si>
    <t>Box Output Line Conveyor</t>
  </si>
  <si>
    <t>Palletizing Conveyor</t>
  </si>
  <si>
    <t>Packing Line Conveyor</t>
  </si>
  <si>
    <t>1. Workstation 및 박스 투입 Conveyor #1</t>
  </si>
  <si>
    <t>1. Depalletizing Pallet Conveyor Line</t>
  </si>
  <si>
    <t>1. Empty Pallet Input Conveyor</t>
  </si>
  <si>
    <t>1. Packing Line Conveyor</t>
  </si>
  <si>
    <t>2. Workstation 및 박스 투입 Conveyor #2</t>
  </si>
  <si>
    <t>2. Depalletizing 출고 라인</t>
  </si>
  <si>
    <t>2. Carton Box 용 Pallet Conveyor</t>
  </si>
  <si>
    <t>2. 긴급출고</t>
  </si>
  <si>
    <t>3. 긴급항공 처리 Conveyor</t>
  </si>
  <si>
    <t>3. ASRS 출고 라인 1</t>
  </si>
  <si>
    <t>3. Palletizing Conveyor 1</t>
  </si>
  <si>
    <t>3. CAP 투입, 빈팔레트 배출 Conveyor</t>
  </si>
  <si>
    <t>4. 출고중 재투입 Conveyor</t>
  </si>
  <si>
    <t>4. ASRS 출고 라인 2</t>
  </si>
  <si>
    <t>4. Palletizing Conveyor 2</t>
  </si>
  <si>
    <t>9. 라인 병설 설비</t>
  </si>
  <si>
    <t>5. 직출고 분기 Conveyor</t>
  </si>
  <si>
    <t>4-1. ASRS 출고 라인 2 - ASRS 입고 분기</t>
  </si>
  <si>
    <t>5. Palletizing Conveyor 3</t>
  </si>
  <si>
    <t>6. 투입 순환 Conveyor</t>
  </si>
  <si>
    <t>4-2. ASRS 출고 라인 2 - 대포장 분기</t>
  </si>
  <si>
    <t>6. Palletizing Conveyor 4</t>
  </si>
  <si>
    <t>7. ASRS 투입 분기 Conveyor</t>
  </si>
  <si>
    <t>4-3. ASRS 출고 라인 2 - 대포장 버퍼링, 투입</t>
  </si>
  <si>
    <t>7. Palletizing Conveyor 5</t>
  </si>
  <si>
    <t>8. 라인 병설 설비</t>
  </si>
  <si>
    <t>5. ASRS 출고 순환 Conveyor</t>
  </si>
  <si>
    <t>8. Palletizing Conveyor 6</t>
  </si>
  <si>
    <t>6. 긴급항공 출고</t>
  </si>
  <si>
    <t>6-1. 입고중 출고</t>
  </si>
  <si>
    <t>6-2. Palletizing 출고 1</t>
  </si>
  <si>
    <t>6-3. Palletizing 출고 2</t>
  </si>
  <si>
    <t>6-4. Palletizing 출고 3</t>
  </si>
  <si>
    <t>6-5. Palletizing 출고 4</t>
  </si>
  <si>
    <t>6-6. Palletizing 출고 5</t>
  </si>
  <si>
    <t>6-7. Palletizing 출고 6</t>
  </si>
  <si>
    <t>7. 출고 적재중 재입고</t>
  </si>
  <si>
    <t>병설 설비</t>
  </si>
  <si>
    <t>OP No.</t>
  </si>
  <si>
    <t>Loc_Code</t>
  </si>
  <si>
    <t>Position</t>
  </si>
  <si>
    <t>Control Area</t>
  </si>
  <si>
    <t>Box Size Checker 1-1</t>
  </si>
  <si>
    <t>Depalletizing Robot, HS220</t>
  </si>
  <si>
    <t>라이트커튼 (Pallet Loading)</t>
  </si>
  <si>
    <t>라이트커튼 (긴급 출고)</t>
  </si>
  <si>
    <t>OP_01</t>
  </si>
  <si>
    <t>OP Panel 1-1</t>
  </si>
  <si>
    <t>Workstation #1 구역</t>
  </si>
  <si>
    <t>Auto Labeller 1-1</t>
  </si>
  <si>
    <t xml:space="preserve">Pallet Dispenser </t>
  </si>
  <si>
    <t>제품높이 감지장치</t>
  </si>
  <si>
    <t>OP_02</t>
  </si>
  <si>
    <t>OP Panel 1-2</t>
  </si>
  <si>
    <t>Workstation #2 구역</t>
  </si>
  <si>
    <t>Box Size Checker 1-2</t>
  </si>
  <si>
    <t>라이트 커튼 2-1</t>
  </si>
  <si>
    <t>Auto Labeller</t>
  </si>
  <si>
    <t>Gantry Type Capping Machine</t>
  </si>
  <si>
    <t>OP_03</t>
  </si>
  <si>
    <t>OP Panel 1-3</t>
  </si>
  <si>
    <t>수작업 구역</t>
  </si>
  <si>
    <t>Auto Labeller 1-2</t>
  </si>
  <si>
    <t>라이트 커튼 2-2</t>
  </si>
  <si>
    <t>RGV 1 (Empty Pallet Loading)</t>
  </si>
  <si>
    <t>Banding Machine</t>
  </si>
  <si>
    <t>OP_04</t>
  </si>
  <si>
    <t>OP Panel 1-4</t>
  </si>
  <si>
    <t>라벨러 구역</t>
  </si>
  <si>
    <t>BCR 101</t>
  </si>
  <si>
    <t>BCR 100</t>
  </si>
  <si>
    <t>RGV 2 (Loaded Pallet UnLoading)</t>
  </si>
  <si>
    <t>Auto Labeller 1</t>
  </si>
  <si>
    <t>OP_05</t>
  </si>
  <si>
    <t>OP Panel 1-5</t>
  </si>
  <si>
    <t>AS/RS 입고 구역</t>
  </si>
  <si>
    <t>BCR 102</t>
  </si>
  <si>
    <t>BCR 200</t>
  </si>
  <si>
    <t>HH020, 각대 투입 로보트</t>
  </si>
  <si>
    <t>Auto Labeller 2</t>
  </si>
  <si>
    <t>OP_06</t>
  </si>
  <si>
    <t>OP Panel 2-1</t>
  </si>
  <si>
    <t>DPLT 구역</t>
  </si>
  <si>
    <t>BCR 103</t>
  </si>
  <si>
    <t>BCR 201</t>
  </si>
  <si>
    <t>HS220, 팔레타이징 로보트 1</t>
  </si>
  <si>
    <t>라이트커튼 1 (출고 1)</t>
  </si>
  <si>
    <t>OP_07</t>
  </si>
  <si>
    <t>OP Panel 2-2</t>
  </si>
  <si>
    <t>AS/RS 출고 합류 구역</t>
  </si>
  <si>
    <t>BCR 104</t>
  </si>
  <si>
    <t>BCR 202</t>
  </si>
  <si>
    <t>HS220, 팔레타이징 로보트 2</t>
  </si>
  <si>
    <t>라이트커튼 2 (출고 2)</t>
  </si>
  <si>
    <t>OP_08</t>
  </si>
  <si>
    <t>OP Panel 2-3</t>
  </si>
  <si>
    <t>AS/RS 출고 구역</t>
  </si>
  <si>
    <t>BCR 105</t>
  </si>
  <si>
    <t>BCR 203</t>
  </si>
  <si>
    <t>BCR 304</t>
  </si>
  <si>
    <t>라이트커튼 3 (출고 3)</t>
  </si>
  <si>
    <t>OP_09</t>
  </si>
  <si>
    <t>OP Panel 2-4</t>
  </si>
  <si>
    <t>긴급 출고 구역</t>
  </si>
  <si>
    <t>BCR 106</t>
  </si>
  <si>
    <t>BCR 204</t>
  </si>
  <si>
    <t>BCR 305</t>
  </si>
  <si>
    <t>라이트커튼 4 (긴급출고)</t>
  </si>
  <si>
    <t>OP_10</t>
  </si>
  <si>
    <t>OP Panel 3-1</t>
  </si>
  <si>
    <t>공 PLT 구역</t>
  </si>
  <si>
    <t>BCR 107</t>
  </si>
  <si>
    <t>BCR 205</t>
  </si>
  <si>
    <t>BCR 306</t>
  </si>
  <si>
    <t>라이트커튼 5 (CAP 팔레트 투입)</t>
  </si>
  <si>
    <t>OP_11</t>
  </si>
  <si>
    <t>OP Panel 3-2</t>
  </si>
  <si>
    <t>공 PLT 구역(각대 작업 구역)</t>
  </si>
  <si>
    <t>BCR 108</t>
  </si>
  <si>
    <t>BCR 206</t>
  </si>
  <si>
    <t>BCR 307</t>
  </si>
  <si>
    <t>라이트커튼 6 (빈 팔레트 반출)</t>
  </si>
  <si>
    <t>OP_12</t>
  </si>
  <si>
    <t>OP Panel 3-3</t>
  </si>
  <si>
    <t>PLT 적재 구역</t>
  </si>
  <si>
    <t>BCR 109</t>
  </si>
  <si>
    <t>BCR 207</t>
  </si>
  <si>
    <t>BCR 308</t>
  </si>
  <si>
    <t>BCR 301</t>
  </si>
  <si>
    <t>OP_13</t>
  </si>
  <si>
    <t>OP Panel 3-4</t>
  </si>
  <si>
    <t>RGV#1 HP(홈) 구역</t>
  </si>
  <si>
    <t>BCR 110</t>
  </si>
  <si>
    <t>BCR 208</t>
  </si>
  <si>
    <t>BCR 309</t>
  </si>
  <si>
    <t>BCR 302</t>
  </si>
  <si>
    <t>OP_14</t>
  </si>
  <si>
    <t>OP Panel 3-5</t>
  </si>
  <si>
    <t>RGV#1 EP(종단, 작업) 구역</t>
  </si>
  <si>
    <t>BCR 111</t>
  </si>
  <si>
    <t>BCR 209</t>
  </si>
  <si>
    <t>BCR 310</t>
  </si>
  <si>
    <t>BCR 303</t>
  </si>
  <si>
    <t>OP_15</t>
  </si>
  <si>
    <t>OP Panel 3-6</t>
  </si>
  <si>
    <t>RGV#2 HP(홈) 구역</t>
  </si>
  <si>
    <t>BCR 112</t>
  </si>
  <si>
    <t>BCR 210</t>
  </si>
  <si>
    <t>BCR 311</t>
  </si>
  <si>
    <t>OP_16</t>
  </si>
  <si>
    <t>OP Panel 4-1</t>
  </si>
  <si>
    <t>포장후 출고 구역</t>
  </si>
  <si>
    <t>BCR 113</t>
  </si>
  <si>
    <t>BCR 211</t>
  </si>
  <si>
    <t>BCR 114</t>
  </si>
  <si>
    <t>BCR 115</t>
  </si>
  <si>
    <t>Server</t>
  </si>
  <si>
    <t>Client</t>
  </si>
  <si>
    <t>Description</t>
  </si>
  <si>
    <t>IP Address</t>
  </si>
  <si>
    <t>Port</t>
  </si>
  <si>
    <t>WCS</t>
  </si>
  <si>
    <t>동작 제어</t>
  </si>
  <si>
    <t>-</t>
  </si>
  <si>
    <t>※ Communication Data Code : Binary</t>
  </si>
  <si>
    <t>모니터링</t>
  </si>
  <si>
    <t>PLC#3</t>
  </si>
  <si>
    <t>PLC#4</t>
  </si>
  <si>
    <t>설정 예시</t>
  </si>
  <si>
    <r>
      <rPr>
        <sz val="11"/>
        <color theme="1"/>
        <rFont val="Malgun Gothic"/>
        <family val="3"/>
        <charset val="129"/>
      </rPr>
      <t xml:space="preserve">Conveyor Line #1 : Box Input Line : </t>
    </r>
    <r>
      <rPr>
        <b/>
        <sz val="11"/>
        <color theme="1"/>
        <rFont val="Malgun Gothic"/>
        <family val="3"/>
        <charset val="129"/>
      </rPr>
      <t>PLC#1</t>
    </r>
  </si>
  <si>
    <r>
      <rPr>
        <sz val="11"/>
        <color theme="1"/>
        <rFont val="Malgun Gothic"/>
        <family val="3"/>
        <charset val="129"/>
      </rPr>
      <t xml:space="preserve">Conveyor Line #2 : Box Output Line : </t>
    </r>
    <r>
      <rPr>
        <b/>
        <sz val="11"/>
        <color theme="1"/>
        <rFont val="Malgun Gothic"/>
        <family val="3"/>
        <charset val="129"/>
      </rPr>
      <t>PLC#2</t>
    </r>
  </si>
  <si>
    <r>
      <rPr>
        <sz val="11"/>
        <color theme="1"/>
        <rFont val="Malgun Gothic"/>
        <family val="3"/>
        <charset val="129"/>
      </rPr>
      <t xml:space="preserve">Conveyor Line #3 : Palletizing Robot Line : </t>
    </r>
    <r>
      <rPr>
        <b/>
        <sz val="11"/>
        <color theme="1"/>
        <rFont val="Malgun Gothic"/>
        <family val="3"/>
        <charset val="129"/>
      </rPr>
      <t>PLC#3</t>
    </r>
  </si>
  <si>
    <r>
      <rPr>
        <sz val="11"/>
        <color theme="1"/>
        <rFont val="Malgun Gothic"/>
        <family val="3"/>
        <charset val="129"/>
      </rPr>
      <t xml:space="preserve">Conveyor Line #4 : Packing Line : </t>
    </r>
    <r>
      <rPr>
        <b/>
        <sz val="11"/>
        <color theme="1"/>
        <rFont val="Malgun Gothic"/>
        <family val="3"/>
        <charset val="129"/>
      </rPr>
      <t>PLC#4</t>
    </r>
  </si>
  <si>
    <t>C/V Code</t>
  </si>
  <si>
    <t>Track No.</t>
  </si>
  <si>
    <t>Type</t>
  </si>
  <si>
    <t>Start Address</t>
  </si>
  <si>
    <t>DC W</t>
  </si>
  <si>
    <t>AC kW</t>
  </si>
  <si>
    <t>AC Feed</t>
  </si>
  <si>
    <t xml:space="preserve">Control </t>
  </si>
  <si>
    <t>Photo Sensor</t>
  </si>
  <si>
    <t>병설 장비</t>
  </si>
  <si>
    <t>Remote I/O, TB</t>
  </si>
  <si>
    <t>Start Address
(Old)</t>
  </si>
  <si>
    <t>PH-S</t>
  </si>
  <si>
    <t>RTB</t>
  </si>
  <si>
    <t>INV</t>
  </si>
  <si>
    <t>Capicity</t>
  </si>
  <si>
    <t>Q'ty</t>
  </si>
  <si>
    <t>0.75kW</t>
  </si>
  <si>
    <t>322 + 21 트랙</t>
  </si>
  <si>
    <t>388 + 10 트랙</t>
  </si>
  <si>
    <t>247 + 24 트랙</t>
  </si>
  <si>
    <t>ASRS 투입순환</t>
  </si>
  <si>
    <t>22 + 17 트랙</t>
  </si>
  <si>
    <t>ASRS 출고순환</t>
  </si>
  <si>
    <t>1.5kW</t>
  </si>
  <si>
    <t>Roller Conveyor(PM)</t>
  </si>
  <si>
    <t>CC-Link</t>
  </si>
  <si>
    <t>RTB-2-1-1</t>
  </si>
  <si>
    <t>RTB-3-1-1</t>
  </si>
  <si>
    <t>RTB-4-1-1</t>
  </si>
  <si>
    <t>CV2-1-001</t>
  </si>
  <si>
    <t>Roller Conveyor (ACM)</t>
  </si>
  <si>
    <t>INV/VVVF</t>
  </si>
  <si>
    <t>CV3-1-001</t>
  </si>
  <si>
    <t>라이트커튼</t>
  </si>
  <si>
    <t>CV4-1-001</t>
  </si>
  <si>
    <t>INV/VVVF/Bk</t>
  </si>
  <si>
    <t>CV1-1-003</t>
  </si>
  <si>
    <t>CV2-1-002</t>
  </si>
  <si>
    <t>CV3-1-002</t>
  </si>
  <si>
    <t>CV4-1-002</t>
  </si>
  <si>
    <t>물리적인 트랙은 존재하지만 
로지스올 PLC 문제로 사용하지않기로함
건너뜀</t>
  </si>
  <si>
    <t>Remark</t>
  </si>
  <si>
    <t>CV1-1-004</t>
  </si>
  <si>
    <t>CV2-1-003</t>
  </si>
  <si>
    <t>CV3-1-003</t>
  </si>
  <si>
    <t>CV4-1-003</t>
  </si>
  <si>
    <t>FR-E840-0.75K-5</t>
  </si>
  <si>
    <t>CV1-1-005</t>
  </si>
  <si>
    <t>CV2-1-004</t>
  </si>
  <si>
    <t xml:space="preserve">Chain CV / Diverter 1 (ACM) </t>
  </si>
  <si>
    <t>인버터 1개로 2 모터 구동, MC로 분리</t>
  </si>
  <si>
    <t>CV3-1-004</t>
  </si>
  <si>
    <t>CV4-1-004</t>
  </si>
  <si>
    <t>FR-E840-1.5K-5</t>
  </si>
  <si>
    <t>CV1-1-006</t>
  </si>
  <si>
    <t>CV2-1-005</t>
  </si>
  <si>
    <t>Diverter Up/Down 1 (ACM)</t>
  </si>
  <si>
    <t>CV3-1-005</t>
  </si>
  <si>
    <t>CV4-1-005</t>
  </si>
  <si>
    <t>CV1-1-007</t>
  </si>
  <si>
    <t>CV2-1-006</t>
  </si>
  <si>
    <t>Chain Conveyor (ACM)</t>
  </si>
  <si>
    <t>CV3-1-006</t>
  </si>
  <si>
    <t>CV4-1-006</t>
  </si>
  <si>
    <t>CV1-1-008</t>
  </si>
  <si>
    <t>CV2-1-007</t>
  </si>
  <si>
    <t>Diverter Up/Down 2 (ACM)</t>
  </si>
  <si>
    <t>CV3-1-007</t>
  </si>
  <si>
    <t xml:space="preserve">Roller Conveyor </t>
  </si>
  <si>
    <t>CV4-1-007</t>
  </si>
  <si>
    <t xml:space="preserve">Diverter Roller Conveyor (ACM) </t>
  </si>
  <si>
    <t>CV1-1-009</t>
  </si>
  <si>
    <t>CV2-1-008</t>
  </si>
  <si>
    <t>Chain CV / Diverter 2 (ACM)</t>
  </si>
  <si>
    <t>CV3-1-008</t>
  </si>
  <si>
    <t>Diverter Up/Down (ACM)</t>
  </si>
  <si>
    <t>CV1-1-010</t>
  </si>
  <si>
    <t>CV2-1-009</t>
  </si>
  <si>
    <t>CV3-1-009</t>
  </si>
  <si>
    <t>CV4-1-008</t>
  </si>
  <si>
    <t>건너뜀</t>
  </si>
  <si>
    <t>CV1-1-011</t>
  </si>
  <si>
    <t>CV2-1-010</t>
  </si>
  <si>
    <t>Dispenser Roller Conveyor (ACM)</t>
  </si>
  <si>
    <t>CV3-1-010</t>
  </si>
  <si>
    <t>Pallet Dispensor</t>
  </si>
  <si>
    <t>CV4-1-009</t>
  </si>
  <si>
    <t>RTB-4-1-2</t>
  </si>
  <si>
    <t>CV1-1-012</t>
  </si>
  <si>
    <t>CV2-1-011</t>
  </si>
  <si>
    <t>CV3-1-011</t>
  </si>
  <si>
    <t>CV4-1-010</t>
  </si>
  <si>
    <r>
      <rPr>
        <b/>
        <sz val="11"/>
        <color rgb="FF0000FF"/>
        <rFont val="Malgun Gothic"/>
        <family val="3"/>
        <charset val="129"/>
      </rPr>
      <t>BCR 303</t>
    </r>
    <r>
      <rPr>
        <sz val="11"/>
        <color theme="1"/>
        <rFont val="Malgun Gothic"/>
        <family val="3"/>
        <charset val="129"/>
      </rPr>
      <t>, 제품높이 감지장치</t>
    </r>
  </si>
  <si>
    <t>CV1-1-013</t>
  </si>
  <si>
    <t>CV3-1-012</t>
  </si>
  <si>
    <t>CV4-1-011</t>
  </si>
  <si>
    <t>CV1-1-014</t>
  </si>
  <si>
    <t>CV4-1-012</t>
  </si>
  <si>
    <t>CV1-1-015</t>
  </si>
  <si>
    <t>CV2-2-001</t>
  </si>
  <si>
    <t>CV4-1-013</t>
  </si>
  <si>
    <t>CV1-1-016</t>
  </si>
  <si>
    <t>CV2-2-002</t>
  </si>
  <si>
    <t>RTB-3-2-1</t>
  </si>
  <si>
    <t>CV4-1-014</t>
  </si>
  <si>
    <t>Auto Labeller1, 2</t>
  </si>
  <si>
    <t>CV1-1-017</t>
  </si>
  <si>
    <t>CV2-2-003</t>
  </si>
  <si>
    <t>CV3-2-001</t>
  </si>
  <si>
    <t>CV4-1-015</t>
  </si>
  <si>
    <t>Turn Table (ACM)</t>
  </si>
  <si>
    <t>Cylinder x 2</t>
  </si>
  <si>
    <t>CV1-1-018</t>
  </si>
  <si>
    <t>CV2-2-004</t>
  </si>
  <si>
    <t>CV3-2-002</t>
  </si>
  <si>
    <t>BCR 330</t>
  </si>
  <si>
    <t>CV4-1-016</t>
  </si>
  <si>
    <t>CV1-1-019</t>
  </si>
  <si>
    <t>CV2-2-005</t>
  </si>
  <si>
    <t>CV3-2-003</t>
  </si>
  <si>
    <t>Conveyor &amp; Turn Table</t>
  </si>
  <si>
    <t>Wrappin Machine</t>
  </si>
  <si>
    <t>CV4-1-017</t>
  </si>
  <si>
    <t>CV1-1-020</t>
  </si>
  <si>
    <t>CV2-2-006</t>
  </si>
  <si>
    <t>CV3-2-004</t>
  </si>
  <si>
    <t>각대 Robot, HH020</t>
  </si>
  <si>
    <t>CV4-1-018</t>
  </si>
  <si>
    <t>CV1-1-021</t>
  </si>
  <si>
    <t>CV2-2-007</t>
  </si>
  <si>
    <t>CV3-2-005</t>
  </si>
  <si>
    <t>CV4-1-019</t>
  </si>
  <si>
    <t>CV1-1-022</t>
  </si>
  <si>
    <t>CV2-2-008</t>
  </si>
  <si>
    <t>CV3-2-006</t>
  </si>
  <si>
    <t>CV4-1-020</t>
  </si>
  <si>
    <t>CV1-1-023</t>
  </si>
  <si>
    <t>CV2-2-009</t>
  </si>
  <si>
    <t>Belt Conveyor (ACM), M212</t>
  </si>
  <si>
    <t>CV4-1-021</t>
  </si>
  <si>
    <t>CV1-1-024</t>
  </si>
  <si>
    <t>CV2-2-010</t>
  </si>
  <si>
    <t>CV1-1-025</t>
  </si>
  <si>
    <t>CV2-2-011</t>
  </si>
  <si>
    <t>Curve Roller Conveyor 45</t>
  </si>
  <si>
    <t>RTB-3-3-1</t>
  </si>
  <si>
    <t>CV1-1-026</t>
  </si>
  <si>
    <t>CV2-2-012</t>
  </si>
  <si>
    <t>Merge Roller Conveyor(PM)</t>
  </si>
  <si>
    <t>CV3-3-001</t>
  </si>
  <si>
    <t>Roller Conveyor</t>
  </si>
  <si>
    <t>CV1-1-027</t>
  </si>
  <si>
    <t>CV3-3-002</t>
  </si>
  <si>
    <t>CV4-2-001</t>
  </si>
  <si>
    <r>
      <rPr>
        <b/>
        <sz val="11"/>
        <color rgb="FF0000FF"/>
        <rFont val="Malgun Gothic"/>
        <family val="3"/>
        <charset val="129"/>
      </rPr>
      <t>BCR 302</t>
    </r>
    <r>
      <rPr>
        <sz val="11"/>
        <color theme="1"/>
        <rFont val="Malgun Gothic"/>
        <family val="3"/>
        <charset val="129"/>
      </rPr>
      <t>, 라이트커튼 4</t>
    </r>
  </si>
  <si>
    <t>CV1-1-028</t>
  </si>
  <si>
    <t>CV3-3-003</t>
  </si>
  <si>
    <t>CV1-1-029</t>
  </si>
  <si>
    <t>CV2-3-001</t>
  </si>
  <si>
    <t>(ASRS 출고부 1)</t>
  </si>
  <si>
    <t>CV3-3-004</t>
  </si>
  <si>
    <r>
      <rPr>
        <b/>
        <sz val="11"/>
        <color rgb="FF0000FF"/>
        <rFont val="Malgun Gothic"/>
        <family val="3"/>
        <charset val="129"/>
      </rPr>
      <t>BCR 323</t>
    </r>
    <r>
      <rPr>
        <sz val="11"/>
        <color theme="1"/>
        <rFont val="Malgun Gothic"/>
        <family val="3"/>
        <charset val="129"/>
      </rPr>
      <t>, Robot, HS220</t>
    </r>
  </si>
  <si>
    <t>CV1-1-030</t>
  </si>
  <si>
    <t>CV2-3-002</t>
  </si>
  <si>
    <t>CV3-3-005</t>
  </si>
  <si>
    <t>CV1-1-031</t>
  </si>
  <si>
    <t>CV2-3-003</t>
  </si>
  <si>
    <t>CV3-3-006</t>
  </si>
  <si>
    <t>CV4-3-001</t>
  </si>
  <si>
    <t>라이트커튼 5</t>
  </si>
  <si>
    <t>CV1-1-032</t>
  </si>
  <si>
    <t>CV2-3-004</t>
  </si>
  <si>
    <t>CV4-3-002</t>
  </si>
  <si>
    <t>CV1-1-033</t>
  </si>
  <si>
    <t>Box Size Checker</t>
  </si>
  <si>
    <t>CV2-3-005</t>
  </si>
  <si>
    <t>CV1-1-034</t>
  </si>
  <si>
    <t>CV2-3-006</t>
  </si>
  <si>
    <t>Flat - Right Angle Transfer</t>
  </si>
  <si>
    <t>CV3-4-001</t>
  </si>
  <si>
    <t>CV4-3-003</t>
  </si>
  <si>
    <t>라이트커튼 6</t>
  </si>
  <si>
    <t>CV1-1-035</t>
  </si>
  <si>
    <t>Auto Labeller, BCR 121</t>
  </si>
  <si>
    <t>CV2-3-007</t>
  </si>
  <si>
    <t>CV3-4-002</t>
  </si>
  <si>
    <t>CV1-1-036</t>
  </si>
  <si>
    <t>CV2-3-008</t>
  </si>
  <si>
    <t>CV3-4-003</t>
  </si>
  <si>
    <t>CV1-1-037</t>
  </si>
  <si>
    <t>CV2-3-009</t>
  </si>
  <si>
    <t>(ASRS 출고부 2)</t>
  </si>
  <si>
    <t>CV3-4-004</t>
  </si>
  <si>
    <t>BCR 322</t>
  </si>
  <si>
    <t>CV3-9-001</t>
  </si>
  <si>
    <t>CV1-1-038</t>
  </si>
  <si>
    <t>BCR 121</t>
  </si>
  <si>
    <t>CV2-3-010</t>
  </si>
  <si>
    <t>CV3-4-005</t>
  </si>
  <si>
    <t>CV3-9-002</t>
  </si>
  <si>
    <t>CV1-1-039</t>
  </si>
  <si>
    <t>CV2-3-011</t>
  </si>
  <si>
    <t>CV3-4-006</t>
  </si>
  <si>
    <t>CV3-9-003</t>
  </si>
  <si>
    <t>CV1-1-040</t>
  </si>
  <si>
    <t>CV2-3-012</t>
  </si>
  <si>
    <t>CV3-9-004</t>
  </si>
  <si>
    <t>CV1-1-041</t>
  </si>
  <si>
    <t>NG Reject Line</t>
  </si>
  <si>
    <t>CV2-3-013</t>
  </si>
  <si>
    <t>CV3-9-005</t>
  </si>
  <si>
    <t>ShippingMark 좌측IAO1) 라벨러</t>
  </si>
  <si>
    <t>CV1-1-042</t>
  </si>
  <si>
    <t>CV2-3-014</t>
  </si>
  <si>
    <t>CV3-5-001</t>
  </si>
  <si>
    <t>CV3-9-006</t>
  </si>
  <si>
    <t>ShippingMark 우측(AO2) 라벨러</t>
  </si>
  <si>
    <t>CV1-1-043</t>
  </si>
  <si>
    <t>Roller Conveyor(PM), Free Roller</t>
  </si>
  <si>
    <t>CV2-3-015</t>
  </si>
  <si>
    <t>CV3-5-002</t>
  </si>
  <si>
    <t>CV3-9-007</t>
  </si>
  <si>
    <t>Auto Labeller 3</t>
  </si>
  <si>
    <t>ShippingMark 후측(AO3) 라벨러</t>
  </si>
  <si>
    <t>CV1-1-044</t>
  </si>
  <si>
    <t>CV2-3-016</t>
  </si>
  <si>
    <t>(ASRS 출고부 3)</t>
  </si>
  <si>
    <t>CV3-5-003</t>
  </si>
  <si>
    <t>BCR 321</t>
  </si>
  <si>
    <t>CV3-9-008</t>
  </si>
  <si>
    <t>CV1-1-045</t>
  </si>
  <si>
    <t>CV2-3-017</t>
  </si>
  <si>
    <t>CV3-5-004</t>
  </si>
  <si>
    <t>CV3-9-009</t>
  </si>
  <si>
    <t>CV1-1-046</t>
  </si>
  <si>
    <t>CV2-3-018</t>
  </si>
  <si>
    <t>CV3-5-005</t>
  </si>
  <si>
    <t>CV3-9-010</t>
  </si>
  <si>
    <t>CV1-1-047</t>
  </si>
  <si>
    <t>CV2-3-019</t>
  </si>
  <si>
    <t>CV3-5-006</t>
  </si>
  <si>
    <t>CV3-9-011</t>
  </si>
  <si>
    <t>CV1-1-048</t>
  </si>
  <si>
    <t>CV2-3-020</t>
  </si>
  <si>
    <t>CV3-9-012</t>
  </si>
  <si>
    <t>CV1-1-049</t>
  </si>
  <si>
    <t>CV2-3-021</t>
  </si>
  <si>
    <t>CV3-9-013</t>
  </si>
  <si>
    <t>CV1-1-050</t>
  </si>
  <si>
    <t>Metering Conveyor (ACM), M101</t>
  </si>
  <si>
    <t>CV2-3-022</t>
  </si>
  <si>
    <t>RTB-3-6-1</t>
  </si>
  <si>
    <t>CV3-9-014</t>
  </si>
  <si>
    <t>CV1-1-051</t>
  </si>
  <si>
    <t>Metering Conveyor (ACM), M102</t>
  </si>
  <si>
    <t>CV2-3-023</t>
  </si>
  <si>
    <t>CV3-6-001</t>
  </si>
  <si>
    <t>CV3-9-015</t>
  </si>
  <si>
    <t>CV1-1-052</t>
  </si>
  <si>
    <t>CV2-3-024</t>
  </si>
  <si>
    <t>CV3-6-002</t>
  </si>
  <si>
    <t>CV3-9-016</t>
  </si>
  <si>
    <t>CV1-1-053</t>
  </si>
  <si>
    <t>CV2-3-025</t>
  </si>
  <si>
    <t>CV3-6-003</t>
  </si>
  <si>
    <t>CV3-9-017</t>
  </si>
  <si>
    <t>CV2-3-026</t>
  </si>
  <si>
    <t>CV3-6-004</t>
  </si>
  <si>
    <r>
      <rPr>
        <b/>
        <sz val="11"/>
        <color rgb="FF0000FF"/>
        <rFont val="Malgun Gothic"/>
        <family val="3"/>
        <charset val="129"/>
      </rPr>
      <t>BCR 313</t>
    </r>
    <r>
      <rPr>
        <sz val="11"/>
        <color theme="1"/>
        <rFont val="Malgun Gothic"/>
        <family val="3"/>
        <charset val="129"/>
      </rPr>
      <t>, Robot, HS220</t>
    </r>
  </si>
  <si>
    <t>CV3-9-018</t>
  </si>
  <si>
    <t>제함기 라벨러 1(AI1)</t>
  </si>
  <si>
    <t>CV2-3-027</t>
  </si>
  <si>
    <t>CV3-6-005</t>
  </si>
  <si>
    <t>CV3-9-019</t>
  </si>
  <si>
    <t>제함기 라벨러 1(AI2)</t>
  </si>
  <si>
    <t>CV1-2-001</t>
  </si>
  <si>
    <t>CV2-3-028</t>
  </si>
  <si>
    <t>CV3-6-006</t>
  </si>
  <si>
    <t>CV3-9-020</t>
  </si>
  <si>
    <t>제함기 라벨러 1(AI3)</t>
  </si>
  <si>
    <t>CV1-2-002</t>
  </si>
  <si>
    <t>CV2-3-029</t>
  </si>
  <si>
    <t>CV1-2-003</t>
  </si>
  <si>
    <t>CV2-3-030</t>
  </si>
  <si>
    <t>(Depalletizing 출고 합류)</t>
  </si>
  <si>
    <t>CV1-2-004</t>
  </si>
  <si>
    <t>CV2-3-031</t>
  </si>
  <si>
    <t>CV3-7-001</t>
  </si>
  <si>
    <t>CV1-2-005</t>
  </si>
  <si>
    <t>CV2-3-032</t>
  </si>
  <si>
    <t>CV3-7-002</t>
  </si>
  <si>
    <t>CV1-2-006</t>
  </si>
  <si>
    <t>CV2-3-033</t>
  </si>
  <si>
    <t>CV3-7-003</t>
  </si>
  <si>
    <t>CV1-2-007</t>
  </si>
  <si>
    <t>CV2-3-034</t>
  </si>
  <si>
    <t>Wheel Sorter</t>
  </si>
  <si>
    <t>Servo 0.4 x 3 + 0.75kW</t>
  </si>
  <si>
    <t>CV3-7-004</t>
  </si>
  <si>
    <t>BCR 312</t>
  </si>
  <si>
    <t>CV1-2-008</t>
  </si>
  <si>
    <t>CV2-3-035</t>
  </si>
  <si>
    <t>CV3-7-005</t>
  </si>
  <si>
    <t>CV1-2-009</t>
  </si>
  <si>
    <t>CV2-3-036</t>
  </si>
  <si>
    <t>CV3-7-006</t>
  </si>
  <si>
    <t>CV1-2-010</t>
  </si>
  <si>
    <t>CV2-3-037</t>
  </si>
  <si>
    <t>CV1-2-011</t>
  </si>
  <si>
    <t>CV2-3-038</t>
  </si>
  <si>
    <t>CV1-2-012</t>
  </si>
  <si>
    <t>CV2-3-039</t>
  </si>
  <si>
    <t>CV3-8-001</t>
  </si>
  <si>
    <t>CV1-2-013</t>
  </si>
  <si>
    <t>CV2-3-040</t>
  </si>
  <si>
    <t>CV3-8-002</t>
  </si>
  <si>
    <t>CV1-2-014</t>
  </si>
  <si>
    <t>CV2-3-041</t>
  </si>
  <si>
    <t>Metering Conveyor (ACM), M213</t>
  </si>
  <si>
    <t>CV3-8-003</t>
  </si>
  <si>
    <t>CV1-2-015</t>
  </si>
  <si>
    <t>CV2-3-042</t>
  </si>
  <si>
    <t>Metering Conveyor (ACM), M214</t>
  </si>
  <si>
    <t>CV3-8-004</t>
  </si>
  <si>
    <t>CV1-2-016</t>
  </si>
  <si>
    <t>CV2-3-043</t>
  </si>
  <si>
    <t>Merge Conveyor</t>
  </si>
  <si>
    <t>CV3-8-005</t>
  </si>
  <si>
    <t>CV1-2-017</t>
  </si>
  <si>
    <t>CV2-3-044</t>
  </si>
  <si>
    <t>CV3-8-006</t>
  </si>
  <si>
    <t>CV1-2-018</t>
  </si>
  <si>
    <t>CV1-2-019</t>
  </si>
  <si>
    <t>9. ASRS 출고 순환 Conveyor</t>
  </si>
  <si>
    <t>CV1-2-020</t>
  </si>
  <si>
    <t>CV2-5-056</t>
  </si>
  <si>
    <t>CV1-2-021</t>
  </si>
  <si>
    <t>CV2-4-001</t>
  </si>
  <si>
    <t>(ASRS 출고부 4)</t>
  </si>
  <si>
    <t>CV2-5-057</t>
  </si>
  <si>
    <t>CV1-2-022</t>
  </si>
  <si>
    <t>CV2-4-002</t>
  </si>
  <si>
    <t>CV2-5-058</t>
  </si>
  <si>
    <t>CV1-2-023</t>
  </si>
  <si>
    <t>CV2-4-003</t>
  </si>
  <si>
    <t>CV2-5-059</t>
  </si>
  <si>
    <t>CV1-2-024</t>
  </si>
  <si>
    <t>CV2-4-004</t>
  </si>
  <si>
    <t>CV2-5-060</t>
  </si>
  <si>
    <t>CV1-2-025</t>
  </si>
  <si>
    <t>CV2-4-005</t>
  </si>
  <si>
    <t>CV2-5-061</t>
  </si>
  <si>
    <t>CV1-2-026</t>
  </si>
  <si>
    <t>CV2-4-006</t>
  </si>
  <si>
    <t>(ASRS 출고부 5)</t>
  </si>
  <si>
    <t>CV2-5-062</t>
  </si>
  <si>
    <t>CV1-2-027</t>
  </si>
  <si>
    <t>CV2-4-007</t>
  </si>
  <si>
    <t>CV2-5-063</t>
  </si>
  <si>
    <t>CV1-2-028</t>
  </si>
  <si>
    <t>CV2-4-008</t>
  </si>
  <si>
    <t>CV2-5-064</t>
  </si>
  <si>
    <t>CV1-2-029</t>
  </si>
  <si>
    <t>CV2-4-009</t>
  </si>
  <si>
    <t>CV2-5-065</t>
  </si>
  <si>
    <t>CV1-2-030</t>
  </si>
  <si>
    <t>CV2-4-010</t>
  </si>
  <si>
    <t>CV2-5-066</t>
  </si>
  <si>
    <t>CV1-2-031</t>
  </si>
  <si>
    <t>CV2-4-011</t>
  </si>
  <si>
    <t>CV2-5-067</t>
  </si>
  <si>
    <t>CV1-2-032</t>
  </si>
  <si>
    <t>CV2-4-012</t>
  </si>
  <si>
    <t>(ASRS 출고부 6)</t>
  </si>
  <si>
    <t>CV2-5-068</t>
  </si>
  <si>
    <t>CV1-2-033</t>
  </si>
  <si>
    <t>CV2-4-013</t>
  </si>
  <si>
    <t>CV2-5-069</t>
  </si>
  <si>
    <t>CV1-2-034</t>
  </si>
  <si>
    <t>CV2-4-014</t>
  </si>
  <si>
    <t>CV2-5-070</t>
  </si>
  <si>
    <t>CV1-2-035</t>
  </si>
  <si>
    <t>CV2-4-015</t>
  </si>
  <si>
    <t>CV2-5-071</t>
  </si>
  <si>
    <t>CV1-2-036</t>
  </si>
  <si>
    <t>CV2-4-016</t>
  </si>
  <si>
    <t>CV2-5-072</t>
  </si>
  <si>
    <t>CV1-2-037</t>
  </si>
  <si>
    <t>CV2-4-017</t>
  </si>
  <si>
    <t>CV2-5-073</t>
  </si>
  <si>
    <t>CV1-2-038</t>
  </si>
  <si>
    <t>BCR 122</t>
  </si>
  <si>
    <t>CV2-4-018</t>
  </si>
  <si>
    <t>CV2-5-074</t>
  </si>
  <si>
    <t>CV1-2-039</t>
  </si>
  <si>
    <t>CV2-4-019</t>
  </si>
  <si>
    <t>CV2-5-075</t>
  </si>
  <si>
    <t>CV1-2-040</t>
  </si>
  <si>
    <t>CV2-4-020</t>
  </si>
  <si>
    <t>CV2-5-076</t>
  </si>
  <si>
    <t>CV1-2-041</t>
  </si>
  <si>
    <t>CV2-4-021</t>
  </si>
  <si>
    <t>CV2-5-077</t>
  </si>
  <si>
    <t>CV1-2-042</t>
  </si>
  <si>
    <t>CV2-4-022</t>
  </si>
  <si>
    <t>CV2-5-078</t>
  </si>
  <si>
    <t>CV1-2-043</t>
  </si>
  <si>
    <t>CV2-4-023</t>
  </si>
  <si>
    <t>CV2-5-079</t>
  </si>
  <si>
    <t>CV1-2-044</t>
  </si>
  <si>
    <t>CV2-4-024</t>
  </si>
  <si>
    <t>Metering Conveyor (ACM), M215</t>
  </si>
  <si>
    <t>CV2-5-080</t>
  </si>
  <si>
    <t>CV1-2-045</t>
  </si>
  <si>
    <t>CV2-4-025</t>
  </si>
  <si>
    <t>Metering Conveyor (ACM), M216</t>
  </si>
  <si>
    <t>CV2-5-081</t>
  </si>
  <si>
    <t>CV1-2-046</t>
  </si>
  <si>
    <t>CV2-4-026</t>
  </si>
  <si>
    <t>CV2-5-082</t>
  </si>
  <si>
    <t>CV1-2-047</t>
  </si>
  <si>
    <t>CV2-4-027</t>
  </si>
  <si>
    <t>(ASRS 출고1 합류)</t>
  </si>
  <si>
    <t>CV2-5-083</t>
  </si>
  <si>
    <t>CV1-2-048</t>
  </si>
  <si>
    <t>CV2-4-028</t>
  </si>
  <si>
    <t>CV2-5-084</t>
  </si>
  <si>
    <t>CV1-2-049</t>
  </si>
  <si>
    <t>CV2-4-029</t>
  </si>
  <si>
    <t>CV2-5-085</t>
  </si>
  <si>
    <t>CV1-2-050</t>
  </si>
  <si>
    <t>Metering Conveyor (ACM), M106</t>
  </si>
  <si>
    <t>CV2-4-030</t>
  </si>
  <si>
    <t>CV2-5-086</t>
  </si>
  <si>
    <t>CV1-2-051</t>
  </si>
  <si>
    <t>Metering Conveyor (ACM), M107</t>
  </si>
  <si>
    <t>CV2-4-031</t>
  </si>
  <si>
    <t>CV2-5-087</t>
  </si>
  <si>
    <t>CV1-2-052</t>
  </si>
  <si>
    <t>CV2-4-032</t>
  </si>
  <si>
    <t>CV2-5-088</t>
  </si>
  <si>
    <t>CV1-2-053</t>
  </si>
  <si>
    <t>CV2-4-033</t>
  </si>
  <si>
    <t>CV2-5-089</t>
  </si>
  <si>
    <t>CV2-4-034</t>
  </si>
  <si>
    <t>CV2-5-090</t>
  </si>
  <si>
    <t>CV2-4-035</t>
  </si>
  <si>
    <t>CV2-5-091</t>
  </si>
  <si>
    <t>CV1-3-001</t>
  </si>
  <si>
    <t>Inclined Belt Conveyor (ACM)</t>
  </si>
  <si>
    <t>CV2-4-036</t>
  </si>
  <si>
    <t>CV2-5-092</t>
  </si>
  <si>
    <t>CV1-3-002</t>
  </si>
  <si>
    <t>CV2-4-037</t>
  </si>
  <si>
    <t>CV2-5-093</t>
  </si>
  <si>
    <t>CV1-3-003</t>
  </si>
  <si>
    <t>CV2-4-038</t>
  </si>
  <si>
    <t>CV2-5-094</t>
  </si>
  <si>
    <t>CV1-3-004</t>
  </si>
  <si>
    <t>Branch Roller Conveyor(PM)</t>
  </si>
  <si>
    <t>CV2-4-039</t>
  </si>
  <si>
    <t>CV2-5-095</t>
  </si>
  <si>
    <t>CV1-3-005</t>
  </si>
  <si>
    <t>CV2-4-040</t>
  </si>
  <si>
    <t>CV2-5-096</t>
  </si>
  <si>
    <t>CV1-3-006</t>
  </si>
  <si>
    <t>CV2-4-041</t>
  </si>
  <si>
    <t>CV2-5-097</t>
  </si>
  <si>
    <t>CV1-3-007</t>
  </si>
  <si>
    <t>CV2-4-042</t>
  </si>
  <si>
    <t>CV2-5-098</t>
  </si>
  <si>
    <t>CV1-3-008</t>
  </si>
  <si>
    <t>CV2-4-043</t>
  </si>
  <si>
    <t>CV2-5-099</t>
  </si>
  <si>
    <t>CV1-3-009</t>
  </si>
  <si>
    <t>CV2-4-044</t>
  </si>
  <si>
    <t>CV2-5-100</t>
  </si>
  <si>
    <t>CV1-3-010</t>
  </si>
  <si>
    <t>CV2-4-045</t>
  </si>
  <si>
    <t>CV1-3-011</t>
  </si>
  <si>
    <t>CV2-4-046</t>
  </si>
  <si>
    <t xml:space="preserve">Skewed Roller Conveyor(PM) </t>
  </si>
  <si>
    <t>10-1. 입고중 출고</t>
  </si>
  <si>
    <t>CV1-3-012</t>
  </si>
  <si>
    <t>CV2-4-047</t>
  </si>
  <si>
    <t>CV2-6-101</t>
  </si>
  <si>
    <t>Downward Belt Conveyor (ACM)</t>
  </si>
  <si>
    <t>CV1-3-013</t>
  </si>
  <si>
    <t>CV2-4-048</t>
  </si>
  <si>
    <t>CV2-6-102</t>
  </si>
  <si>
    <t>Metering Conveyor (ACM)</t>
  </si>
  <si>
    <t>CV1-3-014</t>
  </si>
  <si>
    <t>CV2-4-049</t>
  </si>
  <si>
    <t>CV2-6-103</t>
  </si>
  <si>
    <t>CV1-3-015</t>
  </si>
  <si>
    <t>CV2-4-050</t>
  </si>
  <si>
    <t>CV2-6-104</t>
  </si>
  <si>
    <t>CV1-3-016</t>
  </si>
  <si>
    <t>CV2-4-051</t>
  </si>
  <si>
    <t>CV2-6-105</t>
  </si>
  <si>
    <t>CV1-3-017</t>
  </si>
  <si>
    <t>CV2-4-052</t>
  </si>
  <si>
    <t>CV1-3-018</t>
  </si>
  <si>
    <t>CV2-4-053</t>
  </si>
  <si>
    <t>10-2. Palletizing 출고 1</t>
  </si>
  <si>
    <t>CV1-3-019</t>
  </si>
  <si>
    <t>CV2-4-054</t>
  </si>
  <si>
    <t>CV2-6-201</t>
  </si>
  <si>
    <t>(Palletizing 출고라인 1)</t>
  </si>
  <si>
    <t>CV1-3-020</t>
  </si>
  <si>
    <t>CV2-4-055</t>
  </si>
  <si>
    <t>CV2-6-202</t>
  </si>
  <si>
    <t>CV1-3-021</t>
  </si>
  <si>
    <t>CV2-4-056</t>
  </si>
  <si>
    <t>CV2-6-203</t>
  </si>
  <si>
    <t>CV1-3-022</t>
  </si>
  <si>
    <t>CV2-4-057</t>
  </si>
  <si>
    <t>CV2-6-204</t>
  </si>
  <si>
    <t>CV1-3-023</t>
  </si>
  <si>
    <t>CV2-4-058</t>
  </si>
  <si>
    <t>CV2-6-205</t>
  </si>
  <si>
    <t>CV1-3-024</t>
  </si>
  <si>
    <t>CV2-4-059</t>
  </si>
  <si>
    <t>CV2-6-206</t>
  </si>
  <si>
    <t>CV1-3-025</t>
  </si>
  <si>
    <t>CV2-4-060</t>
  </si>
  <si>
    <t>x</t>
  </si>
  <si>
    <t>CV2-6-207</t>
  </si>
  <si>
    <t>CV1-3-026</t>
  </si>
  <si>
    <t>Metering Conveyor (ACM), M110</t>
  </si>
  <si>
    <t>54\</t>
  </si>
  <si>
    <t>CV2-4-061</t>
  </si>
  <si>
    <t>CV2-6-208</t>
  </si>
  <si>
    <t>CV1-3-027</t>
  </si>
  <si>
    <t>CV2-4-062</t>
  </si>
  <si>
    <t>CV2-6-209</t>
  </si>
  <si>
    <t>CV1-3-028</t>
  </si>
  <si>
    <t>CV2-4-063</t>
  </si>
  <si>
    <t>CV2-6-210</t>
  </si>
  <si>
    <t>CV2-4-064</t>
  </si>
  <si>
    <t>CV2-6-211</t>
  </si>
  <si>
    <t>CV2-4-065</t>
  </si>
  <si>
    <t>CV2-6-212</t>
  </si>
  <si>
    <t>CV1-4-001</t>
  </si>
  <si>
    <t>Inclined Belt Conveyor (ACM), M107</t>
  </si>
  <si>
    <t>CV2-4-066</t>
  </si>
  <si>
    <t>Metering Conveyor (ACM), M217</t>
  </si>
  <si>
    <t>CV2-6-213</t>
  </si>
  <si>
    <t>CV1-4-002</t>
  </si>
  <si>
    <t>CV2-4-067</t>
  </si>
  <si>
    <t>Metering Conveyor (ACM), M218</t>
  </si>
  <si>
    <t>CV2-6-214</t>
  </si>
  <si>
    <t>CV1-4-003</t>
  </si>
  <si>
    <t>CV2-4-068</t>
  </si>
  <si>
    <t>CV2-6-215</t>
  </si>
  <si>
    <t>CV1-4-004</t>
  </si>
  <si>
    <t>PH1-4-004</t>
  </si>
  <si>
    <t>CV2-4-069</t>
  </si>
  <si>
    <t>CV2-6-216</t>
  </si>
  <si>
    <t>CV1-4-005</t>
  </si>
  <si>
    <t>PH1-4-005</t>
  </si>
  <si>
    <t>CV2-6-217</t>
  </si>
  <si>
    <t>CV1-4-006</t>
  </si>
  <si>
    <t>PH1-4-006</t>
  </si>
  <si>
    <t>10-3. Palletizing 출고 2</t>
  </si>
  <si>
    <t>CV2-6-301</t>
  </si>
  <si>
    <t>(Palletizing 출고라인 2)</t>
  </si>
  <si>
    <t>CV1-5-001</t>
  </si>
  <si>
    <t>CV2-6-302</t>
  </si>
  <si>
    <t>CV1-5-002</t>
  </si>
  <si>
    <t>CV2-4-101</t>
  </si>
  <si>
    <t>CV2-6-303</t>
  </si>
  <si>
    <t>CV2-4-102</t>
  </si>
  <si>
    <t>CV2-6-304</t>
  </si>
  <si>
    <t>CV2-4-103</t>
  </si>
  <si>
    <t>CV2-6-305</t>
  </si>
  <si>
    <t>CV1-6-001</t>
  </si>
  <si>
    <t>(Box 투입 C/V#1 연결부)</t>
  </si>
  <si>
    <t>CV2-4-104</t>
  </si>
  <si>
    <t>CV2-6-306</t>
  </si>
  <si>
    <t>CV1-6-002</t>
  </si>
  <si>
    <t>CV2-4-105</t>
  </si>
  <si>
    <t>CV2-6-307</t>
  </si>
  <si>
    <t>CV1-6-003</t>
  </si>
  <si>
    <t>CV2-4-106</t>
  </si>
  <si>
    <t>CV2-6-308</t>
  </si>
  <si>
    <t>CV1-6-004</t>
  </si>
  <si>
    <t>CV2-6-309</t>
  </si>
  <si>
    <t>CV1-6-005</t>
  </si>
  <si>
    <t>CV2-6-310</t>
  </si>
  <si>
    <t>CV1-6-006</t>
  </si>
  <si>
    <t>CV2-6-311</t>
  </si>
  <si>
    <t>CV1-6-007</t>
  </si>
  <si>
    <t>CV2-6-312</t>
  </si>
  <si>
    <t>CV1-6-008</t>
  </si>
  <si>
    <t>CV2-6-313</t>
  </si>
  <si>
    <t>CV1-6-009</t>
  </si>
  <si>
    <t>CV2-4-201</t>
  </si>
  <si>
    <t>CV2-6-314</t>
  </si>
  <si>
    <t>CV1-6-010</t>
  </si>
  <si>
    <t>CV2-4-202</t>
  </si>
  <si>
    <t>CV2-6-315</t>
  </si>
  <si>
    <t>CV1-6-011</t>
  </si>
  <si>
    <t>CV2-4-203</t>
  </si>
  <si>
    <t>CV2-6-316</t>
  </si>
  <si>
    <t>CV1-6-012</t>
  </si>
  <si>
    <t>CV2-4-204</t>
  </si>
  <si>
    <t>CV2-6-317</t>
  </si>
  <si>
    <t>CV1-6-013</t>
  </si>
  <si>
    <t>CV2-4-205</t>
  </si>
  <si>
    <t>CV1-6-014</t>
  </si>
  <si>
    <t>CV2-4-206</t>
  </si>
  <si>
    <t>10-4. Palletizing 출고 3</t>
  </si>
  <si>
    <t>CV1-6-015</t>
  </si>
  <si>
    <t>CV2-4-207</t>
  </si>
  <si>
    <t>CV2-6-401</t>
  </si>
  <si>
    <t>(Palletizing 출고라인 3)</t>
  </si>
  <si>
    <t>CV1-6-016</t>
  </si>
  <si>
    <t>CV2-4-208</t>
  </si>
  <si>
    <t>CV2-6-402</t>
  </si>
  <si>
    <t>CV1-6-017</t>
  </si>
  <si>
    <t>CV2-4-209</t>
  </si>
  <si>
    <t>CV2-6-403</t>
  </si>
  <si>
    <t>CV1-6-018</t>
  </si>
  <si>
    <t>CV2-4-210</t>
  </si>
  <si>
    <t>CV2-6-404</t>
  </si>
  <si>
    <t>CV1-6-019</t>
  </si>
  <si>
    <t>CV2-4-211</t>
  </si>
  <si>
    <t>Upward Belt Conveyor (ACM), M219</t>
  </si>
  <si>
    <t>CV2-6-405</t>
  </si>
  <si>
    <t>CV1-6-020</t>
  </si>
  <si>
    <t>CV2-4-212</t>
  </si>
  <si>
    <t>Upward Belt Conveyor (ACM), M220</t>
  </si>
  <si>
    <t>CV2-6-406</t>
  </si>
  <si>
    <t>CV1-6-021</t>
  </si>
  <si>
    <t>Metering Conveyor (ACM), M108</t>
  </si>
  <si>
    <t>CV2-4-213</t>
  </si>
  <si>
    <t>CV2-6-407</t>
  </si>
  <si>
    <t>CV1-6-022</t>
  </si>
  <si>
    <t>Metering Conveyor (ACM), M109</t>
  </si>
  <si>
    <t>CV2-4-214</t>
  </si>
  <si>
    <t>CV2-6-408</t>
  </si>
  <si>
    <t>CV1-6-023</t>
  </si>
  <si>
    <t>CV2-4-215</t>
  </si>
  <si>
    <t>CV2-6-409</t>
  </si>
  <si>
    <t>CV1-6-024</t>
  </si>
  <si>
    <t>CV2-4-216</t>
  </si>
  <si>
    <t>CV2-6-410</t>
  </si>
  <si>
    <t>CV1-6-025</t>
  </si>
  <si>
    <t>CV2-4-217</t>
  </si>
  <si>
    <t>CV2-6-411</t>
  </si>
  <si>
    <t>CV1-6-026</t>
  </si>
  <si>
    <t>CV2-4-218</t>
  </si>
  <si>
    <t>CV2-6-412</t>
  </si>
  <si>
    <t>CV1-6-027</t>
  </si>
  <si>
    <t>CV2-4-219</t>
  </si>
  <si>
    <t>CV2-6-413</t>
  </si>
  <si>
    <t>CV1-6-028</t>
  </si>
  <si>
    <t>CV2-4-220</t>
  </si>
  <si>
    <t>CV2-6-414</t>
  </si>
  <si>
    <t>CV1-6-029</t>
  </si>
  <si>
    <t>CV2-4-221</t>
  </si>
  <si>
    <t>CV2-6-415</t>
  </si>
  <si>
    <t>CV1-6-030</t>
  </si>
  <si>
    <t>CV2-4-222</t>
  </si>
  <si>
    <t>CV2-6-416</t>
  </si>
  <si>
    <t>CV1-6-031</t>
  </si>
  <si>
    <t>Metering Conveyor (ACM), M111</t>
  </si>
  <si>
    <t>CV2-4-223</t>
  </si>
  <si>
    <t>CV2-6-417</t>
  </si>
  <si>
    <t>CV1-6-032</t>
  </si>
  <si>
    <t>Metering Conveyor (ACM), M112</t>
  </si>
  <si>
    <t>CV2-4-224</t>
  </si>
  <si>
    <t>CV1-6-033</t>
  </si>
  <si>
    <t>CV2-4-225</t>
  </si>
  <si>
    <t>10-5. Palletizing 출고 4</t>
  </si>
  <si>
    <t>CV1-6-034</t>
  </si>
  <si>
    <t>CV2-4-226</t>
  </si>
  <si>
    <t>CV2-6-501</t>
  </si>
  <si>
    <t>(Palletizing 출고라인 4)</t>
  </si>
  <si>
    <t>CV1-6-035</t>
  </si>
  <si>
    <t>CV2-4-227</t>
  </si>
  <si>
    <t>CV2-6-502</t>
  </si>
  <si>
    <t>CV1-6-036</t>
  </si>
  <si>
    <t>CV2-4-228</t>
  </si>
  <si>
    <t>CV2-6-503</t>
  </si>
  <si>
    <t>CV1-6-037</t>
  </si>
  <si>
    <t>CV2-4-229</t>
  </si>
  <si>
    <t>CV2-6-504</t>
  </si>
  <si>
    <t>CV1-6-038</t>
  </si>
  <si>
    <t>CV2-4-230</t>
  </si>
  <si>
    <t>CV2-6-505</t>
  </si>
  <si>
    <t>CV1-6-039</t>
  </si>
  <si>
    <t>CV2-4-231</t>
  </si>
  <si>
    <t>CV2-6-506</t>
  </si>
  <si>
    <t>CV1-6-040</t>
  </si>
  <si>
    <t>CV2-4-232</t>
  </si>
  <si>
    <t>CV2-6-507</t>
  </si>
  <si>
    <t>CV1-6-041</t>
  </si>
  <si>
    <t>CV2-4-233</t>
  </si>
  <si>
    <t>CV2-6-508</t>
  </si>
  <si>
    <t>CV1-6-042</t>
  </si>
  <si>
    <t>CV2-4-234</t>
  </si>
  <si>
    <t>Downward Belt Conveyor (ACM), M226</t>
  </si>
  <si>
    <t>CV2-6-509</t>
  </si>
  <si>
    <t>CV1-6-043</t>
  </si>
  <si>
    <t>CV2-4-235</t>
  </si>
  <si>
    <t>Downward Belt Conveyor (ACM), M227</t>
  </si>
  <si>
    <t>CV2-6-510</t>
  </si>
  <si>
    <t>CV1-6-044</t>
  </si>
  <si>
    <t>CV2-4-236</t>
  </si>
  <si>
    <t>Metering Conveyor (ACM), M230</t>
  </si>
  <si>
    <t>CV2-6-511</t>
  </si>
  <si>
    <t>CV1-6-045</t>
  </si>
  <si>
    <t>CV2-4-237</t>
  </si>
  <si>
    <t>CV2-6-512</t>
  </si>
  <si>
    <t>CV1-6-046</t>
  </si>
  <si>
    <t>CV2-4-238</t>
  </si>
  <si>
    <t>CV2-6-513</t>
  </si>
  <si>
    <t>CV1-6-047</t>
  </si>
  <si>
    <t>CV2-6-514</t>
  </si>
  <si>
    <t>CV1-6-048</t>
  </si>
  <si>
    <t>CV2-6-515</t>
  </si>
  <si>
    <t>CV1-6-049</t>
  </si>
  <si>
    <t>CV2-6-516</t>
  </si>
  <si>
    <t>CV1-6-050</t>
  </si>
  <si>
    <t>CV2-6-517</t>
  </si>
  <si>
    <t>CV1-6-051</t>
  </si>
  <si>
    <t>CV2-4-301</t>
  </si>
  <si>
    <t>CV1-6-052</t>
  </si>
  <si>
    <t>CV2-4-302</t>
  </si>
  <si>
    <t>10-6. Palletizing 출고 5</t>
  </si>
  <si>
    <t>CV1-6-053</t>
  </si>
  <si>
    <t>CV2-4-303</t>
  </si>
  <si>
    <t>CV2-6-601</t>
  </si>
  <si>
    <t>(Palletizing 출고라인 5)</t>
  </si>
  <si>
    <t>CV1-6-054</t>
  </si>
  <si>
    <t>CV2-4-304</t>
  </si>
  <si>
    <t>CV2-6-602</t>
  </si>
  <si>
    <t>CV1-6-055</t>
  </si>
  <si>
    <t>CV2-4-305</t>
  </si>
  <si>
    <t>CV2-6-603</t>
  </si>
  <si>
    <t>CV1-6-056</t>
  </si>
  <si>
    <t>CV2-4-306</t>
  </si>
  <si>
    <t>CV2-6-604</t>
  </si>
  <si>
    <t>CV1-6-057</t>
  </si>
  <si>
    <t>CV2-4-307</t>
  </si>
  <si>
    <t>CV2-6-605</t>
  </si>
  <si>
    <t>CV1-6-058</t>
  </si>
  <si>
    <t>CV2-4-308</t>
  </si>
  <si>
    <t>CV2-6-606</t>
  </si>
  <si>
    <t>CV1-6-059</t>
  </si>
  <si>
    <t>CV2-4-309</t>
  </si>
  <si>
    <t>CV2-6-607</t>
  </si>
  <si>
    <t>CV1-6-060</t>
  </si>
  <si>
    <t>CV2-4-401</t>
  </si>
  <si>
    <t>CV2-6-608</t>
  </si>
  <si>
    <t>CV1-6-061</t>
  </si>
  <si>
    <t>CV2-4-402</t>
  </si>
  <si>
    <t>CV2-6-609</t>
  </si>
  <si>
    <t>CV1-6-062</t>
  </si>
  <si>
    <t>CV2-4-403</t>
  </si>
  <si>
    <t>CV2-6-610</t>
  </si>
  <si>
    <t>CV1-6-063</t>
  </si>
  <si>
    <t>CV2-4-404</t>
  </si>
  <si>
    <t>CV2-6-611</t>
  </si>
  <si>
    <t>CV1-6-064</t>
  </si>
  <si>
    <t>CV2-4-405</t>
  </si>
  <si>
    <t>CV2-6-612</t>
  </si>
  <si>
    <t>CV1-6-065</t>
  </si>
  <si>
    <t>CV2-4-406</t>
  </si>
  <si>
    <t>CV2-6-613</t>
  </si>
  <si>
    <t>CV1-6-066</t>
  </si>
  <si>
    <t>CV2-4-407</t>
  </si>
  <si>
    <t>CV2-6-614</t>
  </si>
  <si>
    <t>CV1-6-067</t>
  </si>
  <si>
    <t>CV2-4-408</t>
  </si>
  <si>
    <t>CV2-6-615</t>
  </si>
  <si>
    <t>CV1-6-068</t>
  </si>
  <si>
    <t>CV2-4-409</t>
  </si>
  <si>
    <t>CV2-6-616</t>
  </si>
  <si>
    <t>CV1-6-069</t>
  </si>
  <si>
    <t>CV2-4-501</t>
  </si>
  <si>
    <t>CV2-6-617</t>
  </si>
  <si>
    <t>CV1-6-070</t>
  </si>
  <si>
    <t>CV2-4-502</t>
  </si>
  <si>
    <t>CV1-6-071</t>
  </si>
  <si>
    <t>CV2-4-503</t>
  </si>
  <si>
    <t>10-7. Palletizing 출고 6</t>
  </si>
  <si>
    <t>CV1-6-072</t>
  </si>
  <si>
    <t>CV2-4-504</t>
  </si>
  <si>
    <t>CV2-6-701</t>
  </si>
  <si>
    <t>(Palletizing 출고라인 6)</t>
  </si>
  <si>
    <t>CV1-6-073</t>
  </si>
  <si>
    <t>CV2-4-505</t>
  </si>
  <si>
    <t>CV2-6-702</t>
  </si>
  <si>
    <t>CV1-6-074</t>
  </si>
  <si>
    <t>CV2-4-506</t>
  </si>
  <si>
    <t>CV2-6-703</t>
  </si>
  <si>
    <t>CV1-6-075</t>
  </si>
  <si>
    <t>CV2-4-507</t>
  </si>
  <si>
    <t>CV2-6-704</t>
  </si>
  <si>
    <t>CV1-6-076</t>
  </si>
  <si>
    <t>CV2-4-508</t>
  </si>
  <si>
    <t>CV2-6-705</t>
  </si>
  <si>
    <t>CV1-6-077</t>
  </si>
  <si>
    <t>CV2-4-509</t>
  </si>
  <si>
    <t>CV2-6-706</t>
  </si>
  <si>
    <t>CV1-6-078</t>
  </si>
  <si>
    <t>CV2-4-601</t>
  </si>
  <si>
    <t>CV2-6-707</t>
  </si>
  <si>
    <t>CV1-6-079</t>
  </si>
  <si>
    <t>CV2-4-602</t>
  </si>
  <si>
    <t>CV2-6-708</t>
  </si>
  <si>
    <t>CV1-6-080</t>
  </si>
  <si>
    <t>CV2-4-603</t>
  </si>
  <si>
    <t>CV2-6-709</t>
  </si>
  <si>
    <t>CV1-6-081</t>
  </si>
  <si>
    <t>CV2-4-604</t>
  </si>
  <si>
    <t>CV2-6-710</t>
  </si>
  <si>
    <t>CV1-6-082</t>
  </si>
  <si>
    <t>CV2-4-605</t>
  </si>
  <si>
    <t>CV2-6-711</t>
  </si>
  <si>
    <t>CV1-6-083</t>
  </si>
  <si>
    <t>CV2-4-606</t>
  </si>
  <si>
    <t>CV2-6-712</t>
  </si>
  <si>
    <t>CV1-6-084</t>
  </si>
  <si>
    <t>CV2-4-607</t>
  </si>
  <si>
    <t>CV2-6-713</t>
  </si>
  <si>
    <t>CV1-6-085</t>
  </si>
  <si>
    <t>CV2-4-608</t>
  </si>
  <si>
    <t>CV2-6-714</t>
  </si>
  <si>
    <t>CV1-6-086</t>
  </si>
  <si>
    <t>CV2-4-609</t>
  </si>
  <si>
    <t>CV2-6-715</t>
  </si>
  <si>
    <t>CV1-6-087</t>
  </si>
  <si>
    <t>CV2-4-701</t>
  </si>
  <si>
    <t>CV2-6-716</t>
  </si>
  <si>
    <t>CV1-6-088</t>
  </si>
  <si>
    <t>CV2-4-702</t>
  </si>
  <si>
    <t>CV2-6-717</t>
  </si>
  <si>
    <t>CV1-6-089</t>
  </si>
  <si>
    <t>CV2-4-703</t>
  </si>
  <si>
    <t>CV1-6-090</t>
  </si>
  <si>
    <t>CV2-4-704</t>
  </si>
  <si>
    <t>11. 출고 적재중 재입고</t>
  </si>
  <si>
    <t>CV1-6-091</t>
  </si>
  <si>
    <t>CV2-4-705</t>
  </si>
  <si>
    <t>CV2-7-001</t>
  </si>
  <si>
    <t>CV1-6-092</t>
  </si>
  <si>
    <t>CV2-4-706</t>
  </si>
  <si>
    <t>CV2-7-002</t>
  </si>
  <si>
    <t>CV1-6-093</t>
  </si>
  <si>
    <t>CV2-4-707</t>
  </si>
  <si>
    <t>CV2-7-003</t>
  </si>
  <si>
    <t>CV1-6-094</t>
  </si>
  <si>
    <t>CV2-4-708</t>
  </si>
  <si>
    <t>CV2-7-004</t>
  </si>
  <si>
    <t>CV1-6-095</t>
  </si>
  <si>
    <t>CV2-4-709</t>
  </si>
  <si>
    <t>CV2-7-005</t>
  </si>
  <si>
    <t>CV1-6-096</t>
  </si>
  <si>
    <t>CV2-4-801</t>
  </si>
  <si>
    <t>CV2-7-006</t>
  </si>
  <si>
    <t>CV1-6-097</t>
  </si>
  <si>
    <t>CV2-4-802</t>
  </si>
  <si>
    <t>CV2-7-007</t>
  </si>
  <si>
    <t>CV1-6-098</t>
  </si>
  <si>
    <t>CV2-4-803</t>
  </si>
  <si>
    <t>CV2-7-008</t>
  </si>
  <si>
    <t>CV1-6-099</t>
  </si>
  <si>
    <t>CV2-4-804</t>
  </si>
  <si>
    <t>CV2-7-009</t>
  </si>
  <si>
    <t>CV1-6-100</t>
  </si>
  <si>
    <t>CV2-4-805</t>
  </si>
  <si>
    <t>CV2-7-010</t>
  </si>
  <si>
    <t>CV1-6-101</t>
  </si>
  <si>
    <t>CV2-4-806</t>
  </si>
  <si>
    <t>CV2-7-011</t>
  </si>
  <si>
    <t>CV1-6-102</t>
  </si>
  <si>
    <t>CV2-4-807</t>
  </si>
  <si>
    <t>CV2-7-012</t>
  </si>
  <si>
    <t>CV1-6-103</t>
  </si>
  <si>
    <t>CV2-4-808</t>
  </si>
  <si>
    <t>CV2-7-013</t>
  </si>
  <si>
    <t>CV1-6-104</t>
  </si>
  <si>
    <t>CV2-4-809</t>
  </si>
  <si>
    <t>CV2-7-014</t>
  </si>
  <si>
    <t>CV1-6-105</t>
  </si>
  <si>
    <t>CV2-4-901</t>
  </si>
  <si>
    <t>CV2-7-015</t>
  </si>
  <si>
    <t>CV1-6-106</t>
  </si>
  <si>
    <t>CV2-4-902</t>
  </si>
  <si>
    <t>CV2-7-016</t>
  </si>
  <si>
    <t>CV1-6-107</t>
  </si>
  <si>
    <t>CV2-4-903</t>
  </si>
  <si>
    <t>CV2-7-017</t>
  </si>
  <si>
    <t>CV1-6-108</t>
  </si>
  <si>
    <t>CV2-4-904</t>
  </si>
  <si>
    <t>CV2-7-018</t>
  </si>
  <si>
    <t>CV1-6-109</t>
  </si>
  <si>
    <t>CV2-4-905</t>
  </si>
  <si>
    <t>CV2-7-019</t>
  </si>
  <si>
    <t>CV1-6-110</t>
  </si>
  <si>
    <t>CV2-4-906</t>
  </si>
  <si>
    <t>CV2-7-020</t>
  </si>
  <si>
    <t>CV1-6-111</t>
  </si>
  <si>
    <t>CV2-4-907</t>
  </si>
  <si>
    <t>CV2-7-021</t>
  </si>
  <si>
    <t>CV1-6-112</t>
  </si>
  <si>
    <t>CV2-4-908</t>
  </si>
  <si>
    <t>CV2-7-022</t>
  </si>
  <si>
    <t>CV1-6-113</t>
  </si>
  <si>
    <t>CV2-4-909</t>
  </si>
  <si>
    <t>CV2-7-023</t>
  </si>
  <si>
    <t>CV1-6-114</t>
  </si>
  <si>
    <t>CV2-4-911</t>
  </si>
  <si>
    <t>CV2-7-024</t>
  </si>
  <si>
    <t>CV1-6-115</t>
  </si>
  <si>
    <t>CV2-4-912</t>
  </si>
  <si>
    <t>CV2-7-025</t>
  </si>
  <si>
    <t>CV1-6-116</t>
  </si>
  <si>
    <t>CV2-4-913</t>
  </si>
  <si>
    <t>CV2-7-026</t>
  </si>
  <si>
    <t>CV1-6-117</t>
  </si>
  <si>
    <t>CV2-4-914</t>
  </si>
  <si>
    <t>CV2-7-027</t>
  </si>
  <si>
    <t>CV1-6-118</t>
  </si>
  <si>
    <t>CV2-4-915</t>
  </si>
  <si>
    <t>CV2-7-028</t>
  </si>
  <si>
    <t>CV1-6-119</t>
  </si>
  <si>
    <t>CV2-4-916</t>
  </si>
  <si>
    <t>CV2-7-029</t>
  </si>
  <si>
    <t>CV1-6-120</t>
  </si>
  <si>
    <t>CV2-4-917</t>
  </si>
  <si>
    <t>CV2-7-030</t>
  </si>
  <si>
    <t>Belt Conveyor (ACM), M224</t>
  </si>
  <si>
    <t>CV1-6-121</t>
  </si>
  <si>
    <t>CV2-4-918</t>
  </si>
  <si>
    <t>CV2-7-031</t>
  </si>
  <si>
    <t>CV1-6-122</t>
  </si>
  <si>
    <t>CV2-4-919</t>
  </si>
  <si>
    <t>CV2-7-032</t>
  </si>
  <si>
    <t>CV1-6-123</t>
  </si>
  <si>
    <t>CV2-4-920</t>
  </si>
  <si>
    <t>CV2-7-033</t>
  </si>
  <si>
    <t>CV1-6-124</t>
  </si>
  <si>
    <t>CV2-4-921</t>
  </si>
  <si>
    <t>CV2-7-034</t>
  </si>
  <si>
    <t>CV1-6-125</t>
  </si>
  <si>
    <t>CV2-4-922</t>
  </si>
  <si>
    <t>CV2-7-035</t>
  </si>
  <si>
    <t>CV1-6-126</t>
  </si>
  <si>
    <t>CV2-4-923</t>
  </si>
  <si>
    <t>CV2-7-036</t>
  </si>
  <si>
    <t>CV1-6-127</t>
  </si>
  <si>
    <t>CV2-4-924</t>
  </si>
  <si>
    <t>CV2-7-037</t>
  </si>
  <si>
    <t>Upward Belt Conveyor (ACM), M225</t>
  </si>
  <si>
    <t>CV1-6-128</t>
  </si>
  <si>
    <t>CV2-4-925</t>
  </si>
  <si>
    <t>CV2-7-038</t>
  </si>
  <si>
    <t>CV1-6-129</t>
  </si>
  <si>
    <t>CV2-4-926</t>
  </si>
  <si>
    <t>CV2-7-039</t>
  </si>
  <si>
    <t>CV1-6-130</t>
  </si>
  <si>
    <t>CV2-4-927</t>
  </si>
  <si>
    <t>CV2-7-040</t>
  </si>
  <si>
    <t>CV1-6-131</t>
  </si>
  <si>
    <t>CV2-4-928</t>
  </si>
  <si>
    <t>CV2-7-041</t>
  </si>
  <si>
    <t>CV1-6-132</t>
  </si>
  <si>
    <t>CV2-4-929</t>
  </si>
  <si>
    <t>CV1-6-133</t>
  </si>
  <si>
    <t>CV2-4-930</t>
  </si>
  <si>
    <t>12. 라인 병설 설비</t>
  </si>
  <si>
    <t>CV1-6-134</t>
  </si>
  <si>
    <t>CV2-4-931</t>
  </si>
  <si>
    <t>CV1-6-135</t>
  </si>
  <si>
    <t>CV2-4-932</t>
  </si>
  <si>
    <t>CV1-6-136</t>
  </si>
  <si>
    <t>(재투입 C/V 연결부)</t>
  </si>
  <si>
    <t>CV2-4-933</t>
  </si>
  <si>
    <t>공팔레트 공급 Auto Labeller</t>
  </si>
  <si>
    <t>CV1-6-137</t>
  </si>
  <si>
    <t>CV2-4-934</t>
  </si>
  <si>
    <t>대포장출고 Auto Labeller</t>
  </si>
  <si>
    <t>CV1-6-138</t>
  </si>
  <si>
    <t>CV2-4-941</t>
  </si>
  <si>
    <t>CV1-6-139</t>
  </si>
  <si>
    <t>CV2-4-942</t>
  </si>
  <si>
    <t>CV1-6-140</t>
  </si>
  <si>
    <t>CV2-4-943</t>
  </si>
  <si>
    <t>CV1-6-141</t>
  </si>
  <si>
    <t>CV2-4-944</t>
  </si>
  <si>
    <t>CV1-6-142</t>
  </si>
  <si>
    <t>CV2-4-945</t>
  </si>
  <si>
    <t>CV1-6-143</t>
  </si>
  <si>
    <t>CV2-4-946</t>
  </si>
  <si>
    <t>Wrapping 로보트</t>
  </si>
  <si>
    <t>CV1-6-144</t>
  </si>
  <si>
    <t>(브릿지)</t>
  </si>
  <si>
    <t>CV2-4-947</t>
  </si>
  <si>
    <t>CV1-6-145</t>
  </si>
  <si>
    <t>CV2-4-948</t>
  </si>
  <si>
    <t>CV1-6-146</t>
  </si>
  <si>
    <t>CV2-4-949</t>
  </si>
  <si>
    <t>BCR 313</t>
  </si>
  <si>
    <t>CV1-6-147</t>
  </si>
  <si>
    <t>CV2-4-950</t>
  </si>
  <si>
    <t>CV1-6-148</t>
  </si>
  <si>
    <t>CV2-4-951</t>
  </si>
  <si>
    <t>CV1-6-149</t>
  </si>
  <si>
    <t>BCR 323</t>
  </si>
  <si>
    <t>CV1-6-150</t>
  </si>
  <si>
    <t>CV1-6-151</t>
  </si>
  <si>
    <t>CV2-5-001</t>
  </si>
  <si>
    <t>(ASRS 출고2 합류부)</t>
  </si>
  <si>
    <t>CV2-8-009</t>
  </si>
  <si>
    <t>CV1-6-152</t>
  </si>
  <si>
    <t>CV2-5-002</t>
  </si>
  <si>
    <t>CV2-8-010</t>
  </si>
  <si>
    <t>A</t>
  </si>
  <si>
    <t>CV1-6-153</t>
  </si>
  <si>
    <t>CV2-5-003</t>
  </si>
  <si>
    <t>CV2-8-011</t>
  </si>
  <si>
    <t>CV1-6-154</t>
  </si>
  <si>
    <t>CV2-5-004</t>
  </si>
  <si>
    <t>CV2-8-012</t>
  </si>
  <si>
    <t>CV1-6-155</t>
  </si>
  <si>
    <t>CV2-5-005</t>
  </si>
  <si>
    <t>CV2-8-013</t>
  </si>
  <si>
    <t>CV1-6-156</t>
  </si>
  <si>
    <t>CV2-5-006</t>
  </si>
  <si>
    <t>CV2-8-014</t>
  </si>
  <si>
    <t>CV2-5-007</t>
  </si>
  <si>
    <t>CV2-8-015</t>
  </si>
  <si>
    <t>CV2-5-008</t>
  </si>
  <si>
    <t>CV1-7-001</t>
  </si>
  <si>
    <t>(ASRS 투입부 1)</t>
  </si>
  <si>
    <t>CV2-5-009</t>
  </si>
  <si>
    <t>CV1-7-002</t>
  </si>
  <si>
    <t>CV2-5-010</t>
  </si>
  <si>
    <t>CV1-7-003</t>
  </si>
  <si>
    <t>CV2-5-011</t>
  </si>
  <si>
    <t>CV1-7-004</t>
  </si>
  <si>
    <t>CV2-5-012</t>
  </si>
  <si>
    <t>CV1-7-005</t>
  </si>
  <si>
    <t>(ASRS 투입부 2)</t>
  </si>
  <si>
    <t>CV2-5-013</t>
  </si>
  <si>
    <t>CV1-7-006</t>
  </si>
  <si>
    <t>CV2-5-014</t>
  </si>
  <si>
    <t>CV1-7-007</t>
  </si>
  <si>
    <t>CV2-5-015</t>
  </si>
  <si>
    <t>CV1-7-008</t>
  </si>
  <si>
    <t>CV2-5-016</t>
  </si>
  <si>
    <t>CV1-7-009</t>
  </si>
  <si>
    <t>(ASRS 투입부 3)</t>
  </si>
  <si>
    <t>CV2-5-017</t>
  </si>
  <si>
    <t>CV1-7-010</t>
  </si>
  <si>
    <t>CV2-5-018</t>
  </si>
  <si>
    <t>CV1-7-011</t>
  </si>
  <si>
    <t>CV2-5-019</t>
  </si>
  <si>
    <t>CV1-7-012</t>
  </si>
  <si>
    <t>CV2-5-020</t>
  </si>
  <si>
    <t>CV1-7-013</t>
  </si>
  <si>
    <t>(ASRS 투입부 4)</t>
  </si>
  <si>
    <t>CV2-5-021</t>
  </si>
  <si>
    <t>CV1-7-014</t>
  </si>
  <si>
    <t>CV2-5-022</t>
  </si>
  <si>
    <t>CV1-7-015</t>
  </si>
  <si>
    <t>CV2-5-023</t>
  </si>
  <si>
    <t>CV1-7-016</t>
  </si>
  <si>
    <t>CV2-5-024</t>
  </si>
  <si>
    <t>CV1-7-017</t>
  </si>
  <si>
    <t>(ASRS 투입부 5)</t>
  </si>
  <si>
    <t>CV2-5-025</t>
  </si>
  <si>
    <t>CV1-7-018</t>
  </si>
  <si>
    <t>CV2-5-026</t>
  </si>
  <si>
    <t>CV1-7-019</t>
  </si>
  <si>
    <t>CV2-5-027</t>
  </si>
  <si>
    <t>CV1-7-020</t>
  </si>
  <si>
    <t>CV2-5-028</t>
  </si>
  <si>
    <t>CV1-7-021</t>
  </si>
  <si>
    <t>(ASRS 투입부 6)</t>
  </si>
  <si>
    <t>CV2-5-029</t>
  </si>
  <si>
    <t>CV1-7-022</t>
  </si>
  <si>
    <t>CV2-5-030</t>
  </si>
  <si>
    <t>CV1-7-023</t>
  </si>
  <si>
    <t>CV2-5-031</t>
  </si>
  <si>
    <t>CV1-7-024</t>
  </si>
  <si>
    <t>BCR 116</t>
  </si>
  <si>
    <t>CV2-5-032</t>
  </si>
  <si>
    <t>CV2-5-033</t>
  </si>
  <si>
    <t>CV2-5-034</t>
  </si>
  <si>
    <t>CV1-8-001</t>
  </si>
  <si>
    <t>CV2-5-035</t>
  </si>
  <si>
    <t>CV1-8-002</t>
  </si>
  <si>
    <t>W/S 1번 피킹티켓 라벨러</t>
  </si>
  <si>
    <t>CV2-5-036</t>
  </si>
  <si>
    <t>CV1-8-003</t>
  </si>
  <si>
    <t>W/S 2번 피킹티켓 라벨러</t>
  </si>
  <si>
    <t>CV2-5-037</t>
  </si>
  <si>
    <t xml:space="preserve"> </t>
  </si>
  <si>
    <t>CV1-8-004</t>
  </si>
  <si>
    <t>CV2-5-038</t>
  </si>
  <si>
    <t>CV1-8-005</t>
  </si>
  <si>
    <t>CV2-5-039</t>
  </si>
  <si>
    <t>CV1-8-006</t>
  </si>
  <si>
    <t>CV2-5-040</t>
  </si>
  <si>
    <t>CV1-8-007</t>
  </si>
  <si>
    <t>CV2-5-041</t>
  </si>
  <si>
    <t>CV1-8-008</t>
  </si>
  <si>
    <t>CV2-5-042</t>
  </si>
  <si>
    <t>CV1-8-009</t>
  </si>
  <si>
    <t>CV2-5-043</t>
  </si>
  <si>
    <t>CV1-8-010</t>
  </si>
  <si>
    <t>CV2-5-044</t>
  </si>
  <si>
    <t>CV1-8-011</t>
  </si>
  <si>
    <t>CV2-5-045</t>
  </si>
  <si>
    <t>CV1-8-012</t>
  </si>
  <si>
    <t>CV2-5-046</t>
  </si>
  <si>
    <t>CV1-8-013</t>
  </si>
  <si>
    <t>CV2-5-047</t>
  </si>
  <si>
    <t>CV1-8-014</t>
  </si>
  <si>
    <t>CV2-5-048</t>
  </si>
  <si>
    <t>CV1-8-015</t>
  </si>
  <si>
    <t>CV2-5-049</t>
  </si>
  <si>
    <t>CV1-8-016</t>
  </si>
  <si>
    <t>CV2-5-050</t>
  </si>
  <si>
    <t>CV1-8-017</t>
  </si>
  <si>
    <t>CV2-5-051</t>
  </si>
  <si>
    <t>CV1-8-018</t>
  </si>
  <si>
    <t>CV2-5-052</t>
  </si>
  <si>
    <t>CV1-8-019</t>
  </si>
  <si>
    <t>CV2-5-053</t>
  </si>
  <si>
    <t>CV1-8-020</t>
  </si>
  <si>
    <t>CV2-5-054</t>
  </si>
  <si>
    <t>CV1-8-021</t>
  </si>
  <si>
    <t>CV2-5-055</t>
  </si>
  <si>
    <t>CV1-8-022</t>
  </si>
  <si>
    <t>세이프티도어 1</t>
  </si>
  <si>
    <t>SFB-1</t>
  </si>
  <si>
    <t>CV2-5-101</t>
  </si>
  <si>
    <t>CV1-8-023</t>
  </si>
  <si>
    <t>세이프티도어 2</t>
  </si>
  <si>
    <t>SFB-2</t>
  </si>
  <si>
    <t>CV2-5-102</t>
  </si>
  <si>
    <t>CV1-8-024</t>
  </si>
  <si>
    <t>세이프티도어 3</t>
  </si>
  <si>
    <t>SFB-3</t>
  </si>
  <si>
    <t>CV2-5-103</t>
  </si>
  <si>
    <t>CV1-8-025</t>
  </si>
  <si>
    <t>세이프티도어 4</t>
  </si>
  <si>
    <t>SFB-4</t>
  </si>
  <si>
    <t>CV2-5-104</t>
  </si>
  <si>
    <t>CV1-8-026</t>
  </si>
  <si>
    <t>세이프티도어 5</t>
  </si>
  <si>
    <t>SFB-5</t>
  </si>
  <si>
    <t>CV2-5-105</t>
  </si>
  <si>
    <t>CV1-8-027</t>
  </si>
  <si>
    <t>세이프티도어 6</t>
  </si>
  <si>
    <t>SFB-6</t>
  </si>
  <si>
    <t>CV2-5-106</t>
  </si>
  <si>
    <t>CV1-8-028</t>
  </si>
  <si>
    <t>세이프티도어 7</t>
  </si>
  <si>
    <t>SFB-7</t>
  </si>
  <si>
    <t>CV2-5-107</t>
  </si>
  <si>
    <t>CV1-8-029</t>
  </si>
  <si>
    <t>세이프티도어 8</t>
  </si>
  <si>
    <t>SFB-8</t>
  </si>
  <si>
    <t>CV2-5-108</t>
  </si>
  <si>
    <t>CV1-8-030</t>
  </si>
  <si>
    <t>세이프티도어 9</t>
  </si>
  <si>
    <t>SFB-9</t>
  </si>
  <si>
    <t>CV2-5-109</t>
  </si>
  <si>
    <t>CV1-8-031</t>
  </si>
  <si>
    <t>세이프티도어 10</t>
  </si>
  <si>
    <t>SFB-10</t>
  </si>
  <si>
    <t>CV2-5-110</t>
  </si>
  <si>
    <t>CV1-8-032</t>
  </si>
  <si>
    <t>세이프티도어 11</t>
  </si>
  <si>
    <t>SFB-11</t>
  </si>
  <si>
    <t>CV2-5-111</t>
  </si>
  <si>
    <t>CV1-8-033</t>
  </si>
  <si>
    <t>세이프티도어 12</t>
  </si>
  <si>
    <t>SFB-12</t>
  </si>
  <si>
    <t>CV2-5-112</t>
  </si>
  <si>
    <t>CV1-8-034</t>
  </si>
  <si>
    <t>세이프티도어 13</t>
  </si>
  <si>
    <t>SFB-13</t>
  </si>
  <si>
    <t>CV2-5-113</t>
  </si>
  <si>
    <t>CV1-8-035</t>
  </si>
  <si>
    <t>세이프티도어 14</t>
  </si>
  <si>
    <t>SFB-14</t>
  </si>
  <si>
    <t>CV2-5-114</t>
  </si>
  <si>
    <t>CV1-8-036</t>
  </si>
  <si>
    <t>세이프티도어 15</t>
  </si>
  <si>
    <t>SFB-15</t>
  </si>
  <si>
    <t>CV2-5-115</t>
  </si>
  <si>
    <t>CV2-5-116</t>
  </si>
  <si>
    <t>CV2-5-117</t>
  </si>
  <si>
    <t>CV2-5-118</t>
  </si>
  <si>
    <t>CV2-5-119</t>
  </si>
  <si>
    <t>CV2-5-120</t>
  </si>
  <si>
    <t>CV2-5-121</t>
  </si>
  <si>
    <t>CV2-5-122</t>
  </si>
  <si>
    <t>CV2-5-123</t>
  </si>
  <si>
    <t>CV2-5-124</t>
  </si>
  <si>
    <t>CV2-5-125</t>
  </si>
  <si>
    <t>CV2-5-126</t>
  </si>
  <si>
    <t>CV2-5-127</t>
  </si>
  <si>
    <t>CV2-5-128</t>
  </si>
  <si>
    <t>CV2-5-129</t>
  </si>
  <si>
    <t>CV2-5-130</t>
  </si>
  <si>
    <t>CV2-5-131</t>
  </si>
  <si>
    <t>CV2-5-132</t>
  </si>
  <si>
    <t>CV2-5-133</t>
  </si>
  <si>
    <t>CV2-5-134</t>
  </si>
  <si>
    <t>CV2-5-135</t>
  </si>
  <si>
    <t>CV2-5-136</t>
  </si>
  <si>
    <t>CV2-5-137</t>
  </si>
  <si>
    <t>CV2-5-138</t>
  </si>
  <si>
    <t>CV2-5-139</t>
  </si>
  <si>
    <t>CV2-5-140</t>
  </si>
  <si>
    <t>CV2-5-141</t>
  </si>
  <si>
    <t>CV2-5-142</t>
  </si>
  <si>
    <t>CV2-5-143</t>
  </si>
  <si>
    <t>CV2-5-144</t>
  </si>
  <si>
    <t>CV2-5-145</t>
  </si>
  <si>
    <t>CV2-5-146</t>
  </si>
  <si>
    <t>CV2-5-147</t>
  </si>
  <si>
    <t>CV2-5-148</t>
  </si>
  <si>
    <t>CV2-5-149</t>
  </si>
  <si>
    <t>CV2-5-150</t>
  </si>
  <si>
    <t>CV2-5-151</t>
  </si>
  <si>
    <t>CV2-5-152</t>
  </si>
  <si>
    <t>Metering Conveyor (ACM), M228</t>
  </si>
  <si>
    <t>CV2-5-153</t>
  </si>
  <si>
    <t>Metering Conveyor (ACM), M229</t>
  </si>
  <si>
    <t>CV2-6-001</t>
  </si>
  <si>
    <t>CV2-6-002</t>
  </si>
  <si>
    <t>#1 버퍼 배출모드</t>
  </si>
  <si>
    <t>7. 라인 병설 설비</t>
  </si>
  <si>
    <t>#2 버퍼 배출모드</t>
  </si>
  <si>
    <t>CV2-8-001</t>
  </si>
  <si>
    <t>#3 버퍼 배출모드</t>
  </si>
  <si>
    <t>CV2-8-002</t>
  </si>
  <si>
    <t>#4 버퍼 배출모드</t>
  </si>
  <si>
    <t>CV2-8-003</t>
  </si>
  <si>
    <t>라이트커튼 2-1</t>
  </si>
  <si>
    <t>#5 버퍼 배출모드</t>
  </si>
  <si>
    <t>CV2-8-004</t>
  </si>
  <si>
    <t>라이트커튼 2-2</t>
  </si>
  <si>
    <t>#6 버퍼 배출모드</t>
  </si>
  <si>
    <t>CV2-8-005</t>
  </si>
  <si>
    <t>#7 버퍼 배출모드</t>
  </si>
  <si>
    <t>CV2-8-006</t>
  </si>
  <si>
    <t>#8 버퍼 배출모드</t>
  </si>
  <si>
    <t>CV2-8-007</t>
  </si>
  <si>
    <t>#9 버퍼 배출모드</t>
  </si>
  <si>
    <t>CV2-8-008</t>
  </si>
  <si>
    <t>#10 버퍼 배출모드</t>
  </si>
  <si>
    <t>#11 버퍼 배출모드</t>
  </si>
  <si>
    <t>#12 버퍼 배출모드</t>
  </si>
  <si>
    <t>#13 버퍼 배출모드</t>
  </si>
  <si>
    <t>#14 버퍼 배출모드</t>
  </si>
  <si>
    <t>구분</t>
  </si>
  <si>
    <t>중박스코드</t>
  </si>
  <si>
    <t>제어코드</t>
  </si>
  <si>
    <t>사이즈</t>
  </si>
  <si>
    <t>대박스 적입</t>
  </si>
  <si>
    <t>대박스 높이</t>
  </si>
  <si>
    <t>길이</t>
  </si>
  <si>
    <t>너비</t>
  </si>
  <si>
    <t>높이</t>
  </si>
  <si>
    <t>가로</t>
  </si>
  <si>
    <t>세로</t>
  </si>
  <si>
    <t>단</t>
  </si>
  <si>
    <t>적입</t>
  </si>
  <si>
    <t>팔레트 높이</t>
  </si>
  <si>
    <t>단 높이</t>
  </si>
  <si>
    <t>총 높이</t>
  </si>
  <si>
    <t>종이</t>
  </si>
  <si>
    <t>HS338</t>
  </si>
  <si>
    <t>HS338P10</t>
  </si>
  <si>
    <t>140 / 280 / 420 / 560
700 / 840 / 980 / 1120</t>
  </si>
  <si>
    <t>260 / 400 / 540 / 680
820 / 960 / 1100 / 1240</t>
  </si>
  <si>
    <t>HS337</t>
  </si>
  <si>
    <t>HS337P10</t>
  </si>
  <si>
    <t>160 / 320 / 480 / 640
800 / 960 / 1120</t>
  </si>
  <si>
    <t>280 / 440 / 600 / 760
920 / 1080 / 1240</t>
  </si>
  <si>
    <t>HS335</t>
  </si>
  <si>
    <t>HS335P10</t>
  </si>
  <si>
    <t>224 / 448 / 672 / 896 / 1120</t>
  </si>
  <si>
    <t>344 / 568 / 792 / 1016 / 1240</t>
  </si>
  <si>
    <t>HS334</t>
  </si>
  <si>
    <t>HS334P10</t>
  </si>
  <si>
    <t>280 / 560 / 840 / 1120</t>
  </si>
  <si>
    <t>400 / 680 / 960 / 1240</t>
  </si>
  <si>
    <t>플라스틱</t>
  </si>
  <si>
    <t>PB320</t>
  </si>
  <si>
    <t>PB320F</t>
  </si>
  <si>
    <t>01</t>
  </si>
  <si>
    <t>105 / 210 / 315 / 420 / 525 / 630
735 / 840 / 945 / 1050 / 1155 / 1260</t>
  </si>
  <si>
    <t>215 / 310 / 415 / 520 / 625 / 730
835 / 940 / 1045 / 1150 / 1255 / 1360</t>
  </si>
  <si>
    <t>PB320FK</t>
  </si>
  <si>
    <t>02</t>
  </si>
  <si>
    <t>PB320GK</t>
  </si>
  <si>
    <t>03</t>
  </si>
  <si>
    <t>PB323</t>
  </si>
  <si>
    <t>04</t>
  </si>
  <si>
    <t>300 / 600 / 900 / 1200</t>
  </si>
  <si>
    <t>400 / 700 / 1000 / 1300</t>
  </si>
  <si>
    <t>PB323GN</t>
  </si>
  <si>
    <t>05</t>
  </si>
  <si>
    <t>PB325</t>
  </si>
  <si>
    <t>PB325F</t>
  </si>
  <si>
    <t>06</t>
  </si>
  <si>
    <t>200 / 400 / 600 / 800 / 1000 / 1200</t>
  </si>
  <si>
    <t>300 / 500 / 700 / 900 / 1100 / 1300</t>
  </si>
  <si>
    <t>PB325FK</t>
  </si>
  <si>
    <t>07</t>
  </si>
  <si>
    <t>PB325GK</t>
  </si>
  <si>
    <t>08</t>
  </si>
  <si>
    <t>PB326</t>
  </si>
  <si>
    <t>PB326F</t>
  </si>
  <si>
    <t>09</t>
  </si>
  <si>
    <t>150 / 300 / 450 / 600
750 / 900 / 1050 / 1200</t>
  </si>
  <si>
    <t>250 / 400 / 550 / 700
850 / 1000 / 1150 / 1300</t>
  </si>
  <si>
    <t>PB326GK</t>
  </si>
  <si>
    <t>10</t>
  </si>
  <si>
    <t>PB326FK</t>
  </si>
  <si>
    <t>11</t>
  </si>
  <si>
    <t>H/W 플라스틱</t>
  </si>
  <si>
    <t>PB345</t>
  </si>
  <si>
    <t>12</t>
  </si>
  <si>
    <t>105 / 210 / 315 / 420 / 525</t>
  </si>
  <si>
    <t>205 / 310 / 415 / 520 / 625</t>
  </si>
  <si>
    <t>PB345F</t>
  </si>
  <si>
    <t>13</t>
  </si>
  <si>
    <t>PB345G</t>
  </si>
  <si>
    <t>14</t>
  </si>
  <si>
    <t>플라스틱/HW 공 팔레트 높이 100</t>
  </si>
  <si>
    <t>PB325FK 3단 높이: (200 * 3) + 100 = 700</t>
  </si>
  <si>
    <t>종이박스 공 팔레트 높이 120</t>
  </si>
  <si>
    <t>HS337 7단 높이: (160 * 7) + 120 = 1240</t>
  </si>
  <si>
    <t>제함기 임시라벨</t>
  </si>
  <si>
    <t>AI1, AI2, AI3</t>
  </si>
  <si>
    <t>공팔레트</t>
  </si>
  <si>
    <t>AP</t>
  </si>
  <si>
    <t>대포장</t>
  </si>
  <si>
    <t>AH</t>
  </si>
  <si>
    <t>PickingTicket</t>
  </si>
  <si>
    <t>AB1, AB2</t>
  </si>
  <si>
    <t>ShippingMark</t>
  </si>
  <si>
    <t>AO1, AO2, AO3</t>
  </si>
  <si>
    <t>설비 상태</t>
  </si>
  <si>
    <t>맵 설명</t>
  </si>
  <si>
    <t>설비 상태 확인</t>
  </si>
  <si>
    <t>커멘드 구분</t>
  </si>
  <si>
    <t>워드 일괄 읽기</t>
  </si>
  <si>
    <t>선두 디바이스</t>
  </si>
  <si>
    <t>D10001</t>
  </si>
  <si>
    <t>5 x 322 = 1610 word</t>
  </si>
  <si>
    <t>점수</t>
  </si>
  <si>
    <t>트랙별 5word</t>
  </si>
  <si>
    <t>322 트랙</t>
  </si>
  <si>
    <t>Index</t>
  </si>
  <si>
    <t>Address</t>
  </si>
  <si>
    <t>명칭</t>
  </si>
  <si>
    <t>그룹</t>
  </si>
  <si>
    <t>데이터부 구분</t>
  </si>
  <si>
    <t>Word Description</t>
  </si>
  <si>
    <t>Bit Description</t>
  </si>
  <si>
    <t>Word / Bit</t>
  </si>
  <si>
    <t>+0</t>
  </si>
  <si>
    <t>제어 모드</t>
  </si>
  <si>
    <t>WORD</t>
  </si>
  <si>
    <t>수동(0), 자동(1)</t>
  </si>
  <si>
    <t>+1</t>
  </si>
  <si>
    <t>동작 상태</t>
  </si>
  <si>
    <t>대기(0), 동작(1), 에러(2)</t>
  </si>
  <si>
    <t>케이블에러</t>
  </si>
  <si>
    <t>모터에러</t>
  </si>
  <si>
    <t>센서에러</t>
  </si>
  <si>
    <t>+2</t>
  </si>
  <si>
    <t>동작 상태 코드</t>
  </si>
  <si>
    <t>상태코드 (0~FFFF)</t>
  </si>
  <si>
    <t>+3</t>
  </si>
  <si>
    <t>화물 작번 (0~FFFF)</t>
  </si>
  <si>
    <t>+4</t>
  </si>
  <si>
    <t>설비타입에 따라 제어 모션 정보</t>
  </si>
  <si>
    <t>목적지코드</t>
  </si>
  <si>
    <t>병설 설비 상태 확인</t>
  </si>
  <si>
    <t>D12701</t>
  </si>
  <si>
    <t>~ D12805</t>
  </si>
  <si>
    <t>5 x 21 = 105 word</t>
  </si>
  <si>
    <t>21 트랙</t>
  </si>
  <si>
    <t>CV Control List의 병설 설비 참조</t>
  </si>
  <si>
    <t>병설 설비 상태 확인(세이프티도어 15개)</t>
  </si>
  <si>
    <t>D12806</t>
  </si>
  <si>
    <t>~ D12880</t>
  </si>
  <si>
    <t>5 x 15 = 75 word</t>
  </si>
  <si>
    <t>15 트랙</t>
  </si>
  <si>
    <t>정상(0), 비상정지(1)</t>
  </si>
  <si>
    <t>닫힘(0), 열림(1)</t>
  </si>
  <si>
    <t>Spare</t>
  </si>
  <si>
    <t>박스 콘베어 로딩 보고 (BCR 스캔 보고)</t>
  </si>
  <si>
    <t>CV 화물 로딩 보고</t>
  </si>
  <si>
    <t>박스 콘베어 화물 로딩 정보 (BCR 스캔)</t>
  </si>
  <si>
    <t>D15001</t>
  </si>
  <si>
    <r>
      <rPr>
        <b/>
        <sz val="12"/>
        <color rgb="FFFFFF00"/>
        <rFont val="Malgun Gothic"/>
        <family val="3"/>
        <charset val="129"/>
      </rPr>
      <t xml:space="preserve"> </t>
    </r>
    <r>
      <rPr>
        <b/>
        <sz val="11"/>
        <color rgb="FFFFFF00"/>
        <rFont val="Malgun Gothic"/>
        <family val="3"/>
        <charset val="129"/>
      </rPr>
      <t>~ D15850</t>
    </r>
  </si>
  <si>
    <t>50 x 17 = 850 word</t>
  </si>
  <si>
    <t>50 * BCR 트랙 수</t>
  </si>
  <si>
    <t>17 BCR 트랙</t>
  </si>
  <si>
    <t>BCR 110 ~ 116 : ECS 처리 Scope</t>
  </si>
  <si>
    <t>작업번호</t>
  </si>
  <si>
    <t>BCR 101 (CV 11034)</t>
  </si>
  <si>
    <t>화물 작업 번호</t>
  </si>
  <si>
    <t>+50</t>
  </si>
  <si>
    <t>박스바코드</t>
  </si>
  <si>
    <t xml:space="preserve">BCR 스캔코드 </t>
  </si>
  <si>
    <t>+51</t>
  </si>
  <si>
    <t>BCR 102 (CV 12034)</t>
  </si>
  <si>
    <t>+100</t>
  </si>
  <si>
    <t>BCR 스캔코드</t>
  </si>
  <si>
    <t>+101</t>
  </si>
  <si>
    <t>BCR 103 (CV 11038)</t>
  </si>
  <si>
    <t>+150</t>
  </si>
  <si>
    <t>+151</t>
  </si>
  <si>
    <t>BCR 104 (CV 12038)</t>
  </si>
  <si>
    <t>+200</t>
  </si>
  <si>
    <t>+201</t>
  </si>
  <si>
    <t>BCR 105 (CV 16023)</t>
  </si>
  <si>
    <t>+250</t>
  </si>
  <si>
    <t>+251</t>
  </si>
  <si>
    <t>BCR 106 (CV 13011)</t>
  </si>
  <si>
    <t>+300</t>
  </si>
  <si>
    <t>+301</t>
  </si>
  <si>
    <t>BCR 107 (CV 13022)</t>
  </si>
  <si>
    <t>+350</t>
  </si>
  <si>
    <t>+351</t>
  </si>
  <si>
    <t>BCR 108 (CV 16039)</t>
  </si>
  <si>
    <t>+400</t>
  </si>
  <si>
    <t>+401</t>
  </si>
  <si>
    <t>BCR 110 (CV 16112)</t>
  </si>
  <si>
    <t>+450</t>
  </si>
  <si>
    <t>+451</t>
  </si>
  <si>
    <t>BCR 111 (CV 17004)</t>
  </si>
  <si>
    <t>+500</t>
  </si>
  <si>
    <t>+501</t>
  </si>
  <si>
    <t>BCR 112 (CV 17014)</t>
  </si>
  <si>
    <t>+550</t>
  </si>
  <si>
    <t>+551</t>
  </si>
  <si>
    <t>BCR 113 (CV 17024)</t>
  </si>
  <si>
    <t>+600</t>
  </si>
  <si>
    <t>+601</t>
  </si>
  <si>
    <t>BCR 114 (CV 17034)</t>
  </si>
  <si>
    <t>+650</t>
  </si>
  <si>
    <t>+651</t>
  </si>
  <si>
    <t>BCR 115 (CV 17044)</t>
  </si>
  <si>
    <t>+700</t>
  </si>
  <si>
    <t>+701</t>
  </si>
  <si>
    <t>BCR 116 (CV 17054)</t>
  </si>
  <si>
    <t>+750</t>
  </si>
  <si>
    <t>+751</t>
  </si>
  <si>
    <t>BCR 121 (CV 11035)</t>
  </si>
  <si>
    <t>+800</t>
  </si>
  <si>
    <t>+801</t>
  </si>
  <si>
    <t>BCR 122 (CV 12035)</t>
  </si>
  <si>
    <t>+850</t>
  </si>
  <si>
    <t>생존확인 WCS → PLC</t>
  </si>
  <si>
    <t>생존 확인</t>
  </si>
  <si>
    <t>Heart Beat</t>
  </si>
  <si>
    <t>워드 일괄 쓰기</t>
  </si>
  <si>
    <t>D17999, D18000</t>
  </si>
  <si>
    <t>WCS에서 1 등록 - 5초 단위</t>
  </si>
  <si>
    <t>박스 콘베어 화물 이송 지시</t>
  </si>
  <si>
    <t>CV 화물 이송 지시</t>
  </si>
  <si>
    <t>박스 콘베어 분기 지시</t>
  </si>
  <si>
    <t>D18001</t>
  </si>
  <si>
    <r>
      <rPr>
        <b/>
        <sz val="12"/>
        <color rgb="FFFFFF00"/>
        <rFont val="Malgun Gothic"/>
        <family val="3"/>
        <charset val="129"/>
      </rPr>
      <t xml:space="preserve"> </t>
    </r>
    <r>
      <rPr>
        <b/>
        <sz val="11"/>
        <color rgb="FFFFFF00"/>
        <rFont val="Malgun Gothic"/>
        <family val="3"/>
        <charset val="129"/>
      </rPr>
      <t>~ D18034</t>
    </r>
  </si>
  <si>
    <t>2 x 17 = 34 word</t>
  </si>
  <si>
    <t>2 * BCR 트랙 수</t>
  </si>
  <si>
    <t>목적지 코드</t>
  </si>
  <si>
    <r>
      <rPr>
        <sz val="11"/>
        <color theme="1"/>
        <rFont val="Malgun Gothic"/>
        <family val="3"/>
        <charset val="129"/>
      </rPr>
      <t>0: 직진 (</t>
    </r>
    <r>
      <rPr>
        <b/>
        <sz val="11"/>
        <color theme="1"/>
        <rFont val="Malgun Gothic"/>
        <family val="3"/>
        <charset val="129"/>
      </rPr>
      <t>11035</t>
    </r>
    <r>
      <rPr>
        <sz val="11"/>
        <color theme="1"/>
        <rFont val="Malgun Gothic"/>
        <family val="3"/>
        <charset val="129"/>
      </rPr>
      <t>), 1:분기 (</t>
    </r>
    <r>
      <rPr>
        <b/>
        <sz val="11"/>
        <color theme="1"/>
        <rFont val="Malgun Gothic"/>
        <family val="3"/>
        <charset val="129"/>
      </rPr>
      <t>XXXXX</t>
    </r>
    <r>
      <rPr>
        <sz val="11"/>
        <color theme="1"/>
        <rFont val="Malgun Gothic"/>
        <family val="3"/>
        <charset val="129"/>
      </rPr>
      <t>)</t>
    </r>
  </si>
  <si>
    <r>
      <rPr>
        <sz val="11"/>
        <color theme="1"/>
        <rFont val="Malgun Gothic"/>
        <family val="3"/>
        <charset val="129"/>
      </rPr>
      <t>0: 직진 (</t>
    </r>
    <r>
      <rPr>
        <b/>
        <sz val="11"/>
        <color theme="1"/>
        <rFont val="Malgun Gothic"/>
        <family val="3"/>
        <charset val="129"/>
      </rPr>
      <t>12035</t>
    </r>
    <r>
      <rPr>
        <sz val="11"/>
        <color theme="1"/>
        <rFont val="Malgun Gothic"/>
        <family val="3"/>
        <charset val="129"/>
      </rPr>
      <t>), 1:분기 (</t>
    </r>
    <r>
      <rPr>
        <b/>
        <sz val="11"/>
        <color theme="1"/>
        <rFont val="Malgun Gothic"/>
        <family val="3"/>
        <charset val="129"/>
      </rPr>
      <t>XXXXX</t>
    </r>
    <r>
      <rPr>
        <sz val="11"/>
        <color theme="1"/>
        <rFont val="Malgun Gothic"/>
        <family val="3"/>
        <charset val="129"/>
      </rPr>
      <t>)</t>
    </r>
  </si>
  <si>
    <t>+5</t>
  </si>
  <si>
    <r>
      <rPr>
        <sz val="11"/>
        <color theme="1"/>
        <rFont val="Malgun Gothic"/>
        <family val="3"/>
        <charset val="129"/>
      </rPr>
      <t>0: 직진 (</t>
    </r>
    <r>
      <rPr>
        <b/>
        <sz val="11"/>
        <color theme="1"/>
        <rFont val="Malgun Gothic"/>
        <family val="3"/>
        <charset val="129"/>
      </rPr>
      <t>11048</t>
    </r>
    <r>
      <rPr>
        <sz val="11"/>
        <color theme="1"/>
        <rFont val="Malgun Gothic"/>
        <family val="3"/>
        <charset val="129"/>
      </rPr>
      <t>), 1:분기 (</t>
    </r>
    <r>
      <rPr>
        <b/>
        <sz val="11"/>
        <color theme="1"/>
        <rFont val="Malgun Gothic"/>
        <family val="3"/>
        <charset val="129"/>
      </rPr>
      <t>11041</t>
    </r>
    <r>
      <rPr>
        <sz val="11"/>
        <color theme="1"/>
        <rFont val="Malgun Gothic"/>
        <family val="3"/>
        <charset val="129"/>
      </rPr>
      <t>)</t>
    </r>
  </si>
  <si>
    <t>+6</t>
  </si>
  <si>
    <t>+7</t>
  </si>
  <si>
    <r>
      <rPr>
        <sz val="11"/>
        <color theme="1"/>
        <rFont val="Malgun Gothic"/>
        <family val="3"/>
        <charset val="129"/>
      </rPr>
      <t>0: 직진 (</t>
    </r>
    <r>
      <rPr>
        <b/>
        <sz val="11"/>
        <color theme="1"/>
        <rFont val="Malgun Gothic"/>
        <family val="3"/>
        <charset val="129"/>
      </rPr>
      <t>12048</t>
    </r>
    <r>
      <rPr>
        <sz val="11"/>
        <color theme="1"/>
        <rFont val="Malgun Gothic"/>
        <family val="3"/>
        <charset val="129"/>
      </rPr>
      <t>), 1:분기 (</t>
    </r>
    <r>
      <rPr>
        <b/>
        <sz val="11"/>
        <color theme="1"/>
        <rFont val="Malgun Gothic"/>
        <family val="3"/>
        <charset val="129"/>
      </rPr>
      <t>12041</t>
    </r>
    <r>
      <rPr>
        <sz val="11"/>
        <color theme="1"/>
        <rFont val="Malgun Gothic"/>
        <family val="3"/>
        <charset val="129"/>
      </rPr>
      <t>)</t>
    </r>
  </si>
  <si>
    <t>+8</t>
  </si>
  <si>
    <t>+9</t>
  </si>
  <si>
    <r>
      <rPr>
        <sz val="11"/>
        <color theme="1"/>
        <rFont val="Malgun Gothic"/>
        <family val="3"/>
        <charset val="129"/>
      </rPr>
      <t>0: 직진 (</t>
    </r>
    <r>
      <rPr>
        <b/>
        <sz val="11"/>
        <color theme="1"/>
        <rFont val="Malgun Gothic"/>
        <family val="3"/>
        <charset val="129"/>
      </rPr>
      <t>16026</t>
    </r>
    <r>
      <rPr>
        <sz val="11"/>
        <color theme="1"/>
        <rFont val="Malgun Gothic"/>
        <family val="3"/>
        <charset val="129"/>
      </rPr>
      <t>), 1:분기 (</t>
    </r>
    <r>
      <rPr>
        <b/>
        <sz val="11"/>
        <color theme="1"/>
        <rFont val="Malgun Gothic"/>
        <family val="3"/>
        <charset val="129"/>
      </rPr>
      <t>13001</t>
    </r>
    <r>
      <rPr>
        <sz val="11"/>
        <color theme="1"/>
        <rFont val="Malgun Gothic"/>
        <family val="3"/>
        <charset val="129"/>
      </rPr>
      <t>)</t>
    </r>
  </si>
  <si>
    <t>+10</t>
  </si>
  <si>
    <t>+11</t>
  </si>
  <si>
    <r>
      <rPr>
        <sz val="11"/>
        <color theme="1"/>
        <rFont val="Malgun Gothic"/>
        <family val="3"/>
        <charset val="129"/>
      </rPr>
      <t>0: 직진 (</t>
    </r>
    <r>
      <rPr>
        <b/>
        <sz val="11"/>
        <color theme="1"/>
        <rFont val="Malgun Gothic"/>
        <family val="3"/>
        <charset val="129"/>
      </rPr>
      <t>13013</t>
    </r>
    <r>
      <rPr>
        <sz val="11"/>
        <color theme="1"/>
        <rFont val="Malgun Gothic"/>
        <family val="3"/>
        <charset val="129"/>
      </rPr>
      <t>), 1:분기 (</t>
    </r>
    <r>
      <rPr>
        <b/>
        <sz val="11"/>
        <color theme="1"/>
        <rFont val="Malgun Gothic"/>
        <family val="3"/>
        <charset val="129"/>
      </rPr>
      <t>13018</t>
    </r>
    <r>
      <rPr>
        <sz val="11"/>
        <color theme="1"/>
        <rFont val="Malgun Gothic"/>
        <family val="3"/>
        <charset val="129"/>
      </rPr>
      <t>)</t>
    </r>
  </si>
  <si>
    <t>+12</t>
  </si>
  <si>
    <t>+13</t>
  </si>
  <si>
    <r>
      <rPr>
        <sz val="11"/>
        <color theme="1"/>
        <rFont val="Malgun Gothic"/>
        <family val="3"/>
        <charset val="129"/>
      </rPr>
      <t>0: 직진 (</t>
    </r>
    <r>
      <rPr>
        <b/>
        <sz val="11"/>
        <color theme="1"/>
        <rFont val="Malgun Gothic"/>
        <family val="3"/>
        <charset val="129"/>
      </rPr>
      <t>13023</t>
    </r>
    <r>
      <rPr>
        <sz val="11"/>
        <color theme="1"/>
        <rFont val="Malgun Gothic"/>
        <family val="3"/>
        <charset val="129"/>
      </rPr>
      <t>), 1:분기 (</t>
    </r>
    <r>
      <rPr>
        <b/>
        <sz val="11"/>
        <color theme="1"/>
        <rFont val="Malgun Gothic"/>
        <family val="3"/>
        <charset val="129"/>
      </rPr>
      <t>XXXXX</t>
    </r>
    <r>
      <rPr>
        <sz val="11"/>
        <color theme="1"/>
        <rFont val="Malgun Gothic"/>
        <family val="3"/>
        <charset val="129"/>
      </rPr>
      <t>)</t>
    </r>
  </si>
  <si>
    <t>+14</t>
  </si>
  <si>
    <t>+15</t>
  </si>
  <si>
    <r>
      <rPr>
        <sz val="11"/>
        <color theme="1"/>
        <rFont val="Malgun Gothic"/>
        <family val="3"/>
        <charset val="129"/>
      </rPr>
      <t>0: 직진 (</t>
    </r>
    <r>
      <rPr>
        <b/>
        <sz val="11"/>
        <color theme="1"/>
        <rFont val="Malgun Gothic"/>
        <family val="3"/>
        <charset val="129"/>
      </rPr>
      <t>16041</t>
    </r>
    <r>
      <rPr>
        <sz val="11"/>
        <color theme="1"/>
        <rFont val="Malgun Gothic"/>
        <family val="3"/>
        <charset val="129"/>
      </rPr>
      <t>), 1:분기 (</t>
    </r>
    <r>
      <rPr>
        <b/>
        <sz val="11"/>
        <color theme="1"/>
        <rFont val="Malgun Gothic"/>
        <family val="3"/>
        <charset val="129"/>
      </rPr>
      <t>15001</t>
    </r>
    <r>
      <rPr>
        <sz val="11"/>
        <color theme="1"/>
        <rFont val="Malgun Gothic"/>
        <family val="3"/>
        <charset val="129"/>
      </rPr>
      <t>)</t>
    </r>
  </si>
  <si>
    <t>+16</t>
  </si>
  <si>
    <t>+17</t>
  </si>
  <si>
    <r>
      <rPr>
        <sz val="11"/>
        <color theme="1"/>
        <rFont val="Malgun Gothic"/>
        <family val="3"/>
        <charset val="129"/>
      </rPr>
      <t>0: 직진 (</t>
    </r>
    <r>
      <rPr>
        <b/>
        <sz val="11"/>
        <color theme="1"/>
        <rFont val="Malgun Gothic"/>
        <family val="3"/>
        <charset val="129"/>
      </rPr>
      <t>16130</t>
    </r>
    <r>
      <rPr>
        <sz val="11"/>
        <color theme="1"/>
        <rFont val="Malgun Gothic"/>
        <family val="3"/>
        <charset val="129"/>
      </rPr>
      <t>), 1:분기 (</t>
    </r>
    <r>
      <rPr>
        <b/>
        <sz val="11"/>
        <color theme="1"/>
        <rFont val="Malgun Gothic"/>
        <family val="3"/>
        <charset val="129"/>
      </rPr>
      <t>17001</t>
    </r>
    <r>
      <rPr>
        <sz val="11"/>
        <color theme="1"/>
        <rFont val="Malgun Gothic"/>
        <family val="3"/>
        <charset val="129"/>
      </rPr>
      <t>)</t>
    </r>
  </si>
  <si>
    <t>+18</t>
  </si>
  <si>
    <t>+19</t>
  </si>
  <si>
    <r>
      <rPr>
        <sz val="11"/>
        <color theme="1"/>
        <rFont val="Malgun Gothic"/>
        <family val="3"/>
        <charset val="129"/>
      </rPr>
      <t>0: 직진 (</t>
    </r>
    <r>
      <rPr>
        <b/>
        <sz val="11"/>
        <color theme="1"/>
        <rFont val="Malgun Gothic"/>
        <family val="3"/>
        <charset val="129"/>
      </rPr>
      <t>17004</t>
    </r>
    <r>
      <rPr>
        <sz val="11"/>
        <color theme="1"/>
        <rFont val="Malgun Gothic"/>
        <family val="3"/>
        <charset val="129"/>
      </rPr>
      <t>), 1:분기 (</t>
    </r>
    <r>
      <rPr>
        <b/>
        <sz val="11"/>
        <color theme="1"/>
        <rFont val="Malgun Gothic"/>
        <family val="3"/>
        <charset val="129"/>
      </rPr>
      <t>XXXXX</t>
    </r>
    <r>
      <rPr>
        <sz val="11"/>
        <color theme="1"/>
        <rFont val="Malgun Gothic"/>
        <family val="3"/>
        <charset val="129"/>
      </rPr>
      <t>)</t>
    </r>
  </si>
  <si>
    <t>+20</t>
  </si>
  <si>
    <t>+21</t>
  </si>
  <si>
    <r>
      <rPr>
        <sz val="11"/>
        <color theme="1"/>
        <rFont val="Malgun Gothic"/>
        <family val="3"/>
        <charset val="129"/>
      </rPr>
      <t>0: 직진 (</t>
    </r>
    <r>
      <rPr>
        <b/>
        <sz val="11"/>
        <color theme="1"/>
        <rFont val="Malgun Gothic"/>
        <family val="3"/>
        <charset val="129"/>
      </rPr>
      <t>17014</t>
    </r>
    <r>
      <rPr>
        <sz val="11"/>
        <color theme="1"/>
        <rFont val="Malgun Gothic"/>
        <family val="3"/>
        <charset val="129"/>
      </rPr>
      <t>), 1:분기 (</t>
    </r>
    <r>
      <rPr>
        <b/>
        <sz val="11"/>
        <color theme="1"/>
        <rFont val="Malgun Gothic"/>
        <family val="3"/>
        <charset val="129"/>
      </rPr>
      <t>XXXXX</t>
    </r>
    <r>
      <rPr>
        <sz val="11"/>
        <color theme="1"/>
        <rFont val="Malgun Gothic"/>
        <family val="3"/>
        <charset val="129"/>
      </rPr>
      <t>)</t>
    </r>
  </si>
  <si>
    <t>+22</t>
  </si>
  <si>
    <t>+23</t>
  </si>
  <si>
    <r>
      <rPr>
        <sz val="11"/>
        <color theme="1"/>
        <rFont val="Malgun Gothic"/>
        <family val="3"/>
        <charset val="129"/>
      </rPr>
      <t>0: 직진 (</t>
    </r>
    <r>
      <rPr>
        <b/>
        <sz val="11"/>
        <color theme="1"/>
        <rFont val="Malgun Gothic"/>
        <family val="3"/>
        <charset val="129"/>
      </rPr>
      <t>17024</t>
    </r>
    <r>
      <rPr>
        <sz val="11"/>
        <color theme="1"/>
        <rFont val="Malgun Gothic"/>
        <family val="3"/>
        <charset val="129"/>
      </rPr>
      <t>), 1:분기 (</t>
    </r>
    <r>
      <rPr>
        <b/>
        <sz val="11"/>
        <color theme="1"/>
        <rFont val="Malgun Gothic"/>
        <family val="3"/>
        <charset val="129"/>
      </rPr>
      <t>XXXXX</t>
    </r>
    <r>
      <rPr>
        <sz val="11"/>
        <color theme="1"/>
        <rFont val="Malgun Gothic"/>
        <family val="3"/>
        <charset val="129"/>
      </rPr>
      <t>)</t>
    </r>
  </si>
  <si>
    <t>+24</t>
  </si>
  <si>
    <t>+25</t>
  </si>
  <si>
    <r>
      <rPr>
        <sz val="11"/>
        <color theme="1"/>
        <rFont val="Malgun Gothic"/>
        <family val="3"/>
        <charset val="129"/>
      </rPr>
      <t>0: 직진 (</t>
    </r>
    <r>
      <rPr>
        <b/>
        <sz val="11"/>
        <color theme="1"/>
        <rFont val="Malgun Gothic"/>
        <family val="3"/>
        <charset val="129"/>
      </rPr>
      <t>17034</t>
    </r>
    <r>
      <rPr>
        <sz val="11"/>
        <color theme="1"/>
        <rFont val="Malgun Gothic"/>
        <family val="3"/>
        <charset val="129"/>
      </rPr>
      <t>), 1:분기 (</t>
    </r>
    <r>
      <rPr>
        <b/>
        <sz val="11"/>
        <color theme="1"/>
        <rFont val="Malgun Gothic"/>
        <family val="3"/>
        <charset val="129"/>
      </rPr>
      <t>XXXXX</t>
    </r>
    <r>
      <rPr>
        <sz val="11"/>
        <color theme="1"/>
        <rFont val="Malgun Gothic"/>
        <family val="3"/>
        <charset val="129"/>
      </rPr>
      <t>)</t>
    </r>
  </si>
  <si>
    <t>+26</t>
  </si>
  <si>
    <t>+27</t>
  </si>
  <si>
    <r>
      <rPr>
        <sz val="11"/>
        <color theme="1"/>
        <rFont val="Malgun Gothic"/>
        <family val="3"/>
        <charset val="129"/>
      </rPr>
      <t>0: 직진 (</t>
    </r>
    <r>
      <rPr>
        <b/>
        <sz val="11"/>
        <color theme="1"/>
        <rFont val="Malgun Gothic"/>
        <family val="3"/>
        <charset val="129"/>
      </rPr>
      <t>17044</t>
    </r>
    <r>
      <rPr>
        <sz val="11"/>
        <color theme="1"/>
        <rFont val="Malgun Gothic"/>
        <family val="3"/>
        <charset val="129"/>
      </rPr>
      <t>), 1:분기 (</t>
    </r>
    <r>
      <rPr>
        <b/>
        <sz val="11"/>
        <color theme="1"/>
        <rFont val="Malgun Gothic"/>
        <family val="3"/>
        <charset val="129"/>
      </rPr>
      <t>XXXXX</t>
    </r>
    <r>
      <rPr>
        <sz val="11"/>
        <color theme="1"/>
        <rFont val="Malgun Gothic"/>
        <family val="3"/>
        <charset val="129"/>
      </rPr>
      <t>)</t>
    </r>
  </si>
  <si>
    <t>+28</t>
  </si>
  <si>
    <t>+29</t>
  </si>
  <si>
    <r>
      <rPr>
        <sz val="11"/>
        <color theme="1"/>
        <rFont val="Malgun Gothic"/>
        <family val="3"/>
        <charset val="129"/>
      </rPr>
      <t>0: 직진 (</t>
    </r>
    <r>
      <rPr>
        <b/>
        <sz val="11"/>
        <color theme="1"/>
        <rFont val="Malgun Gothic"/>
        <family val="3"/>
        <charset val="129"/>
      </rPr>
      <t>17054</t>
    </r>
    <r>
      <rPr>
        <sz val="11"/>
        <color theme="1"/>
        <rFont val="Malgun Gothic"/>
        <family val="3"/>
        <charset val="129"/>
      </rPr>
      <t>), 1:분기 (</t>
    </r>
    <r>
      <rPr>
        <b/>
        <sz val="11"/>
        <color theme="1"/>
        <rFont val="Malgun Gothic"/>
        <family val="3"/>
        <charset val="129"/>
      </rPr>
      <t>XXXXX</t>
    </r>
    <r>
      <rPr>
        <sz val="11"/>
        <color theme="1"/>
        <rFont val="Malgun Gothic"/>
        <family val="3"/>
        <charset val="129"/>
      </rPr>
      <t>)</t>
    </r>
  </si>
  <si>
    <t>정상: 중박스 코드 , 리젝 : '00'</t>
  </si>
  <si>
    <t>5 x 388 = 1940 word</t>
  </si>
  <si>
    <r>
      <rPr>
        <b/>
        <sz val="11"/>
        <color rgb="FF000000"/>
        <rFont val="Malgun Gothic"/>
        <family val="3"/>
        <charset val="129"/>
      </rPr>
      <t xml:space="preserve">388 </t>
    </r>
    <r>
      <rPr>
        <b/>
        <sz val="11"/>
        <color rgb="FF000000"/>
        <rFont val="Malgun Gothic"/>
        <family val="3"/>
        <charset val="129"/>
      </rPr>
      <t>트랙</t>
    </r>
  </si>
  <si>
    <t>~ D12750</t>
  </si>
  <si>
    <t>5 x 10 = 50 word</t>
  </si>
  <si>
    <t>10 트랙</t>
  </si>
  <si>
    <t>병설 설비 상태 확인(라이트커튼 2개)</t>
  </si>
  <si>
    <t>D12711</t>
  </si>
  <si>
    <t>~ D12720</t>
  </si>
  <si>
    <t>5 x 2 = 10 word</t>
  </si>
  <si>
    <t>2 트랙</t>
  </si>
  <si>
    <t>정상(0), 에러(1)</t>
  </si>
  <si>
    <t>감지안됨(0), 감지됨(1)</t>
  </si>
  <si>
    <r>
      <rPr>
        <b/>
        <sz val="12"/>
        <color rgb="FFFFFF00"/>
        <rFont val="Malgun Gothic"/>
        <family val="3"/>
        <charset val="129"/>
      </rPr>
      <t xml:space="preserve"> </t>
    </r>
    <r>
      <rPr>
        <b/>
        <sz val="11"/>
        <color rgb="FFFFFF00"/>
        <rFont val="Malgun Gothic"/>
        <family val="3"/>
        <charset val="129"/>
      </rPr>
      <t>~ D15300</t>
    </r>
  </si>
  <si>
    <t>50 x 6 = 300 word</t>
  </si>
  <si>
    <t>6 BCR 트랙</t>
  </si>
  <si>
    <t>BCR 100 (CV 22007)</t>
  </si>
  <si>
    <t>BCR 200 (CV 24049)</t>
  </si>
  <si>
    <t>BCR 201 (CV 24056)</t>
  </si>
  <si>
    <t>BCR 202 (CV 25035)</t>
  </si>
  <si>
    <t>BCR 210 (CV 24214)</t>
  </si>
  <si>
    <t>BCR 211 (CV 24925)</t>
  </si>
  <si>
    <r>
      <rPr>
        <b/>
        <sz val="12"/>
        <color rgb="FFFFFF00"/>
        <rFont val="Malgun Gothic"/>
        <family val="3"/>
        <charset val="129"/>
      </rPr>
      <t xml:space="preserve"> </t>
    </r>
    <r>
      <rPr>
        <b/>
        <sz val="11"/>
        <color rgb="FFFFFF00"/>
        <rFont val="Malgun Gothic"/>
        <family val="3"/>
        <charset val="129"/>
      </rPr>
      <t>~ D18028</t>
    </r>
  </si>
  <si>
    <t>2 x 14 = 28 word</t>
  </si>
  <si>
    <t>2 * BCR 트랙 수, 8 버퍼 트랙 수</t>
  </si>
  <si>
    <t>6 BCR 트랙, 8 버퍼 트랙</t>
  </si>
  <si>
    <r>
      <rPr>
        <sz val="11"/>
        <color theme="1"/>
        <rFont val="Malgun Gothic"/>
        <family val="3"/>
        <charset val="129"/>
      </rPr>
      <t>0: 직진 (</t>
    </r>
    <r>
      <rPr>
        <b/>
        <sz val="11"/>
        <color theme="1"/>
        <rFont val="Malgun Gothic"/>
        <family val="3"/>
        <charset val="129"/>
      </rPr>
      <t>22008</t>
    </r>
    <r>
      <rPr>
        <sz val="11"/>
        <color theme="1"/>
        <rFont val="Malgun Gothic"/>
        <family val="3"/>
        <charset val="129"/>
      </rPr>
      <t>), 1:분기 (</t>
    </r>
    <r>
      <rPr>
        <b/>
        <sz val="11"/>
        <color theme="1"/>
        <rFont val="Malgun Gothic"/>
        <family val="3"/>
        <charset val="129"/>
      </rPr>
      <t>XXXXX</t>
    </r>
    <r>
      <rPr>
        <sz val="11"/>
        <color theme="1"/>
        <rFont val="Malgun Gothic"/>
        <family val="3"/>
        <charset val="129"/>
      </rPr>
      <t>)</t>
    </r>
  </si>
  <si>
    <t>작업번호 1에대한 지시</t>
  </si>
  <si>
    <r>
      <rPr>
        <sz val="11"/>
        <color theme="1"/>
        <rFont val="Malgun Gothic"/>
        <family val="3"/>
        <charset val="129"/>
      </rPr>
      <t>0: 직진 (</t>
    </r>
    <r>
      <rPr>
        <b/>
        <sz val="11"/>
        <color theme="1"/>
        <rFont val="Malgun Gothic"/>
        <family val="3"/>
        <charset val="129"/>
      </rPr>
      <t>24052</t>
    </r>
    <r>
      <rPr>
        <sz val="11"/>
        <color theme="1"/>
        <rFont val="Malgun Gothic"/>
        <family val="3"/>
        <charset val="129"/>
      </rPr>
      <t>), 1:분기 (</t>
    </r>
    <r>
      <rPr>
        <b/>
        <sz val="11"/>
        <color theme="1"/>
        <rFont val="Malgun Gothic"/>
        <family val="3"/>
        <charset val="129"/>
      </rPr>
      <t>24101</t>
    </r>
    <r>
      <rPr>
        <sz val="11"/>
        <color theme="1"/>
        <rFont val="Malgun Gothic"/>
        <family val="3"/>
        <charset val="129"/>
      </rPr>
      <t>)</t>
    </r>
  </si>
  <si>
    <r>
      <rPr>
        <sz val="11"/>
        <color theme="1"/>
        <rFont val="Malgun Gothic"/>
        <family val="3"/>
        <charset val="129"/>
      </rPr>
      <t>0: 직진 (</t>
    </r>
    <r>
      <rPr>
        <b/>
        <sz val="11"/>
        <color theme="1"/>
        <rFont val="Malgun Gothic"/>
        <family val="3"/>
        <charset val="129"/>
      </rPr>
      <t>24059</t>
    </r>
    <r>
      <rPr>
        <sz val="11"/>
        <color theme="1"/>
        <rFont val="Malgun Gothic"/>
        <family val="3"/>
        <charset val="129"/>
      </rPr>
      <t>), 1:분기 (</t>
    </r>
    <r>
      <rPr>
        <b/>
        <sz val="11"/>
        <color theme="1"/>
        <rFont val="Malgun Gothic"/>
        <family val="3"/>
        <charset val="129"/>
      </rPr>
      <t>24201</t>
    </r>
    <r>
      <rPr>
        <sz val="11"/>
        <color theme="1"/>
        <rFont val="Malgun Gothic"/>
        <family val="3"/>
        <charset val="129"/>
      </rPr>
      <t>)</t>
    </r>
  </si>
  <si>
    <r>
      <rPr>
        <sz val="11"/>
        <color theme="1"/>
        <rFont val="Malgun Gothic"/>
        <family val="3"/>
        <charset val="129"/>
      </rPr>
      <t>0: 직진 (</t>
    </r>
    <r>
      <rPr>
        <b/>
        <sz val="11"/>
        <color theme="1"/>
        <rFont val="Malgun Gothic"/>
        <family val="3"/>
        <charset val="129"/>
      </rPr>
      <t>25039</t>
    </r>
    <r>
      <rPr>
        <sz val="11"/>
        <color theme="1"/>
        <rFont val="Malgun Gothic"/>
        <family val="3"/>
        <charset val="129"/>
      </rPr>
      <t>), 1:분기 (</t>
    </r>
    <r>
      <rPr>
        <b/>
        <sz val="11"/>
        <color theme="1"/>
        <rFont val="Malgun Gothic"/>
        <family val="3"/>
        <charset val="129"/>
      </rPr>
      <t>26001</t>
    </r>
    <r>
      <rPr>
        <sz val="11"/>
        <color theme="1"/>
        <rFont val="Malgun Gothic"/>
        <family val="3"/>
        <charset val="129"/>
      </rPr>
      <t>)</t>
    </r>
  </si>
  <si>
    <r>
      <rPr>
        <sz val="11"/>
        <color theme="1"/>
        <rFont val="Malgun Gothic"/>
        <family val="3"/>
        <charset val="129"/>
      </rPr>
      <t>0: 직진 (</t>
    </r>
    <r>
      <rPr>
        <b/>
        <sz val="11"/>
        <color theme="1"/>
        <rFont val="Malgun Gothic"/>
        <family val="3"/>
        <charset val="129"/>
      </rPr>
      <t>24232</t>
    </r>
    <r>
      <rPr>
        <sz val="11"/>
        <color theme="1"/>
        <rFont val="Malgun Gothic"/>
        <family val="3"/>
        <charset val="129"/>
      </rPr>
      <t>), 1:분기 (</t>
    </r>
    <r>
      <rPr>
        <b/>
        <sz val="11"/>
        <color theme="1"/>
        <rFont val="Malgun Gothic"/>
        <family val="3"/>
        <charset val="129"/>
      </rPr>
      <t>24301</t>
    </r>
    <r>
      <rPr>
        <sz val="11"/>
        <color theme="1"/>
        <rFont val="Malgun Gothic"/>
        <family val="3"/>
        <charset val="129"/>
      </rPr>
      <t>)</t>
    </r>
  </si>
  <si>
    <r>
      <rPr>
        <sz val="11"/>
        <color theme="1"/>
        <rFont val="Malgun Gothic"/>
        <family val="3"/>
        <charset val="129"/>
      </rPr>
      <t>0: 직진 (</t>
    </r>
    <r>
      <rPr>
        <b/>
        <sz val="11"/>
        <color theme="1"/>
        <rFont val="Malgun Gothic"/>
        <family val="3"/>
        <charset val="129"/>
      </rPr>
      <t>XXXXX</t>
    </r>
    <r>
      <rPr>
        <sz val="11"/>
        <color theme="1"/>
        <rFont val="Malgun Gothic"/>
        <family val="3"/>
        <charset val="129"/>
      </rPr>
      <t>), 1:분기 (</t>
    </r>
    <r>
      <rPr>
        <b/>
        <sz val="11"/>
        <color theme="1"/>
        <rFont val="Malgun Gothic"/>
        <family val="3"/>
        <charset val="129"/>
      </rPr>
      <t>24926</t>
    </r>
    <r>
      <rPr>
        <sz val="11"/>
        <color theme="1"/>
        <rFont val="Malgun Gothic"/>
        <family val="3"/>
        <charset val="129"/>
      </rPr>
      <t>)</t>
    </r>
  </si>
  <si>
    <t>BUFFER 1 (CV 24309)</t>
  </si>
  <si>
    <t>CV 24309트랙의 중박스 작업번호로 Write</t>
  </si>
  <si>
    <t>0: 직진 (XXXXX), 1:분기 (24925)</t>
  </si>
  <si>
    <t>BUFFER 2 (CV 24409)</t>
  </si>
  <si>
    <t>CV 24409트랙의 중박스 작업번호로 Write</t>
  </si>
  <si>
    <t>BUFFER 3 (CV 24509)</t>
  </si>
  <si>
    <t>CV 24509트랙의 중박스 작업번호로 Write</t>
  </si>
  <si>
    <t>BUFFER 4 (CV 24609)</t>
  </si>
  <si>
    <t>CV 24609트랙의 중박스 작업번호로 Write</t>
  </si>
  <si>
    <t>BUFFER 5 (CV 24709)</t>
  </si>
  <si>
    <t>CV 24709트랙의 중박스 작업번호로 Write</t>
  </si>
  <si>
    <t>BUFFER 6 (CV 24809)</t>
  </si>
  <si>
    <t>CV 24809트랙의 중박스 작업번호로 Write</t>
  </si>
  <si>
    <t>BUFFER 7 (CV 24909)</t>
  </si>
  <si>
    <t>CV 24909트랙의 중박스 작업번호로 Write</t>
  </si>
  <si>
    <t>BUFFER 8 (CV 24934)</t>
  </si>
  <si>
    <t>CV 24934트랙의 중박스 작업번호로 Write</t>
  </si>
  <si>
    <t>0: 직진 (24232), 1:분기 (24941)</t>
  </si>
  <si>
    <t>작업번호 2에대한 지시</t>
  </si>
  <si>
    <r>
      <rPr>
        <sz val="11"/>
        <color theme="1"/>
        <rFont val="Malgun Gothic"/>
        <family val="3"/>
        <charset val="129"/>
      </rPr>
      <t>0: 직진 (</t>
    </r>
    <r>
      <rPr>
        <b/>
        <sz val="11"/>
        <color theme="1"/>
        <rFont val="Malgun Gothic"/>
        <family val="3"/>
        <charset val="129"/>
      </rPr>
      <t>24052</t>
    </r>
    <r>
      <rPr>
        <sz val="11"/>
        <color theme="1"/>
        <rFont val="Malgun Gothic"/>
        <family val="3"/>
        <charset val="129"/>
      </rPr>
      <t>), 1:분기 (</t>
    </r>
    <r>
      <rPr>
        <b/>
        <sz val="11"/>
        <color theme="1"/>
        <rFont val="Malgun Gothic"/>
        <family val="3"/>
        <charset val="129"/>
      </rPr>
      <t>24101</t>
    </r>
    <r>
      <rPr>
        <sz val="11"/>
        <color theme="1"/>
        <rFont val="Malgun Gothic"/>
        <family val="3"/>
        <charset val="129"/>
      </rPr>
      <t>)</t>
    </r>
  </si>
  <si>
    <t>+30</t>
  </si>
  <si>
    <t>작업번호 3에대한 지시</t>
  </si>
  <si>
    <t>+31</t>
  </si>
  <si>
    <r>
      <rPr>
        <sz val="11"/>
        <color theme="1"/>
        <rFont val="Malgun Gothic"/>
        <family val="3"/>
        <charset val="129"/>
      </rPr>
      <t>0: 직진 (</t>
    </r>
    <r>
      <rPr>
        <b/>
        <sz val="11"/>
        <color theme="1"/>
        <rFont val="Malgun Gothic"/>
        <family val="3"/>
        <charset val="129"/>
      </rPr>
      <t>24052</t>
    </r>
    <r>
      <rPr>
        <sz val="11"/>
        <color theme="1"/>
        <rFont val="Malgun Gothic"/>
        <family val="3"/>
        <charset val="129"/>
      </rPr>
      <t>), 1:분기 (</t>
    </r>
    <r>
      <rPr>
        <b/>
        <sz val="11"/>
        <color theme="1"/>
        <rFont val="Malgun Gothic"/>
        <family val="3"/>
        <charset val="129"/>
      </rPr>
      <t>24101</t>
    </r>
    <r>
      <rPr>
        <sz val="11"/>
        <color theme="1"/>
        <rFont val="Malgun Gothic"/>
        <family val="3"/>
        <charset val="129"/>
      </rPr>
      <t>)</t>
    </r>
  </si>
  <si>
    <r>
      <rPr>
        <b/>
        <sz val="12"/>
        <color rgb="FFFFFF00"/>
        <rFont val="Malgun Gothic"/>
        <family val="3"/>
        <charset val="129"/>
      </rPr>
      <t xml:space="preserve"> </t>
    </r>
    <r>
      <rPr>
        <b/>
        <sz val="11"/>
        <color rgb="FFFFFF00"/>
        <rFont val="Malgun Gothic"/>
        <family val="3"/>
        <charset val="129"/>
      </rPr>
      <t>~ D11235</t>
    </r>
  </si>
  <si>
    <t>5 x 247 = 1235 word</t>
  </si>
  <si>
    <t>247 트랙</t>
  </si>
  <si>
    <t>~ D12820</t>
  </si>
  <si>
    <t>5 x 24 = 120 word</t>
  </si>
  <si>
    <t>24 트랙</t>
  </si>
  <si>
    <t>병설 설비 상태 확인(라이트커튼 1개)</t>
  </si>
  <si>
    <t>~ 12705</t>
  </si>
  <si>
    <t>5 x 1 = 5 word</t>
  </si>
  <si>
    <t>1 트랙</t>
  </si>
  <si>
    <t>팔레트 콘베어 로딩 보고 (BCR 스캔 보고)</t>
  </si>
  <si>
    <t>팔레트 콘베어 화물 로딩 정보 (BCR 스캔)</t>
  </si>
  <si>
    <r>
      <rPr>
        <b/>
        <sz val="12"/>
        <color rgb="FFFFFF00"/>
        <rFont val="Malgun Gothic"/>
        <family val="3"/>
        <charset val="129"/>
      </rPr>
      <t xml:space="preserve"> </t>
    </r>
    <r>
      <rPr>
        <b/>
        <sz val="11"/>
        <color rgb="FFFFFF00"/>
        <rFont val="Malgun Gothic"/>
        <family val="3"/>
        <charset val="129"/>
      </rPr>
      <t>~ D15175</t>
    </r>
  </si>
  <si>
    <t>25 x 7 = 175 word</t>
  </si>
  <si>
    <t>25 * BCR 트랙 수</t>
  </si>
  <si>
    <t>7 BCR 트랙</t>
  </si>
  <si>
    <t>BCR 311 (CV 38003)</t>
  </si>
  <si>
    <t>BCR 312 (CV 37004)</t>
  </si>
  <si>
    <t>*지시정보유지*</t>
  </si>
  <si>
    <t>대박스 기준 적재 완료 박스 총 수량</t>
  </si>
  <si>
    <t>BCR 313 (CV 36004)</t>
  </si>
  <si>
    <t>대기(0), 진행(1), 정상완료(2), 강제완료(3)</t>
  </si>
  <si>
    <t>+75</t>
  </si>
  <si>
    <t>대기(0), 진행(1), 완료(2)</t>
  </si>
  <si>
    <t>+76</t>
  </si>
  <si>
    <t>BCR 321 (CV 35003)</t>
  </si>
  <si>
    <t>BCR 322 (CV 34004)</t>
  </si>
  <si>
    <t>+125</t>
  </si>
  <si>
    <t>+126</t>
  </si>
  <si>
    <t>BCR 323 (CV 33004)</t>
  </si>
  <si>
    <t>BCR 330 (CV 32002)</t>
  </si>
  <si>
    <t>+175</t>
  </si>
  <si>
    <t>D15501</t>
  </si>
  <si>
    <r>
      <rPr>
        <b/>
        <sz val="12"/>
        <color rgb="FFFFFF00"/>
        <rFont val="Malgun Gothic"/>
        <family val="3"/>
        <charset val="129"/>
      </rPr>
      <t xml:space="preserve"> </t>
    </r>
    <r>
      <rPr>
        <b/>
        <sz val="11"/>
        <color rgb="FFFFFF00"/>
        <rFont val="Malgun Gothic"/>
        <family val="3"/>
        <charset val="129"/>
      </rPr>
      <t>~ D15850</t>
    </r>
  </si>
  <si>
    <t>50 x 7 = 350 word</t>
  </si>
  <si>
    <t>BCR 203 (CV 25067)</t>
  </si>
  <si>
    <t>BCR 204 (CV 26214)</t>
  </si>
  <si>
    <t>BCR 205 (CV 26314)</t>
  </si>
  <si>
    <t>BCR 206 (CV 26414)</t>
  </si>
  <si>
    <t>BCR 207 (CV 26514)</t>
  </si>
  <si>
    <t>BCR 208 (CV 26614)</t>
  </si>
  <si>
    <t>BCR 209 (CV 26714)</t>
  </si>
  <si>
    <t>팔레타이저 상태</t>
  </si>
  <si>
    <t>팔레타이저 1 상태</t>
  </si>
  <si>
    <t>팔레타이저 설비 상태 확인 (팔레타이저 1)</t>
  </si>
  <si>
    <t>D17001</t>
  </si>
  <si>
    <r>
      <rPr>
        <b/>
        <sz val="12"/>
        <color rgb="FFFFFF00"/>
        <rFont val="Malgun Gothic"/>
        <family val="3"/>
        <charset val="129"/>
      </rPr>
      <t xml:space="preserve"> </t>
    </r>
    <r>
      <rPr>
        <b/>
        <sz val="11"/>
        <color rgb="FFFFFF00"/>
        <rFont val="Malgun Gothic"/>
        <family val="3"/>
        <charset val="129"/>
      </rPr>
      <t>~ D17020</t>
    </r>
  </si>
  <si>
    <t>대박스 작업번호</t>
  </si>
  <si>
    <t>로봇 동작 상태</t>
  </si>
  <si>
    <t>대박스 지시 작번</t>
  </si>
  <si>
    <t>로딩라인</t>
  </si>
  <si>
    <t>1~3</t>
  </si>
  <si>
    <t>언로딩 라인</t>
  </si>
  <si>
    <t>1~4 (4:리젝)</t>
  </si>
  <si>
    <t>총 지시 박스 수</t>
  </si>
  <si>
    <t>지시 박스 수</t>
  </si>
  <si>
    <t>중박스 코드</t>
  </si>
  <si>
    <t>*중박스 제어코드 표 참조</t>
  </si>
  <si>
    <t>로딩 CV1 중박스 작업번호</t>
  </si>
  <si>
    <t>로봇 피킹 1구역 화물 작번</t>
  </si>
  <si>
    <t>로딩 CV2 중박스 작업번호</t>
  </si>
  <si>
    <t>로봇 피킹 2구역 화물 작번</t>
  </si>
  <si>
    <t>로딩 CV3 중박스 작업번호</t>
  </si>
  <si>
    <t>로봇 피킹 3구역 화물 작번</t>
  </si>
  <si>
    <t>팔레타이저 상태 코드</t>
  </si>
  <si>
    <t>에러코드</t>
  </si>
  <si>
    <t>언로딩 CV1 대박스 작업번호</t>
  </si>
  <si>
    <t>적재 구간 상태</t>
  </si>
  <si>
    <t>로봇 적재 1구역 대박스 지시 작번</t>
  </si>
  <si>
    <t>언로딩 CV1 총 적재 박스 수</t>
  </si>
  <si>
    <t>로봇 적재 1구역 총 적재 박스수</t>
  </si>
  <si>
    <t>언로딩 CV2 대박스 작업번호</t>
  </si>
  <si>
    <t>로봇 적재 2구역 대박스 지시 작번</t>
  </si>
  <si>
    <t>언로딩 CV2 총 적재 박스 수</t>
  </si>
  <si>
    <t>로봇 적재 2구역 총 적재 박스수</t>
  </si>
  <si>
    <t>언로딩 CV3 대박스 작업번호</t>
  </si>
  <si>
    <t>로봇 적재 3구역 대박스 지시 작번</t>
  </si>
  <si>
    <t>언로딩 CV3 총 적재 박스 수</t>
  </si>
  <si>
    <t>로봇 적재 3구역 총 적재 박스수</t>
  </si>
  <si>
    <t>팔레타이저 작업 접수 코드</t>
  </si>
  <si>
    <t>로봇 작업 접수 상태</t>
  </si>
  <si>
    <t>접수대기(0), 접수완료(1)</t>
  </si>
  <si>
    <t>팔레타이저 2 상태</t>
  </si>
  <si>
    <t>팔레타이저 설비 상태 확인 (팔레타이저 2)</t>
  </si>
  <si>
    <t>D17101</t>
  </si>
  <si>
    <r>
      <rPr>
        <b/>
        <sz val="12"/>
        <color rgb="FFFFFF00"/>
        <rFont val="Malgun Gothic"/>
        <family val="3"/>
        <charset val="129"/>
      </rPr>
      <t xml:space="preserve"> </t>
    </r>
    <r>
      <rPr>
        <b/>
        <sz val="11"/>
        <color rgb="FFFFFF00"/>
        <rFont val="Malgun Gothic"/>
        <family val="3"/>
        <charset val="129"/>
      </rPr>
      <t>~ D17120</t>
    </r>
  </si>
  <si>
    <t>포장 공정 중 Error 상태(각대 부착 밀 Wrapping)</t>
  </si>
  <si>
    <t>포장 공정 중 Error 상태 확인(각대 부착 및 Wrapping)</t>
  </si>
  <si>
    <t>워드 일괄 읽기 및 쓰기</t>
  </si>
  <si>
    <t>D19901</t>
  </si>
  <si>
    <t>~ 19905</t>
  </si>
  <si>
    <t>5 x 1 = 1 word</t>
  </si>
  <si>
    <t>포장 공정 중 Error 여부</t>
  </si>
  <si>
    <t>포장 공정 중 Error 상태</t>
  </si>
  <si>
    <t>1(정상), 2(에러)</t>
  </si>
  <si>
    <t>포장 공정 에러 코드</t>
  </si>
  <si>
    <t>ex) 각대에러, 랩핑에러, 
각대부족, 랩부족, 화물걸림, etc...
0000 ~ 9999</t>
  </si>
  <si>
    <t>에러 발생 트랙 코드</t>
  </si>
  <si>
    <t>트랙코드(32003)</t>
  </si>
  <si>
    <t>에러 발생 화물 작번</t>
  </si>
  <si>
    <t>화물 작번 (0000~FFFF)</t>
  </si>
  <si>
    <t>팔레트 콘베어 화물 이송 지시</t>
  </si>
  <si>
    <t>팔레트 콘베어 이송 지시</t>
  </si>
  <si>
    <r>
      <rPr>
        <b/>
        <sz val="12"/>
        <color rgb="FFFFFF00"/>
        <rFont val="Malgun Gothic"/>
        <family val="3"/>
        <charset val="129"/>
      </rPr>
      <t xml:space="preserve"> </t>
    </r>
    <r>
      <rPr>
        <b/>
        <sz val="11"/>
        <color rgb="FFFFFF00"/>
        <rFont val="Malgun Gothic"/>
        <family val="3"/>
        <charset val="129"/>
      </rPr>
      <t>~ D18045</t>
    </r>
  </si>
  <si>
    <t>3 x 15 = 45 word</t>
  </si>
  <si>
    <t>3 * BCR 트랙 수, Unload 트랙 수, RGV 트랙 수</t>
  </si>
  <si>
    <t>7 BCR 트랙, 7 Unload 트랙, 1 RGV 트랙</t>
  </si>
  <si>
    <r>
      <rPr>
        <sz val="11"/>
        <color theme="1"/>
        <rFont val="Malgun Gothic"/>
        <family val="3"/>
        <charset val="129"/>
      </rPr>
      <t xml:space="preserve">목적지 트랙 코드, </t>
    </r>
    <r>
      <rPr>
        <b/>
        <sz val="11"/>
        <color theme="1"/>
        <rFont val="Malgun Gothic"/>
        <family val="3"/>
        <charset val="129"/>
      </rPr>
      <t>38004</t>
    </r>
  </si>
  <si>
    <t>작업유무</t>
  </si>
  <si>
    <t>0: Pass, 1:동작수행</t>
  </si>
  <si>
    <r>
      <rPr>
        <sz val="11"/>
        <color theme="1"/>
        <rFont val="Malgun Gothic"/>
        <family val="3"/>
        <charset val="129"/>
      </rPr>
      <t xml:space="preserve">목적지 트랙 코드, </t>
    </r>
    <r>
      <rPr>
        <b/>
        <sz val="11"/>
        <color theme="1"/>
        <rFont val="Malgun Gothic"/>
        <family val="3"/>
        <charset val="129"/>
      </rPr>
      <t>37005</t>
    </r>
  </si>
  <si>
    <r>
      <rPr>
        <sz val="11"/>
        <color theme="1"/>
        <rFont val="Malgun Gothic"/>
        <family val="3"/>
        <charset val="129"/>
      </rPr>
      <t xml:space="preserve">목적지 트랙 코드, </t>
    </r>
    <r>
      <rPr>
        <b/>
        <sz val="11"/>
        <color theme="1"/>
        <rFont val="Malgun Gothic"/>
        <family val="3"/>
        <charset val="129"/>
      </rPr>
      <t>36005</t>
    </r>
  </si>
  <si>
    <r>
      <rPr>
        <sz val="11"/>
        <color theme="1"/>
        <rFont val="Malgun Gothic"/>
        <family val="3"/>
        <charset val="129"/>
      </rPr>
      <t xml:space="preserve">목적지 트랙 코드, </t>
    </r>
    <r>
      <rPr>
        <b/>
        <sz val="11"/>
        <color theme="1"/>
        <rFont val="Malgun Gothic"/>
        <family val="3"/>
        <charset val="129"/>
      </rPr>
      <t>35004</t>
    </r>
  </si>
  <si>
    <r>
      <rPr>
        <sz val="11"/>
        <color theme="1"/>
        <rFont val="Malgun Gothic"/>
        <family val="3"/>
        <charset val="129"/>
      </rPr>
      <t xml:space="preserve">목적지 트랙 코드, </t>
    </r>
    <r>
      <rPr>
        <b/>
        <sz val="11"/>
        <color theme="1"/>
        <rFont val="Malgun Gothic"/>
        <family val="3"/>
        <charset val="129"/>
      </rPr>
      <t>34005</t>
    </r>
  </si>
  <si>
    <r>
      <rPr>
        <sz val="11"/>
        <color theme="1"/>
        <rFont val="Malgun Gothic"/>
        <family val="3"/>
        <charset val="129"/>
      </rPr>
      <t xml:space="preserve">목적지 트랙 코드, </t>
    </r>
    <r>
      <rPr>
        <b/>
        <sz val="11"/>
        <color theme="1"/>
        <rFont val="Malgun Gothic"/>
        <family val="3"/>
        <charset val="129"/>
      </rPr>
      <t>33005</t>
    </r>
  </si>
  <si>
    <r>
      <rPr>
        <sz val="11"/>
        <color theme="1"/>
        <rFont val="Malgun Gothic"/>
        <family val="3"/>
        <charset val="129"/>
      </rPr>
      <t xml:space="preserve">목적지 트랙 코드, </t>
    </r>
    <r>
      <rPr>
        <b/>
        <sz val="11"/>
        <color theme="1"/>
        <rFont val="Malgun Gothic"/>
        <family val="3"/>
        <charset val="129"/>
      </rPr>
      <t>32003</t>
    </r>
  </si>
  <si>
    <t>0: Pass, 1:동작수행  or 각대 코드</t>
  </si>
  <si>
    <t>UnLoad (CV 32006)</t>
  </si>
  <si>
    <t>목적지 트랙 코드, 41001, 42001</t>
  </si>
  <si>
    <t>UnLoad (CV 33006)</t>
  </si>
  <si>
    <t>UnLoad (CV 34006)</t>
  </si>
  <si>
    <t>UnLoad (CV 35006)</t>
  </si>
  <si>
    <t>+32</t>
  </si>
  <si>
    <t>+33</t>
  </si>
  <si>
    <t>UnLoad (CV 36006)</t>
  </si>
  <si>
    <t>+34</t>
  </si>
  <si>
    <t>+35</t>
  </si>
  <si>
    <t>+36</t>
  </si>
  <si>
    <t>UnLoad (CV 37006)</t>
  </si>
  <si>
    <t>+37</t>
  </si>
  <si>
    <t>+38</t>
  </si>
  <si>
    <t>+39</t>
  </si>
  <si>
    <t>UnLoad (CV 38006)</t>
  </si>
  <si>
    <t>+40</t>
  </si>
  <si>
    <t>+41</t>
  </si>
  <si>
    <t>+42</t>
  </si>
  <si>
    <t>RGV2 (TR 39005)</t>
  </si>
  <si>
    <t>+43</t>
  </si>
  <si>
    <t>+44</t>
  </si>
  <si>
    <t>D18501</t>
  </si>
  <si>
    <r>
      <rPr>
        <b/>
        <sz val="12"/>
        <color rgb="FFFFFF00"/>
        <rFont val="Malgun Gothic"/>
        <family val="3"/>
        <charset val="129"/>
      </rPr>
      <t xml:space="preserve"> </t>
    </r>
    <r>
      <rPr>
        <b/>
        <sz val="11"/>
        <color rgb="FFFFFF00"/>
        <rFont val="Malgun Gothic"/>
        <family val="3"/>
        <charset val="129"/>
      </rPr>
      <t>~ D18514</t>
    </r>
  </si>
  <si>
    <t>2 x 7 = 14 word</t>
  </si>
  <si>
    <t>0: 직진 (25085), 1: 분기 (26201)</t>
  </si>
  <si>
    <r>
      <rPr>
        <sz val="11"/>
        <color theme="1"/>
        <rFont val="Malgun Gothic"/>
        <family val="3"/>
        <charset val="129"/>
      </rPr>
      <t>0: 직진 (</t>
    </r>
    <r>
      <rPr>
        <b/>
        <sz val="11"/>
        <color theme="1"/>
        <rFont val="Malgun Gothic"/>
        <family val="3"/>
        <charset val="129"/>
      </rPr>
      <t>25215</t>
    </r>
    <r>
      <rPr>
        <sz val="11"/>
        <color theme="1"/>
        <rFont val="Malgun Gothic"/>
        <family val="3"/>
        <charset val="129"/>
      </rPr>
      <t>), 1:분기 (</t>
    </r>
    <r>
      <rPr>
        <b/>
        <sz val="11"/>
        <color theme="1"/>
        <rFont val="Malgun Gothic"/>
        <family val="3"/>
        <charset val="129"/>
      </rPr>
      <t>XXXXX</t>
    </r>
    <r>
      <rPr>
        <sz val="11"/>
        <color theme="1"/>
        <rFont val="Malgun Gothic"/>
        <family val="3"/>
        <charset val="129"/>
      </rPr>
      <t>)</t>
    </r>
  </si>
  <si>
    <r>
      <rPr>
        <sz val="11"/>
        <color theme="1"/>
        <rFont val="Malgun Gothic"/>
        <family val="3"/>
        <charset val="129"/>
      </rPr>
      <t>0: 직진 (</t>
    </r>
    <r>
      <rPr>
        <b/>
        <sz val="11"/>
        <color theme="1"/>
        <rFont val="Malgun Gothic"/>
        <family val="3"/>
        <charset val="129"/>
      </rPr>
      <t>26315</t>
    </r>
    <r>
      <rPr>
        <sz val="11"/>
        <color theme="1"/>
        <rFont val="Malgun Gothic"/>
        <family val="3"/>
        <charset val="129"/>
      </rPr>
      <t>), 1:분기 (</t>
    </r>
    <r>
      <rPr>
        <b/>
        <sz val="11"/>
        <color theme="1"/>
        <rFont val="Malgun Gothic"/>
        <family val="3"/>
        <charset val="129"/>
      </rPr>
      <t>XXXXX</t>
    </r>
    <r>
      <rPr>
        <sz val="11"/>
        <color theme="1"/>
        <rFont val="Malgun Gothic"/>
        <family val="3"/>
        <charset val="129"/>
      </rPr>
      <t>)</t>
    </r>
  </si>
  <si>
    <r>
      <rPr>
        <sz val="11"/>
        <color theme="1"/>
        <rFont val="Malgun Gothic"/>
        <family val="3"/>
        <charset val="129"/>
      </rPr>
      <t>0: 직진 (</t>
    </r>
    <r>
      <rPr>
        <b/>
        <sz val="11"/>
        <color theme="1"/>
        <rFont val="Malgun Gothic"/>
        <family val="3"/>
        <charset val="129"/>
      </rPr>
      <t>26415</t>
    </r>
    <r>
      <rPr>
        <sz val="11"/>
        <color theme="1"/>
        <rFont val="Malgun Gothic"/>
        <family val="3"/>
        <charset val="129"/>
      </rPr>
      <t>), 1:분기 (</t>
    </r>
    <r>
      <rPr>
        <b/>
        <sz val="11"/>
        <color theme="1"/>
        <rFont val="Malgun Gothic"/>
        <family val="3"/>
        <charset val="129"/>
      </rPr>
      <t>XXXXX</t>
    </r>
    <r>
      <rPr>
        <sz val="11"/>
        <color theme="1"/>
        <rFont val="Malgun Gothic"/>
        <family val="3"/>
        <charset val="129"/>
      </rPr>
      <t>)</t>
    </r>
  </si>
  <si>
    <r>
      <rPr>
        <sz val="11"/>
        <color theme="1"/>
        <rFont val="Malgun Gothic"/>
        <family val="3"/>
        <charset val="129"/>
      </rPr>
      <t>0: 직진 (</t>
    </r>
    <r>
      <rPr>
        <b/>
        <sz val="11"/>
        <color theme="1"/>
        <rFont val="Malgun Gothic"/>
        <family val="3"/>
        <charset val="129"/>
      </rPr>
      <t>26515</t>
    </r>
    <r>
      <rPr>
        <sz val="11"/>
        <color theme="1"/>
        <rFont val="Malgun Gothic"/>
        <family val="3"/>
        <charset val="129"/>
      </rPr>
      <t>), 1:분기 (</t>
    </r>
    <r>
      <rPr>
        <b/>
        <sz val="11"/>
        <color theme="1"/>
        <rFont val="Malgun Gothic"/>
        <family val="3"/>
        <charset val="129"/>
      </rPr>
      <t>XXXXX</t>
    </r>
    <r>
      <rPr>
        <sz val="11"/>
        <color theme="1"/>
        <rFont val="Malgun Gothic"/>
        <family val="3"/>
        <charset val="129"/>
      </rPr>
      <t>)</t>
    </r>
  </si>
  <si>
    <r>
      <rPr>
        <sz val="11"/>
        <color theme="1"/>
        <rFont val="Malgun Gothic"/>
        <family val="3"/>
        <charset val="129"/>
      </rPr>
      <t>0: 직진 (</t>
    </r>
    <r>
      <rPr>
        <b/>
        <sz val="11"/>
        <color theme="1"/>
        <rFont val="Malgun Gothic"/>
        <family val="3"/>
        <charset val="129"/>
      </rPr>
      <t>26615</t>
    </r>
    <r>
      <rPr>
        <sz val="11"/>
        <color theme="1"/>
        <rFont val="Malgun Gothic"/>
        <family val="3"/>
        <charset val="129"/>
      </rPr>
      <t>), 1:분기 (</t>
    </r>
    <r>
      <rPr>
        <b/>
        <sz val="11"/>
        <color theme="1"/>
        <rFont val="Malgun Gothic"/>
        <family val="3"/>
        <charset val="129"/>
      </rPr>
      <t>XXXXX</t>
    </r>
    <r>
      <rPr>
        <sz val="11"/>
        <color theme="1"/>
        <rFont val="Malgun Gothic"/>
        <family val="3"/>
        <charset val="129"/>
      </rPr>
      <t>)</t>
    </r>
  </si>
  <si>
    <r>
      <rPr>
        <sz val="11"/>
        <color theme="1"/>
        <rFont val="Malgun Gothic"/>
        <family val="3"/>
        <charset val="129"/>
      </rPr>
      <t>0: 직진 (</t>
    </r>
    <r>
      <rPr>
        <b/>
        <sz val="11"/>
        <color theme="1"/>
        <rFont val="Malgun Gothic"/>
        <family val="3"/>
        <charset val="129"/>
      </rPr>
      <t>26715</t>
    </r>
    <r>
      <rPr>
        <sz val="11"/>
        <color theme="1"/>
        <rFont val="Malgun Gothic"/>
        <family val="3"/>
        <charset val="129"/>
      </rPr>
      <t>), 1:분기 (</t>
    </r>
    <r>
      <rPr>
        <b/>
        <sz val="11"/>
        <color theme="1"/>
        <rFont val="Malgun Gothic"/>
        <family val="3"/>
        <charset val="129"/>
      </rPr>
      <t>XXXXX</t>
    </r>
    <r>
      <rPr>
        <sz val="11"/>
        <color theme="1"/>
        <rFont val="Malgun Gothic"/>
        <family val="3"/>
        <charset val="129"/>
      </rPr>
      <t>)</t>
    </r>
  </si>
  <si>
    <t>팔레타이저 적재 지시</t>
  </si>
  <si>
    <t>팔레타이저 1 지시</t>
  </si>
  <si>
    <t>대박스 레시피 등록 (팔레타이저 1)</t>
  </si>
  <si>
    <t>D19001</t>
  </si>
  <si>
    <r>
      <rPr>
        <b/>
        <sz val="12"/>
        <color rgb="FFFFFF00"/>
        <rFont val="Malgun Gothic"/>
        <family val="3"/>
        <charset val="129"/>
      </rPr>
      <t xml:space="preserve"> </t>
    </r>
    <r>
      <rPr>
        <b/>
        <sz val="11"/>
        <color rgb="FFFFFF00"/>
        <rFont val="Malgun Gothic"/>
        <family val="3"/>
        <charset val="129"/>
      </rPr>
      <t>~ D19010</t>
    </r>
  </si>
  <si>
    <t>로딩 라인</t>
  </si>
  <si>
    <t>대박스 총 지시 수</t>
  </si>
  <si>
    <t>*중박스 제어코드 표 참조, 리젝은 1(플라스틱) 또는 12(H/W)</t>
  </si>
  <si>
    <t>팔레타이저 2 지시</t>
  </si>
  <si>
    <t>대박스 레시피 등록 (팔레타이저 2)</t>
  </si>
  <si>
    <t>D19101</t>
  </si>
  <si>
    <r>
      <rPr>
        <b/>
        <sz val="12"/>
        <color rgb="FFFFFF00"/>
        <rFont val="Malgun Gothic"/>
        <family val="3"/>
        <charset val="129"/>
      </rPr>
      <t xml:space="preserve"> </t>
    </r>
    <r>
      <rPr>
        <b/>
        <sz val="11"/>
        <color rgb="FFFFFF00"/>
        <rFont val="Malgun Gothic"/>
        <family val="3"/>
        <charset val="129"/>
      </rPr>
      <t>~ D19110</t>
    </r>
  </si>
  <si>
    <t>적재 완료</t>
  </si>
  <si>
    <t>대박스 마감</t>
  </si>
  <si>
    <t>D19201</t>
  </si>
  <si>
    <r>
      <rPr>
        <b/>
        <sz val="12"/>
        <color rgb="FFFFFF00"/>
        <rFont val="Malgun Gothic"/>
        <family val="3"/>
        <charset val="129"/>
      </rPr>
      <t xml:space="preserve"> </t>
    </r>
    <r>
      <rPr>
        <b/>
        <sz val="11"/>
        <color rgb="FFFFFF00"/>
        <rFont val="Malgun Gothic"/>
        <family val="3"/>
        <charset val="129"/>
      </rPr>
      <t>~ D19205</t>
    </r>
  </si>
  <si>
    <t>팔레타이저 번호</t>
  </si>
  <si>
    <t>1~2</t>
  </si>
  <si>
    <t>작업 완료 대상 작업 번호</t>
  </si>
  <si>
    <t>작업 완료 언로딩 라인</t>
  </si>
  <si>
    <t>완료 구분</t>
  </si>
  <si>
    <t>0:강제완료, 1:정상완료</t>
  </si>
  <si>
    <t>대포장 완성 팔레트 임시라벨 출력</t>
  </si>
  <si>
    <t>대포장 완성 대박스 임시라벨 출력 작업번호(컨펌)</t>
  </si>
  <si>
    <t>D17511</t>
  </si>
  <si>
    <t>대포장 대박스 화물 작업 번호</t>
  </si>
  <si>
    <t>공 팔레트 임시라벨 출력</t>
  </si>
  <si>
    <t>공팔레트 임시라벨 출력 작업번호(컨펌)</t>
  </si>
  <si>
    <t>D17512</t>
  </si>
  <si>
    <t>공 팔레트 작업 번호</t>
  </si>
  <si>
    <t>포장 공정 중 Error 상태(각대 부착 및 Wrapping) 초기화</t>
  </si>
  <si>
    <t>D19906</t>
  </si>
  <si>
    <t>1 x 1 = 1 word</t>
  </si>
  <si>
    <t>트랙별 1word</t>
  </si>
  <si>
    <t>Error 초기화</t>
  </si>
  <si>
    <t>0(초기화 상태), 1(초기화 요청)</t>
  </si>
  <si>
    <t>~ D10125</t>
  </si>
  <si>
    <t>5 x 25 = 125 word</t>
  </si>
  <si>
    <t>22 트랙</t>
  </si>
  <si>
    <t>~ D12785</t>
  </si>
  <si>
    <t>5 x 17 = 85 word</t>
  </si>
  <si>
    <t>17 트랙</t>
  </si>
  <si>
    <t>병설 설비 상태 확인(라이트커튼 7개)</t>
  </si>
  <si>
    <t>~ D12705, 12736 ~ 12765</t>
  </si>
  <si>
    <t>5 x 7 = 35 word</t>
  </si>
  <si>
    <t>7 트랙</t>
  </si>
  <si>
    <t>~ D15100</t>
  </si>
  <si>
    <t>25 x 4 = 100 word</t>
  </si>
  <si>
    <t>4 BCR 트랙</t>
  </si>
  <si>
    <t>BCR 301 (CV 41001)</t>
  </si>
  <si>
    <t>BCR 302 (CV 42001)</t>
  </si>
  <si>
    <t>BCR 303 (CV 41010)</t>
  </si>
  <si>
    <t>BCR 304 (CV 41018)</t>
  </si>
  <si>
    <t>종이박스 제함</t>
  </si>
  <si>
    <t>설비 상태 확인 (제함 1호기 상태)</t>
  </si>
  <si>
    <t>192.168.20.105</t>
  </si>
  <si>
    <t>#1 제함기 PLC (출측 기준 좌)</t>
  </si>
  <si>
    <t>192.168.20.106</t>
  </si>
  <si>
    <t>#2 제함기 PLC (출측 기준 중)</t>
  </si>
  <si>
    <t>~ D17020</t>
  </si>
  <si>
    <t>192.168.20.107</t>
  </si>
  <si>
    <t>#3 제함기 PLC (출측 기준 우)</t>
  </si>
  <si>
    <t>제함기, Auto Labeller, Conveyor, Spare</t>
  </si>
  <si>
    <t>Data Type</t>
  </si>
  <si>
    <t>word 0</t>
  </si>
  <si>
    <t>word 1</t>
  </si>
  <si>
    <t>word 2</t>
  </si>
  <si>
    <t>word 3</t>
  </si>
  <si>
    <t>word 4</t>
  </si>
  <si>
    <t>Hex</t>
  </si>
  <si>
    <t>bit 0</t>
  </si>
  <si>
    <t>작업준비완료</t>
  </si>
  <si>
    <t>제함 코드</t>
  </si>
  <si>
    <t>제함 수량</t>
  </si>
  <si>
    <t>bit 1</t>
  </si>
  <si>
    <t>작업중</t>
  </si>
  <si>
    <t>(20,21,22,23)</t>
  </si>
  <si>
    <t>제어 작번 (0~FFFF) (*지시작번)</t>
  </si>
  <si>
    <t>bit 2</t>
  </si>
  <si>
    <t>배출중</t>
  </si>
  <si>
    <t>제함기_작업상태코드</t>
  </si>
  <si>
    <t>0:대기, 1:진행중, 4:완료, 5:작업취소</t>
  </si>
  <si>
    <t>제함기_박스타입코드</t>
  </si>
  <si>
    <t>HS338 : 20, HS337 : 21, HS335 : 22, HS334 : 23</t>
  </si>
  <si>
    <t>제함기_설정(지시)수량</t>
  </si>
  <si>
    <t>제함기 자체 터치 설정 수량</t>
  </si>
  <si>
    <t>제함기_작업(완료)수량</t>
  </si>
  <si>
    <t>제함기 박스 작업 완료 수량</t>
  </si>
  <si>
    <t>라벨러 완료 정보</t>
  </si>
  <si>
    <t>라벨러 작업 완료 카운팅 수량</t>
  </si>
  <si>
    <t>bit 4</t>
  </si>
  <si>
    <t>설비 상태 확인 (제함 2호기 상태)</t>
  </si>
  <si>
    <t>bit 5</t>
  </si>
  <si>
    <t>bit 6</t>
  </si>
  <si>
    <t>~ D17120</t>
  </si>
  <si>
    <t>bit 7</t>
  </si>
  <si>
    <t>bit 8</t>
  </si>
  <si>
    <t>시스템 이상</t>
  </si>
  <si>
    <t>bit 9</t>
  </si>
  <si>
    <t>bit 10</t>
  </si>
  <si>
    <t>bit 11</t>
  </si>
  <si>
    <t>bit 12</t>
  </si>
  <si>
    <t>설비 상태 확인 (제함 3호기 상태)</t>
  </si>
  <si>
    <t>D17201</t>
  </si>
  <si>
    <t>~ D17220</t>
  </si>
  <si>
    <t>오토라벨러와의 통신 영역</t>
  </si>
  <si>
    <t>라벨러_작업(완료)수량</t>
  </si>
  <si>
    <t>라벨러&gt;&gt;&gt;PLC#04</t>
  </si>
  <si>
    <t>Decimal</t>
  </si>
  <si>
    <t>라벨러 라벨 발행 완료 수량</t>
  </si>
  <si>
    <t>오토라벨러</t>
  </si>
  <si>
    <t>C/V PLC #4 ---&gt; Auto Labeller(#1호기)</t>
  </si>
  <si>
    <t>D17300</t>
  </si>
  <si>
    <t>~ D17349</t>
  </si>
  <si>
    <t>10 * Labeller 수량</t>
  </si>
  <si>
    <t>6 set</t>
  </si>
  <si>
    <t>Auto Labeller 5, 6; 제함기용 1, 2, 3</t>
  </si>
  <si>
    <t>상태정보</t>
  </si>
  <si>
    <t>콘베어 상태 정보</t>
  </si>
  <si>
    <t>bit_0</t>
  </si>
  <si>
    <t>콘베어 정상</t>
  </si>
  <si>
    <t>bit_1</t>
  </si>
  <si>
    <t>콘베어 이상</t>
  </si>
  <si>
    <t>bit_2</t>
  </si>
  <si>
    <t>bit_3</t>
  </si>
  <si>
    <t>bit_4</t>
  </si>
  <si>
    <t>bit_5</t>
  </si>
  <si>
    <t>bit_6</t>
  </si>
  <si>
    <t>bit_7</t>
  </si>
  <si>
    <t>bit_8</t>
  </si>
  <si>
    <t>화물 도착 완료</t>
  </si>
  <si>
    <t>bit_9</t>
  </si>
  <si>
    <t>화물 배출 완료</t>
  </si>
  <si>
    <t>bit_10</t>
  </si>
  <si>
    <t>bit_11</t>
  </si>
  <si>
    <t>bit_12</t>
  </si>
  <si>
    <t>bit_13</t>
  </si>
  <si>
    <t>bit_14</t>
  </si>
  <si>
    <t>bit_15</t>
  </si>
  <si>
    <t>제함기와의 통신 영역</t>
  </si>
  <si>
    <t>C/V PLC #4 ---&gt; 제함기</t>
  </si>
  <si>
    <t>D7600</t>
  </si>
  <si>
    <t>~ D7629</t>
  </si>
  <si>
    <t>10 * 제함기 수량</t>
  </si>
  <si>
    <t>3 set</t>
  </si>
  <si>
    <t>제함기 1, 2, 3</t>
  </si>
  <si>
    <t>박스타입코드</t>
  </si>
  <si>
    <t>총 제함 지시 수량</t>
  </si>
  <si>
    <t>박스 배출 요구</t>
  </si>
  <si>
    <t>포장 공정 중 Error 상태(캡핑/밴딩/ShippingMark)</t>
  </si>
  <si>
    <t>포장 공정 중 Error 상태 확인</t>
  </si>
  <si>
    <t>ex) 캡핑에러, 캡부족,화물걸림, etc...
0000 ~ 9999</t>
  </si>
  <si>
    <t>트랙코드(41011, 41013, 41014, 41015)</t>
  </si>
  <si>
    <r>
      <rPr>
        <b/>
        <sz val="12"/>
        <color rgb="FFFFFF00"/>
        <rFont val="Malgun Gothic"/>
        <family val="3"/>
        <charset val="129"/>
      </rPr>
      <t xml:space="preserve"> </t>
    </r>
    <r>
      <rPr>
        <b/>
        <sz val="11"/>
        <color rgb="FFFFFF00"/>
        <rFont val="Malgun Gothic"/>
        <family val="3"/>
        <charset val="129"/>
      </rPr>
      <t>~ D18024</t>
    </r>
  </si>
  <si>
    <t>3 x 8 = 24 word</t>
  </si>
  <si>
    <t>3 * BCR 트랙 수, CV 트랙 수</t>
  </si>
  <si>
    <t>4 BCR 트랙, 4 CV 트랙</t>
  </si>
  <si>
    <t>목적지 트랙 코드, 41003</t>
  </si>
  <si>
    <t>목적지 트랙 코드, 42001</t>
  </si>
  <si>
    <t>목적지 트랙 코드, 41008</t>
  </si>
  <si>
    <t>목적지 트랙 코드, 41019, 41020, 41021</t>
  </si>
  <si>
    <t>CAPPING (CV 41011)</t>
  </si>
  <si>
    <t>목적지 트랙 코드, 41011</t>
  </si>
  <si>
    <t>BANDING (CV 41013)</t>
  </si>
  <si>
    <t>목적지 트랙 코드, 41013</t>
  </si>
  <si>
    <t>SHIPPING MARK L/R (CV 41014)</t>
  </si>
  <si>
    <t>목적지 트랙 코드, 41014</t>
  </si>
  <si>
    <t>0: Pass, 1: 우측/좌측, 2: 우측만 부착</t>
  </si>
  <si>
    <t>SHIPPING MARK B (CV 41015)</t>
  </si>
  <si>
    <t>목적지 트랙 코드, 41015</t>
  </si>
  <si>
    <t>0: Pass, 1:후측면 부착</t>
  </si>
  <si>
    <t>HMGMA 향 HBS1F 대박스의 경우 좌측/후측면 ShippingMark 부착</t>
  </si>
  <si>
    <t>2025-05-07(수) 제함기 WRITE 4번 PLC로 변경</t>
  </si>
  <si>
    <t>박스 제함 지시 (제함기 #1)</t>
  </si>
  <si>
    <r>
      <rPr>
        <b/>
        <sz val="12"/>
        <color rgb="FFFFFF00"/>
        <rFont val="Malgun Gothic"/>
        <family val="3"/>
        <charset val="129"/>
      </rPr>
      <t xml:space="preserve"> </t>
    </r>
    <r>
      <rPr>
        <b/>
        <sz val="11"/>
        <color rgb="FFFFFF00"/>
        <rFont val="Malgun Gothic"/>
        <family val="3"/>
        <charset val="129"/>
      </rPr>
      <t>~ D19002</t>
    </r>
  </si>
  <si>
    <t>※ 작업번호 채번주체 : PLC</t>
  </si>
  <si>
    <t>Confirm 신호</t>
  </si>
  <si>
    <t>대기(0), 확인(1)</t>
  </si>
  <si>
    <t>박스 제함 지시 (제함기 #2)</t>
  </si>
  <si>
    <r>
      <rPr>
        <b/>
        <sz val="12"/>
        <color rgb="FFFFFF00"/>
        <rFont val="Malgun Gothic"/>
        <family val="3"/>
        <charset val="129"/>
      </rPr>
      <t xml:space="preserve"> </t>
    </r>
    <r>
      <rPr>
        <b/>
        <sz val="11"/>
        <color rgb="FFFFFF00"/>
        <rFont val="Malgun Gothic"/>
        <family val="3"/>
        <charset val="129"/>
      </rPr>
      <t>~ D19102</t>
    </r>
  </si>
  <si>
    <t>박스 제함 지시 (제함기 #3)</t>
  </si>
  <si>
    <r>
      <rPr>
        <b/>
        <sz val="12"/>
        <color rgb="FFFFFF00"/>
        <rFont val="Malgun Gothic"/>
        <family val="3"/>
        <charset val="129"/>
      </rPr>
      <t xml:space="preserve"> </t>
    </r>
    <r>
      <rPr>
        <b/>
        <sz val="11"/>
        <color rgb="FFFFFF00"/>
        <rFont val="Malgun Gothic"/>
        <family val="3"/>
        <charset val="129"/>
      </rPr>
      <t>~ D19202</t>
    </r>
  </si>
  <si>
    <t>포장 공정 중 Error 상태(캡핑/밴딩/ShippingMark) 초기화</t>
  </si>
  <si>
    <t>CV1-1-001</t>
    <phoneticPr fontId="29" type="noConversion"/>
  </si>
  <si>
    <r>
      <t>PLC#1</t>
    </r>
    <r>
      <rPr>
        <b/>
        <sz val="12"/>
        <color rgb="FFFF0000"/>
        <rFont val="Malgun Gothic"/>
        <family val="3"/>
        <charset val="129"/>
      </rPr>
      <t>(mplc1)</t>
    </r>
    <phoneticPr fontId="29" type="noConversion"/>
  </si>
  <si>
    <r>
      <t>PLC#2</t>
    </r>
    <r>
      <rPr>
        <b/>
        <sz val="12"/>
        <color rgb="FFFF0000"/>
        <rFont val="Malgun Gothic"/>
        <family val="3"/>
        <charset val="129"/>
      </rPr>
      <t>(mplc1)</t>
    </r>
    <phoneticPr fontId="29" type="noConversion"/>
  </si>
  <si>
    <t>D20001</t>
    <phoneticPr fontId="29" type="noConversion"/>
  </si>
  <si>
    <r>
      <t xml:space="preserve"> </t>
    </r>
    <r>
      <rPr>
        <b/>
        <sz val="11"/>
        <color rgb="FFFFFF00"/>
        <rFont val="Malgun Gothic"/>
        <family val="3"/>
        <charset val="129"/>
      </rPr>
      <t>~ D21940</t>
    </r>
    <phoneticPr fontId="29" type="noConversion"/>
  </si>
  <si>
    <r>
      <t xml:space="preserve"> </t>
    </r>
    <r>
      <rPr>
        <b/>
        <sz val="11"/>
        <color theme="0"/>
        <rFont val="Malgun Gothic"/>
        <family val="3"/>
        <charset val="129"/>
      </rPr>
      <t>~ D11610</t>
    </r>
  </si>
  <si>
    <t>CV1-1-002</t>
    <phoneticPr fontId="2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</si>
</sst>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_-* #,##0_-;\-* #,##0_-;_-* &quot;-&quot;_-;_-@"/>
    <numFmt numFmtId="177" formatCode="\ &quot;MCR : &quot;#,##0"/>
    <numFmt numFmtId="178" formatCode="&quot;INV : &quot;#,##0"/>
    <numFmt numFmtId="179" formatCode="&quot;1.5kW : &quot;#,##0"/>
    <numFmt numFmtId="180" formatCode="&quot;CC-Link : &quot;#,##0"/>
  </numFmts>
  <fonts count="31">
    <font>
      <sz val="11"/>
      <color theme="1"/>
      <name val="Malgun Gothic"/>
      <scheme val="minor"/>
    </font>
    <font>
      <sz val="12"/>
      <color theme="1"/>
      <name val="Malgun Gothic"/>
      <family val="3"/>
      <charset val="129"/>
    </font>
    <font>
      <b/>
      <sz val="12"/>
      <color theme="1"/>
      <name val="Malgun Gothic"/>
      <family val="3"/>
      <charset val="129"/>
    </font>
    <font>
      <sz val="11"/>
      <color theme="1"/>
      <name val="Malgun Gothic"/>
      <family val="3"/>
      <charset val="129"/>
    </font>
    <font>
      <sz val="11"/>
      <color theme="1"/>
      <name val="Malgun Gothic"/>
      <family val="3"/>
      <charset val="129"/>
    </font>
    <font>
      <b/>
      <sz val="12"/>
      <color rgb="FFFFFFFF"/>
      <name val="Malgun Gothic"/>
      <family val="3"/>
      <charset val="129"/>
    </font>
    <font>
      <b/>
      <sz val="11"/>
      <color theme="1"/>
      <name val="Malgun Gothic"/>
      <family val="3"/>
      <charset val="129"/>
    </font>
    <font>
      <b/>
      <sz val="16"/>
      <color theme="1"/>
      <name val="Malgun Gothic"/>
      <family val="3"/>
      <charset val="129"/>
    </font>
    <font>
      <sz val="11"/>
      <name val="Malgun Gothic"/>
      <family val="3"/>
      <charset val="129"/>
    </font>
    <font>
      <sz val="11"/>
      <color rgb="FF0000FF"/>
      <name val="Malgun Gothic"/>
      <family val="3"/>
      <charset val="129"/>
    </font>
    <font>
      <b/>
      <sz val="11"/>
      <color rgb="FF0000FF"/>
      <name val="Malgun Gothic"/>
      <family val="3"/>
      <charset val="129"/>
    </font>
    <font>
      <strike/>
      <sz val="11"/>
      <color rgb="FFFF0000"/>
      <name val="Malgun Gothic"/>
      <family val="3"/>
      <charset val="129"/>
    </font>
    <font>
      <b/>
      <strike/>
      <sz val="11"/>
      <color rgb="FFFF0000"/>
      <name val="Malgun Gothic"/>
      <family val="3"/>
      <charset val="129"/>
    </font>
    <font>
      <sz val="11"/>
      <color rgb="FF000000"/>
      <name val="Malgun Gothic"/>
      <family val="3"/>
      <charset val="129"/>
    </font>
    <font>
      <b/>
      <sz val="11"/>
      <color rgb="FF000000"/>
      <name val="Malgun Gothic"/>
      <family val="3"/>
      <charset val="129"/>
    </font>
    <font>
      <b/>
      <sz val="12"/>
      <color rgb="FFFF0000"/>
      <name val="Malgun Gothic"/>
      <family val="3"/>
      <charset val="129"/>
    </font>
    <font>
      <b/>
      <sz val="12"/>
      <color rgb="FF0000FF"/>
      <name val="Malgun Gothic"/>
      <family val="3"/>
      <charset val="129"/>
    </font>
    <font>
      <b/>
      <sz val="14"/>
      <color rgb="FFFFFFFF"/>
      <name val="Malgun Gothic"/>
      <family val="3"/>
      <charset val="129"/>
    </font>
    <font>
      <sz val="11"/>
      <color rgb="FFFFFFFF"/>
      <name val="Malgun Gothic"/>
      <family val="3"/>
      <charset val="129"/>
    </font>
    <font>
      <b/>
      <sz val="12"/>
      <color rgb="FFFFFF00"/>
      <name val="Malgun Gothic"/>
      <family val="3"/>
      <charset val="129"/>
    </font>
    <font>
      <b/>
      <sz val="11"/>
      <color theme="0"/>
      <name val="Malgun Gothic"/>
      <family val="3"/>
      <charset val="129"/>
    </font>
    <font>
      <b/>
      <sz val="12"/>
      <color theme="0"/>
      <name val="Malgun Gothic"/>
      <family val="3"/>
      <charset val="129"/>
    </font>
    <font>
      <b/>
      <sz val="11"/>
      <color rgb="FFFFFFFF"/>
      <name val="Malgun Gothic"/>
      <family val="3"/>
      <charset val="129"/>
    </font>
    <font>
      <sz val="9"/>
      <color theme="1"/>
      <name val="Malgun Gothic"/>
      <family val="3"/>
      <charset val="129"/>
    </font>
    <font>
      <b/>
      <sz val="12"/>
      <color rgb="FF000000"/>
      <name val="Malgun Gothic"/>
      <family val="3"/>
      <charset val="129"/>
    </font>
    <font>
      <b/>
      <sz val="11"/>
      <color rgb="FFFFFF00"/>
      <name val="Malgun Gothic"/>
      <family val="3"/>
      <charset val="129"/>
    </font>
    <font>
      <b/>
      <sz val="14"/>
      <color rgb="FF000000"/>
      <name val="Malgun Gothic"/>
      <family val="3"/>
      <charset val="129"/>
    </font>
    <font>
      <b/>
      <sz val="11"/>
      <color rgb="FFFF00FF"/>
      <name val="Malgun Gothic"/>
      <family val="3"/>
      <charset val="129"/>
    </font>
    <font>
      <sz val="12"/>
      <color rgb="FF000000"/>
      <name val="Malgun Gothic"/>
      <family val="3"/>
      <charset val="129"/>
    </font>
    <font>
      <sz val="8"/>
      <name val="Malgun Gothic"/>
      <family val="3"/>
      <charset val="129"/>
      <scheme val="minor"/>
    </font>
    <font>
      <sz val="11"/>
      <color theme="0"/>
      <name val="Malgun Gothic"/>
      <family val="3"/>
      <charset val="129"/>
    </font>
  </fonts>
  <fills count="3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BD4B4"/>
        <bgColor rgb="FFFBD4B4"/>
      </patternFill>
    </fill>
    <fill>
      <patternFill patternType="solid">
        <fgColor rgb="FF000000"/>
        <bgColor rgb="FF000000"/>
      </patternFill>
    </fill>
    <fill>
      <patternFill patternType="solid">
        <fgColor rgb="FF92D050"/>
        <bgColor rgb="FF92D050"/>
      </patternFill>
    </fill>
    <fill>
      <patternFill patternType="solid">
        <fgColor rgb="FFDAEEF3"/>
        <bgColor rgb="FFDAEEF3"/>
      </patternFill>
    </fill>
    <fill>
      <patternFill patternType="solid">
        <fgColor rgb="FFCCC0D9"/>
        <bgColor rgb="FFCCC0D9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rgb="FFFFFFFF"/>
      </patternFill>
    </fill>
    <fill>
      <patternFill patternType="solid">
        <fgColor theme="8"/>
        <bgColor theme="8"/>
      </patternFill>
    </fill>
    <fill>
      <patternFill patternType="solid">
        <fgColor rgb="FFEBF1DE"/>
        <bgColor rgb="FFEBF1DE"/>
      </patternFill>
    </fill>
    <fill>
      <patternFill patternType="solid">
        <fgColor rgb="FFFF9900"/>
        <bgColor rgb="FFFF9900"/>
      </patternFill>
    </fill>
    <fill>
      <patternFill patternType="solid">
        <fgColor theme="0"/>
        <bgColor theme="0"/>
      </patternFill>
    </fill>
    <fill>
      <patternFill patternType="solid">
        <fgColor rgb="FFD9D9D9"/>
        <bgColor rgb="FFD9D9D9"/>
      </patternFill>
    </fill>
    <fill>
      <patternFill patternType="solid">
        <fgColor rgb="FFD9EAD3"/>
        <bgColor rgb="FFD9EAD3"/>
      </patternFill>
    </fill>
    <fill>
      <patternFill patternType="solid">
        <fgColor rgb="FFB6D7A8"/>
        <bgColor rgb="FFB6D7A8"/>
      </patternFill>
    </fill>
    <fill>
      <patternFill patternType="solid">
        <fgColor rgb="FF6AA84F"/>
        <bgColor rgb="FF6AA84F"/>
      </patternFill>
    </fill>
    <fill>
      <patternFill patternType="solid">
        <fgColor rgb="FF00FF00"/>
        <bgColor rgb="FF00FF00"/>
      </patternFill>
    </fill>
    <fill>
      <patternFill patternType="solid">
        <fgColor rgb="FFFFE599"/>
        <bgColor rgb="FFFFE599"/>
      </patternFill>
    </fill>
    <fill>
      <patternFill patternType="solid">
        <fgColor rgb="FFFFF2CC"/>
        <bgColor rgb="FFFFF2CC"/>
      </patternFill>
    </fill>
    <fill>
      <patternFill patternType="solid">
        <fgColor rgb="FFF1C232"/>
        <bgColor rgb="FFF1C232"/>
      </patternFill>
    </fill>
    <fill>
      <patternFill patternType="solid">
        <fgColor rgb="FFCFE2F3"/>
        <bgColor rgb="FFCFE2F3"/>
      </patternFill>
    </fill>
    <fill>
      <patternFill patternType="solid">
        <fgColor rgb="FF999999"/>
        <bgColor rgb="FF999999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D8D8D8"/>
        <bgColor rgb="FFD8D8D8"/>
      </patternFill>
    </fill>
    <fill>
      <patternFill patternType="solid">
        <fgColor rgb="FFEFEFEF"/>
        <bgColor rgb="FFEFEFEF"/>
      </patternFill>
    </fill>
    <fill>
      <patternFill patternType="solid">
        <fgColor theme="7"/>
        <bgColor theme="7"/>
      </patternFill>
    </fill>
    <fill>
      <patternFill patternType="solid">
        <fgColor rgb="FFFCD5B4"/>
        <bgColor rgb="FFFCD5B4"/>
      </patternFill>
    </fill>
    <fill>
      <patternFill patternType="solid">
        <fgColor theme="9"/>
        <bgColor theme="9"/>
      </patternFill>
    </fill>
    <fill>
      <patternFill patternType="solid">
        <fgColor rgb="FFDCE6F1"/>
        <bgColor rgb="FFDCE6F1"/>
      </patternFill>
    </fill>
    <fill>
      <patternFill patternType="solid">
        <fgColor rgb="FFFDE9D9"/>
        <bgColor rgb="FFFDE9D9"/>
      </patternFill>
    </fill>
    <fill>
      <patternFill patternType="solid">
        <fgColor rgb="FFFF00FF"/>
        <bgColor rgb="FFFF00FF"/>
      </patternFill>
    </fill>
    <fill>
      <patternFill patternType="solid">
        <fgColor rgb="FF002060"/>
        <bgColor indexed="64"/>
      </patternFill>
    </fill>
    <fill>
      <patternFill patternType="solid">
        <fgColor rgb="FF002060"/>
        <bgColor rgb="FFEAF1DD"/>
      </patternFill>
    </fill>
    <fill>
      <patternFill patternType="solid">
        <fgColor rgb="FF002060"/>
        <bgColor rgb="FFFF0000"/>
      </patternFill>
    </fill>
  </fills>
  <borders count="4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308">
    <xf numFmtId="0" fontId="0" fillId="0" borderId="0" xfId="0"/>
    <xf numFmtId="0" fontId="1" fillId="0" borderId="0" xfId="0" applyFont="1"/>
    <xf numFmtId="0" fontId="2" fillId="2" borderId="1" xfId="0" applyFont="1" applyFill="1" applyBorder="1"/>
    <xf numFmtId="0" fontId="1" fillId="3" borderId="1" xfId="0" applyFont="1" applyFill="1" applyBorder="1"/>
    <xf numFmtId="0" fontId="1" fillId="0" borderId="1" xfId="0" applyFont="1" applyBorder="1" applyAlignment="1">
      <alignment horizontal="left"/>
    </xf>
    <xf numFmtId="0" fontId="1" fillId="0" borderId="1" xfId="0" applyFont="1" applyBorder="1"/>
    <xf numFmtId="0" fontId="3" fillId="2" borderId="1" xfId="0" applyFont="1" applyFill="1" applyBorder="1"/>
    <xf numFmtId="0" fontId="3" fillId="0" borderId="1" xfId="0" applyFont="1" applyBorder="1" applyAlignment="1">
      <alignment vertical="center"/>
    </xf>
    <xf numFmtId="0" fontId="3" fillId="0" borderId="1" xfId="0" applyFont="1" applyBorder="1"/>
    <xf numFmtId="0" fontId="4" fillId="0" borderId="0" xfId="0" applyFont="1"/>
    <xf numFmtId="0" fontId="5" fillId="4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vertical="top"/>
    </xf>
    <xf numFmtId="0" fontId="6" fillId="0" borderId="0" xfId="0" applyFont="1"/>
    <xf numFmtId="0" fontId="3" fillId="0" borderId="1" xfId="0" applyFont="1" applyBorder="1" applyAlignment="1">
      <alignment vertical="top"/>
    </xf>
    <xf numFmtId="0" fontId="3" fillId="0" borderId="0" xfId="0" applyFont="1" applyAlignment="1">
      <alignment horizontal="left"/>
    </xf>
    <xf numFmtId="0" fontId="3" fillId="0" borderId="0" xfId="0" applyFont="1" applyAlignme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/>
    </xf>
    <xf numFmtId="176" fontId="3" fillId="3" borderId="1" xfId="0" applyNumberFormat="1" applyFont="1" applyFill="1" applyBorder="1" applyAlignment="1">
      <alignment horizontal="center" vertical="center"/>
    </xf>
    <xf numFmtId="176" fontId="3" fillId="3" borderId="1" xfId="0" applyNumberFormat="1" applyFont="1" applyFill="1" applyBorder="1" applyAlignment="1">
      <alignment horizontal="right" vertical="center"/>
    </xf>
    <xf numFmtId="177" fontId="3" fillId="3" borderId="1" xfId="0" applyNumberFormat="1" applyFont="1" applyFill="1" applyBorder="1" applyAlignment="1">
      <alignment horizontal="center" vertical="center"/>
    </xf>
    <xf numFmtId="176" fontId="3" fillId="0" borderId="0" xfId="0" applyNumberFormat="1" applyFont="1" applyAlignment="1">
      <alignment vertical="center"/>
    </xf>
    <xf numFmtId="176" fontId="3" fillId="6" borderId="1" xfId="0" applyNumberFormat="1" applyFont="1" applyFill="1" applyBorder="1" applyAlignment="1">
      <alignment horizontal="center" vertical="center"/>
    </xf>
    <xf numFmtId="176" fontId="3" fillId="7" borderId="1" xfId="0" applyNumberFormat="1" applyFont="1" applyFill="1" applyBorder="1" applyAlignment="1">
      <alignment horizontal="center" vertical="center"/>
    </xf>
    <xf numFmtId="178" fontId="3" fillId="3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76" fontId="6" fillId="3" borderId="1" xfId="0" applyNumberFormat="1" applyFont="1" applyFill="1" applyBorder="1" applyAlignment="1">
      <alignment horizontal="center" vertical="center"/>
    </xf>
    <xf numFmtId="179" fontId="3" fillId="3" borderId="1" xfId="0" applyNumberFormat="1" applyFont="1" applyFill="1" applyBorder="1" applyAlignment="1">
      <alignment horizontal="center" vertical="center"/>
    </xf>
    <xf numFmtId="180" fontId="3" fillId="3" borderId="1" xfId="0" applyNumberFormat="1" applyFont="1" applyFill="1" applyBorder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0" fontId="3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6" fillId="8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9" fillId="0" borderId="0" xfId="0" applyFont="1" applyAlignment="1">
      <alignment vertical="center"/>
    </xf>
    <xf numFmtId="0" fontId="3" fillId="0" borderId="4" xfId="0" applyFont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3" fillId="0" borderId="4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2" fillId="8" borderId="1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176" fontId="3" fillId="0" borderId="1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left" vertical="center"/>
    </xf>
    <xf numFmtId="0" fontId="3" fillId="6" borderId="1" xfId="0" applyFont="1" applyFill="1" applyBorder="1" applyAlignment="1">
      <alignment vertical="center"/>
    </xf>
    <xf numFmtId="0" fontId="3" fillId="9" borderId="1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9" fillId="0" borderId="1" xfId="0" applyFont="1" applyBorder="1" applyAlignment="1">
      <alignment vertical="center"/>
    </xf>
    <xf numFmtId="0" fontId="10" fillId="0" borderId="1" xfId="0" applyFont="1" applyBorder="1" applyAlignment="1">
      <alignment vertical="center"/>
    </xf>
    <xf numFmtId="0" fontId="6" fillId="9" borderId="1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vertical="center"/>
    </xf>
    <xf numFmtId="0" fontId="13" fillId="0" borderId="1" xfId="0" applyFont="1" applyBorder="1" applyAlignment="1">
      <alignment vertical="center"/>
    </xf>
    <xf numFmtId="0" fontId="3" fillId="9" borderId="1" xfId="0" applyFont="1" applyFill="1" applyBorder="1" applyAlignment="1">
      <alignment vertical="center"/>
    </xf>
    <xf numFmtId="0" fontId="6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6" fillId="10" borderId="1" xfId="0" applyFont="1" applyFill="1" applyBorder="1" applyAlignment="1">
      <alignment horizontal="center" vertical="center"/>
    </xf>
    <xf numFmtId="0" fontId="3" fillId="0" borderId="7" xfId="0" applyFont="1" applyBorder="1" applyAlignment="1">
      <alignment vertical="center"/>
    </xf>
    <xf numFmtId="0" fontId="10" fillId="6" borderId="1" xfId="0" applyFont="1" applyFill="1" applyBorder="1" applyAlignment="1">
      <alignment vertical="center"/>
    </xf>
    <xf numFmtId="0" fontId="14" fillId="11" borderId="11" xfId="0" applyFont="1" applyFill="1" applyBorder="1" applyAlignment="1">
      <alignment horizontal="center" vertical="center"/>
    </xf>
    <xf numFmtId="0" fontId="13" fillId="0" borderId="4" xfId="0" applyFont="1" applyBorder="1" applyAlignment="1">
      <alignment vertical="center"/>
    </xf>
    <xf numFmtId="0" fontId="13" fillId="0" borderId="4" xfId="0" applyFont="1" applyBorder="1" applyAlignment="1">
      <alignment horizontal="center" vertical="center"/>
    </xf>
    <xf numFmtId="0" fontId="13" fillId="0" borderId="4" xfId="0" applyFont="1" applyBorder="1" applyAlignment="1">
      <alignment horizontal="left" vertical="center"/>
    </xf>
    <xf numFmtId="0" fontId="13" fillId="0" borderId="7" xfId="0" applyFont="1" applyBorder="1" applyAlignment="1">
      <alignment vertical="center"/>
    </xf>
    <xf numFmtId="0" fontId="14" fillId="11" borderId="12" xfId="0" applyFont="1" applyFill="1" applyBorder="1" applyAlignment="1">
      <alignment horizontal="center" vertical="center"/>
    </xf>
    <xf numFmtId="0" fontId="13" fillId="0" borderId="13" xfId="0" applyFont="1" applyBorder="1" applyAlignment="1">
      <alignment vertical="center"/>
    </xf>
    <xf numFmtId="0" fontId="13" fillId="0" borderId="13" xfId="0" applyFont="1" applyBorder="1" applyAlignment="1">
      <alignment horizontal="center" vertical="center"/>
    </xf>
    <xf numFmtId="0" fontId="13" fillId="0" borderId="13" xfId="0" applyFont="1" applyBorder="1" applyAlignment="1">
      <alignment horizontal="left" vertical="center"/>
    </xf>
    <xf numFmtId="0" fontId="6" fillId="12" borderId="1" xfId="0" applyFont="1" applyFill="1" applyBorder="1" applyAlignment="1">
      <alignment horizontal="center" vertical="center"/>
    </xf>
    <xf numFmtId="0" fontId="14" fillId="8" borderId="11" xfId="0" applyFont="1" applyFill="1" applyBorder="1" applyAlignment="1">
      <alignment horizontal="center" vertical="center"/>
    </xf>
    <xf numFmtId="0" fontId="14" fillId="8" borderId="12" xfId="0" applyFont="1" applyFill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6" fillId="13" borderId="1" xfId="0" applyFont="1" applyFill="1" applyBorder="1" applyAlignment="1">
      <alignment horizontal="center" vertical="center"/>
    </xf>
    <xf numFmtId="0" fontId="6" fillId="13" borderId="14" xfId="0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2" fillId="14" borderId="1" xfId="0" applyFont="1" applyFill="1" applyBorder="1" applyAlignment="1">
      <alignment horizontal="center" vertical="center"/>
    </xf>
    <xf numFmtId="0" fontId="1" fillId="15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0" fontId="1" fillId="16" borderId="1" xfId="0" applyFont="1" applyFill="1" applyBorder="1" applyAlignment="1">
      <alignment horizontal="center" vertical="center"/>
    </xf>
    <xf numFmtId="0" fontId="4" fillId="16" borderId="1" xfId="0" applyFont="1" applyFill="1" applyBorder="1" applyAlignment="1">
      <alignment horizontal="center" vertical="center"/>
    </xf>
    <xf numFmtId="0" fontId="1" fillId="17" borderId="1" xfId="0" applyFont="1" applyFill="1" applyBorder="1" applyAlignment="1">
      <alignment horizontal="center" vertical="center"/>
    </xf>
    <xf numFmtId="0" fontId="4" fillId="17" borderId="1" xfId="0" applyFont="1" applyFill="1" applyBorder="1" applyAlignment="1">
      <alignment horizontal="center" vertical="center"/>
    </xf>
    <xf numFmtId="0" fontId="1" fillId="18" borderId="1" xfId="0" applyFont="1" applyFill="1" applyBorder="1" applyAlignment="1">
      <alignment horizontal="center" vertical="center"/>
    </xf>
    <xf numFmtId="0" fontId="4" fillId="18" borderId="1" xfId="0" applyFont="1" applyFill="1" applyBorder="1" applyAlignment="1">
      <alignment horizontal="center" vertical="center"/>
    </xf>
    <xf numFmtId="0" fontId="16" fillId="0" borderId="1" xfId="0" quotePrefix="1" applyFont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20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1" borderId="1" xfId="0" applyFont="1" applyFill="1" applyBorder="1" applyAlignment="1">
      <alignment horizontal="center" vertical="center"/>
    </xf>
    <xf numFmtId="0" fontId="4" fillId="22" borderId="1" xfId="0" applyFont="1" applyFill="1" applyBorder="1" applyAlignment="1">
      <alignment horizontal="center" vertical="center"/>
    </xf>
    <xf numFmtId="0" fontId="3" fillId="9" borderId="21" xfId="0" applyFont="1" applyFill="1" applyBorder="1" applyAlignment="1">
      <alignment vertical="center"/>
    </xf>
    <xf numFmtId="0" fontId="18" fillId="23" borderId="1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9" fillId="24" borderId="1" xfId="0" applyFont="1" applyFill="1" applyBorder="1" applyAlignment="1">
      <alignment horizontal="center" vertical="center"/>
    </xf>
    <xf numFmtId="0" fontId="19" fillId="24" borderId="1" xfId="0" applyFont="1" applyFill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2" fillId="13" borderId="1" xfId="0" applyFont="1" applyFill="1" applyBorder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20" fillId="25" borderId="1" xfId="0" applyFont="1" applyFill="1" applyBorder="1" applyAlignment="1">
      <alignment horizontal="center" vertical="center"/>
    </xf>
    <xf numFmtId="0" fontId="3" fillId="26" borderId="1" xfId="0" applyFont="1" applyFill="1" applyBorder="1" applyAlignment="1">
      <alignment horizontal="center" vertical="center"/>
    </xf>
    <xf numFmtId="0" fontId="3" fillId="26" borderId="1" xfId="0" quotePrefix="1" applyFont="1" applyFill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3" fillId="0" borderId="1" xfId="0" applyFont="1" applyBorder="1" applyAlignment="1">
      <alignment horizontal="center" vertical="center"/>
    </xf>
    <xf numFmtId="0" fontId="17" fillId="9" borderId="21" xfId="0" applyFont="1" applyFill="1" applyBorder="1" applyAlignment="1">
      <alignment horizontal="left" vertical="center"/>
    </xf>
    <xf numFmtId="0" fontId="3" fillId="9" borderId="21" xfId="0" applyFont="1" applyFill="1" applyBorder="1" applyAlignment="1">
      <alignment horizontal="center" vertical="center"/>
    </xf>
    <xf numFmtId="0" fontId="18" fillId="23" borderId="25" xfId="0" applyFont="1" applyFill="1" applyBorder="1" applyAlignment="1">
      <alignment horizontal="center" vertical="center"/>
    </xf>
    <xf numFmtId="0" fontId="19" fillId="24" borderId="12" xfId="0" applyFont="1" applyFill="1" applyBorder="1" applyAlignment="1">
      <alignment horizontal="center" vertical="center"/>
    </xf>
    <xf numFmtId="0" fontId="19" fillId="24" borderId="12" xfId="0" applyFont="1" applyFill="1" applyBorder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24" fillId="9" borderId="12" xfId="0" applyFont="1" applyFill="1" applyBorder="1" applyAlignment="1">
      <alignment horizontal="left" vertical="center"/>
    </xf>
    <xf numFmtId="0" fontId="14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22" fillId="25" borderId="11" xfId="0" applyFont="1" applyFill="1" applyBorder="1" applyAlignment="1">
      <alignment horizontal="center" vertical="center"/>
    </xf>
    <xf numFmtId="0" fontId="22" fillId="25" borderId="12" xfId="0" applyFont="1" applyFill="1" applyBorder="1" applyAlignment="1">
      <alignment horizontal="center" vertical="center"/>
    </xf>
    <xf numFmtId="0" fontId="13" fillId="26" borderId="25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3" fillId="9" borderId="1" xfId="0" applyFont="1" applyFill="1" applyBorder="1" applyAlignment="1">
      <alignment horizontal="center"/>
    </xf>
    <xf numFmtId="0" fontId="22" fillId="23" borderId="1" xfId="0" applyFont="1" applyFill="1" applyBorder="1" applyAlignment="1">
      <alignment horizontal="center" vertical="center"/>
    </xf>
    <xf numFmtId="0" fontId="13" fillId="26" borderId="1" xfId="0" applyFont="1" applyFill="1" applyBorder="1" applyAlignment="1">
      <alignment horizontal="center" vertical="center"/>
    </xf>
    <xf numFmtId="0" fontId="13" fillId="26" borderId="1" xfId="0" quotePrefix="1" applyFont="1" applyFill="1" applyBorder="1" applyAlignment="1">
      <alignment horizontal="center" vertical="center"/>
    </xf>
    <xf numFmtId="0" fontId="13" fillId="26" borderId="25" xfId="0" quotePrefix="1" applyFont="1" applyFill="1" applyBorder="1" applyAlignment="1">
      <alignment horizontal="center" vertical="center"/>
    </xf>
    <xf numFmtId="0" fontId="26" fillId="0" borderId="0" xfId="0" applyFont="1" applyAlignment="1">
      <alignment horizontal="left" vertical="center"/>
    </xf>
    <xf numFmtId="0" fontId="3" fillId="9" borderId="20" xfId="0" applyFont="1" applyFill="1" applyBorder="1" applyAlignment="1">
      <alignment vertical="center"/>
    </xf>
    <xf numFmtId="0" fontId="18" fillId="4" borderId="18" xfId="0" applyFont="1" applyFill="1" applyBorder="1" applyAlignment="1">
      <alignment horizontal="center" vertical="center" wrapText="1"/>
    </xf>
    <xf numFmtId="0" fontId="3" fillId="18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3" fillId="28" borderId="1" xfId="0" applyFont="1" applyFill="1" applyBorder="1" applyAlignment="1">
      <alignment horizontal="center" vertical="center"/>
    </xf>
    <xf numFmtId="0" fontId="3" fillId="28" borderId="1" xfId="0" quotePrefix="1" applyFont="1" applyFill="1" applyBorder="1" applyAlignment="1">
      <alignment horizontal="center" vertical="center"/>
    </xf>
    <xf numFmtId="0" fontId="13" fillId="26" borderId="11" xfId="0" applyFont="1" applyFill="1" applyBorder="1" applyAlignment="1">
      <alignment horizontal="center" vertical="center"/>
    </xf>
    <xf numFmtId="0" fontId="13" fillId="26" borderId="12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17" fillId="0" borderId="0" xfId="0" applyFont="1" applyAlignment="1">
      <alignment horizontal="left" vertical="center"/>
    </xf>
    <xf numFmtId="0" fontId="19" fillId="24" borderId="12" xfId="0" applyFont="1" applyFill="1" applyBorder="1" applyAlignment="1">
      <alignment vertical="center"/>
    </xf>
    <xf numFmtId="0" fontId="2" fillId="9" borderId="12" xfId="0" applyFont="1" applyFill="1" applyBorder="1" applyAlignment="1">
      <alignment vertical="center"/>
    </xf>
    <xf numFmtId="0" fontId="3" fillId="26" borderId="25" xfId="0" applyFont="1" applyFill="1" applyBorder="1" applyAlignment="1">
      <alignment horizontal="center" vertical="center"/>
    </xf>
    <xf numFmtId="0" fontId="3" fillId="0" borderId="13" xfId="0" applyFont="1" applyBorder="1" applyAlignment="1">
      <alignment vertical="center"/>
    </xf>
    <xf numFmtId="0" fontId="3" fillId="0" borderId="13" xfId="0" applyFont="1" applyBorder="1" applyAlignment="1">
      <alignment horizontal="center" vertical="center"/>
    </xf>
    <xf numFmtId="0" fontId="22" fillId="23" borderId="11" xfId="0" applyFont="1" applyFill="1" applyBorder="1" applyAlignment="1">
      <alignment horizontal="center" vertical="center"/>
    </xf>
    <xf numFmtId="0" fontId="3" fillId="26" borderId="11" xfId="0" applyFont="1" applyFill="1" applyBorder="1" applyAlignment="1">
      <alignment horizontal="center" vertical="center"/>
    </xf>
    <xf numFmtId="0" fontId="3" fillId="29" borderId="1" xfId="0" applyFont="1" applyFill="1" applyBorder="1" applyAlignment="1">
      <alignment horizontal="center" vertical="center"/>
    </xf>
    <xf numFmtId="0" fontId="13" fillId="29" borderId="11" xfId="0" applyFont="1" applyFill="1" applyBorder="1" applyAlignment="1">
      <alignment horizontal="center" vertical="center"/>
    </xf>
    <xf numFmtId="0" fontId="13" fillId="29" borderId="12" xfId="0" applyFont="1" applyFill="1" applyBorder="1" applyAlignment="1">
      <alignment horizontal="center" vertical="center"/>
    </xf>
    <xf numFmtId="0" fontId="3" fillId="9" borderId="0" xfId="0" applyFont="1" applyFill="1" applyAlignment="1">
      <alignment vertical="center"/>
    </xf>
    <xf numFmtId="0" fontId="13" fillId="26" borderId="12" xfId="0" quotePrefix="1" applyFont="1" applyFill="1" applyBorder="1" applyAlignment="1">
      <alignment horizontal="center" vertical="center"/>
    </xf>
    <xf numFmtId="0" fontId="2" fillId="13" borderId="1" xfId="0" applyFont="1" applyFill="1" applyBorder="1" applyAlignment="1">
      <alignment horizontal="center" vertical="center"/>
    </xf>
    <xf numFmtId="0" fontId="18" fillId="4" borderId="0" xfId="0" applyFont="1" applyFill="1" applyAlignment="1">
      <alignment horizontal="center" vertical="center" wrapText="1"/>
    </xf>
    <xf numFmtId="0" fontId="18" fillId="23" borderId="11" xfId="0" applyFont="1" applyFill="1" applyBorder="1" applyAlignment="1">
      <alignment horizontal="center" vertical="center"/>
    </xf>
    <xf numFmtId="0" fontId="3" fillId="28" borderId="11" xfId="0" applyFont="1" applyFill="1" applyBorder="1" applyAlignment="1">
      <alignment horizontal="center" vertical="center"/>
    </xf>
    <xf numFmtId="0" fontId="13" fillId="9" borderId="11" xfId="0" applyFont="1" applyFill="1" applyBorder="1" applyAlignment="1">
      <alignment horizontal="center" vertical="center"/>
    </xf>
    <xf numFmtId="0" fontId="13" fillId="9" borderId="12" xfId="0" applyFont="1" applyFill="1" applyBorder="1" applyAlignment="1">
      <alignment horizontal="center" vertical="center"/>
    </xf>
    <xf numFmtId="0" fontId="13" fillId="28" borderId="13" xfId="0" applyFont="1" applyFill="1" applyBorder="1" applyAlignment="1">
      <alignment horizontal="center" vertical="center"/>
    </xf>
    <xf numFmtId="0" fontId="13" fillId="28" borderId="12" xfId="0" applyFont="1" applyFill="1" applyBorder="1" applyAlignment="1">
      <alignment horizontal="center" vertical="center"/>
    </xf>
    <xf numFmtId="0" fontId="13" fillId="29" borderId="1" xfId="0" applyFont="1" applyFill="1" applyBorder="1" applyAlignment="1">
      <alignment horizontal="center" vertical="center"/>
    </xf>
    <xf numFmtId="0" fontId="18" fillId="23" borderId="4" xfId="0" applyFont="1" applyFill="1" applyBorder="1" applyAlignment="1">
      <alignment horizontal="center" vertical="center"/>
    </xf>
    <xf numFmtId="0" fontId="3" fillId="30" borderId="4" xfId="0" applyFont="1" applyFill="1" applyBorder="1" applyAlignment="1">
      <alignment horizontal="center" vertical="center"/>
    </xf>
    <xf numFmtId="0" fontId="3" fillId="30" borderId="1" xfId="0" quotePrefix="1" applyFont="1" applyFill="1" applyBorder="1" applyAlignment="1">
      <alignment horizontal="center" vertical="center"/>
    </xf>
    <xf numFmtId="0" fontId="3" fillId="30" borderId="1" xfId="0" applyFont="1" applyFill="1" applyBorder="1" applyAlignment="1">
      <alignment horizontal="center" vertical="center"/>
    </xf>
    <xf numFmtId="0" fontId="18" fillId="23" borderId="33" xfId="0" applyFont="1" applyFill="1" applyBorder="1" applyAlignment="1">
      <alignment horizontal="center" vertical="center"/>
    </xf>
    <xf numFmtId="0" fontId="2" fillId="13" borderId="4" xfId="0" applyFont="1" applyFill="1" applyBorder="1" applyAlignment="1">
      <alignment horizontal="left" vertical="center"/>
    </xf>
    <xf numFmtId="0" fontId="18" fillId="23" borderId="34" xfId="0" applyFont="1" applyFill="1" applyBorder="1" applyAlignment="1">
      <alignment horizontal="center" vertical="center"/>
    </xf>
    <xf numFmtId="0" fontId="24" fillId="9" borderId="28" xfId="0" applyFont="1" applyFill="1" applyBorder="1" applyAlignment="1">
      <alignment horizontal="left" vertical="center"/>
    </xf>
    <xf numFmtId="0" fontId="22" fillId="25" borderId="35" xfId="0" applyFont="1" applyFill="1" applyBorder="1" applyAlignment="1">
      <alignment horizontal="center" vertical="center"/>
    </xf>
    <xf numFmtId="0" fontId="3" fillId="26" borderId="4" xfId="0" applyFont="1" applyFill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3" fillId="9" borderId="21" xfId="0" applyFont="1" applyFill="1" applyBorder="1"/>
    <xf numFmtId="0" fontId="22" fillId="25" borderId="36" xfId="0" applyFont="1" applyFill="1" applyBorder="1" applyAlignment="1">
      <alignment horizontal="center" vertical="center"/>
    </xf>
    <xf numFmtId="0" fontId="22" fillId="25" borderId="21" xfId="0" applyFont="1" applyFill="1" applyBorder="1" applyAlignment="1">
      <alignment horizontal="center" vertical="center"/>
    </xf>
    <xf numFmtId="0" fontId="13" fillId="26" borderId="7" xfId="0" applyFont="1" applyFill="1" applyBorder="1" applyAlignment="1">
      <alignment horizontal="center" vertical="center"/>
    </xf>
    <xf numFmtId="0" fontId="13" fillId="9" borderId="21" xfId="0" applyFont="1" applyFill="1" applyBorder="1" applyAlignment="1">
      <alignment horizontal="center" vertical="center"/>
    </xf>
    <xf numFmtId="0" fontId="22" fillId="23" borderId="25" xfId="0" applyFont="1" applyFill="1" applyBorder="1" applyAlignment="1">
      <alignment horizontal="center" vertical="center"/>
    </xf>
    <xf numFmtId="0" fontId="13" fillId="26" borderId="33" xfId="0" applyFont="1" applyFill="1" applyBorder="1" applyAlignment="1">
      <alignment horizontal="center" vertical="center"/>
    </xf>
    <xf numFmtId="0" fontId="13" fillId="31" borderId="12" xfId="0" applyFont="1" applyFill="1" applyBorder="1" applyAlignment="1">
      <alignment horizontal="center" vertical="center"/>
    </xf>
    <xf numFmtId="0" fontId="27" fillId="31" borderId="12" xfId="0" applyFont="1" applyFill="1" applyBorder="1" applyAlignment="1">
      <alignment horizontal="center" vertical="center"/>
    </xf>
    <xf numFmtId="0" fontId="13" fillId="32" borderId="12" xfId="0" applyFont="1" applyFill="1" applyBorder="1" applyAlignment="1">
      <alignment horizontal="center" vertical="center"/>
    </xf>
    <xf numFmtId="0" fontId="27" fillId="32" borderId="12" xfId="0" applyFont="1" applyFill="1" applyBorder="1" applyAlignment="1">
      <alignment horizontal="center" vertical="center"/>
    </xf>
    <xf numFmtId="0" fontId="13" fillId="33" borderId="12" xfId="0" applyFont="1" applyFill="1" applyBorder="1" applyAlignment="1">
      <alignment horizontal="center" vertical="center"/>
    </xf>
    <xf numFmtId="0" fontId="27" fillId="33" borderId="12" xfId="0" applyFont="1" applyFill="1" applyBorder="1" applyAlignment="1">
      <alignment horizontal="center" vertical="center"/>
    </xf>
    <xf numFmtId="0" fontId="19" fillId="24" borderId="32" xfId="0" applyFont="1" applyFill="1" applyBorder="1" applyAlignment="1">
      <alignment horizontal="center" vertical="center"/>
    </xf>
    <xf numFmtId="0" fontId="19" fillId="24" borderId="32" xfId="0" applyFont="1" applyFill="1" applyBorder="1" applyAlignment="1">
      <alignment horizontal="left" vertical="center"/>
    </xf>
    <xf numFmtId="0" fontId="14" fillId="2" borderId="21" xfId="0" applyFont="1" applyFill="1" applyBorder="1" applyAlignment="1">
      <alignment horizontal="center" vertical="center"/>
    </xf>
    <xf numFmtId="0" fontId="13" fillId="11" borderId="1" xfId="0" applyFont="1" applyFill="1" applyBorder="1" applyAlignment="1">
      <alignment horizontal="center" vertical="center"/>
    </xf>
    <xf numFmtId="0" fontId="13" fillId="11" borderId="11" xfId="0" applyFont="1" applyFill="1" applyBorder="1" applyAlignment="1">
      <alignment horizontal="center" vertical="center"/>
    </xf>
    <xf numFmtId="0" fontId="18" fillId="23" borderId="12" xfId="0" applyFont="1" applyFill="1" applyBorder="1" applyAlignment="1">
      <alignment horizontal="center" vertical="center"/>
    </xf>
    <xf numFmtId="0" fontId="13" fillId="32" borderId="12" xfId="0" applyFont="1" applyFill="1" applyBorder="1" applyAlignment="1">
      <alignment vertical="center"/>
    </xf>
    <xf numFmtId="0" fontId="13" fillId="32" borderId="1" xfId="0" applyFont="1" applyFill="1" applyBorder="1" applyAlignment="1">
      <alignment horizontal="center" vertical="center"/>
    </xf>
    <xf numFmtId="0" fontId="13" fillId="32" borderId="11" xfId="0" applyFont="1" applyFill="1" applyBorder="1" applyAlignment="1">
      <alignment horizontal="center" vertical="center"/>
    </xf>
    <xf numFmtId="0" fontId="13" fillId="32" borderId="25" xfId="0" applyFont="1" applyFill="1" applyBorder="1" applyAlignment="1">
      <alignment horizontal="center" vertical="center"/>
    </xf>
    <xf numFmtId="0" fontId="18" fillId="23" borderId="27" xfId="0" applyFont="1" applyFill="1" applyBorder="1" applyAlignment="1">
      <alignment horizontal="center" vertical="center"/>
    </xf>
    <xf numFmtId="0" fontId="13" fillId="9" borderId="4" xfId="0" applyFont="1" applyFill="1" applyBorder="1" applyAlignment="1">
      <alignment horizontal="center" vertical="center"/>
    </xf>
    <xf numFmtId="0" fontId="13" fillId="9" borderId="13" xfId="0" applyFont="1" applyFill="1" applyBorder="1" applyAlignment="1">
      <alignment horizontal="center" vertical="center"/>
    </xf>
    <xf numFmtId="0" fontId="28" fillId="9" borderId="0" xfId="0" applyFont="1" applyFill="1" applyAlignment="1">
      <alignment vertical="center"/>
    </xf>
    <xf numFmtId="0" fontId="17" fillId="9" borderId="24" xfId="0" applyFont="1" applyFill="1" applyBorder="1" applyAlignment="1">
      <alignment horizontal="left" vertical="center"/>
    </xf>
    <xf numFmtId="0" fontId="26" fillId="9" borderId="21" xfId="0" applyFont="1" applyFill="1" applyBorder="1" applyAlignment="1">
      <alignment horizontal="left" vertical="center"/>
    </xf>
    <xf numFmtId="0" fontId="30" fillId="34" borderId="1" xfId="0" applyFont="1" applyFill="1" applyBorder="1" applyAlignment="1">
      <alignment horizontal="center" vertical="center"/>
    </xf>
    <xf numFmtId="0" fontId="20" fillId="35" borderId="1" xfId="0" applyFont="1" applyFill="1" applyBorder="1" applyAlignment="1">
      <alignment horizontal="center" vertical="center"/>
    </xf>
    <xf numFmtId="0" fontId="19" fillId="36" borderId="1" xfId="0" applyFont="1" applyFill="1" applyBorder="1" applyAlignment="1">
      <alignment horizontal="center" vertical="center"/>
    </xf>
    <xf numFmtId="0" fontId="19" fillId="36" borderId="1" xfId="0" applyFont="1" applyFill="1" applyBorder="1" applyAlignment="1">
      <alignment horizontal="left" vertical="center"/>
    </xf>
    <xf numFmtId="0" fontId="21" fillId="36" borderId="1" xfId="0" applyFont="1" applyFill="1" applyBorder="1" applyAlignment="1">
      <alignment horizontal="center" vertical="center"/>
    </xf>
    <xf numFmtId="0" fontId="21" fillId="36" borderId="1" xfId="0" applyFont="1" applyFill="1" applyBorder="1" applyAlignment="1">
      <alignment horizontal="left" vertical="center"/>
    </xf>
    <xf numFmtId="0" fontId="7" fillId="0" borderId="0" xfId="0" applyFont="1"/>
    <xf numFmtId="0" fontId="0" fillId="0" borderId="0" xfId="0"/>
    <xf numFmtId="0" fontId="3" fillId="2" borderId="2" xfId="0" applyFont="1" applyFill="1" applyBorder="1" applyAlignment="1">
      <alignment vertical="center"/>
    </xf>
    <xf numFmtId="0" fontId="8" fillId="0" borderId="3" xfId="0" applyFont="1" applyBorder="1"/>
    <xf numFmtId="0" fontId="8" fillId="0" borderId="4" xfId="0" applyFont="1" applyBorder="1"/>
    <xf numFmtId="0" fontId="3" fillId="5" borderId="2" xfId="0" applyFont="1" applyFill="1" applyBorder="1" applyAlignment="1">
      <alignment vertical="center"/>
    </xf>
    <xf numFmtId="0" fontId="3" fillId="3" borderId="5" xfId="0" applyFont="1" applyFill="1" applyBorder="1" applyAlignment="1">
      <alignment horizontal="center" vertical="center"/>
    </xf>
    <xf numFmtId="0" fontId="8" fillId="0" borderId="6" xfId="0" applyFont="1" applyBorder="1"/>
    <xf numFmtId="0" fontId="8" fillId="0" borderId="7" xfId="0" applyFont="1" applyBorder="1"/>
    <xf numFmtId="0" fontId="3" fillId="0" borderId="2" xfId="0" applyFont="1" applyBorder="1" applyAlignment="1">
      <alignment vertical="center"/>
    </xf>
    <xf numFmtId="176" fontId="3" fillId="0" borderId="2" xfId="0" applyNumberFormat="1" applyFont="1" applyBorder="1" applyAlignment="1">
      <alignment horizontal="center" vertical="center"/>
    </xf>
    <xf numFmtId="0" fontId="3" fillId="2" borderId="8" xfId="0" applyFont="1" applyFill="1" applyBorder="1" applyAlignment="1">
      <alignment vertical="center"/>
    </xf>
    <xf numFmtId="0" fontId="8" fillId="0" borderId="9" xfId="0" applyFont="1" applyBorder="1"/>
    <xf numFmtId="0" fontId="8" fillId="0" borderId="10" xfId="0" applyFont="1" applyBorder="1"/>
    <xf numFmtId="0" fontId="4" fillId="0" borderId="2" xfId="0" applyFont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1" borderId="5" xfId="0" applyFont="1" applyFill="1" applyBorder="1" applyAlignment="1">
      <alignment horizontal="center" vertical="center"/>
    </xf>
    <xf numFmtId="0" fontId="1" fillId="22" borderId="5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14" borderId="2" xfId="0" applyFont="1" applyFill="1" applyBorder="1" applyAlignment="1">
      <alignment horizontal="center" vertical="center"/>
    </xf>
    <xf numFmtId="0" fontId="1" fillId="19" borderId="5" xfId="0" applyFont="1" applyFill="1" applyBorder="1" applyAlignment="1">
      <alignment horizontal="center" vertical="center"/>
    </xf>
    <xf numFmtId="0" fontId="1" fillId="20" borderId="5" xfId="0" applyFont="1" applyFill="1" applyBorder="1" applyAlignment="1">
      <alignment horizontal="center" vertical="center"/>
    </xf>
    <xf numFmtId="0" fontId="4" fillId="19" borderId="5" xfId="0" applyFont="1" applyFill="1" applyBorder="1" applyAlignment="1">
      <alignment horizontal="center" vertical="center"/>
    </xf>
    <xf numFmtId="0" fontId="4" fillId="21" borderId="5" xfId="0" applyFont="1" applyFill="1" applyBorder="1" applyAlignment="1">
      <alignment horizontal="center" vertical="center"/>
    </xf>
    <xf numFmtId="0" fontId="2" fillId="14" borderId="15" xfId="0" applyFont="1" applyFill="1" applyBorder="1" applyAlignment="1">
      <alignment horizontal="center" vertical="center"/>
    </xf>
    <xf numFmtId="0" fontId="8" fillId="0" borderId="16" xfId="0" applyFont="1" applyBorder="1"/>
    <xf numFmtId="0" fontId="8" fillId="0" borderId="17" xfId="0" applyFont="1" applyBorder="1"/>
    <xf numFmtId="0" fontId="8" fillId="0" borderId="13" xfId="0" applyFont="1" applyBorder="1"/>
    <xf numFmtId="0" fontId="2" fillId="14" borderId="5" xfId="0" applyFont="1" applyFill="1" applyBorder="1" applyAlignment="1">
      <alignment horizontal="center" vertical="center"/>
    </xf>
    <xf numFmtId="0" fontId="15" fillId="14" borderId="5" xfId="0" applyFont="1" applyFill="1" applyBorder="1" applyAlignment="1">
      <alignment horizontal="center" vertical="center"/>
    </xf>
    <xf numFmtId="0" fontId="4" fillId="20" borderId="5" xfId="0" applyFont="1" applyFill="1" applyBorder="1" applyAlignment="1">
      <alignment horizontal="center" vertical="center"/>
    </xf>
    <xf numFmtId="0" fontId="4" fillId="22" borderId="5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20" fillId="25" borderId="2" xfId="0" applyFont="1" applyFill="1" applyBorder="1" applyAlignment="1">
      <alignment horizontal="center" vertical="center"/>
    </xf>
    <xf numFmtId="0" fontId="24" fillId="0" borderId="3" xfId="0" applyFont="1" applyBorder="1" applyAlignment="1">
      <alignment horizontal="left" vertical="center"/>
    </xf>
    <xf numFmtId="0" fontId="17" fillId="4" borderId="18" xfId="0" applyFont="1" applyFill="1" applyBorder="1" applyAlignment="1">
      <alignment horizontal="left" vertical="center"/>
    </xf>
    <xf numFmtId="0" fontId="8" fillId="0" borderId="19" xfId="0" applyFont="1" applyBorder="1"/>
    <xf numFmtId="0" fontId="8" fillId="0" borderId="20" xfId="0" applyFont="1" applyBorder="1"/>
    <xf numFmtId="0" fontId="18" fillId="4" borderId="22" xfId="0" applyFont="1" applyFill="1" applyBorder="1" applyAlignment="1">
      <alignment horizontal="center" vertical="center"/>
    </xf>
    <xf numFmtId="0" fontId="8" fillId="0" borderId="23" xfId="0" applyFont="1" applyBorder="1"/>
    <xf numFmtId="0" fontId="8" fillId="0" borderId="24" xfId="0" applyFont="1" applyBorder="1"/>
    <xf numFmtId="0" fontId="2" fillId="0" borderId="2" xfId="0" applyFont="1" applyBorder="1" applyAlignment="1">
      <alignment horizontal="left" vertical="center"/>
    </xf>
    <xf numFmtId="0" fontId="2" fillId="13" borderId="2" xfId="0" applyFont="1" applyFill="1" applyBorder="1" applyAlignment="1">
      <alignment horizontal="left" vertical="center"/>
    </xf>
    <xf numFmtId="0" fontId="20" fillId="25" borderId="5" xfId="0" applyFont="1" applyFill="1" applyBorder="1" applyAlignment="1">
      <alignment horizontal="center" vertical="center"/>
    </xf>
    <xf numFmtId="0" fontId="21" fillId="25" borderId="5" xfId="0" applyFont="1" applyFill="1" applyBorder="1" applyAlignment="1">
      <alignment horizontal="center" vertical="center"/>
    </xf>
    <xf numFmtId="0" fontId="22" fillId="25" borderId="5" xfId="0" applyFont="1" applyFill="1" applyBorder="1" applyAlignment="1">
      <alignment horizontal="center" vertical="center"/>
    </xf>
    <xf numFmtId="0" fontId="24" fillId="9" borderId="26" xfId="0" applyFont="1" applyFill="1" applyBorder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22" fillId="25" borderId="27" xfId="0" applyFont="1" applyFill="1" applyBorder="1" applyAlignment="1">
      <alignment horizontal="center" vertical="center"/>
    </xf>
    <xf numFmtId="0" fontId="5" fillId="25" borderId="27" xfId="0" applyFont="1" applyFill="1" applyBorder="1" applyAlignment="1">
      <alignment horizontal="center" vertical="center"/>
    </xf>
    <xf numFmtId="0" fontId="22" fillId="25" borderId="26" xfId="0" applyFont="1" applyFill="1" applyBorder="1" applyAlignment="1">
      <alignment horizontal="center" vertical="center"/>
    </xf>
    <xf numFmtId="0" fontId="25" fillId="24" borderId="5" xfId="0" applyFont="1" applyFill="1" applyBorder="1" applyAlignment="1">
      <alignment horizontal="center" vertical="center" wrapText="1"/>
    </xf>
    <xf numFmtId="0" fontId="25" fillId="24" borderId="5" xfId="0" applyFont="1" applyFill="1" applyBorder="1" applyAlignment="1">
      <alignment horizontal="center" vertical="center"/>
    </xf>
    <xf numFmtId="0" fontId="25" fillId="24" borderId="27" xfId="0" applyFont="1" applyFill="1" applyBorder="1" applyAlignment="1">
      <alignment horizontal="center" vertical="center"/>
    </xf>
    <xf numFmtId="0" fontId="22" fillId="4" borderId="28" xfId="0" applyFont="1" applyFill="1" applyBorder="1" applyAlignment="1">
      <alignment horizontal="center" vertical="center" wrapText="1"/>
    </xf>
    <xf numFmtId="0" fontId="8" fillId="0" borderId="29" xfId="0" applyFont="1" applyBorder="1"/>
    <xf numFmtId="0" fontId="8" fillId="0" borderId="30" xfId="0" applyFont="1" applyBorder="1"/>
    <xf numFmtId="0" fontId="18" fillId="4" borderId="22" xfId="0" applyFont="1" applyFill="1" applyBorder="1" applyAlignment="1">
      <alignment horizontal="center" vertical="center" wrapText="1"/>
    </xf>
    <xf numFmtId="0" fontId="2" fillId="9" borderId="2" xfId="0" applyFont="1" applyFill="1" applyBorder="1" applyAlignment="1">
      <alignment vertical="center"/>
    </xf>
    <xf numFmtId="0" fontId="19" fillId="24" borderId="2" xfId="0" applyFont="1" applyFill="1" applyBorder="1" applyAlignment="1">
      <alignment horizontal="center" vertical="center"/>
    </xf>
    <xf numFmtId="0" fontId="21" fillId="25" borderId="15" xfId="0" applyFont="1" applyFill="1" applyBorder="1" applyAlignment="1">
      <alignment horizontal="center" vertical="center"/>
    </xf>
    <xf numFmtId="0" fontId="18" fillId="4" borderId="28" xfId="0" applyFont="1" applyFill="1" applyBorder="1" applyAlignment="1">
      <alignment horizontal="center" vertical="center" wrapText="1"/>
    </xf>
    <xf numFmtId="0" fontId="14" fillId="27" borderId="5" xfId="0" applyFont="1" applyFill="1" applyBorder="1" applyAlignment="1">
      <alignment horizontal="center" vertical="center"/>
    </xf>
    <xf numFmtId="0" fontId="14" fillId="28" borderId="5" xfId="0" applyFont="1" applyFill="1" applyBorder="1" applyAlignment="1">
      <alignment horizontal="center" vertical="center"/>
    </xf>
    <xf numFmtId="0" fontId="25" fillId="28" borderId="5" xfId="0" applyFont="1" applyFill="1" applyBorder="1" applyAlignment="1">
      <alignment horizontal="center" vertical="center"/>
    </xf>
    <xf numFmtId="0" fontId="14" fillId="27" borderId="5" xfId="0" applyFont="1" applyFill="1" applyBorder="1" applyAlignment="1">
      <alignment horizontal="center" vertical="center" wrapText="1"/>
    </xf>
    <xf numFmtId="0" fontId="22" fillId="4" borderId="22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vertical="center"/>
    </xf>
    <xf numFmtId="0" fontId="2" fillId="9" borderId="26" xfId="0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20" fillId="25" borderId="31" xfId="0" applyFont="1" applyFill="1" applyBorder="1" applyAlignment="1">
      <alignment horizontal="center" vertical="center"/>
    </xf>
    <xf numFmtId="0" fontId="8" fillId="0" borderId="32" xfId="0" applyFont="1" applyBorder="1"/>
    <xf numFmtId="0" fontId="14" fillId="9" borderId="5" xfId="0" applyFont="1" applyFill="1" applyBorder="1" applyAlignment="1">
      <alignment horizontal="center" vertical="center" wrapText="1"/>
    </xf>
    <xf numFmtId="0" fontId="14" fillId="28" borderId="5" xfId="0" applyFont="1" applyFill="1" applyBorder="1" applyAlignment="1">
      <alignment horizontal="center" vertical="center" wrapText="1"/>
    </xf>
    <xf numFmtId="0" fontId="25" fillId="28" borderId="5" xfId="0" applyFont="1" applyFill="1" applyBorder="1" applyAlignment="1">
      <alignment horizontal="center" vertical="center" wrapText="1"/>
    </xf>
    <xf numFmtId="0" fontId="6" fillId="9" borderId="5" xfId="0" applyFont="1" applyFill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19" fillId="24" borderId="2" xfId="0" applyFont="1" applyFill="1" applyBorder="1" applyAlignment="1">
      <alignment horizontal="left" vertical="center"/>
    </xf>
    <xf numFmtId="0" fontId="25" fillId="28" borderId="27" xfId="0" applyFont="1" applyFill="1" applyBorder="1" applyAlignment="1">
      <alignment horizontal="center" vertical="center"/>
    </xf>
    <xf numFmtId="0" fontId="20" fillId="25" borderId="16" xfId="0" applyFont="1" applyFill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4" fillId="9" borderId="2" xfId="0" applyFont="1" applyFill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8" fillId="4" borderId="28" xfId="0" applyFont="1" applyFill="1" applyBorder="1" applyAlignment="1">
      <alignment horizontal="center" vertical="center"/>
    </xf>
    <xf numFmtId="0" fontId="14" fillId="2" borderId="18" xfId="0" applyFont="1" applyFill="1" applyBorder="1" applyAlignment="1">
      <alignment horizontal="left" vertical="center"/>
    </xf>
    <xf numFmtId="0" fontId="22" fillId="25" borderId="34" xfId="0" applyFont="1" applyFill="1" applyBorder="1" applyAlignment="1">
      <alignment horizontal="center" vertical="center"/>
    </xf>
    <xf numFmtId="0" fontId="14" fillId="0" borderId="2" xfId="0" applyFont="1" applyBorder="1" applyAlignment="1">
      <alignment horizontal="left" vertical="center"/>
    </xf>
    <xf numFmtId="0" fontId="5" fillId="25" borderId="5" xfId="0" applyFont="1" applyFill="1" applyBorder="1" applyAlignment="1">
      <alignment horizontal="center" vertical="center"/>
    </xf>
    <xf numFmtId="0" fontId="22" fillId="25" borderId="37" xfId="0" applyFont="1" applyFill="1" applyBorder="1" applyAlignment="1">
      <alignment horizontal="center" vertical="center"/>
    </xf>
    <xf numFmtId="0" fontId="8" fillId="0" borderId="40" xfId="0" applyFont="1" applyBorder="1"/>
    <xf numFmtId="0" fontId="22" fillId="25" borderId="38" xfId="0" applyFont="1" applyFill="1" applyBorder="1" applyAlignment="1">
      <alignment horizontal="center" vertical="center"/>
    </xf>
    <xf numFmtId="0" fontId="8" fillId="0" borderId="39" xfId="0" applyFont="1" applyBorder="1"/>
    <xf numFmtId="0" fontId="22" fillId="4" borderId="22" xfId="0" applyFont="1" applyFill="1" applyBorder="1" applyAlignment="1">
      <alignment horizontal="center" vertical="center"/>
    </xf>
    <xf numFmtId="0" fontId="25" fillId="24" borderId="27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1295400</xdr:colOff>
      <xdr:row>15</xdr:row>
      <xdr:rowOff>161925</xdr:rowOff>
    </xdr:from>
    <xdr:ext cx="6600825" cy="3448050"/>
    <xdr:pic>
      <xdr:nvPicPr>
        <xdr:cNvPr id="2" name="image2.png" title="이미지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1295400</xdr:colOff>
      <xdr:row>34</xdr:row>
      <xdr:rowOff>133350</xdr:rowOff>
    </xdr:from>
    <xdr:ext cx="5114925" cy="1724025"/>
    <xdr:pic>
      <xdr:nvPicPr>
        <xdr:cNvPr id="3" name="image1.png" title="이미지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41</xdr:col>
      <xdr:colOff>533400</xdr:colOff>
      <xdr:row>0</xdr:row>
      <xdr:rowOff>0</xdr:rowOff>
    </xdr:from>
    <xdr:ext cx="76200" cy="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39966900" y="0"/>
          <a:ext cx="76200" cy="0"/>
          <a:chOff x="-30856050" y="3780000"/>
          <a:chExt cx="36240150" cy="37800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GrpSpPr/>
        </xdr:nvGrpSpPr>
        <xdr:grpSpPr>
          <a:xfrm>
            <a:off x="-30856050" y="3780000"/>
            <a:ext cx="36240150" cy="3780000"/>
            <a:chOff x="5346000" y="0"/>
            <a:chExt cx="36240150" cy="3780000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:cNvPr>
            <xdr:cNvSpPr/>
          </xdr:nvSpPr>
          <xdr:spPr>
            <a:xfrm>
              <a:off x="41509950" y="0"/>
              <a:ext cx="76200" cy="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" name="Shape 5">
              <a:extLst>
                <a:ext uri="{FF2B5EF4-FFF2-40B4-BE49-F238E27FC236}">
                  <a16:creationId xmlns:a16="http://schemas.microsoft.com/office/drawing/2014/main" id="{00000000-0008-0000-0200-000005000000}"/>
                </a:ext>
              </a:extLst>
            </xdr:cNvPr>
            <xdr:cNvCxnSpPr/>
          </xdr:nvCxnSpPr>
          <xdr:spPr>
            <a:xfrm>
              <a:off x="5346000" y="3780000"/>
              <a:ext cx="0" cy="0"/>
            </a:xfrm>
            <a:prstGeom prst="straightConnector1">
              <a:avLst/>
            </a:prstGeom>
            <a:noFill/>
            <a:ln w="762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</xdr:grpSp>
    </xdr:grpSp>
    <xdr:clientData fLocksWithSheet="0"/>
  </xdr:oneCellAnchor>
  <xdr:oneCellAnchor>
    <xdr:from>
      <xdr:col>41</xdr:col>
      <xdr:colOff>533400</xdr:colOff>
      <xdr:row>8</xdr:row>
      <xdr:rowOff>19050</xdr:rowOff>
    </xdr:from>
    <xdr:ext cx="76200" cy="0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pSpPr/>
      </xdr:nvGrpSpPr>
      <xdr:grpSpPr>
        <a:xfrm>
          <a:off x="39966900" y="1664970"/>
          <a:ext cx="76200" cy="0"/>
          <a:chOff x="-30856050" y="3780000"/>
          <a:chExt cx="36240150" cy="2084550"/>
        </a:xfrm>
      </xdr:grpSpPr>
      <xdr:grpSp>
        <xdr:nvGrpSpPr>
          <xdr:cNvPr id="7" name="Shape 6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GrpSpPr/>
        </xdr:nvGrpSpPr>
        <xdr:grpSpPr>
          <a:xfrm>
            <a:off x="-30856050" y="3780000"/>
            <a:ext cx="36240150" cy="2084550"/>
            <a:chOff x="5346000" y="1695450"/>
            <a:chExt cx="36240150" cy="2084550"/>
          </a:xfrm>
        </xdr:grpSpPr>
        <xdr:sp macro="" textlink="">
          <xdr:nvSpPr>
            <xdr:cNvPr id="8" name="Shape 4">
              <a:extLst>
                <a:ext uri="{FF2B5EF4-FFF2-40B4-BE49-F238E27FC236}">
                  <a16:creationId xmlns:a16="http://schemas.microsoft.com/office/drawing/2014/main" id="{00000000-0008-0000-0200-000008000000}"/>
                </a:ext>
              </a:extLst>
            </xdr:cNvPr>
            <xdr:cNvSpPr/>
          </xdr:nvSpPr>
          <xdr:spPr>
            <a:xfrm>
              <a:off x="41509950" y="1695450"/>
              <a:ext cx="76200" cy="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9" name="Shape 7">
              <a:extLst>
                <a:ext uri="{FF2B5EF4-FFF2-40B4-BE49-F238E27FC236}">
                  <a16:creationId xmlns:a16="http://schemas.microsoft.com/office/drawing/2014/main" id="{00000000-0008-0000-0200-000009000000}"/>
                </a:ext>
              </a:extLst>
            </xdr:cNvPr>
            <xdr:cNvCxnSpPr/>
          </xdr:nvCxnSpPr>
          <xdr:spPr>
            <a:xfrm>
              <a:off x="5346000" y="3780000"/>
              <a:ext cx="0" cy="0"/>
            </a:xfrm>
            <a:prstGeom prst="straightConnector1">
              <a:avLst/>
            </a:prstGeom>
            <a:noFill/>
            <a:ln w="762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</xdr:grpSp>
    </xdr:grpSp>
    <xdr:clientData fLocksWithSheet="0"/>
  </xdr:oneCellAnchor>
  <xdr:oneCellAnchor>
    <xdr:from>
      <xdr:col>41</xdr:col>
      <xdr:colOff>533400</xdr:colOff>
      <xdr:row>12</xdr:row>
      <xdr:rowOff>38100</xdr:rowOff>
    </xdr:from>
    <xdr:ext cx="76200" cy="0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pSpPr/>
      </xdr:nvGrpSpPr>
      <xdr:grpSpPr>
        <a:xfrm>
          <a:off x="39966900" y="2506980"/>
          <a:ext cx="76200" cy="0"/>
          <a:chOff x="-30856050" y="3780000"/>
          <a:chExt cx="36240150" cy="1227300"/>
        </a:xfrm>
      </xdr:grpSpPr>
      <xdr:grpSp>
        <xdr:nvGrpSpPr>
          <xdr:cNvPr id="11" name="Shape 8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GrpSpPr/>
        </xdr:nvGrpSpPr>
        <xdr:grpSpPr>
          <a:xfrm>
            <a:off x="-30856050" y="3780000"/>
            <a:ext cx="36240150" cy="1227300"/>
            <a:chOff x="5346000" y="2552700"/>
            <a:chExt cx="36240150" cy="1227300"/>
          </a:xfrm>
        </xdr:grpSpPr>
        <xdr:sp macro="" textlink="">
          <xdr:nvSpPr>
            <xdr:cNvPr id="12" name="Shape 4">
              <a:extLst>
                <a:ext uri="{FF2B5EF4-FFF2-40B4-BE49-F238E27FC236}">
                  <a16:creationId xmlns:a16="http://schemas.microsoft.com/office/drawing/2014/main" id="{00000000-0008-0000-0200-00000C000000}"/>
                </a:ext>
              </a:extLst>
            </xdr:cNvPr>
            <xdr:cNvSpPr/>
          </xdr:nvSpPr>
          <xdr:spPr>
            <a:xfrm>
              <a:off x="41509950" y="2552700"/>
              <a:ext cx="76200" cy="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13" name="Shape 9">
              <a:extLst>
                <a:ext uri="{FF2B5EF4-FFF2-40B4-BE49-F238E27FC236}">
                  <a16:creationId xmlns:a16="http://schemas.microsoft.com/office/drawing/2014/main" id="{00000000-0008-0000-0200-00000D000000}"/>
                </a:ext>
              </a:extLst>
            </xdr:cNvPr>
            <xdr:cNvCxnSpPr/>
          </xdr:nvCxnSpPr>
          <xdr:spPr>
            <a:xfrm>
              <a:off x="5346000" y="3780000"/>
              <a:ext cx="0" cy="0"/>
            </a:xfrm>
            <a:prstGeom prst="straightConnector1">
              <a:avLst/>
            </a:prstGeom>
            <a:noFill/>
            <a:ln w="762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</xdr:grpSp>
    </xdr:grpSp>
    <xdr:clientData fLocksWithSheet="0"/>
  </xdr:oneCellAnchor>
  <xdr:oneCellAnchor>
    <xdr:from>
      <xdr:col>41</xdr:col>
      <xdr:colOff>533400</xdr:colOff>
      <xdr:row>17</xdr:row>
      <xdr:rowOff>38100</xdr:rowOff>
    </xdr:from>
    <xdr:ext cx="76200" cy="0"/>
    <xdr:grpSp>
      <xdr:nvGrpSpPr>
        <xdr:cNvPr id="14" name="Shape 2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pSpPr/>
      </xdr:nvGrpSpPr>
      <xdr:grpSpPr>
        <a:xfrm>
          <a:off x="39966900" y="3535680"/>
          <a:ext cx="76200" cy="0"/>
          <a:chOff x="-30856050" y="3780000"/>
          <a:chExt cx="36240150" cy="179550"/>
        </a:xfrm>
      </xdr:grpSpPr>
      <xdr:grpSp>
        <xdr:nvGrpSpPr>
          <xdr:cNvPr id="15" name="Shape 10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GrpSpPr/>
        </xdr:nvGrpSpPr>
        <xdr:grpSpPr>
          <a:xfrm>
            <a:off x="-30856050" y="3780000"/>
            <a:ext cx="36240150" cy="179550"/>
            <a:chOff x="5346000" y="3600450"/>
            <a:chExt cx="36240150" cy="179550"/>
          </a:xfrm>
        </xdr:grpSpPr>
        <xdr:sp macro="" textlink="">
          <xdr:nvSpPr>
            <xdr:cNvPr id="16" name="Shape 4">
              <a:extLst>
                <a:ext uri="{FF2B5EF4-FFF2-40B4-BE49-F238E27FC236}">
                  <a16:creationId xmlns:a16="http://schemas.microsoft.com/office/drawing/2014/main" id="{00000000-0008-0000-0200-000010000000}"/>
                </a:ext>
              </a:extLst>
            </xdr:cNvPr>
            <xdr:cNvSpPr/>
          </xdr:nvSpPr>
          <xdr:spPr>
            <a:xfrm>
              <a:off x="41509950" y="3600450"/>
              <a:ext cx="76200" cy="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17" name="Shape 11">
              <a:extLst>
                <a:ext uri="{FF2B5EF4-FFF2-40B4-BE49-F238E27FC236}">
                  <a16:creationId xmlns:a16="http://schemas.microsoft.com/office/drawing/2014/main" id="{00000000-0008-0000-0200-000011000000}"/>
                </a:ext>
              </a:extLst>
            </xdr:cNvPr>
            <xdr:cNvCxnSpPr/>
          </xdr:nvCxnSpPr>
          <xdr:spPr>
            <a:xfrm>
              <a:off x="5346000" y="3780000"/>
              <a:ext cx="0" cy="0"/>
            </a:xfrm>
            <a:prstGeom prst="straightConnector1">
              <a:avLst/>
            </a:prstGeom>
            <a:noFill/>
            <a:ln w="762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</xdr:grpSp>
    </xdr:grpSp>
    <xdr:clientData fLocksWithSheet="0"/>
  </xdr:oneCellAnchor>
  <xdr:oneCellAnchor>
    <xdr:from>
      <xdr:col>41</xdr:col>
      <xdr:colOff>533400</xdr:colOff>
      <xdr:row>23</xdr:row>
      <xdr:rowOff>38100</xdr:rowOff>
    </xdr:from>
    <xdr:ext cx="76200" cy="0"/>
    <xdr:grpSp>
      <xdr:nvGrpSpPr>
        <xdr:cNvPr id="18" name="Shape 2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pSpPr/>
      </xdr:nvGrpSpPr>
      <xdr:grpSpPr>
        <a:xfrm>
          <a:off x="39966900" y="4770120"/>
          <a:ext cx="76200" cy="0"/>
          <a:chOff x="-30856050" y="2702250"/>
          <a:chExt cx="36240150" cy="1077750"/>
        </a:xfrm>
      </xdr:grpSpPr>
      <xdr:grpSp>
        <xdr:nvGrpSpPr>
          <xdr:cNvPr id="19" name="Shape 12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GrpSpPr/>
        </xdr:nvGrpSpPr>
        <xdr:grpSpPr>
          <a:xfrm>
            <a:off x="-30856050" y="2702250"/>
            <a:ext cx="36240150" cy="1077750"/>
            <a:chOff x="5346000" y="3780000"/>
            <a:chExt cx="36240150" cy="1077750"/>
          </a:xfrm>
        </xdr:grpSpPr>
        <xdr:sp macro="" textlink="">
          <xdr:nvSpPr>
            <xdr:cNvPr id="20" name="Shape 4">
              <a:extLst>
                <a:ext uri="{FF2B5EF4-FFF2-40B4-BE49-F238E27FC236}">
                  <a16:creationId xmlns:a16="http://schemas.microsoft.com/office/drawing/2014/main" id="{00000000-0008-0000-0200-000014000000}"/>
                </a:ext>
              </a:extLst>
            </xdr:cNvPr>
            <xdr:cNvSpPr/>
          </xdr:nvSpPr>
          <xdr:spPr>
            <a:xfrm>
              <a:off x="41509950" y="4857750"/>
              <a:ext cx="76200" cy="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21" name="Shape 13">
              <a:extLst>
                <a:ext uri="{FF2B5EF4-FFF2-40B4-BE49-F238E27FC236}">
                  <a16:creationId xmlns:a16="http://schemas.microsoft.com/office/drawing/2014/main" id="{00000000-0008-0000-0200-000015000000}"/>
                </a:ext>
              </a:extLst>
            </xdr:cNvPr>
            <xdr:cNvCxnSpPr/>
          </xdr:nvCxnSpPr>
          <xdr:spPr>
            <a:xfrm>
              <a:off x="5346000" y="3780000"/>
              <a:ext cx="0" cy="0"/>
            </a:xfrm>
            <a:prstGeom prst="straightConnector1">
              <a:avLst/>
            </a:prstGeom>
            <a:noFill/>
            <a:ln w="762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</xdr:grpSp>
    </xdr:grpSp>
    <xdr:clientData fLocksWithSheet="0"/>
  </xdr:oneCellAnchor>
  <xdr:oneCellAnchor>
    <xdr:from>
      <xdr:col>41</xdr:col>
      <xdr:colOff>533400</xdr:colOff>
      <xdr:row>29</xdr:row>
      <xdr:rowOff>38100</xdr:rowOff>
    </xdr:from>
    <xdr:ext cx="76200" cy="0"/>
    <xdr:grpSp>
      <xdr:nvGrpSpPr>
        <xdr:cNvPr id="22" name="Shape 2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pSpPr/>
      </xdr:nvGrpSpPr>
      <xdr:grpSpPr>
        <a:xfrm>
          <a:off x="39966900" y="6004560"/>
          <a:ext cx="76200" cy="0"/>
          <a:chOff x="-30856050" y="1444950"/>
          <a:chExt cx="36240150" cy="2335050"/>
        </a:xfrm>
      </xdr:grpSpPr>
      <xdr:grpSp>
        <xdr:nvGrpSpPr>
          <xdr:cNvPr id="23" name="Shape 14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GrpSpPr/>
        </xdr:nvGrpSpPr>
        <xdr:grpSpPr>
          <a:xfrm>
            <a:off x="-30856050" y="1444950"/>
            <a:ext cx="36240150" cy="2335050"/>
            <a:chOff x="5346000" y="3780000"/>
            <a:chExt cx="36240150" cy="2335050"/>
          </a:xfrm>
        </xdr:grpSpPr>
        <xdr:sp macro="" textlink="">
          <xdr:nvSpPr>
            <xdr:cNvPr id="24" name="Shape 4">
              <a:extLst>
                <a:ext uri="{FF2B5EF4-FFF2-40B4-BE49-F238E27FC236}">
                  <a16:creationId xmlns:a16="http://schemas.microsoft.com/office/drawing/2014/main" id="{00000000-0008-0000-0200-000018000000}"/>
                </a:ext>
              </a:extLst>
            </xdr:cNvPr>
            <xdr:cNvSpPr/>
          </xdr:nvSpPr>
          <xdr:spPr>
            <a:xfrm>
              <a:off x="41509950" y="6115050"/>
              <a:ext cx="76200" cy="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25" name="Shape 15">
              <a:extLst>
                <a:ext uri="{FF2B5EF4-FFF2-40B4-BE49-F238E27FC236}">
                  <a16:creationId xmlns:a16="http://schemas.microsoft.com/office/drawing/2014/main" id="{00000000-0008-0000-0200-000019000000}"/>
                </a:ext>
              </a:extLst>
            </xdr:cNvPr>
            <xdr:cNvCxnSpPr/>
          </xdr:nvCxnSpPr>
          <xdr:spPr>
            <a:xfrm>
              <a:off x="5346000" y="3780000"/>
              <a:ext cx="0" cy="0"/>
            </a:xfrm>
            <a:prstGeom prst="straightConnector1">
              <a:avLst/>
            </a:prstGeom>
            <a:noFill/>
            <a:ln w="762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</xdr:grpSp>
    </xdr:grpSp>
    <xdr:clientData fLocksWithSheet="0"/>
  </xdr:oneCellAnchor>
  <xdr:oneCellAnchor>
    <xdr:from>
      <xdr:col>29</xdr:col>
      <xdr:colOff>533400</xdr:colOff>
      <xdr:row>96</xdr:row>
      <xdr:rowOff>38100</xdr:rowOff>
    </xdr:from>
    <xdr:ext cx="76200" cy="0"/>
    <xdr:grpSp>
      <xdr:nvGrpSpPr>
        <xdr:cNvPr id="26" name="Shape 2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GrpSpPr/>
      </xdr:nvGrpSpPr>
      <xdr:grpSpPr>
        <a:xfrm>
          <a:off x="28971240" y="19789140"/>
          <a:ext cx="76200" cy="0"/>
          <a:chOff x="-19064100" y="-12594900"/>
          <a:chExt cx="24448200" cy="16374900"/>
        </a:xfrm>
      </xdr:grpSpPr>
      <xdr:grpSp>
        <xdr:nvGrpSpPr>
          <xdr:cNvPr id="27" name="Shape 16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GrpSpPr/>
        </xdr:nvGrpSpPr>
        <xdr:grpSpPr>
          <a:xfrm>
            <a:off x="-19064100" y="-12594900"/>
            <a:ext cx="24448200" cy="16374900"/>
            <a:chOff x="5346000" y="3780000"/>
            <a:chExt cx="24448200" cy="16374900"/>
          </a:xfrm>
        </xdr:grpSpPr>
        <xdr:sp macro="" textlink="">
          <xdr:nvSpPr>
            <xdr:cNvPr id="28" name="Shape 4">
              <a:extLst>
                <a:ext uri="{FF2B5EF4-FFF2-40B4-BE49-F238E27FC236}">
                  <a16:creationId xmlns:a16="http://schemas.microsoft.com/office/drawing/2014/main" id="{00000000-0008-0000-0200-00001C000000}"/>
                </a:ext>
              </a:extLst>
            </xdr:cNvPr>
            <xdr:cNvSpPr/>
          </xdr:nvSpPr>
          <xdr:spPr>
            <a:xfrm>
              <a:off x="29718000" y="20154900"/>
              <a:ext cx="76200" cy="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29" name="Shape 17">
              <a:extLst>
                <a:ext uri="{FF2B5EF4-FFF2-40B4-BE49-F238E27FC236}">
                  <a16:creationId xmlns:a16="http://schemas.microsoft.com/office/drawing/2014/main" id="{00000000-0008-0000-0200-00001D000000}"/>
                </a:ext>
              </a:extLst>
            </xdr:cNvPr>
            <xdr:cNvCxnSpPr/>
          </xdr:nvCxnSpPr>
          <xdr:spPr>
            <a:xfrm>
              <a:off x="5346000" y="3780000"/>
              <a:ext cx="0" cy="0"/>
            </a:xfrm>
            <a:prstGeom prst="straightConnector1">
              <a:avLst/>
            </a:prstGeom>
            <a:noFill/>
            <a:ln w="762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</xdr:grpSp>
    </xdr:grpSp>
    <xdr:clientData fLocksWithSheet="0"/>
  </xdr:oneCellAnchor>
  <xdr:oneCellAnchor>
    <xdr:from>
      <xdr:col>29</xdr:col>
      <xdr:colOff>533400</xdr:colOff>
      <xdr:row>98</xdr:row>
      <xdr:rowOff>38100</xdr:rowOff>
    </xdr:from>
    <xdr:ext cx="76200" cy="0"/>
    <xdr:grpSp>
      <xdr:nvGrpSpPr>
        <xdr:cNvPr id="30" name="Shape 2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GrpSpPr/>
      </xdr:nvGrpSpPr>
      <xdr:grpSpPr>
        <a:xfrm>
          <a:off x="28971240" y="20200620"/>
          <a:ext cx="76200" cy="0"/>
          <a:chOff x="-19064100" y="-13014000"/>
          <a:chExt cx="24448200" cy="16794000"/>
        </a:xfrm>
      </xdr:grpSpPr>
      <xdr:grpSp>
        <xdr:nvGrpSpPr>
          <xdr:cNvPr id="31" name="Shape 18">
            <a:extLst>
              <a:ext uri="{FF2B5EF4-FFF2-40B4-BE49-F238E27FC236}">
                <a16:creationId xmlns:a16="http://schemas.microsoft.com/office/drawing/2014/main" id="{00000000-0008-0000-0200-00001F000000}"/>
              </a:ext>
            </a:extLst>
          </xdr:cNvPr>
          <xdr:cNvGrpSpPr/>
        </xdr:nvGrpSpPr>
        <xdr:grpSpPr>
          <a:xfrm>
            <a:off x="-19064100" y="-13014000"/>
            <a:ext cx="24448200" cy="16794000"/>
            <a:chOff x="5346000" y="3780000"/>
            <a:chExt cx="24448200" cy="16794000"/>
          </a:xfrm>
        </xdr:grpSpPr>
        <xdr:sp macro="" textlink="">
          <xdr:nvSpPr>
            <xdr:cNvPr id="32" name="Shape 4">
              <a:extLst>
                <a:ext uri="{FF2B5EF4-FFF2-40B4-BE49-F238E27FC236}">
                  <a16:creationId xmlns:a16="http://schemas.microsoft.com/office/drawing/2014/main" id="{00000000-0008-0000-0200-000020000000}"/>
                </a:ext>
              </a:extLst>
            </xdr:cNvPr>
            <xdr:cNvSpPr/>
          </xdr:nvSpPr>
          <xdr:spPr>
            <a:xfrm>
              <a:off x="29718000" y="20574000"/>
              <a:ext cx="76200" cy="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33" name="Shape 19">
              <a:extLst>
                <a:ext uri="{FF2B5EF4-FFF2-40B4-BE49-F238E27FC236}">
                  <a16:creationId xmlns:a16="http://schemas.microsoft.com/office/drawing/2014/main" id="{00000000-0008-0000-0200-000021000000}"/>
                </a:ext>
              </a:extLst>
            </xdr:cNvPr>
            <xdr:cNvCxnSpPr/>
          </xdr:nvCxnSpPr>
          <xdr:spPr>
            <a:xfrm>
              <a:off x="5346000" y="3780000"/>
              <a:ext cx="0" cy="0"/>
            </a:xfrm>
            <a:prstGeom prst="straightConnector1">
              <a:avLst/>
            </a:prstGeom>
            <a:noFill/>
            <a:ln w="762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</xdr:grpSp>
    </xdr:grpSp>
    <xdr:clientData fLocksWithSheet="0"/>
  </xdr:oneCellAnchor>
  <xdr:oneCellAnchor>
    <xdr:from>
      <xdr:col>29</xdr:col>
      <xdr:colOff>533400</xdr:colOff>
      <xdr:row>97</xdr:row>
      <xdr:rowOff>38100</xdr:rowOff>
    </xdr:from>
    <xdr:ext cx="76200" cy="0"/>
    <xdr:grpSp>
      <xdr:nvGrpSpPr>
        <xdr:cNvPr id="34" name="Shape 2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GrpSpPr/>
      </xdr:nvGrpSpPr>
      <xdr:grpSpPr>
        <a:xfrm>
          <a:off x="28971240" y="19994880"/>
          <a:ext cx="76200" cy="0"/>
          <a:chOff x="-19064100" y="-12804450"/>
          <a:chExt cx="24448200" cy="16584450"/>
        </a:xfrm>
      </xdr:grpSpPr>
      <xdr:grpSp>
        <xdr:nvGrpSpPr>
          <xdr:cNvPr id="35" name="Shape 20">
            <a:extLst>
              <a:ext uri="{FF2B5EF4-FFF2-40B4-BE49-F238E27FC236}">
                <a16:creationId xmlns:a16="http://schemas.microsoft.com/office/drawing/2014/main" id="{00000000-0008-0000-0200-000023000000}"/>
              </a:ext>
            </a:extLst>
          </xdr:cNvPr>
          <xdr:cNvGrpSpPr/>
        </xdr:nvGrpSpPr>
        <xdr:grpSpPr>
          <a:xfrm>
            <a:off x="-19064100" y="-12804450"/>
            <a:ext cx="24448200" cy="16584450"/>
            <a:chOff x="5346000" y="3780000"/>
            <a:chExt cx="24448200" cy="16584450"/>
          </a:xfrm>
        </xdr:grpSpPr>
        <xdr:sp macro="" textlink="">
          <xdr:nvSpPr>
            <xdr:cNvPr id="36" name="Shape 4">
              <a:extLst>
                <a:ext uri="{FF2B5EF4-FFF2-40B4-BE49-F238E27FC236}">
                  <a16:creationId xmlns:a16="http://schemas.microsoft.com/office/drawing/2014/main" id="{00000000-0008-0000-0200-000024000000}"/>
                </a:ext>
              </a:extLst>
            </xdr:cNvPr>
            <xdr:cNvSpPr/>
          </xdr:nvSpPr>
          <xdr:spPr>
            <a:xfrm>
              <a:off x="29718000" y="20364450"/>
              <a:ext cx="76200" cy="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37" name="Shape 21">
              <a:extLst>
                <a:ext uri="{FF2B5EF4-FFF2-40B4-BE49-F238E27FC236}">
                  <a16:creationId xmlns:a16="http://schemas.microsoft.com/office/drawing/2014/main" id="{00000000-0008-0000-0200-000025000000}"/>
                </a:ext>
              </a:extLst>
            </xdr:cNvPr>
            <xdr:cNvCxnSpPr/>
          </xdr:nvCxnSpPr>
          <xdr:spPr>
            <a:xfrm>
              <a:off x="5346000" y="3780000"/>
              <a:ext cx="0" cy="0"/>
            </a:xfrm>
            <a:prstGeom prst="straightConnector1">
              <a:avLst/>
            </a:prstGeom>
            <a:noFill/>
            <a:ln w="762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</xdr:grpSp>
    </xdr:grpSp>
    <xdr:clientData fLocksWithSheet="0"/>
  </xdr:oneCellAnchor>
  <xdr:oneCellAnchor>
    <xdr:from>
      <xdr:col>29</xdr:col>
      <xdr:colOff>533400</xdr:colOff>
      <xdr:row>100</xdr:row>
      <xdr:rowOff>38100</xdr:rowOff>
    </xdr:from>
    <xdr:ext cx="76200" cy="0"/>
    <xdr:grpSp>
      <xdr:nvGrpSpPr>
        <xdr:cNvPr id="38" name="Shape 2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GrpSpPr/>
      </xdr:nvGrpSpPr>
      <xdr:grpSpPr>
        <a:xfrm>
          <a:off x="28971240" y="20612100"/>
          <a:ext cx="76200" cy="0"/>
          <a:chOff x="-19064100" y="-13433100"/>
          <a:chExt cx="24448200" cy="17213100"/>
        </a:xfrm>
      </xdr:grpSpPr>
      <xdr:grpSp>
        <xdr:nvGrpSpPr>
          <xdr:cNvPr id="39" name="Shape 22">
            <a:extLst>
              <a:ext uri="{FF2B5EF4-FFF2-40B4-BE49-F238E27FC236}">
                <a16:creationId xmlns:a16="http://schemas.microsoft.com/office/drawing/2014/main" id="{00000000-0008-0000-0200-000027000000}"/>
              </a:ext>
            </a:extLst>
          </xdr:cNvPr>
          <xdr:cNvGrpSpPr/>
        </xdr:nvGrpSpPr>
        <xdr:grpSpPr>
          <a:xfrm>
            <a:off x="-19064100" y="-13433100"/>
            <a:ext cx="24448200" cy="17213100"/>
            <a:chOff x="5346000" y="3780000"/>
            <a:chExt cx="24448200" cy="17213100"/>
          </a:xfrm>
        </xdr:grpSpPr>
        <xdr:sp macro="" textlink="">
          <xdr:nvSpPr>
            <xdr:cNvPr id="40" name="Shape 4">
              <a:extLst>
                <a:ext uri="{FF2B5EF4-FFF2-40B4-BE49-F238E27FC236}">
                  <a16:creationId xmlns:a16="http://schemas.microsoft.com/office/drawing/2014/main" id="{00000000-0008-0000-0200-000028000000}"/>
                </a:ext>
              </a:extLst>
            </xdr:cNvPr>
            <xdr:cNvSpPr/>
          </xdr:nvSpPr>
          <xdr:spPr>
            <a:xfrm>
              <a:off x="29718000" y="20993100"/>
              <a:ext cx="76200" cy="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41" name="Shape 23">
              <a:extLst>
                <a:ext uri="{FF2B5EF4-FFF2-40B4-BE49-F238E27FC236}">
                  <a16:creationId xmlns:a16="http://schemas.microsoft.com/office/drawing/2014/main" id="{00000000-0008-0000-0200-000029000000}"/>
                </a:ext>
              </a:extLst>
            </xdr:cNvPr>
            <xdr:cNvCxnSpPr/>
          </xdr:nvCxnSpPr>
          <xdr:spPr>
            <a:xfrm>
              <a:off x="5346000" y="3780000"/>
              <a:ext cx="0" cy="0"/>
            </a:xfrm>
            <a:prstGeom prst="straightConnector1">
              <a:avLst/>
            </a:prstGeom>
            <a:noFill/>
            <a:ln w="762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</xdr:grpSp>
    </xdr:grpSp>
    <xdr:clientData fLocksWithSheet="0"/>
  </xdr:oneCellAnchor>
  <xdr:oneCellAnchor>
    <xdr:from>
      <xdr:col>29</xdr:col>
      <xdr:colOff>533400</xdr:colOff>
      <xdr:row>99</xdr:row>
      <xdr:rowOff>38100</xdr:rowOff>
    </xdr:from>
    <xdr:ext cx="76200" cy="0"/>
    <xdr:grpSp>
      <xdr:nvGrpSpPr>
        <xdr:cNvPr id="42" name="Shape 2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GrpSpPr/>
      </xdr:nvGrpSpPr>
      <xdr:grpSpPr>
        <a:xfrm>
          <a:off x="28971240" y="20406360"/>
          <a:ext cx="76200" cy="0"/>
          <a:chOff x="-19064100" y="-13223550"/>
          <a:chExt cx="24448200" cy="17003550"/>
        </a:xfrm>
      </xdr:grpSpPr>
      <xdr:grpSp>
        <xdr:nvGrpSpPr>
          <xdr:cNvPr id="43" name="Shape 24">
            <a:extLst>
              <a:ext uri="{FF2B5EF4-FFF2-40B4-BE49-F238E27FC236}">
                <a16:creationId xmlns:a16="http://schemas.microsoft.com/office/drawing/2014/main" id="{00000000-0008-0000-0200-00002B000000}"/>
              </a:ext>
            </a:extLst>
          </xdr:cNvPr>
          <xdr:cNvGrpSpPr/>
        </xdr:nvGrpSpPr>
        <xdr:grpSpPr>
          <a:xfrm>
            <a:off x="-19064100" y="-13223550"/>
            <a:ext cx="24448200" cy="17003550"/>
            <a:chOff x="5346000" y="3780000"/>
            <a:chExt cx="24448200" cy="17003550"/>
          </a:xfrm>
        </xdr:grpSpPr>
        <xdr:sp macro="" textlink="">
          <xdr:nvSpPr>
            <xdr:cNvPr id="44" name="Shape 4">
              <a:extLst>
                <a:ext uri="{FF2B5EF4-FFF2-40B4-BE49-F238E27FC236}">
                  <a16:creationId xmlns:a16="http://schemas.microsoft.com/office/drawing/2014/main" id="{00000000-0008-0000-0200-00002C000000}"/>
                </a:ext>
              </a:extLst>
            </xdr:cNvPr>
            <xdr:cNvSpPr/>
          </xdr:nvSpPr>
          <xdr:spPr>
            <a:xfrm>
              <a:off x="29718000" y="20783550"/>
              <a:ext cx="76200" cy="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45" name="Shape 25">
              <a:extLst>
                <a:ext uri="{FF2B5EF4-FFF2-40B4-BE49-F238E27FC236}">
                  <a16:creationId xmlns:a16="http://schemas.microsoft.com/office/drawing/2014/main" id="{00000000-0008-0000-0200-00002D000000}"/>
                </a:ext>
              </a:extLst>
            </xdr:cNvPr>
            <xdr:cNvCxnSpPr/>
          </xdr:nvCxnSpPr>
          <xdr:spPr>
            <a:xfrm>
              <a:off x="5346000" y="3780000"/>
              <a:ext cx="0" cy="0"/>
            </a:xfrm>
            <a:prstGeom prst="straightConnector1">
              <a:avLst/>
            </a:prstGeom>
            <a:noFill/>
            <a:ln w="762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</xdr:grpSp>
    </xdr:grpSp>
    <xdr:clientData fLocksWithSheet="0"/>
  </xdr:oneCellAnchor>
  <xdr:oneCellAnchor>
    <xdr:from>
      <xdr:col>29</xdr:col>
      <xdr:colOff>533400</xdr:colOff>
      <xdr:row>102</xdr:row>
      <xdr:rowOff>38100</xdr:rowOff>
    </xdr:from>
    <xdr:ext cx="76200" cy="0"/>
    <xdr:grpSp>
      <xdr:nvGrpSpPr>
        <xdr:cNvPr id="46" name="Shape 2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GrpSpPr/>
      </xdr:nvGrpSpPr>
      <xdr:grpSpPr>
        <a:xfrm>
          <a:off x="28971240" y="21023580"/>
          <a:ext cx="76200" cy="0"/>
          <a:chOff x="-19064100" y="-13852200"/>
          <a:chExt cx="24448200" cy="17632200"/>
        </a:xfrm>
      </xdr:grpSpPr>
      <xdr:grpSp>
        <xdr:nvGrpSpPr>
          <xdr:cNvPr id="47" name="Shape 26">
            <a:extLst>
              <a:ext uri="{FF2B5EF4-FFF2-40B4-BE49-F238E27FC236}">
                <a16:creationId xmlns:a16="http://schemas.microsoft.com/office/drawing/2014/main" id="{00000000-0008-0000-0200-00002F000000}"/>
              </a:ext>
            </a:extLst>
          </xdr:cNvPr>
          <xdr:cNvGrpSpPr/>
        </xdr:nvGrpSpPr>
        <xdr:grpSpPr>
          <a:xfrm>
            <a:off x="-19064100" y="-13852200"/>
            <a:ext cx="24448200" cy="17632200"/>
            <a:chOff x="5346000" y="3780000"/>
            <a:chExt cx="24448200" cy="17632200"/>
          </a:xfrm>
        </xdr:grpSpPr>
        <xdr:sp macro="" textlink="">
          <xdr:nvSpPr>
            <xdr:cNvPr id="48" name="Shape 4">
              <a:extLst>
                <a:ext uri="{FF2B5EF4-FFF2-40B4-BE49-F238E27FC236}">
                  <a16:creationId xmlns:a16="http://schemas.microsoft.com/office/drawing/2014/main" id="{00000000-0008-0000-0200-000030000000}"/>
                </a:ext>
              </a:extLst>
            </xdr:cNvPr>
            <xdr:cNvSpPr/>
          </xdr:nvSpPr>
          <xdr:spPr>
            <a:xfrm>
              <a:off x="29718000" y="21412200"/>
              <a:ext cx="76200" cy="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49" name="Shape 27">
              <a:extLst>
                <a:ext uri="{FF2B5EF4-FFF2-40B4-BE49-F238E27FC236}">
                  <a16:creationId xmlns:a16="http://schemas.microsoft.com/office/drawing/2014/main" id="{00000000-0008-0000-0200-000031000000}"/>
                </a:ext>
              </a:extLst>
            </xdr:cNvPr>
            <xdr:cNvCxnSpPr/>
          </xdr:nvCxnSpPr>
          <xdr:spPr>
            <a:xfrm>
              <a:off x="5346000" y="3780000"/>
              <a:ext cx="0" cy="0"/>
            </a:xfrm>
            <a:prstGeom prst="straightConnector1">
              <a:avLst/>
            </a:prstGeom>
            <a:noFill/>
            <a:ln w="762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</xdr:grpSp>
    </xdr:grpSp>
    <xdr:clientData fLocksWithSheet="0"/>
  </xdr:oneCellAnchor>
  <xdr:oneCellAnchor>
    <xdr:from>
      <xdr:col>29</xdr:col>
      <xdr:colOff>533400</xdr:colOff>
      <xdr:row>101</xdr:row>
      <xdr:rowOff>38100</xdr:rowOff>
    </xdr:from>
    <xdr:ext cx="76200" cy="0"/>
    <xdr:grpSp>
      <xdr:nvGrpSpPr>
        <xdr:cNvPr id="50" name="Shape 2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GrpSpPr/>
      </xdr:nvGrpSpPr>
      <xdr:grpSpPr>
        <a:xfrm>
          <a:off x="28971240" y="20817840"/>
          <a:ext cx="76200" cy="0"/>
          <a:chOff x="-19064100" y="-13642650"/>
          <a:chExt cx="24448200" cy="17422650"/>
        </a:xfrm>
      </xdr:grpSpPr>
      <xdr:grpSp>
        <xdr:nvGrpSpPr>
          <xdr:cNvPr id="51" name="Shape 28">
            <a:extLst>
              <a:ext uri="{FF2B5EF4-FFF2-40B4-BE49-F238E27FC236}">
                <a16:creationId xmlns:a16="http://schemas.microsoft.com/office/drawing/2014/main" id="{00000000-0008-0000-0200-000033000000}"/>
              </a:ext>
            </a:extLst>
          </xdr:cNvPr>
          <xdr:cNvGrpSpPr/>
        </xdr:nvGrpSpPr>
        <xdr:grpSpPr>
          <a:xfrm>
            <a:off x="-19064100" y="-13642650"/>
            <a:ext cx="24448200" cy="17422650"/>
            <a:chOff x="5346000" y="3780000"/>
            <a:chExt cx="24448200" cy="17422650"/>
          </a:xfrm>
        </xdr:grpSpPr>
        <xdr:sp macro="" textlink="">
          <xdr:nvSpPr>
            <xdr:cNvPr id="52" name="Shape 4">
              <a:extLst>
                <a:ext uri="{FF2B5EF4-FFF2-40B4-BE49-F238E27FC236}">
                  <a16:creationId xmlns:a16="http://schemas.microsoft.com/office/drawing/2014/main" id="{00000000-0008-0000-0200-000034000000}"/>
                </a:ext>
              </a:extLst>
            </xdr:cNvPr>
            <xdr:cNvSpPr/>
          </xdr:nvSpPr>
          <xdr:spPr>
            <a:xfrm>
              <a:off x="29718000" y="21202650"/>
              <a:ext cx="76200" cy="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3" name="Shape 29">
              <a:extLst>
                <a:ext uri="{FF2B5EF4-FFF2-40B4-BE49-F238E27FC236}">
                  <a16:creationId xmlns:a16="http://schemas.microsoft.com/office/drawing/2014/main" id="{00000000-0008-0000-0200-000035000000}"/>
                </a:ext>
              </a:extLst>
            </xdr:cNvPr>
            <xdr:cNvCxnSpPr/>
          </xdr:nvCxnSpPr>
          <xdr:spPr>
            <a:xfrm>
              <a:off x="5346000" y="3780000"/>
              <a:ext cx="0" cy="0"/>
            </a:xfrm>
            <a:prstGeom prst="straightConnector1">
              <a:avLst/>
            </a:prstGeom>
            <a:noFill/>
            <a:ln w="762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</xdr:grpSp>
    </xdr:grpSp>
    <xdr:clientData fLocksWithSheet="0"/>
  </xdr:oneCellAnchor>
  <xdr:oneCellAnchor>
    <xdr:from>
      <xdr:col>1</xdr:col>
      <xdr:colOff>304800</xdr:colOff>
      <xdr:row>2</xdr:row>
      <xdr:rowOff>38100</xdr:rowOff>
    </xdr:from>
    <xdr:ext cx="2324100" cy="371475"/>
    <xdr:sp macro="" textlink="">
      <xdr:nvSpPr>
        <xdr:cNvPr id="54" name="Shape 30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/>
      </xdr:nvSpPr>
      <xdr:spPr>
        <a:xfrm>
          <a:off x="4188713" y="3599025"/>
          <a:ext cx="2314575" cy="361950"/>
        </a:xfrm>
        <a:prstGeom prst="wedgeRectCallout">
          <a:avLst>
            <a:gd name="adj1" fmla="val -28760"/>
            <a:gd name="adj2" fmla="val -80491"/>
          </a:avLst>
        </a:prstGeom>
        <a:solidFill>
          <a:srgbClr val="00FF00"/>
        </a:solidFill>
        <a:ln w="12700" cap="flat" cmpd="sng">
          <a:solidFill>
            <a:srgbClr val="395E89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200"/>
            <a:buFont typeface="Arial"/>
            <a:buNone/>
          </a:pPr>
          <a:r>
            <a:rPr lang="en-US" sz="1200" b="1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대분류(1)+소분류(1)+CV유닛(3)</a:t>
          </a:r>
          <a:endParaRPr sz="1200" b="1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13</xdr:col>
      <xdr:colOff>295275</xdr:colOff>
      <xdr:row>2</xdr:row>
      <xdr:rowOff>38100</xdr:rowOff>
    </xdr:from>
    <xdr:ext cx="2324100" cy="371475"/>
    <xdr:sp macro="" textlink="">
      <xdr:nvSpPr>
        <xdr:cNvPr id="55" name="Shape 31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/>
      </xdr:nvSpPr>
      <xdr:spPr>
        <a:xfrm>
          <a:off x="4188713" y="3599025"/>
          <a:ext cx="2314575" cy="361950"/>
        </a:xfrm>
        <a:prstGeom prst="wedgeRectCallout">
          <a:avLst>
            <a:gd name="adj1" fmla="val -28760"/>
            <a:gd name="adj2" fmla="val -80491"/>
          </a:avLst>
        </a:prstGeom>
        <a:solidFill>
          <a:srgbClr val="00FF00"/>
        </a:solidFill>
        <a:ln w="12700" cap="flat" cmpd="sng">
          <a:solidFill>
            <a:srgbClr val="395E89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200"/>
            <a:buFont typeface="Arial"/>
            <a:buNone/>
          </a:pPr>
          <a:r>
            <a:rPr lang="en-US" sz="1200" b="1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대분류(1)+소분류(1)+CV유닛(3)</a:t>
          </a:r>
          <a:endParaRPr sz="1200" b="1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25</xdr:col>
      <xdr:colOff>323850</xdr:colOff>
      <xdr:row>2</xdr:row>
      <xdr:rowOff>38100</xdr:rowOff>
    </xdr:from>
    <xdr:ext cx="2324100" cy="371475"/>
    <xdr:sp macro="" textlink="">
      <xdr:nvSpPr>
        <xdr:cNvPr id="56" name="Shape 32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/>
      </xdr:nvSpPr>
      <xdr:spPr>
        <a:xfrm>
          <a:off x="4188713" y="3599025"/>
          <a:ext cx="2314575" cy="361950"/>
        </a:xfrm>
        <a:prstGeom prst="wedgeRectCallout">
          <a:avLst>
            <a:gd name="adj1" fmla="val -28760"/>
            <a:gd name="adj2" fmla="val -80491"/>
          </a:avLst>
        </a:prstGeom>
        <a:solidFill>
          <a:srgbClr val="00FF00"/>
        </a:solidFill>
        <a:ln w="12700" cap="flat" cmpd="sng">
          <a:solidFill>
            <a:srgbClr val="395E89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200"/>
            <a:buFont typeface="Arial"/>
            <a:buNone/>
          </a:pPr>
          <a:r>
            <a:rPr lang="en-US" sz="1200" b="1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대분류(1)+소분류(1)+CV유닛(3)</a:t>
          </a:r>
          <a:endParaRPr sz="1200" b="1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37</xdr:col>
      <xdr:colOff>314325</xdr:colOff>
      <xdr:row>2</xdr:row>
      <xdr:rowOff>38100</xdr:rowOff>
    </xdr:from>
    <xdr:ext cx="2324100" cy="371475"/>
    <xdr:sp macro="" textlink="">
      <xdr:nvSpPr>
        <xdr:cNvPr id="57" name="Shape 33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/>
      </xdr:nvSpPr>
      <xdr:spPr>
        <a:xfrm>
          <a:off x="4188713" y="3599025"/>
          <a:ext cx="2314575" cy="361950"/>
        </a:xfrm>
        <a:prstGeom prst="wedgeRectCallout">
          <a:avLst>
            <a:gd name="adj1" fmla="val -28760"/>
            <a:gd name="adj2" fmla="val -80491"/>
          </a:avLst>
        </a:prstGeom>
        <a:solidFill>
          <a:srgbClr val="00FF00"/>
        </a:solidFill>
        <a:ln w="12700" cap="flat" cmpd="sng">
          <a:solidFill>
            <a:srgbClr val="395E89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200"/>
            <a:buFont typeface="Arial"/>
            <a:buNone/>
          </a:pPr>
          <a:r>
            <a:rPr lang="en-US" sz="1200" b="1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대분류(1)+소분류(1)+CV유닛(3)</a:t>
          </a:r>
          <a:endParaRPr sz="1200" b="1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41</xdr:col>
      <xdr:colOff>533400</xdr:colOff>
      <xdr:row>34</xdr:row>
      <xdr:rowOff>38100</xdr:rowOff>
    </xdr:from>
    <xdr:ext cx="76200" cy="0"/>
    <xdr:grpSp>
      <xdr:nvGrpSpPr>
        <xdr:cNvPr id="58" name="Shape 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GrpSpPr/>
      </xdr:nvGrpSpPr>
      <xdr:grpSpPr>
        <a:xfrm>
          <a:off x="39966900" y="7033260"/>
          <a:ext cx="76200" cy="0"/>
          <a:chOff x="-30856050" y="397200"/>
          <a:chExt cx="36240150" cy="3382800"/>
        </a:xfrm>
      </xdr:grpSpPr>
      <xdr:grpSp>
        <xdr:nvGrpSpPr>
          <xdr:cNvPr id="59" name="Shape 34">
            <a:extLst>
              <a:ext uri="{FF2B5EF4-FFF2-40B4-BE49-F238E27FC236}">
                <a16:creationId xmlns:a16="http://schemas.microsoft.com/office/drawing/2014/main" id="{00000000-0008-0000-0200-00003B000000}"/>
              </a:ext>
            </a:extLst>
          </xdr:cNvPr>
          <xdr:cNvGrpSpPr/>
        </xdr:nvGrpSpPr>
        <xdr:grpSpPr>
          <a:xfrm>
            <a:off x="-30856050" y="397200"/>
            <a:ext cx="36240150" cy="3382800"/>
            <a:chOff x="5346000" y="3780000"/>
            <a:chExt cx="36240150" cy="3382800"/>
          </a:xfrm>
        </xdr:grpSpPr>
        <xdr:sp macro="" textlink="">
          <xdr:nvSpPr>
            <xdr:cNvPr id="60" name="Shape 4">
              <a:extLst>
                <a:ext uri="{FF2B5EF4-FFF2-40B4-BE49-F238E27FC236}">
                  <a16:creationId xmlns:a16="http://schemas.microsoft.com/office/drawing/2014/main" id="{00000000-0008-0000-0200-00003C000000}"/>
                </a:ext>
              </a:extLst>
            </xdr:cNvPr>
            <xdr:cNvSpPr/>
          </xdr:nvSpPr>
          <xdr:spPr>
            <a:xfrm>
              <a:off x="41509950" y="7162800"/>
              <a:ext cx="76200" cy="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1" name="Shape 35">
              <a:extLst>
                <a:ext uri="{FF2B5EF4-FFF2-40B4-BE49-F238E27FC236}">
                  <a16:creationId xmlns:a16="http://schemas.microsoft.com/office/drawing/2014/main" id="{00000000-0008-0000-0200-00003D000000}"/>
                </a:ext>
              </a:extLst>
            </xdr:cNvPr>
            <xdr:cNvCxnSpPr/>
          </xdr:nvCxnSpPr>
          <xdr:spPr>
            <a:xfrm>
              <a:off x="5346000" y="3780000"/>
              <a:ext cx="0" cy="0"/>
            </a:xfrm>
            <a:prstGeom prst="straightConnector1">
              <a:avLst/>
            </a:prstGeom>
            <a:noFill/>
            <a:ln w="762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</xdr:grpSp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180975</xdr:colOff>
      <xdr:row>26</xdr:row>
      <xdr:rowOff>171450</xdr:rowOff>
    </xdr:from>
    <xdr:ext cx="5619750" cy="5448300"/>
    <xdr:pic>
      <xdr:nvPicPr>
        <xdr:cNvPr id="2" name="image3.png" title="이미지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</xdr:colOff>
      <xdr:row>57</xdr:row>
      <xdr:rowOff>95250</xdr:rowOff>
    </xdr:from>
    <xdr:ext cx="8153400" cy="5019675"/>
    <xdr:pic>
      <xdr:nvPicPr>
        <xdr:cNvPr id="3" name="image4.png" title="이미지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0</xdr:row>
      <xdr:rowOff>57150</xdr:rowOff>
    </xdr:from>
    <xdr:ext cx="8915400" cy="5724525"/>
    <xdr:pic>
      <xdr:nvPicPr>
        <xdr:cNvPr id="4" name="image5.png" title="Imag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3143250</xdr:colOff>
      <xdr:row>24</xdr:row>
      <xdr:rowOff>200025</xdr:rowOff>
    </xdr:from>
    <xdr:ext cx="4695825" cy="2609850"/>
    <xdr:sp macro="" textlink="">
      <xdr:nvSpPr>
        <xdr:cNvPr id="36" name="Shape 36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SpPr/>
      </xdr:nvSpPr>
      <xdr:spPr>
        <a:xfrm>
          <a:off x="3950588" y="2479838"/>
          <a:ext cx="2790825" cy="2600325"/>
        </a:xfrm>
        <a:prstGeom prst="wedgeRoundRectCallout">
          <a:avLst>
            <a:gd name="adj1" fmla="val -133066"/>
            <a:gd name="adj2" fmla="val -38771"/>
            <a:gd name="adj3" fmla="val 16667"/>
          </a:avLst>
        </a:prstGeom>
        <a:solidFill>
          <a:srgbClr val="00FF00"/>
        </a:solidFill>
        <a:ln w="12700" cap="flat" cmpd="sng">
          <a:solidFill>
            <a:srgbClr val="395E89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mo"/>
            <a:buNone/>
          </a:pPr>
          <a:r>
            <a:rPr lang="en-US" sz="1100" b="0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1:분기  (</a:t>
          </a:r>
          <a:r>
            <a:rPr lang="en-US" sz="1100" b="1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24301</a:t>
          </a:r>
          <a:r>
            <a:rPr lang="en-US" sz="1100" b="0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)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mo"/>
            <a:buNone/>
          </a:pPr>
          <a:r>
            <a:rPr lang="en-US" sz="1100" b="0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2:분기  (</a:t>
          </a:r>
          <a:r>
            <a:rPr lang="en-US" sz="1100" b="1">
              <a:solidFill>
                <a:srgbClr val="000000"/>
              </a:solidFill>
              <a:latin typeface="Malgun Gothic"/>
              <a:ea typeface="Malgun Gothic"/>
              <a:cs typeface="Malgun Gothic"/>
              <a:sym typeface="Malgun Gothic"/>
            </a:rPr>
            <a:t>24401</a:t>
          </a:r>
          <a:r>
            <a:rPr lang="en-US" sz="1100" b="0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)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mo"/>
            <a:buNone/>
          </a:pPr>
          <a:r>
            <a:rPr lang="en-US" sz="1100" b="0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3:분기  (</a:t>
          </a:r>
          <a:r>
            <a:rPr lang="en-US" sz="1100" b="1">
              <a:solidFill>
                <a:srgbClr val="000000"/>
              </a:solidFill>
              <a:latin typeface="Malgun Gothic"/>
              <a:ea typeface="Malgun Gothic"/>
              <a:cs typeface="Malgun Gothic"/>
              <a:sym typeface="Malgun Gothic"/>
            </a:rPr>
            <a:t>24501</a:t>
          </a:r>
          <a:r>
            <a:rPr lang="en-US" sz="1100" b="0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)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mo"/>
            <a:buNone/>
          </a:pPr>
          <a:r>
            <a:rPr lang="en-US" sz="1100" b="0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4:분기  (</a:t>
          </a:r>
          <a:r>
            <a:rPr lang="en-US" sz="1100" b="1">
              <a:solidFill>
                <a:srgbClr val="000000"/>
              </a:solidFill>
              <a:latin typeface="Malgun Gothic"/>
              <a:ea typeface="Malgun Gothic"/>
              <a:cs typeface="Malgun Gothic"/>
              <a:sym typeface="Malgun Gothic"/>
            </a:rPr>
            <a:t>24601</a:t>
          </a:r>
          <a:r>
            <a:rPr lang="en-US" sz="1100" b="0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)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mo"/>
            <a:buNone/>
          </a:pPr>
          <a:r>
            <a:rPr lang="en-US" sz="1100" b="0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5:분기  (</a:t>
          </a:r>
          <a:r>
            <a:rPr lang="en-US" sz="1100" b="1">
              <a:solidFill>
                <a:srgbClr val="000000"/>
              </a:solidFill>
              <a:latin typeface="Malgun Gothic"/>
              <a:ea typeface="Malgun Gothic"/>
              <a:cs typeface="Malgun Gothic"/>
              <a:sym typeface="Malgun Gothic"/>
            </a:rPr>
            <a:t>24701</a:t>
          </a:r>
          <a:r>
            <a:rPr lang="en-US" sz="1100" b="0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)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mo"/>
            <a:buNone/>
          </a:pPr>
          <a:r>
            <a:rPr lang="en-US" sz="1100" b="0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6:분기  (</a:t>
          </a:r>
          <a:r>
            <a:rPr lang="en-US" sz="1100" b="1">
              <a:solidFill>
                <a:srgbClr val="000000"/>
              </a:solidFill>
              <a:latin typeface="Malgun Gothic"/>
              <a:ea typeface="Malgun Gothic"/>
              <a:cs typeface="Malgun Gothic"/>
              <a:sym typeface="Malgun Gothic"/>
            </a:rPr>
            <a:t>24801</a:t>
          </a:r>
          <a:r>
            <a:rPr lang="en-US" sz="1100" b="0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)</a:t>
          </a:r>
          <a:endParaRPr sz="14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Malgun Gothic"/>
            <a:buNone/>
          </a:pPr>
          <a:r>
            <a:rPr lang="en-US" sz="1100" b="0">
              <a:solidFill>
                <a:srgbClr val="000000"/>
              </a:solidFill>
              <a:latin typeface="Malgun Gothic"/>
              <a:ea typeface="Malgun Gothic"/>
              <a:cs typeface="Malgun Gothic"/>
              <a:sym typeface="Malgun Gothic"/>
            </a:rPr>
            <a:t>7:분기  (</a:t>
          </a:r>
          <a:r>
            <a:rPr lang="en-US" sz="1100" b="1">
              <a:solidFill>
                <a:srgbClr val="000000"/>
              </a:solidFill>
              <a:latin typeface="Malgun Gothic"/>
              <a:ea typeface="Malgun Gothic"/>
              <a:cs typeface="Malgun Gothic"/>
              <a:sym typeface="Malgun Gothic"/>
            </a:rPr>
            <a:t>24901</a:t>
          </a:r>
          <a:r>
            <a:rPr lang="en-US" sz="1100" b="0">
              <a:solidFill>
                <a:srgbClr val="000000"/>
              </a:solidFill>
              <a:latin typeface="Malgun Gothic"/>
              <a:ea typeface="Malgun Gothic"/>
              <a:cs typeface="Malgun Gothic"/>
              <a:sym typeface="Malgun Gothic"/>
            </a:rPr>
            <a:t>)</a:t>
          </a:r>
          <a:endParaRPr sz="1100">
            <a:solidFill>
              <a:srgbClr val="00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 b="0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123825</xdr:colOff>
      <xdr:row>143</xdr:row>
      <xdr:rowOff>28575</xdr:rowOff>
    </xdr:from>
    <xdr:ext cx="7524750" cy="1238250"/>
    <xdr:sp macro="" textlink="">
      <xdr:nvSpPr>
        <xdr:cNvPr id="38" name="Shape 38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SpPr/>
      </xdr:nvSpPr>
      <xdr:spPr>
        <a:xfrm>
          <a:off x="891750" y="1231975"/>
          <a:ext cx="7505400" cy="1221000"/>
        </a:xfrm>
        <a:prstGeom prst="rect">
          <a:avLst/>
        </a:prstGeom>
        <a:solidFill>
          <a:srgbClr val="00FF00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1. 각대 부착 및 Wrapping 중 PLC 판넬에서 버튼 터치시 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PLC에서 상태값 변경 1 =&gt; 2 Write, 에러코드 변경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2. WCS에서는 2 상태값 확인하고 강제배출 데이터 처리 후 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19906 Address에 1 Write하고 PLC에서 19906에 1 써진거확인후 19901 ~ 19905 초기화</a:t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3505200</xdr:colOff>
      <xdr:row>35</xdr:row>
      <xdr:rowOff>161925</xdr:rowOff>
    </xdr:from>
    <xdr:ext cx="3095625" cy="2447925"/>
    <xdr:grpSp>
      <xdr:nvGrpSpPr>
        <xdr:cNvPr id="37" name="Shape 37" title="그림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GrpSpPr/>
      </xdr:nvGrpSpPr>
      <xdr:grpSpPr>
        <a:xfrm>
          <a:off x="11780520" y="7362825"/>
          <a:ext cx="3095625" cy="2447925"/>
          <a:chOff x="3185950" y="1512175"/>
          <a:chExt cx="2251500" cy="2549250"/>
        </a:xfrm>
      </xdr:grpSpPr>
      <xdr:sp macro="" textlink="">
        <xdr:nvSpPr>
          <xdr:cNvPr id="39" name="Shape 39">
            <a:extLst>
              <a:ext uri="{FF2B5EF4-FFF2-40B4-BE49-F238E27FC236}">
                <a16:creationId xmlns:a16="http://schemas.microsoft.com/office/drawing/2014/main" id="{00000000-0008-0000-0A00-000027000000}"/>
              </a:ext>
            </a:extLst>
          </xdr:cNvPr>
          <xdr:cNvSpPr/>
        </xdr:nvSpPr>
        <xdr:spPr>
          <a:xfrm rot="5400000">
            <a:off x="3185950" y="1574725"/>
            <a:ext cx="2251500" cy="2486700"/>
          </a:xfrm>
          <a:prstGeom prst="wedgeRectCallout">
            <a:avLst>
              <a:gd name="adj1" fmla="val -44354"/>
              <a:gd name="adj2" fmla="val 83203"/>
            </a:avLst>
          </a:prstGeom>
          <a:solidFill>
            <a:srgbClr val="00FF00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40" name="Shape 40">
            <a:extLst>
              <a:ext uri="{FF2B5EF4-FFF2-40B4-BE49-F238E27FC236}">
                <a16:creationId xmlns:a16="http://schemas.microsoft.com/office/drawing/2014/main" id="{00000000-0008-0000-0A00-000028000000}"/>
              </a:ext>
            </a:extLst>
          </xdr:cNvPr>
          <xdr:cNvSpPr txBox="1"/>
        </xdr:nvSpPr>
        <xdr:spPr>
          <a:xfrm>
            <a:off x="3331000" y="1512175"/>
            <a:ext cx="1961400" cy="2411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1: 높이 400(HBS400)</a:t>
            </a:r>
            <a:endParaRPr sz="1400"/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2: 높이 540(HBS540)</a:t>
            </a:r>
            <a:endParaRPr sz="1400"/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3: 높이 640(HBS640)</a:t>
            </a:r>
            <a:endParaRPr sz="1400"/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4: 높이 820(HBS820)</a:t>
            </a:r>
            <a:endParaRPr sz="1400"/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5: 높이 960(HBS960)</a:t>
            </a:r>
            <a:endParaRPr sz="1400"/>
          </a:p>
        </xdr:txBody>
      </xdr:sp>
    </xdr:grpSp>
    <xdr:clientData fLocksWithSheet="0"/>
  </xdr:oneCellAnchor>
  <xdr:oneCellAnchor>
    <xdr:from>
      <xdr:col>7</xdr:col>
      <xdr:colOff>2743200</xdr:colOff>
      <xdr:row>70</xdr:row>
      <xdr:rowOff>19050</xdr:rowOff>
    </xdr:from>
    <xdr:ext cx="3162300" cy="2609850"/>
    <xdr:pic>
      <xdr:nvPicPr>
        <xdr:cNvPr id="2" name="image6.png" title="이미지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66675</xdr:colOff>
      <xdr:row>186</xdr:row>
      <xdr:rowOff>9525</xdr:rowOff>
    </xdr:from>
    <xdr:ext cx="7591425" cy="1104900"/>
    <xdr:sp macro="" textlink="">
      <xdr:nvSpPr>
        <xdr:cNvPr id="41" name="Shape 41">
          <a:extLst>
            <a:ext uri="{FF2B5EF4-FFF2-40B4-BE49-F238E27FC236}">
              <a16:creationId xmlns:a16="http://schemas.microsoft.com/office/drawing/2014/main" id="{00000000-0008-0000-0B00-000029000000}"/>
            </a:ext>
          </a:extLst>
        </xdr:cNvPr>
        <xdr:cNvSpPr/>
      </xdr:nvSpPr>
      <xdr:spPr>
        <a:xfrm>
          <a:off x="1442125" y="1231975"/>
          <a:ext cx="7575300" cy="1221000"/>
        </a:xfrm>
        <a:prstGeom prst="rect">
          <a:avLst/>
        </a:prstGeom>
        <a:solidFill>
          <a:srgbClr val="00FF00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1. 캡핑/밴딩/ShippingMark부착 중 PLC 판넬에서 버튼 터치시 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PLC에서 상태값 변경 1 =&gt; 2 Write, 에러코드 변경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2. WCS에서는 2 상태값 확인하고 강제배출 데이터 처리 후 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19906 Address에 1 Write하고 PLC에서 19906에 1 써진거확인후 19901 ~ 19905 초기화</a:t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19050</xdr:colOff>
      <xdr:row>28</xdr:row>
      <xdr:rowOff>200025</xdr:rowOff>
    </xdr:from>
    <xdr:ext cx="6400800" cy="2533650"/>
    <xdr:grpSp>
      <xdr:nvGrpSpPr>
        <xdr:cNvPr id="37" name="Shape 37" title="그림">
          <a:extLst>
            <a:ext uri="{FF2B5EF4-FFF2-40B4-BE49-F238E27FC236}">
              <a16:creationId xmlns:a16="http://schemas.microsoft.com/office/drawing/2014/main" id="{00000000-0008-0000-0C00-000025000000}"/>
            </a:ext>
          </a:extLst>
        </xdr:cNvPr>
        <xdr:cNvGrpSpPr/>
      </xdr:nvGrpSpPr>
      <xdr:grpSpPr>
        <a:xfrm>
          <a:off x="10237470" y="5960745"/>
          <a:ext cx="6400800" cy="2533650"/>
          <a:chOff x="152400" y="152400"/>
          <a:chExt cx="9448800" cy="2622492"/>
        </a:xfrm>
      </xdr:grpSpPr>
      <xdr:pic>
        <xdr:nvPicPr>
          <xdr:cNvPr id="42" name="Shape 42">
            <a:extLst>
              <a:ext uri="{FF2B5EF4-FFF2-40B4-BE49-F238E27FC236}">
                <a16:creationId xmlns:a16="http://schemas.microsoft.com/office/drawing/2014/main" id="{00000000-0008-0000-0C00-00002A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9448800" cy="262249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algun Gothic"/>
        <a:ea typeface="Malgun Gothic"/>
        <a:cs typeface="Malgun Gothic"/>
      </a:majorFont>
      <a:minorFont>
        <a:latin typeface="Malgun Gothic"/>
        <a:ea typeface="Malgun Gothic"/>
        <a:cs typeface="Malgun 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workbookViewId="0"/>
  </sheetViews>
  <sheetFormatPr defaultColWidth="12.59765625" defaultRowHeight="15" customHeight="1"/>
  <cols>
    <col min="1" max="1" width="3" customWidth="1"/>
    <col min="2" max="5" width="38.69921875" customWidth="1"/>
    <col min="6" max="7" width="6.8984375" customWidth="1"/>
    <col min="8" max="8" width="13.09765625" customWidth="1"/>
    <col min="9" max="9" width="25.69921875" customWidth="1"/>
    <col min="10" max="10" width="11.69921875" customWidth="1"/>
    <col min="11" max="26" width="6.59765625" customWidth="1"/>
  </cols>
  <sheetData>
    <row r="1" spans="1:26" ht="19.5" customHeight="1">
      <c r="A1" s="1"/>
      <c r="B1" s="2" t="s">
        <v>0</v>
      </c>
      <c r="C1" s="2" t="s">
        <v>1</v>
      </c>
      <c r="D1" s="2" t="s">
        <v>2</v>
      </c>
      <c r="E1" s="2" t="s">
        <v>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9.5" customHeight="1">
      <c r="A2" s="1"/>
      <c r="B2" s="3" t="s">
        <v>4</v>
      </c>
      <c r="C2" s="3" t="s">
        <v>5</v>
      </c>
      <c r="D2" s="3" t="s">
        <v>6</v>
      </c>
      <c r="E2" s="3" t="s">
        <v>7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9.5" customHeight="1">
      <c r="A3" s="1"/>
      <c r="B3" s="4" t="s">
        <v>8</v>
      </c>
      <c r="C3" s="4" t="s">
        <v>9</v>
      </c>
      <c r="D3" s="4" t="s">
        <v>10</v>
      </c>
      <c r="E3" s="4" t="s">
        <v>11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9.5" customHeight="1">
      <c r="A4" s="1"/>
      <c r="B4" s="4" t="s">
        <v>12</v>
      </c>
      <c r="C4" s="4" t="s">
        <v>13</v>
      </c>
      <c r="D4" s="4" t="s">
        <v>14</v>
      </c>
      <c r="E4" s="4" t="s">
        <v>15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9.5" customHeight="1">
      <c r="A5" s="1"/>
      <c r="B5" s="4" t="s">
        <v>16</v>
      </c>
      <c r="C5" s="4" t="s">
        <v>17</v>
      </c>
      <c r="D5" s="4" t="s">
        <v>18</v>
      </c>
      <c r="E5" s="4" t="s">
        <v>19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9.5" customHeight="1">
      <c r="A6" s="1"/>
      <c r="B6" s="4" t="s">
        <v>20</v>
      </c>
      <c r="C6" s="4" t="s">
        <v>21</v>
      </c>
      <c r="D6" s="4" t="s">
        <v>22</v>
      </c>
      <c r="E6" s="4" t="s">
        <v>23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9.5" customHeight="1">
      <c r="A7" s="1"/>
      <c r="B7" s="4" t="s">
        <v>24</v>
      </c>
      <c r="C7" s="4" t="s">
        <v>25</v>
      </c>
      <c r="D7" s="4" t="s">
        <v>26</v>
      </c>
      <c r="E7" s="5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9.5" customHeight="1">
      <c r="A8" s="1"/>
      <c r="B8" s="4" t="s">
        <v>27</v>
      </c>
      <c r="C8" s="5" t="s">
        <v>28</v>
      </c>
      <c r="D8" s="4" t="s">
        <v>29</v>
      </c>
      <c r="E8" s="5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9.5" customHeight="1">
      <c r="A9" s="1"/>
      <c r="B9" s="4" t="s">
        <v>30</v>
      </c>
      <c r="C9" s="5" t="s">
        <v>31</v>
      </c>
      <c r="D9" s="4" t="s">
        <v>32</v>
      </c>
      <c r="E9" s="5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9.5" customHeight="1">
      <c r="A10" s="1"/>
      <c r="B10" s="4" t="s">
        <v>33</v>
      </c>
      <c r="C10" s="5" t="s">
        <v>34</v>
      </c>
      <c r="D10" s="4" t="s">
        <v>35</v>
      </c>
      <c r="E10" s="5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9.5" customHeight="1">
      <c r="A11" s="1"/>
      <c r="B11" s="4"/>
      <c r="C11" s="5" t="s">
        <v>36</v>
      </c>
      <c r="D11" s="4" t="s">
        <v>23</v>
      </c>
      <c r="E11" s="5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9.5" customHeight="1">
      <c r="A12" s="1"/>
      <c r="B12" s="4"/>
      <c r="C12" s="5" t="s">
        <v>37</v>
      </c>
      <c r="D12" s="4"/>
      <c r="E12" s="5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9.5" customHeight="1">
      <c r="A13" s="1"/>
      <c r="B13" s="4"/>
      <c r="C13" s="5" t="s">
        <v>38</v>
      </c>
      <c r="D13" s="4"/>
      <c r="E13" s="5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9.5" customHeight="1">
      <c r="A14" s="1"/>
      <c r="B14" s="4"/>
      <c r="C14" s="5" t="s">
        <v>39</v>
      </c>
      <c r="D14" s="4"/>
      <c r="E14" s="5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9.5" customHeight="1">
      <c r="A15" s="1"/>
      <c r="B15" s="4"/>
      <c r="C15" s="5" t="s">
        <v>40</v>
      </c>
      <c r="D15" s="4"/>
      <c r="E15" s="5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9.5" customHeight="1">
      <c r="A16" s="1"/>
      <c r="B16" s="4"/>
      <c r="C16" s="5" t="s">
        <v>41</v>
      </c>
      <c r="D16" s="4"/>
      <c r="E16" s="5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9.5" customHeight="1">
      <c r="A17" s="1"/>
      <c r="B17" s="4"/>
      <c r="C17" s="5" t="s">
        <v>42</v>
      </c>
      <c r="D17" s="4"/>
      <c r="E17" s="5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9.5" customHeight="1">
      <c r="A18" s="1"/>
      <c r="B18" s="4"/>
      <c r="C18" s="5" t="s">
        <v>43</v>
      </c>
      <c r="D18" s="4"/>
      <c r="E18" s="5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9.5" customHeight="1">
      <c r="A19" s="1"/>
      <c r="B19" s="4"/>
      <c r="C19" s="5" t="s">
        <v>44</v>
      </c>
      <c r="D19" s="4"/>
      <c r="E19" s="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9.5" customHeight="1">
      <c r="A20" s="1"/>
      <c r="B20" s="4"/>
      <c r="C20" s="5" t="s">
        <v>33</v>
      </c>
      <c r="D20" s="4"/>
      <c r="E20" s="5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9.5" customHeight="1">
      <c r="A21" s="1"/>
      <c r="B21" s="3" t="s">
        <v>45</v>
      </c>
      <c r="C21" s="3" t="s">
        <v>45</v>
      </c>
      <c r="D21" s="3" t="s">
        <v>45</v>
      </c>
      <c r="E21" s="3" t="s">
        <v>45</v>
      </c>
      <c r="F21" s="1"/>
      <c r="G21" s="6" t="s">
        <v>46</v>
      </c>
      <c r="H21" s="6" t="s">
        <v>47</v>
      </c>
      <c r="I21" s="6" t="s">
        <v>48</v>
      </c>
      <c r="J21" s="6" t="s">
        <v>49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9.5" customHeight="1">
      <c r="A22" s="1"/>
      <c r="B22" s="7" t="s">
        <v>50</v>
      </c>
      <c r="C22" s="7" t="s">
        <v>51</v>
      </c>
      <c r="D22" s="7" t="s">
        <v>52</v>
      </c>
      <c r="E22" s="7" t="s">
        <v>53</v>
      </c>
      <c r="F22" s="1"/>
      <c r="G22" s="8" t="s">
        <v>54</v>
      </c>
      <c r="H22" s="8" t="s">
        <v>55</v>
      </c>
      <c r="I22" s="8" t="s">
        <v>56</v>
      </c>
      <c r="J22" s="8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1"/>
      <c r="B23" s="7" t="s">
        <v>57</v>
      </c>
      <c r="C23" s="7" t="s">
        <v>58</v>
      </c>
      <c r="D23" s="7" t="s">
        <v>58</v>
      </c>
      <c r="E23" s="7" t="s">
        <v>59</v>
      </c>
      <c r="F23" s="1"/>
      <c r="G23" s="8" t="s">
        <v>60</v>
      </c>
      <c r="H23" s="8" t="s">
        <v>61</v>
      </c>
      <c r="I23" s="8" t="s">
        <v>62</v>
      </c>
      <c r="J23" s="8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9.5" customHeight="1">
      <c r="A24" s="1"/>
      <c r="B24" s="7" t="s">
        <v>63</v>
      </c>
      <c r="C24" s="7" t="s">
        <v>64</v>
      </c>
      <c r="D24" s="7" t="s">
        <v>65</v>
      </c>
      <c r="E24" s="7" t="s">
        <v>66</v>
      </c>
      <c r="F24" s="1"/>
      <c r="G24" s="8" t="s">
        <v>67</v>
      </c>
      <c r="H24" s="8" t="s">
        <v>68</v>
      </c>
      <c r="I24" s="8" t="s">
        <v>69</v>
      </c>
      <c r="J24" s="8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9.5" customHeight="1">
      <c r="A25" s="1"/>
      <c r="B25" s="7" t="s">
        <v>70</v>
      </c>
      <c r="C25" s="7" t="s">
        <v>71</v>
      </c>
      <c r="D25" s="7" t="s">
        <v>72</v>
      </c>
      <c r="E25" s="7" t="s">
        <v>73</v>
      </c>
      <c r="F25" s="1"/>
      <c r="G25" s="8" t="s">
        <v>74</v>
      </c>
      <c r="H25" s="8" t="s">
        <v>75</v>
      </c>
      <c r="I25" s="8" t="s">
        <v>76</v>
      </c>
      <c r="J25" s="8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9.5" customHeight="1">
      <c r="A26" s="1"/>
      <c r="B26" s="7" t="s">
        <v>77</v>
      </c>
      <c r="C26" s="7" t="s">
        <v>78</v>
      </c>
      <c r="D26" s="7" t="s">
        <v>79</v>
      </c>
      <c r="E26" s="7" t="s">
        <v>80</v>
      </c>
      <c r="F26" s="1"/>
      <c r="G26" s="8" t="s">
        <v>81</v>
      </c>
      <c r="H26" s="8" t="s">
        <v>82</v>
      </c>
      <c r="I26" s="8" t="s">
        <v>83</v>
      </c>
      <c r="J26" s="8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9.5" customHeight="1">
      <c r="A27" s="1"/>
      <c r="B27" s="7" t="s">
        <v>84</v>
      </c>
      <c r="C27" s="7" t="s">
        <v>85</v>
      </c>
      <c r="D27" s="7" t="s">
        <v>86</v>
      </c>
      <c r="E27" s="7" t="s">
        <v>87</v>
      </c>
      <c r="F27" s="1"/>
      <c r="G27" s="8" t="s">
        <v>88</v>
      </c>
      <c r="H27" s="8" t="s">
        <v>89</v>
      </c>
      <c r="I27" s="8" t="s">
        <v>90</v>
      </c>
      <c r="J27" s="8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9.5" customHeight="1">
      <c r="A28" s="1"/>
      <c r="B28" s="7" t="s">
        <v>91</v>
      </c>
      <c r="C28" s="7" t="s">
        <v>92</v>
      </c>
      <c r="D28" s="7" t="s">
        <v>93</v>
      </c>
      <c r="E28" s="7" t="s">
        <v>94</v>
      </c>
      <c r="F28" s="1"/>
      <c r="G28" s="8" t="s">
        <v>95</v>
      </c>
      <c r="H28" s="8" t="s">
        <v>96</v>
      </c>
      <c r="I28" s="8" t="s">
        <v>97</v>
      </c>
      <c r="J28" s="8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9.5" customHeight="1">
      <c r="A29" s="1"/>
      <c r="B29" s="7" t="s">
        <v>98</v>
      </c>
      <c r="C29" s="7" t="s">
        <v>99</v>
      </c>
      <c r="D29" s="7" t="s">
        <v>100</v>
      </c>
      <c r="E29" s="7" t="s">
        <v>101</v>
      </c>
      <c r="F29" s="1"/>
      <c r="G29" s="8" t="s">
        <v>102</v>
      </c>
      <c r="H29" s="8" t="s">
        <v>103</v>
      </c>
      <c r="I29" s="8" t="s">
        <v>104</v>
      </c>
      <c r="J29" s="8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9.5" customHeight="1">
      <c r="A30" s="1"/>
      <c r="B30" s="7" t="s">
        <v>105</v>
      </c>
      <c r="C30" s="7" t="s">
        <v>106</v>
      </c>
      <c r="D30" s="7" t="s">
        <v>107</v>
      </c>
      <c r="E30" s="7" t="s">
        <v>108</v>
      </c>
      <c r="F30" s="1"/>
      <c r="G30" s="8" t="s">
        <v>109</v>
      </c>
      <c r="H30" s="8" t="s">
        <v>110</v>
      </c>
      <c r="I30" s="8" t="s">
        <v>111</v>
      </c>
      <c r="J30" s="8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9.5" customHeight="1">
      <c r="A31" s="1"/>
      <c r="B31" s="7" t="s">
        <v>112</v>
      </c>
      <c r="C31" s="7" t="s">
        <v>113</v>
      </c>
      <c r="D31" s="7" t="s">
        <v>114</v>
      </c>
      <c r="E31" s="7" t="s">
        <v>115</v>
      </c>
      <c r="F31" s="1"/>
      <c r="G31" s="8" t="s">
        <v>116</v>
      </c>
      <c r="H31" s="8" t="s">
        <v>117</v>
      </c>
      <c r="I31" s="8" t="s">
        <v>118</v>
      </c>
      <c r="J31" s="8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9.5" customHeight="1">
      <c r="A32" s="1"/>
      <c r="B32" s="7" t="s">
        <v>119</v>
      </c>
      <c r="C32" s="7" t="s">
        <v>120</v>
      </c>
      <c r="D32" s="7" t="s">
        <v>121</v>
      </c>
      <c r="E32" s="7" t="s">
        <v>122</v>
      </c>
      <c r="F32" s="1"/>
      <c r="G32" s="8" t="s">
        <v>123</v>
      </c>
      <c r="H32" s="8" t="s">
        <v>124</v>
      </c>
      <c r="I32" s="8" t="s">
        <v>125</v>
      </c>
      <c r="J32" s="8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9.5" customHeight="1">
      <c r="A33" s="1"/>
      <c r="B33" s="7" t="s">
        <v>126</v>
      </c>
      <c r="C33" s="7" t="s">
        <v>127</v>
      </c>
      <c r="D33" s="7" t="s">
        <v>128</v>
      </c>
      <c r="E33" s="7" t="s">
        <v>129</v>
      </c>
      <c r="F33" s="1"/>
      <c r="G33" s="8" t="s">
        <v>130</v>
      </c>
      <c r="H33" s="8" t="s">
        <v>131</v>
      </c>
      <c r="I33" s="8" t="s">
        <v>132</v>
      </c>
      <c r="J33" s="8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9.5" customHeight="1">
      <c r="A34" s="1"/>
      <c r="B34" s="7" t="s">
        <v>133</v>
      </c>
      <c r="C34" s="7" t="s">
        <v>134</v>
      </c>
      <c r="D34" s="7" t="s">
        <v>135</v>
      </c>
      <c r="E34" s="7" t="s">
        <v>136</v>
      </c>
      <c r="F34" s="1"/>
      <c r="G34" s="8" t="s">
        <v>137</v>
      </c>
      <c r="H34" s="8" t="s">
        <v>138</v>
      </c>
      <c r="I34" s="8" t="s">
        <v>139</v>
      </c>
      <c r="J34" s="8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9.5" customHeight="1">
      <c r="A35" s="1"/>
      <c r="B35" s="7" t="s">
        <v>140</v>
      </c>
      <c r="C35" s="7" t="s">
        <v>141</v>
      </c>
      <c r="D35" s="7" t="s">
        <v>142</v>
      </c>
      <c r="E35" s="7" t="s">
        <v>143</v>
      </c>
      <c r="F35" s="1"/>
      <c r="G35" s="8" t="s">
        <v>144</v>
      </c>
      <c r="H35" s="8" t="s">
        <v>145</v>
      </c>
      <c r="I35" s="8" t="s">
        <v>146</v>
      </c>
      <c r="J35" s="8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9.5" customHeight="1">
      <c r="A36" s="1"/>
      <c r="B36" s="7" t="s">
        <v>147</v>
      </c>
      <c r="C36" s="7" t="s">
        <v>148</v>
      </c>
      <c r="D36" s="7" t="s">
        <v>149</v>
      </c>
      <c r="E36" s="7" t="s">
        <v>150</v>
      </c>
      <c r="F36" s="1"/>
      <c r="G36" s="8" t="s">
        <v>151</v>
      </c>
      <c r="H36" s="8" t="s">
        <v>152</v>
      </c>
      <c r="I36" s="8" t="s">
        <v>153</v>
      </c>
      <c r="J36" s="8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9.5" customHeight="1">
      <c r="A37" s="1"/>
      <c r="B37" s="7" t="s">
        <v>154</v>
      </c>
      <c r="C37" s="7" t="s">
        <v>155</v>
      </c>
      <c r="D37" s="5"/>
      <c r="E37" s="7" t="s">
        <v>156</v>
      </c>
      <c r="F37" s="1"/>
      <c r="G37" s="8" t="s">
        <v>157</v>
      </c>
      <c r="H37" s="8" t="s">
        <v>158</v>
      </c>
      <c r="I37" s="8" t="s">
        <v>159</v>
      </c>
      <c r="J37" s="8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9.5" customHeight="1">
      <c r="A38" s="1"/>
      <c r="B38" s="7" t="s">
        <v>160</v>
      </c>
      <c r="C38" s="7" t="s">
        <v>161</v>
      </c>
      <c r="D38" s="5"/>
      <c r="E38" s="5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9.5" customHeight="1">
      <c r="A39" s="1"/>
      <c r="B39" s="7" t="s">
        <v>162</v>
      </c>
      <c r="C39" s="5"/>
      <c r="D39" s="5"/>
      <c r="E39" s="5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9.5" customHeight="1">
      <c r="A40" s="1"/>
      <c r="B40" s="7" t="s">
        <v>163</v>
      </c>
      <c r="C40" s="5"/>
      <c r="D40" s="5"/>
      <c r="E40" s="5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9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9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9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9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9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9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9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9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9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9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9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9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9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9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9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9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9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9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9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9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9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9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9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9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9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9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9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9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9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9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9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9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9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9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9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9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9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9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9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9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9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9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9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9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9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9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9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9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9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9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9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9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9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9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9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9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9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9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9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9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9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9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9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9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9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9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9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9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9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9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9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9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9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9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9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9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9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9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9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9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9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9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9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9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9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9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9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9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9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9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9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9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9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9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9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9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9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9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9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9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9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9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9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9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9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9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9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9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9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9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9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9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9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9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9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9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9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9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9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9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9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9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9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9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9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9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9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9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9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9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9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9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9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9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9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9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9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9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9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9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9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9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9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9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9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9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9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9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9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9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9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9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9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9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9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9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9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9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9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9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9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9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9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9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9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9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9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9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9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9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9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9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9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9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9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9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9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9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9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9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9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9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9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9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9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9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9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9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9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9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9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9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9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9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9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9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9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9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9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9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phoneticPr fontId="29" type="noConversion"/>
  <pageMargins left="0.7" right="0.7" top="0.75" bottom="0.75" header="0" footer="0"/>
  <pageSetup paperSize="9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000"/>
  <sheetViews>
    <sheetView workbookViewId="0">
      <selection activeCell="C6" sqref="C6"/>
    </sheetView>
  </sheetViews>
  <sheetFormatPr defaultColWidth="12.59765625" defaultRowHeight="15" customHeight="1"/>
  <cols>
    <col min="1" max="2" width="14.3984375" customWidth="1"/>
    <col min="3" max="3" width="25.69921875" customWidth="1"/>
    <col min="4" max="4" width="19.19921875" customWidth="1"/>
    <col min="5" max="5" width="11" customWidth="1"/>
    <col min="6" max="6" width="33.19921875" customWidth="1"/>
    <col min="7" max="26" width="11" customWidth="1"/>
  </cols>
  <sheetData>
    <row r="1" spans="1:26" ht="19.2">
      <c r="A1" s="10" t="s">
        <v>164</v>
      </c>
      <c r="B1" s="10" t="s">
        <v>165</v>
      </c>
      <c r="C1" s="10" t="s">
        <v>166</v>
      </c>
      <c r="D1" s="10" t="s">
        <v>167</v>
      </c>
      <c r="E1" s="10" t="s">
        <v>168</v>
      </c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9.2">
      <c r="A2" s="11" t="s">
        <v>2098</v>
      </c>
      <c r="B2" s="11" t="s">
        <v>169</v>
      </c>
      <c r="C2" s="12" t="s">
        <v>170</v>
      </c>
      <c r="D2" s="12" t="s">
        <v>171</v>
      </c>
      <c r="E2" s="12">
        <v>2200</v>
      </c>
      <c r="F2" s="13" t="s">
        <v>172</v>
      </c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9.2">
      <c r="A3" s="11" t="s">
        <v>2098</v>
      </c>
      <c r="B3" s="11" t="s">
        <v>169</v>
      </c>
      <c r="C3" s="12" t="s">
        <v>173</v>
      </c>
      <c r="D3" s="12" t="s">
        <v>171</v>
      </c>
      <c r="E3" s="12">
        <v>2300</v>
      </c>
      <c r="F3" s="13" t="s">
        <v>172</v>
      </c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7.399999999999999">
      <c r="A4" s="14"/>
      <c r="B4" s="14"/>
      <c r="C4" s="14"/>
      <c r="D4" s="14"/>
      <c r="E4" s="14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9.2">
      <c r="A5" s="11" t="s">
        <v>2099</v>
      </c>
      <c r="B5" s="11" t="s">
        <v>169</v>
      </c>
      <c r="C5" s="12" t="s">
        <v>170</v>
      </c>
      <c r="D5" s="12" t="s">
        <v>171</v>
      </c>
      <c r="E5" s="12">
        <v>2200</v>
      </c>
      <c r="F5" s="13" t="s">
        <v>172</v>
      </c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9.2">
      <c r="A6" s="11" t="s">
        <v>2099</v>
      </c>
      <c r="B6" s="11" t="s">
        <v>169</v>
      </c>
      <c r="C6" s="12" t="s">
        <v>173</v>
      </c>
      <c r="D6" s="12" t="s">
        <v>171</v>
      </c>
      <c r="E6" s="12">
        <v>2300</v>
      </c>
      <c r="F6" s="13" t="s">
        <v>172</v>
      </c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7.399999999999999">
      <c r="A7" s="14"/>
      <c r="B7" s="14"/>
      <c r="C7" s="14"/>
      <c r="D7" s="14"/>
      <c r="E7" s="14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9.2">
      <c r="A8" s="11" t="s">
        <v>174</v>
      </c>
      <c r="B8" s="11" t="s">
        <v>169</v>
      </c>
      <c r="C8" s="12" t="s">
        <v>170</v>
      </c>
      <c r="D8" s="12" t="s">
        <v>171</v>
      </c>
      <c r="E8" s="12">
        <v>2200</v>
      </c>
      <c r="F8" s="13" t="s">
        <v>172</v>
      </c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9.2">
      <c r="A9" s="11" t="s">
        <v>174</v>
      </c>
      <c r="B9" s="11" t="s">
        <v>169</v>
      </c>
      <c r="C9" s="12" t="s">
        <v>173</v>
      </c>
      <c r="D9" s="12" t="s">
        <v>171</v>
      </c>
      <c r="E9" s="12">
        <v>2300</v>
      </c>
      <c r="F9" s="13" t="s">
        <v>172</v>
      </c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7.399999999999999">
      <c r="A10" s="14"/>
      <c r="B10" s="14"/>
      <c r="C10" s="14"/>
      <c r="D10" s="14"/>
      <c r="E10" s="14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9.2">
      <c r="A11" s="11" t="s">
        <v>175</v>
      </c>
      <c r="B11" s="11" t="s">
        <v>169</v>
      </c>
      <c r="C11" s="12" t="s">
        <v>170</v>
      </c>
      <c r="D11" s="12" t="s">
        <v>171</v>
      </c>
      <c r="E11" s="12">
        <v>2200</v>
      </c>
      <c r="F11" s="13" t="s">
        <v>172</v>
      </c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9.2">
      <c r="A12" s="11" t="s">
        <v>175</v>
      </c>
      <c r="B12" s="11" t="s">
        <v>169</v>
      </c>
      <c r="C12" s="12" t="s">
        <v>173</v>
      </c>
      <c r="D12" s="12" t="s">
        <v>171</v>
      </c>
      <c r="E12" s="12">
        <v>2300</v>
      </c>
      <c r="F12" s="13" t="s">
        <v>172</v>
      </c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7.399999999999999">
      <c r="A13" s="8"/>
      <c r="B13" s="8"/>
      <c r="C13" s="8"/>
      <c r="D13" s="8"/>
      <c r="E13" s="8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9.2">
      <c r="A14" s="11"/>
      <c r="B14" s="11"/>
      <c r="C14" s="12"/>
      <c r="D14" s="12"/>
      <c r="E14" s="12"/>
      <c r="F14" s="13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9.2">
      <c r="A15" s="11"/>
      <c r="B15" s="11"/>
      <c r="C15" s="12"/>
      <c r="D15" s="12"/>
      <c r="E15" s="12"/>
      <c r="F15" s="13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7.399999999999999">
      <c r="A16" s="8"/>
      <c r="B16" s="8"/>
      <c r="C16" s="8"/>
      <c r="D16" s="8"/>
      <c r="E16" s="8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7.399999999999999">
      <c r="A17" s="8"/>
      <c r="B17" s="8"/>
      <c r="C17" s="8"/>
      <c r="D17" s="8"/>
      <c r="E17" s="8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7.399999999999999">
      <c r="A18" s="8"/>
      <c r="B18" s="8"/>
      <c r="C18" s="8"/>
      <c r="D18" s="8"/>
      <c r="E18" s="8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7.399999999999999">
      <c r="A19" s="8"/>
      <c r="B19" s="8"/>
      <c r="C19" s="8"/>
      <c r="D19" s="8"/>
      <c r="E19" s="8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7.399999999999999">
      <c r="A20" s="8"/>
      <c r="B20" s="8"/>
      <c r="C20" s="8"/>
      <c r="D20" s="8"/>
      <c r="E20" s="8"/>
      <c r="F20" s="211" t="s">
        <v>176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5.75" customHeight="1">
      <c r="A21" s="8"/>
      <c r="B21" s="8"/>
      <c r="C21" s="8"/>
      <c r="D21" s="8"/>
      <c r="E21" s="8"/>
      <c r="F21" s="212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5.75" customHeight="1">
      <c r="A22" s="8"/>
      <c r="B22" s="8"/>
      <c r="C22" s="8"/>
      <c r="D22" s="8"/>
      <c r="E22" s="8"/>
      <c r="F22" s="212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7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>
      <c r="A30" s="9"/>
      <c r="B30" s="9"/>
      <c r="C30" s="15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>
      <c r="A31" s="9"/>
      <c r="B31" s="9"/>
      <c r="C31" s="15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>
      <c r="A32" s="9"/>
      <c r="B32" s="9"/>
      <c r="C32" s="15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>
      <c r="A33" s="9"/>
      <c r="B33" s="9"/>
      <c r="C33" s="15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>
      <c r="A34" s="9"/>
      <c r="B34" s="9"/>
      <c r="C34" s="15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5.7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5.7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.7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5.7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5.7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mergeCells count="1">
    <mergeCell ref="F20:F22"/>
  </mergeCells>
  <phoneticPr fontId="29" type="noConversion"/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BD647"/>
  <sheetViews>
    <sheetView workbookViewId="0">
      <pane ySplit="5" topLeftCell="A6" activePane="bottomLeft" state="frozen"/>
      <selection pane="bottomLeft" activeCell="D7" sqref="D7:D9"/>
    </sheetView>
  </sheetViews>
  <sheetFormatPr defaultColWidth="12.59765625" defaultRowHeight="15" customHeight="1"/>
  <cols>
    <col min="1" max="1" width="10.59765625" customWidth="1"/>
    <col min="2" max="2" width="9.19921875" customWidth="1"/>
    <col min="3" max="3" width="29.59765625" customWidth="1"/>
    <col min="4" max="4" width="10.8984375" customWidth="1"/>
    <col min="5" max="5" width="6.5" customWidth="1"/>
    <col min="6" max="6" width="8.09765625" customWidth="1"/>
    <col min="7" max="7" width="6.5" customWidth="1"/>
    <col min="8" max="8" width="12.3984375" customWidth="1"/>
    <col min="9" max="9" width="12.8984375" customWidth="1"/>
    <col min="10" max="10" width="21.8984375" customWidth="1"/>
    <col min="11" max="11" width="11.5" customWidth="1"/>
    <col min="12" max="12" width="3.5" customWidth="1"/>
    <col min="13" max="13" width="10.3984375" customWidth="1"/>
    <col min="14" max="14" width="9.19921875" customWidth="1"/>
    <col min="15" max="15" width="33" customWidth="1"/>
    <col min="16" max="16" width="11.19921875" customWidth="1"/>
    <col min="17" max="17" width="6.5" customWidth="1"/>
    <col min="18" max="18" width="7.8984375" customWidth="1"/>
    <col min="19" max="19" width="6.5" customWidth="1"/>
    <col min="20" max="20" width="11.69921875" customWidth="1"/>
    <col min="21" max="21" width="10" customWidth="1"/>
    <col min="22" max="22" width="32.3984375" customWidth="1"/>
    <col min="23" max="23" width="11.5" customWidth="1"/>
    <col min="24" max="24" width="4.59765625" customWidth="1"/>
    <col min="25" max="25" width="10.09765625" customWidth="1"/>
    <col min="26" max="26" width="9.19921875" customWidth="1"/>
    <col min="27" max="27" width="30.59765625" customWidth="1"/>
    <col min="28" max="29" width="12.3984375" customWidth="1"/>
    <col min="30" max="30" width="8.09765625" customWidth="1"/>
    <col min="31" max="31" width="6.5" customWidth="1"/>
    <col min="32" max="32" width="11.69921875" customWidth="1"/>
    <col min="33" max="33" width="10" customWidth="1"/>
    <col min="34" max="34" width="21.19921875" customWidth="1"/>
    <col min="35" max="35" width="11.5" customWidth="1"/>
    <col min="36" max="36" width="3.5" customWidth="1"/>
    <col min="37" max="37" width="10.59765625" customWidth="1"/>
    <col min="38" max="38" width="9.19921875" customWidth="1"/>
    <col min="39" max="39" width="28.3984375" customWidth="1"/>
    <col min="40" max="40" width="11.69921875" customWidth="1"/>
    <col min="41" max="41" width="12.3984375" customWidth="1"/>
    <col min="42" max="43" width="6.5" customWidth="1"/>
    <col min="44" max="44" width="12.3984375" customWidth="1"/>
    <col min="45" max="45" width="10.3984375" customWidth="1"/>
    <col min="46" max="46" width="32.8984375" customWidth="1"/>
    <col min="47" max="47" width="11.5" customWidth="1"/>
    <col min="48" max="48" width="33.5" customWidth="1"/>
    <col min="49" max="49" width="7.3984375" customWidth="1"/>
    <col min="50" max="54" width="7.5" customWidth="1"/>
    <col min="55" max="55" width="6.8984375" customWidth="1"/>
    <col min="56" max="56" width="8" customWidth="1"/>
  </cols>
  <sheetData>
    <row r="1" spans="1:56" ht="16.5" customHeight="1">
      <c r="A1" s="216" t="s">
        <v>177</v>
      </c>
      <c r="B1" s="214"/>
      <c r="C1" s="214"/>
      <c r="D1" s="214"/>
      <c r="E1" s="214"/>
      <c r="F1" s="214"/>
      <c r="G1" s="214"/>
      <c r="H1" s="214"/>
      <c r="I1" s="214"/>
      <c r="J1" s="214"/>
      <c r="K1" s="215"/>
      <c r="L1" s="16"/>
      <c r="M1" s="216" t="s">
        <v>178</v>
      </c>
      <c r="N1" s="214"/>
      <c r="O1" s="214"/>
      <c r="P1" s="214"/>
      <c r="Q1" s="214"/>
      <c r="R1" s="214"/>
      <c r="S1" s="214"/>
      <c r="T1" s="214"/>
      <c r="U1" s="214"/>
      <c r="V1" s="214"/>
      <c r="W1" s="215"/>
      <c r="X1" s="16"/>
      <c r="Y1" s="216" t="s">
        <v>179</v>
      </c>
      <c r="Z1" s="214"/>
      <c r="AA1" s="214"/>
      <c r="AB1" s="214"/>
      <c r="AC1" s="214"/>
      <c r="AD1" s="214"/>
      <c r="AE1" s="214"/>
      <c r="AF1" s="214"/>
      <c r="AG1" s="214"/>
      <c r="AH1" s="214"/>
      <c r="AI1" s="215"/>
      <c r="AJ1" s="16"/>
      <c r="AK1" s="216" t="s">
        <v>180</v>
      </c>
      <c r="AL1" s="214"/>
      <c r="AM1" s="214"/>
      <c r="AN1" s="214"/>
      <c r="AO1" s="214"/>
      <c r="AP1" s="214"/>
      <c r="AQ1" s="214"/>
      <c r="AR1" s="214"/>
      <c r="AS1" s="214"/>
      <c r="AT1" s="214"/>
      <c r="AU1" s="215"/>
      <c r="AV1" s="16"/>
      <c r="AW1" s="16"/>
      <c r="AX1" s="16"/>
      <c r="AY1" s="16"/>
      <c r="AZ1" s="16"/>
      <c r="BA1" s="16"/>
      <c r="BB1" s="16"/>
      <c r="BC1" s="16"/>
      <c r="BD1" s="16"/>
    </row>
    <row r="2" spans="1:56" ht="16.5" customHeight="1">
      <c r="A2" s="17" t="s">
        <v>181</v>
      </c>
      <c r="B2" s="18" t="s">
        <v>182</v>
      </c>
      <c r="C2" s="17" t="s">
        <v>183</v>
      </c>
      <c r="D2" s="217" t="s">
        <v>184</v>
      </c>
      <c r="E2" s="17" t="s">
        <v>185</v>
      </c>
      <c r="F2" s="17" t="s">
        <v>186</v>
      </c>
      <c r="G2" s="17" t="s">
        <v>187</v>
      </c>
      <c r="H2" s="17" t="s">
        <v>188</v>
      </c>
      <c r="I2" s="17" t="s">
        <v>189</v>
      </c>
      <c r="J2" s="17" t="s">
        <v>190</v>
      </c>
      <c r="K2" s="17" t="s">
        <v>191</v>
      </c>
      <c r="L2" s="16"/>
      <c r="M2" s="17" t="s">
        <v>181</v>
      </c>
      <c r="N2" s="18" t="s">
        <v>182</v>
      </c>
      <c r="O2" s="17" t="s">
        <v>183</v>
      </c>
      <c r="P2" s="217" t="s">
        <v>184</v>
      </c>
      <c r="Q2" s="17" t="s">
        <v>185</v>
      </c>
      <c r="R2" s="17" t="s">
        <v>186</v>
      </c>
      <c r="S2" s="17" t="s">
        <v>187</v>
      </c>
      <c r="T2" s="19" t="s">
        <v>188</v>
      </c>
      <c r="U2" s="17" t="s">
        <v>189</v>
      </c>
      <c r="V2" s="17" t="s">
        <v>190</v>
      </c>
      <c r="W2" s="17" t="s">
        <v>191</v>
      </c>
      <c r="X2" s="16"/>
      <c r="Y2" s="17" t="s">
        <v>181</v>
      </c>
      <c r="Z2" s="18" t="s">
        <v>182</v>
      </c>
      <c r="AA2" s="17" t="s">
        <v>183</v>
      </c>
      <c r="AB2" s="217" t="s">
        <v>184</v>
      </c>
      <c r="AC2" s="17" t="s">
        <v>185</v>
      </c>
      <c r="AD2" s="17" t="s">
        <v>186</v>
      </c>
      <c r="AE2" s="17" t="s">
        <v>187</v>
      </c>
      <c r="AF2" s="17" t="s">
        <v>188</v>
      </c>
      <c r="AG2" s="17" t="s">
        <v>189</v>
      </c>
      <c r="AH2" s="17" t="s">
        <v>190</v>
      </c>
      <c r="AI2" s="17" t="s">
        <v>191</v>
      </c>
      <c r="AJ2" s="16"/>
      <c r="AK2" s="17" t="s">
        <v>181</v>
      </c>
      <c r="AL2" s="18" t="s">
        <v>182</v>
      </c>
      <c r="AM2" s="17" t="s">
        <v>183</v>
      </c>
      <c r="AN2" s="217" t="s">
        <v>192</v>
      </c>
      <c r="AO2" s="17" t="s">
        <v>185</v>
      </c>
      <c r="AP2" s="17" t="s">
        <v>186</v>
      </c>
      <c r="AQ2" s="17" t="s">
        <v>187</v>
      </c>
      <c r="AR2" s="17" t="s">
        <v>188</v>
      </c>
      <c r="AS2" s="17" t="s">
        <v>189</v>
      </c>
      <c r="AT2" s="17" t="s">
        <v>190</v>
      </c>
      <c r="AU2" s="17" t="s">
        <v>191</v>
      </c>
      <c r="AV2" s="16"/>
      <c r="AW2" s="17"/>
      <c r="AX2" s="17" t="s">
        <v>185</v>
      </c>
      <c r="AY2" s="17" t="s">
        <v>186</v>
      </c>
      <c r="AZ2" s="17" t="s">
        <v>187</v>
      </c>
      <c r="BA2" s="17" t="s">
        <v>193</v>
      </c>
      <c r="BB2" s="17" t="s">
        <v>194</v>
      </c>
      <c r="BC2" s="17" t="s">
        <v>195</v>
      </c>
      <c r="BD2" s="16"/>
    </row>
    <row r="3" spans="1:56" ht="16.5" customHeight="1">
      <c r="A3" s="20"/>
      <c r="B3" s="20"/>
      <c r="C3" s="21" t="s">
        <v>196</v>
      </c>
      <c r="D3" s="218"/>
      <c r="E3" s="20">
        <f t="shared" ref="E3:G3" si="0">SUM(E6:E477)</f>
        <v>23760</v>
      </c>
      <c r="F3" s="20">
        <f t="shared" si="0"/>
        <v>10.5</v>
      </c>
      <c r="G3" s="20">
        <f t="shared" si="0"/>
        <v>19.499999999999996</v>
      </c>
      <c r="H3" s="22">
        <f>COUNTIF(H6:H312, "MCR*")</f>
        <v>0</v>
      </c>
      <c r="I3" s="20"/>
      <c r="J3" s="20"/>
      <c r="K3" s="20"/>
      <c r="L3" s="23"/>
      <c r="M3" s="20"/>
      <c r="N3" s="20"/>
      <c r="O3" s="21" t="s">
        <v>196</v>
      </c>
      <c r="P3" s="218"/>
      <c r="Q3" s="20">
        <f>SUM(Q6:Q165)</f>
        <v>9280</v>
      </c>
      <c r="R3" s="20">
        <f t="shared" ref="R3:S3" si="1">SUM(R6:R627)</f>
        <v>22.5</v>
      </c>
      <c r="S3" s="20">
        <f t="shared" si="1"/>
        <v>11.7</v>
      </c>
      <c r="T3" s="22">
        <f>COUNTIF(T6:T627, "MCR*")</f>
        <v>0</v>
      </c>
      <c r="U3" s="20"/>
      <c r="V3" s="20"/>
      <c r="W3" s="20"/>
      <c r="X3" s="23"/>
      <c r="Y3" s="20"/>
      <c r="Z3" s="20"/>
      <c r="AA3" s="21" t="s">
        <v>196</v>
      </c>
      <c r="AB3" s="218"/>
      <c r="AC3" s="24">
        <f>SUM(E159:E312)</f>
        <v>11200</v>
      </c>
      <c r="AD3" s="20">
        <f t="shared" ref="AD3:AE3" si="2">SUM(AD30:AD211)</f>
        <v>21</v>
      </c>
      <c r="AE3" s="20">
        <f t="shared" si="2"/>
        <v>11.7</v>
      </c>
      <c r="AF3" s="22">
        <f>COUNTIF(AF30:AF76, "MCR*")</f>
        <v>0</v>
      </c>
      <c r="AG3" s="20"/>
      <c r="AH3" s="20"/>
      <c r="AI3" s="20"/>
      <c r="AJ3" s="23"/>
      <c r="AK3" s="20"/>
      <c r="AL3" s="20"/>
      <c r="AM3" s="21" t="s">
        <v>196</v>
      </c>
      <c r="AN3" s="218"/>
      <c r="AO3" s="25">
        <f>SUM(Q309:Q628)</f>
        <v>8080</v>
      </c>
      <c r="AP3" s="20">
        <f>SUM(AP6:AP30)</f>
        <v>17.25</v>
      </c>
      <c r="AQ3" s="20">
        <f>SUM(AQ6:AQ475)</f>
        <v>0</v>
      </c>
      <c r="AR3" s="22">
        <f>COUNTIF(AR6:AR30, "MCR*")</f>
        <v>0</v>
      </c>
      <c r="AS3" s="20"/>
      <c r="AT3" s="20"/>
      <c r="AU3" s="20"/>
      <c r="AV3" s="23"/>
      <c r="AW3" s="21" t="s">
        <v>196</v>
      </c>
      <c r="AX3" s="20">
        <f t="shared" ref="AX3:AZ3" si="3">SUM(E3,Q3,AC3,AO3)</f>
        <v>52320</v>
      </c>
      <c r="AY3" s="20">
        <f t="shared" si="3"/>
        <v>71.25</v>
      </c>
      <c r="AZ3" s="20">
        <f t="shared" si="3"/>
        <v>42.899999999999991</v>
      </c>
      <c r="BA3" s="20">
        <f t="shared" ref="BA3:BA4" si="4">SUM(I3,U3,AG3,AS3)</f>
        <v>0</v>
      </c>
      <c r="BB3" s="20">
        <f t="shared" ref="BB3:BC3" si="5">SUM(K3,W3,AI3,AU3)</f>
        <v>0</v>
      </c>
      <c r="BC3" s="20">
        <f t="shared" si="5"/>
        <v>0</v>
      </c>
      <c r="BD3" s="23"/>
    </row>
    <row r="4" spans="1:56" ht="16.5" customHeight="1">
      <c r="A4" s="20"/>
      <c r="B4" s="20"/>
      <c r="C4" s="21" t="s">
        <v>197</v>
      </c>
      <c r="D4" s="218"/>
      <c r="E4" s="20">
        <f>COUNTA(E6:E156)</f>
        <v>133</v>
      </c>
      <c r="F4" s="20">
        <f t="shared" ref="F4:G4" si="6">COUNTA(F6:F477)</f>
        <v>13</v>
      </c>
      <c r="G4" s="20">
        <f t="shared" si="6"/>
        <v>10</v>
      </c>
      <c r="H4" s="26">
        <f>COUNTIF(H6:H312, "INV*")</f>
        <v>11</v>
      </c>
      <c r="I4" s="20">
        <f>COUNTA(I6:I477)</f>
        <v>322</v>
      </c>
      <c r="J4" s="20"/>
      <c r="K4" s="20">
        <f>COUNTA(K6:K477)</f>
        <v>0</v>
      </c>
      <c r="L4" s="23"/>
      <c r="M4" s="20"/>
      <c r="N4" s="20"/>
      <c r="O4" s="21" t="s">
        <v>197</v>
      </c>
      <c r="P4" s="218"/>
      <c r="Q4" s="20">
        <f>COUNTA(Q6:Q165)</f>
        <v>116</v>
      </c>
      <c r="R4" s="20">
        <f t="shared" ref="R4:S4" si="7">COUNTA(R6:R627)</f>
        <v>24</v>
      </c>
      <c r="S4" s="20">
        <f t="shared" si="7"/>
        <v>6</v>
      </c>
      <c r="T4" s="26">
        <f>COUNTIF(T6:T627, "INV*")</f>
        <v>22</v>
      </c>
      <c r="U4" s="20">
        <f>COUNTA(U6:U627)</f>
        <v>379</v>
      </c>
      <c r="V4" s="20"/>
      <c r="W4" s="20">
        <f>COUNTA(W6:W627)</f>
        <v>1</v>
      </c>
      <c r="X4" s="23"/>
      <c r="Y4" s="20"/>
      <c r="Z4" s="20"/>
      <c r="AA4" s="21" t="s">
        <v>197</v>
      </c>
      <c r="AB4" s="218"/>
      <c r="AC4" s="24">
        <f>COUNTA(E159:E312)</f>
        <v>140</v>
      </c>
      <c r="AD4" s="20">
        <f t="shared" ref="AD4:AE4" si="8">COUNTA(AD30:AD211)</f>
        <v>27</v>
      </c>
      <c r="AE4" s="20">
        <f t="shared" si="8"/>
        <v>6</v>
      </c>
      <c r="AF4" s="26">
        <f>COUNTIF(AF30:AF79, "INV*")</f>
        <v>26</v>
      </c>
      <c r="AG4" s="20">
        <f>COUNTA(AG30:AG497)</f>
        <v>217</v>
      </c>
      <c r="AH4" s="20"/>
      <c r="AI4" s="20">
        <f>COUNTA(AI30:AI497)</f>
        <v>2</v>
      </c>
      <c r="AJ4" s="23"/>
      <c r="AK4" s="20"/>
      <c r="AL4" s="20"/>
      <c r="AM4" s="21" t="s">
        <v>197</v>
      </c>
      <c r="AN4" s="218"/>
      <c r="AO4" s="25">
        <f>COUNTA(Q309:Q628)</f>
        <v>107</v>
      </c>
      <c r="AP4" s="20">
        <f>COUNTA(AP6:AP30)</f>
        <v>22</v>
      </c>
      <c r="AQ4" s="20">
        <f>COUNTA(AQ6:AQ475)</f>
        <v>0</v>
      </c>
      <c r="AR4" s="26">
        <f>COUNTIF(AR6:AR30, "INV*")</f>
        <v>21</v>
      </c>
      <c r="AS4" s="20">
        <f>COUNTA(AS6:AS475)</f>
        <v>25</v>
      </c>
      <c r="AT4" s="20"/>
      <c r="AU4" s="20">
        <f>COUNTA(AU6:AU475)</f>
        <v>3</v>
      </c>
      <c r="AV4" s="23"/>
      <c r="AW4" s="21" t="s">
        <v>197</v>
      </c>
      <c r="AX4" s="20">
        <f t="shared" ref="AX4:AZ4" si="9">SUM(E4,Q4,AC4,AO4)</f>
        <v>496</v>
      </c>
      <c r="AY4" s="20">
        <f t="shared" si="9"/>
        <v>86</v>
      </c>
      <c r="AZ4" s="20">
        <f t="shared" si="9"/>
        <v>22</v>
      </c>
      <c r="BA4" s="20">
        <f t="shared" si="4"/>
        <v>943</v>
      </c>
      <c r="BB4" s="20">
        <f>SUM(K4,W4,AI4,AU4)</f>
        <v>6</v>
      </c>
      <c r="BC4" s="20">
        <f>SUM(H4,T4,AF4,AR4)-(BC5+BC6)</f>
        <v>69</v>
      </c>
      <c r="BD4" s="27" t="s">
        <v>198</v>
      </c>
    </row>
    <row r="5" spans="1:56" ht="16.5" customHeight="1">
      <c r="A5" s="20"/>
      <c r="B5" s="28" t="s">
        <v>199</v>
      </c>
      <c r="C5" s="21"/>
      <c r="D5" s="219"/>
      <c r="E5" s="20">
        <f>COUNTA(E6:E312)</f>
        <v>273</v>
      </c>
      <c r="F5" s="29">
        <f>COUNTIF(F6:F312, "1.5")</f>
        <v>1</v>
      </c>
      <c r="G5" s="20"/>
      <c r="H5" s="30">
        <f>COUNTIF(H6:H312, "CC-Link")</f>
        <v>152</v>
      </c>
      <c r="I5" s="20"/>
      <c r="J5" s="20"/>
      <c r="K5" s="20"/>
      <c r="L5" s="23"/>
      <c r="M5" s="20"/>
      <c r="N5" s="28" t="s">
        <v>200</v>
      </c>
      <c r="O5" s="21"/>
      <c r="P5" s="219"/>
      <c r="Q5" s="20">
        <f>COUNTA(Q6:Q627)</f>
        <v>354</v>
      </c>
      <c r="R5" s="29">
        <f>COUNTIF(R6:R627, "1.5")</f>
        <v>6</v>
      </c>
      <c r="S5" s="20"/>
      <c r="T5" s="30">
        <f>COUNTIF(T6:T627, "CC-Link")</f>
        <v>207</v>
      </c>
      <c r="U5" s="20"/>
      <c r="V5" s="20"/>
      <c r="W5" s="20"/>
      <c r="X5" s="20">
        <f>COUNTA(X6:X494)</f>
        <v>179</v>
      </c>
      <c r="Y5" s="20"/>
      <c r="Z5" s="28" t="s">
        <v>201</v>
      </c>
      <c r="AA5" s="21"/>
      <c r="AB5" s="219"/>
      <c r="AC5" s="24" t="s">
        <v>202</v>
      </c>
      <c r="AD5" s="29">
        <f>COUNTIF(AD30:AD512, "1.5")</f>
        <v>3</v>
      </c>
      <c r="AE5" s="20"/>
      <c r="AF5" s="30">
        <f>COUNTIF(AF30:AF352, "CC-Link")</f>
        <v>99</v>
      </c>
      <c r="AG5" s="20"/>
      <c r="AH5" s="20"/>
      <c r="AI5" s="20"/>
      <c r="AJ5" s="23"/>
      <c r="AK5" s="20"/>
      <c r="AL5" s="28" t="s">
        <v>203</v>
      </c>
      <c r="AM5" s="21"/>
      <c r="AN5" s="219"/>
      <c r="AO5" s="25" t="s">
        <v>204</v>
      </c>
      <c r="AP5" s="29">
        <f>COUNTIF(AP6:AP30, "1.5")</f>
        <v>1</v>
      </c>
      <c r="AQ5" s="20"/>
      <c r="AR5" s="30">
        <f>COUNTIF(AR6:AR332, "CC-Link")</f>
        <v>3</v>
      </c>
      <c r="AS5" s="20"/>
      <c r="AT5" s="20"/>
      <c r="AU5" s="20"/>
      <c r="AV5" s="23"/>
      <c r="AW5" s="21"/>
      <c r="AX5" s="20"/>
      <c r="AY5" s="20"/>
      <c r="AZ5" s="20"/>
      <c r="BA5" s="20"/>
      <c r="BB5" s="20"/>
      <c r="BC5" s="20">
        <f>SUM(F5,R5,AD5,AP5)-BC6</f>
        <v>11</v>
      </c>
      <c r="BD5" s="31" t="s">
        <v>205</v>
      </c>
    </row>
    <row r="6" spans="1:56" ht="16.5" customHeight="1">
      <c r="A6" s="213" t="s">
        <v>8</v>
      </c>
      <c r="B6" s="214"/>
      <c r="C6" s="215"/>
      <c r="D6" s="32"/>
      <c r="E6" s="32"/>
      <c r="F6" s="32"/>
      <c r="G6" s="32"/>
      <c r="H6" s="32"/>
      <c r="I6" s="32"/>
      <c r="J6" s="32"/>
      <c r="K6" s="32"/>
      <c r="L6" s="16"/>
      <c r="M6" s="213" t="s">
        <v>9</v>
      </c>
      <c r="N6" s="214"/>
      <c r="O6" s="215"/>
      <c r="P6" s="33"/>
      <c r="Q6" s="32"/>
      <c r="R6" s="32"/>
      <c r="S6" s="32"/>
      <c r="T6" s="34"/>
      <c r="U6" s="32"/>
      <c r="V6" s="32"/>
      <c r="W6" s="32"/>
      <c r="X6" s="16"/>
      <c r="Y6" s="213" t="s">
        <v>10</v>
      </c>
      <c r="Z6" s="214"/>
      <c r="AA6" s="215"/>
      <c r="AB6" s="33"/>
      <c r="AC6" s="32"/>
      <c r="AD6" s="32"/>
      <c r="AE6" s="32"/>
      <c r="AF6" s="34"/>
      <c r="AG6" s="32"/>
      <c r="AH6" s="32"/>
      <c r="AI6" s="32"/>
      <c r="AJ6" s="16"/>
      <c r="AK6" s="213" t="s">
        <v>11</v>
      </c>
      <c r="AL6" s="214"/>
      <c r="AM6" s="215"/>
      <c r="AN6" s="33"/>
      <c r="AO6" s="33"/>
      <c r="AP6" s="32"/>
      <c r="AQ6" s="32"/>
      <c r="AR6" s="32"/>
      <c r="AS6" s="32"/>
      <c r="AT6" s="32"/>
      <c r="AU6" s="32"/>
      <c r="AV6" s="16"/>
      <c r="AW6" s="16"/>
      <c r="AX6" s="16"/>
      <c r="AY6" s="16"/>
      <c r="AZ6" s="16"/>
      <c r="BA6" s="16"/>
      <c r="BB6" s="16"/>
      <c r="BC6" s="16"/>
      <c r="BD6" s="16"/>
    </row>
    <row r="7" spans="1:56" ht="16.5" customHeight="1">
      <c r="A7" s="7" t="s">
        <v>2097</v>
      </c>
      <c r="B7" s="206">
        <v>11001</v>
      </c>
      <c r="C7" s="7" t="s">
        <v>206</v>
      </c>
      <c r="D7" s="205">
        <v>10001</v>
      </c>
      <c r="E7" s="36">
        <v>80</v>
      </c>
      <c r="F7" s="36"/>
      <c r="G7" s="36"/>
      <c r="H7" s="36" t="s">
        <v>207</v>
      </c>
      <c r="I7" s="7" t="str">
        <f t="shared" ref="I7:I59" si="10">"PH"&amp;RIGHT(A7,7)</f>
        <v>PH1-1-001</v>
      </c>
      <c r="J7" s="7"/>
      <c r="K7" s="7"/>
      <c r="L7" s="16"/>
      <c r="M7" s="7"/>
      <c r="N7" s="37"/>
      <c r="O7" s="7"/>
      <c r="P7" s="36"/>
      <c r="Q7" s="36"/>
      <c r="R7" s="36"/>
      <c r="S7" s="36"/>
      <c r="T7" s="38" t="s">
        <v>207</v>
      </c>
      <c r="U7" s="7"/>
      <c r="V7" s="7"/>
      <c r="W7" s="7" t="s">
        <v>208</v>
      </c>
      <c r="X7" s="16"/>
      <c r="Y7" s="7"/>
      <c r="Z7" s="7"/>
      <c r="AA7" s="7"/>
      <c r="AB7" s="36"/>
      <c r="AC7" s="36"/>
      <c r="AD7" s="36"/>
      <c r="AE7" s="36"/>
      <c r="AF7" s="38" t="s">
        <v>207</v>
      </c>
      <c r="AG7" s="7"/>
      <c r="AH7" s="7"/>
      <c r="AI7" s="7" t="s">
        <v>209</v>
      </c>
      <c r="AJ7" s="16"/>
      <c r="AK7" s="7"/>
      <c r="AL7" s="37"/>
      <c r="AM7" s="7"/>
      <c r="AN7" s="36"/>
      <c r="AO7" s="36"/>
      <c r="AP7" s="36"/>
      <c r="AQ7" s="36"/>
      <c r="AR7" s="36" t="s">
        <v>207</v>
      </c>
      <c r="AS7" s="7"/>
      <c r="AT7" s="7"/>
      <c r="AU7" s="7" t="s">
        <v>210</v>
      </c>
      <c r="AV7" s="39"/>
      <c r="AW7" s="16"/>
      <c r="AX7" s="16"/>
      <c r="AY7" s="16"/>
      <c r="AZ7" s="16"/>
      <c r="BA7" s="16"/>
      <c r="BB7" s="16"/>
      <c r="BC7" s="16"/>
      <c r="BD7" s="16"/>
    </row>
    <row r="8" spans="1:56" ht="16.5" customHeight="1">
      <c r="A8" s="7" t="s">
        <v>2103</v>
      </c>
      <c r="B8" s="206">
        <v>11002</v>
      </c>
      <c r="C8" s="7" t="s">
        <v>206</v>
      </c>
      <c r="D8" s="205">
        <v>10006</v>
      </c>
      <c r="E8" s="36">
        <v>80</v>
      </c>
      <c r="F8" s="36"/>
      <c r="G8" s="36"/>
      <c r="H8" s="36"/>
      <c r="I8" s="7" t="str">
        <f t="shared" si="10"/>
        <v>PH1-1-002</v>
      </c>
      <c r="J8" s="7"/>
      <c r="K8" s="7"/>
      <c r="L8" s="16"/>
      <c r="M8" s="7" t="s">
        <v>211</v>
      </c>
      <c r="N8" s="206">
        <v>21001</v>
      </c>
      <c r="O8" s="7" t="s">
        <v>212</v>
      </c>
      <c r="P8" s="205">
        <v>20001</v>
      </c>
      <c r="Q8" s="40"/>
      <c r="R8" s="36">
        <v>0.75</v>
      </c>
      <c r="S8" s="36"/>
      <c r="T8" s="38" t="s">
        <v>213</v>
      </c>
      <c r="U8" s="7" t="str">
        <f t="shared" ref="U8:U18" si="11">"PH"&amp;RIGHT(M8,7)</f>
        <v>PH2-1-001</v>
      </c>
      <c r="V8" s="7"/>
      <c r="W8" s="7"/>
      <c r="X8" s="16"/>
      <c r="Y8" s="7" t="s">
        <v>214</v>
      </c>
      <c r="Z8" s="35">
        <v>31001</v>
      </c>
      <c r="AA8" s="7" t="s">
        <v>212</v>
      </c>
      <c r="AB8" s="36">
        <v>10001</v>
      </c>
      <c r="AC8" s="36"/>
      <c r="AD8" s="36">
        <v>0.75</v>
      </c>
      <c r="AE8" s="36"/>
      <c r="AF8" s="38" t="s">
        <v>213</v>
      </c>
      <c r="AG8" s="7" t="str">
        <f t="shared" ref="AG8:AG19" si="12">"PH"&amp;RIGHT(Y8,7)</f>
        <v>PH3-1-001</v>
      </c>
      <c r="AH8" s="7" t="s">
        <v>215</v>
      </c>
      <c r="AI8" s="7"/>
      <c r="AJ8" s="16"/>
      <c r="AK8" s="7" t="s">
        <v>216</v>
      </c>
      <c r="AL8" s="35">
        <v>41001</v>
      </c>
      <c r="AM8" s="7" t="s">
        <v>212</v>
      </c>
      <c r="AN8" s="36">
        <v>10001</v>
      </c>
      <c r="AO8" s="36"/>
      <c r="AP8" s="36">
        <v>0.75</v>
      </c>
      <c r="AQ8" s="36"/>
      <c r="AR8" s="38" t="s">
        <v>217</v>
      </c>
      <c r="AS8" s="7" t="str">
        <f t="shared" ref="AS8:AS14" si="13">"PH"&amp;RIGHT(AK8,7)</f>
        <v>PH4-1-001</v>
      </c>
      <c r="AT8" s="41" t="s">
        <v>136</v>
      </c>
      <c r="AU8" s="7"/>
      <c r="AV8" s="16"/>
      <c r="AW8" s="16"/>
      <c r="AX8" s="16"/>
      <c r="AY8" s="16"/>
      <c r="AZ8" s="16"/>
      <c r="BA8" s="16"/>
      <c r="BB8" s="16"/>
      <c r="BC8" s="16"/>
      <c r="BD8" s="16"/>
    </row>
    <row r="9" spans="1:56" ht="16.5" customHeight="1">
      <c r="A9" s="7" t="s">
        <v>218</v>
      </c>
      <c r="B9" s="206">
        <v>11003</v>
      </c>
      <c r="C9" s="7" t="s">
        <v>206</v>
      </c>
      <c r="D9" s="205">
        <v>10011</v>
      </c>
      <c r="E9" s="36">
        <v>80</v>
      </c>
      <c r="F9" s="36"/>
      <c r="G9" s="36"/>
      <c r="H9" s="36" t="s">
        <v>207</v>
      </c>
      <c r="I9" s="7" t="str">
        <f t="shared" si="10"/>
        <v>PH1-1-003</v>
      </c>
      <c r="J9" s="7"/>
      <c r="K9" s="7"/>
      <c r="L9" s="16"/>
      <c r="M9" s="7" t="s">
        <v>219</v>
      </c>
      <c r="N9" s="206">
        <v>21002</v>
      </c>
      <c r="O9" s="7" t="s">
        <v>212</v>
      </c>
      <c r="P9" s="205">
        <v>20006</v>
      </c>
      <c r="Q9" s="42"/>
      <c r="R9" s="36">
        <v>0.75</v>
      </c>
      <c r="S9" s="36"/>
      <c r="T9" s="38" t="s">
        <v>213</v>
      </c>
      <c r="U9" s="7" t="str">
        <f t="shared" si="11"/>
        <v>PH2-1-002</v>
      </c>
      <c r="V9" s="7"/>
      <c r="W9" s="7"/>
      <c r="X9" s="16"/>
      <c r="Y9" s="7" t="s">
        <v>220</v>
      </c>
      <c r="Z9" s="35">
        <v>31002</v>
      </c>
      <c r="AA9" s="7" t="s">
        <v>212</v>
      </c>
      <c r="AB9" s="36">
        <v>10006</v>
      </c>
      <c r="AC9" s="36"/>
      <c r="AD9" s="36">
        <v>0.75</v>
      </c>
      <c r="AE9" s="36"/>
      <c r="AF9" s="38" t="s">
        <v>213</v>
      </c>
      <c r="AG9" s="7" t="str">
        <f t="shared" si="12"/>
        <v>PH3-1-002</v>
      </c>
      <c r="AH9" s="7"/>
      <c r="AI9" s="7"/>
      <c r="AJ9" s="16"/>
      <c r="AK9" s="43" t="s">
        <v>221</v>
      </c>
      <c r="AL9" s="44">
        <v>41002</v>
      </c>
      <c r="AM9" s="43" t="s">
        <v>212</v>
      </c>
      <c r="AN9" s="45">
        <v>10006</v>
      </c>
      <c r="AO9" s="45"/>
      <c r="AP9" s="45">
        <v>0.75</v>
      </c>
      <c r="AQ9" s="45"/>
      <c r="AR9" s="46" t="s">
        <v>213</v>
      </c>
      <c r="AS9" s="43" t="str">
        <f t="shared" si="13"/>
        <v>PH4-1-002</v>
      </c>
      <c r="AT9" s="43"/>
      <c r="AU9" s="43"/>
      <c r="AV9" s="47" t="s">
        <v>222</v>
      </c>
      <c r="AW9" s="16"/>
      <c r="AX9" s="16"/>
      <c r="AY9" s="16"/>
      <c r="AZ9" s="16"/>
      <c r="BA9" s="221" t="s">
        <v>183</v>
      </c>
      <c r="BB9" s="215"/>
      <c r="BC9" s="48" t="s">
        <v>197</v>
      </c>
      <c r="BD9" s="36" t="s">
        <v>223</v>
      </c>
    </row>
    <row r="10" spans="1:56" ht="16.5" customHeight="1">
      <c r="A10" s="7" t="s">
        <v>224</v>
      </c>
      <c r="B10" s="35">
        <v>11004</v>
      </c>
      <c r="C10" s="7" t="s">
        <v>206</v>
      </c>
      <c r="D10" s="36">
        <v>10016</v>
      </c>
      <c r="E10" s="36">
        <v>80</v>
      </c>
      <c r="F10" s="36"/>
      <c r="G10" s="36"/>
      <c r="H10" s="36"/>
      <c r="I10" s="7" t="str">
        <f t="shared" si="10"/>
        <v>PH1-1-004</v>
      </c>
      <c r="J10" s="7"/>
      <c r="K10" s="7"/>
      <c r="L10" s="16"/>
      <c r="M10" s="7" t="s">
        <v>225</v>
      </c>
      <c r="N10" s="206">
        <v>21003</v>
      </c>
      <c r="O10" s="7" t="s">
        <v>212</v>
      </c>
      <c r="P10" s="205">
        <v>20011</v>
      </c>
      <c r="Q10" s="42"/>
      <c r="R10" s="36">
        <v>0.75</v>
      </c>
      <c r="S10" s="36"/>
      <c r="T10" s="38" t="s">
        <v>217</v>
      </c>
      <c r="U10" s="7" t="str">
        <f t="shared" si="11"/>
        <v>PH2-1-003</v>
      </c>
      <c r="V10" s="7"/>
      <c r="W10" s="7"/>
      <c r="X10" s="16"/>
      <c r="Y10" s="7" t="s">
        <v>226</v>
      </c>
      <c r="Z10" s="35">
        <v>31003</v>
      </c>
      <c r="AA10" s="7" t="s">
        <v>212</v>
      </c>
      <c r="AB10" s="36">
        <v>10011</v>
      </c>
      <c r="AC10" s="36"/>
      <c r="AD10" s="36">
        <v>0.75</v>
      </c>
      <c r="AE10" s="36"/>
      <c r="AF10" s="38" t="s">
        <v>213</v>
      </c>
      <c r="AG10" s="7" t="str">
        <f t="shared" si="12"/>
        <v>PH3-1-003</v>
      </c>
      <c r="AH10" s="7"/>
      <c r="AI10" s="7"/>
      <c r="AJ10" s="16"/>
      <c r="AK10" s="7" t="s">
        <v>227</v>
      </c>
      <c r="AL10" s="35">
        <v>41003</v>
      </c>
      <c r="AM10" s="7" t="s">
        <v>212</v>
      </c>
      <c r="AN10" s="36">
        <v>10011</v>
      </c>
      <c r="AO10" s="36"/>
      <c r="AP10" s="36">
        <v>0.75</v>
      </c>
      <c r="AQ10" s="36"/>
      <c r="AR10" s="38" t="s">
        <v>213</v>
      </c>
      <c r="AS10" s="7" t="str">
        <f t="shared" si="13"/>
        <v>PH4-1-003</v>
      </c>
      <c r="AT10" s="7"/>
      <c r="AU10" s="7"/>
      <c r="AV10" s="16"/>
      <c r="AW10" s="16"/>
      <c r="AX10" s="16"/>
      <c r="AY10" s="16"/>
      <c r="AZ10" s="16"/>
      <c r="BA10" s="220" t="s">
        <v>228</v>
      </c>
      <c r="BB10" s="215"/>
      <c r="BC10" s="48">
        <f t="shared" ref="BC10:BC11" si="14">BC4</f>
        <v>69</v>
      </c>
      <c r="BD10" s="7" t="s">
        <v>207</v>
      </c>
    </row>
    <row r="11" spans="1:56" ht="16.5" customHeight="1">
      <c r="A11" s="7" t="s">
        <v>229</v>
      </c>
      <c r="B11" s="35">
        <v>11005</v>
      </c>
      <c r="C11" s="7" t="s">
        <v>206</v>
      </c>
      <c r="D11" s="36">
        <v>10021</v>
      </c>
      <c r="E11" s="36">
        <v>80</v>
      </c>
      <c r="F11" s="36"/>
      <c r="G11" s="36"/>
      <c r="H11" s="36" t="s">
        <v>207</v>
      </c>
      <c r="I11" s="7" t="str">
        <f t="shared" si="10"/>
        <v>PH1-1-005</v>
      </c>
      <c r="J11" s="7"/>
      <c r="K11" s="7"/>
      <c r="L11" s="16"/>
      <c r="M11" s="7" t="s">
        <v>230</v>
      </c>
      <c r="N11" s="35">
        <v>21004</v>
      </c>
      <c r="O11" s="7" t="s">
        <v>231</v>
      </c>
      <c r="P11" s="36">
        <v>10016</v>
      </c>
      <c r="Q11" s="42"/>
      <c r="R11" s="50">
        <v>0.75</v>
      </c>
      <c r="S11" s="36"/>
      <c r="T11" s="51" t="s">
        <v>217</v>
      </c>
      <c r="U11" s="7" t="str">
        <f t="shared" si="11"/>
        <v>PH2-1-004</v>
      </c>
      <c r="V11" s="52" t="s">
        <v>232</v>
      </c>
      <c r="W11" s="7"/>
      <c r="X11" s="16"/>
      <c r="Y11" s="7" t="s">
        <v>233</v>
      </c>
      <c r="Z11" s="35">
        <v>31004</v>
      </c>
      <c r="AA11" s="7" t="s">
        <v>212</v>
      </c>
      <c r="AB11" s="36">
        <v>10016</v>
      </c>
      <c r="AC11" s="36"/>
      <c r="AD11" s="36">
        <v>0.75</v>
      </c>
      <c r="AE11" s="36"/>
      <c r="AF11" s="38" t="s">
        <v>213</v>
      </c>
      <c r="AG11" s="7" t="str">
        <f t="shared" si="12"/>
        <v>PH3-1-004</v>
      </c>
      <c r="AH11" s="7"/>
      <c r="AI11" s="7"/>
      <c r="AJ11" s="16"/>
      <c r="AK11" s="7" t="s">
        <v>234</v>
      </c>
      <c r="AL11" s="35">
        <v>41004</v>
      </c>
      <c r="AM11" s="7" t="s">
        <v>212</v>
      </c>
      <c r="AN11" s="36">
        <v>10016</v>
      </c>
      <c r="AO11" s="36"/>
      <c r="AP11" s="36">
        <v>0.75</v>
      </c>
      <c r="AQ11" s="36"/>
      <c r="AR11" s="38" t="s">
        <v>213</v>
      </c>
      <c r="AS11" s="7" t="str">
        <f t="shared" si="13"/>
        <v>PH4-1-004</v>
      </c>
      <c r="AT11" s="7"/>
      <c r="AU11" s="7"/>
      <c r="AV11" s="16"/>
      <c r="AW11" s="16"/>
      <c r="AX11" s="16"/>
      <c r="AY11" s="16"/>
      <c r="AZ11" s="16"/>
      <c r="BA11" s="220" t="s">
        <v>235</v>
      </c>
      <c r="BB11" s="215"/>
      <c r="BC11" s="48">
        <f t="shared" si="14"/>
        <v>11</v>
      </c>
      <c r="BD11" s="7" t="s">
        <v>207</v>
      </c>
    </row>
    <row r="12" spans="1:56" ht="16.5" customHeight="1">
      <c r="A12" s="7" t="s">
        <v>236</v>
      </c>
      <c r="B12" s="35">
        <v>11006</v>
      </c>
      <c r="C12" s="7" t="s">
        <v>206</v>
      </c>
      <c r="D12" s="36">
        <v>10026</v>
      </c>
      <c r="E12" s="36">
        <v>80</v>
      </c>
      <c r="F12" s="36"/>
      <c r="G12" s="36"/>
      <c r="H12" s="36"/>
      <c r="I12" s="7" t="str">
        <f t="shared" si="10"/>
        <v>PH1-1-006</v>
      </c>
      <c r="J12" s="7"/>
      <c r="K12" s="7"/>
      <c r="L12" s="16"/>
      <c r="M12" s="7" t="s">
        <v>237</v>
      </c>
      <c r="N12" s="35">
        <v>21005</v>
      </c>
      <c r="O12" s="7" t="s">
        <v>238</v>
      </c>
      <c r="P12" s="36">
        <v>10021</v>
      </c>
      <c r="Q12" s="42"/>
      <c r="R12" s="50">
        <v>1.5</v>
      </c>
      <c r="S12" s="36"/>
      <c r="T12" s="51"/>
      <c r="U12" s="7" t="str">
        <f t="shared" si="11"/>
        <v>PH2-1-005</v>
      </c>
      <c r="V12" s="52"/>
      <c r="W12" s="7"/>
      <c r="X12" s="16"/>
      <c r="Y12" s="7" t="s">
        <v>239</v>
      </c>
      <c r="Z12" s="35">
        <v>31005</v>
      </c>
      <c r="AA12" s="7" t="s">
        <v>212</v>
      </c>
      <c r="AB12" s="36">
        <v>10021</v>
      </c>
      <c r="AC12" s="36"/>
      <c r="AD12" s="36">
        <v>0.75</v>
      </c>
      <c r="AE12" s="36"/>
      <c r="AF12" s="38" t="s">
        <v>213</v>
      </c>
      <c r="AG12" s="7" t="str">
        <f t="shared" si="12"/>
        <v>PH3-1-005</v>
      </c>
      <c r="AH12" s="7"/>
      <c r="AI12" s="7"/>
      <c r="AJ12" s="16"/>
      <c r="AK12" s="7" t="s">
        <v>240</v>
      </c>
      <c r="AL12" s="35">
        <v>41005</v>
      </c>
      <c r="AM12" s="7" t="s">
        <v>212</v>
      </c>
      <c r="AN12" s="36">
        <v>10021</v>
      </c>
      <c r="AO12" s="36"/>
      <c r="AP12" s="36">
        <v>0.75</v>
      </c>
      <c r="AQ12" s="36"/>
      <c r="AR12" s="38" t="s">
        <v>213</v>
      </c>
      <c r="AS12" s="7" t="str">
        <f t="shared" si="13"/>
        <v>PH4-1-005</v>
      </c>
      <c r="AT12" s="7"/>
      <c r="AU12" s="7"/>
      <c r="AV12" s="16"/>
      <c r="AW12" s="16"/>
      <c r="AX12" s="16"/>
      <c r="AY12" s="16"/>
      <c r="AZ12" s="16"/>
      <c r="BA12" s="220" t="s">
        <v>228</v>
      </c>
      <c r="BB12" s="215"/>
      <c r="BC12" s="48">
        <v>3</v>
      </c>
      <c r="BD12" s="7" t="s">
        <v>207</v>
      </c>
    </row>
    <row r="13" spans="1:56" ht="16.5" customHeight="1">
      <c r="A13" s="7" t="s">
        <v>241</v>
      </c>
      <c r="B13" s="35">
        <v>11007</v>
      </c>
      <c r="C13" s="7" t="s">
        <v>206</v>
      </c>
      <c r="D13" s="36">
        <v>10031</v>
      </c>
      <c r="E13" s="36">
        <v>80</v>
      </c>
      <c r="F13" s="36"/>
      <c r="G13" s="36"/>
      <c r="H13" s="36" t="s">
        <v>207</v>
      </c>
      <c r="I13" s="7" t="str">
        <f t="shared" si="10"/>
        <v>PH1-1-007</v>
      </c>
      <c r="J13" s="7"/>
      <c r="K13" s="7"/>
      <c r="L13" s="16"/>
      <c r="M13" s="7" t="s">
        <v>242</v>
      </c>
      <c r="N13" s="35">
        <v>21006</v>
      </c>
      <c r="O13" s="7" t="s">
        <v>243</v>
      </c>
      <c r="P13" s="36">
        <v>10026</v>
      </c>
      <c r="Q13" s="42"/>
      <c r="R13" s="36">
        <v>0.75</v>
      </c>
      <c r="S13" s="36"/>
      <c r="T13" s="38" t="s">
        <v>217</v>
      </c>
      <c r="U13" s="7" t="str">
        <f t="shared" si="11"/>
        <v>PH2-1-006</v>
      </c>
      <c r="V13" s="7"/>
      <c r="W13" s="7"/>
      <c r="X13" s="16"/>
      <c r="Y13" s="7" t="s">
        <v>244</v>
      </c>
      <c r="Z13" s="35">
        <v>31006</v>
      </c>
      <c r="AA13" s="7" t="s">
        <v>212</v>
      </c>
      <c r="AB13" s="36">
        <v>10026</v>
      </c>
      <c r="AC13" s="36"/>
      <c r="AD13" s="36">
        <v>0.75</v>
      </c>
      <c r="AE13" s="36"/>
      <c r="AF13" s="38" t="s">
        <v>213</v>
      </c>
      <c r="AG13" s="7" t="str">
        <f t="shared" si="12"/>
        <v>PH3-1-006</v>
      </c>
      <c r="AH13" s="7"/>
      <c r="AI13" s="7"/>
      <c r="AJ13" s="16"/>
      <c r="AK13" s="7" t="s">
        <v>245</v>
      </c>
      <c r="AL13" s="35">
        <v>41006</v>
      </c>
      <c r="AM13" s="7" t="s">
        <v>212</v>
      </c>
      <c r="AN13" s="36">
        <v>10026</v>
      </c>
      <c r="AO13" s="36"/>
      <c r="AP13" s="53">
        <v>0.75</v>
      </c>
      <c r="AQ13" s="36"/>
      <c r="AR13" s="38" t="s">
        <v>213</v>
      </c>
      <c r="AS13" s="7" t="str">
        <f t="shared" si="13"/>
        <v>PH4-1-006</v>
      </c>
      <c r="AT13" s="7"/>
      <c r="AU13" s="7"/>
      <c r="AV13" s="16"/>
      <c r="AW13" s="16"/>
      <c r="AX13" s="16"/>
      <c r="AY13" s="16"/>
      <c r="AZ13" s="16"/>
      <c r="BA13" s="220"/>
      <c r="BB13" s="215"/>
      <c r="BC13" s="48"/>
      <c r="BD13" s="7"/>
    </row>
    <row r="14" spans="1:56" ht="16.5" customHeight="1">
      <c r="A14" s="7" t="s">
        <v>246</v>
      </c>
      <c r="B14" s="35">
        <v>11008</v>
      </c>
      <c r="C14" s="7" t="s">
        <v>206</v>
      </c>
      <c r="D14" s="36">
        <v>10036</v>
      </c>
      <c r="E14" s="36">
        <v>80</v>
      </c>
      <c r="F14" s="36"/>
      <c r="G14" s="36"/>
      <c r="H14" s="36"/>
      <c r="I14" s="7" t="str">
        <f t="shared" si="10"/>
        <v>PH1-1-008</v>
      </c>
      <c r="J14" s="7"/>
      <c r="K14" s="7"/>
      <c r="L14" s="16"/>
      <c r="M14" s="7" t="s">
        <v>247</v>
      </c>
      <c r="N14" s="35">
        <v>21007</v>
      </c>
      <c r="O14" s="7" t="s">
        <v>248</v>
      </c>
      <c r="P14" s="36">
        <v>10031</v>
      </c>
      <c r="Q14" s="42"/>
      <c r="R14" s="50">
        <v>1.5</v>
      </c>
      <c r="S14" s="36"/>
      <c r="T14" s="51" t="s">
        <v>217</v>
      </c>
      <c r="U14" s="7" t="str">
        <f t="shared" si="11"/>
        <v>PH2-1-007</v>
      </c>
      <c r="V14" s="52" t="s">
        <v>232</v>
      </c>
      <c r="W14" s="7"/>
      <c r="X14" s="16"/>
      <c r="Y14" s="7" t="s">
        <v>249</v>
      </c>
      <c r="Z14" s="35">
        <v>31007</v>
      </c>
      <c r="AA14" s="7" t="s">
        <v>250</v>
      </c>
      <c r="AB14" s="36">
        <v>10031</v>
      </c>
      <c r="AC14" s="36"/>
      <c r="AD14" s="36"/>
      <c r="AE14" s="36"/>
      <c r="AF14" s="38"/>
      <c r="AG14" s="7" t="str">
        <f t="shared" si="12"/>
        <v>PH3-1-007</v>
      </c>
      <c r="AH14" s="7"/>
      <c r="AI14" s="7"/>
      <c r="AJ14" s="16"/>
      <c r="AK14" s="7" t="s">
        <v>251</v>
      </c>
      <c r="AL14" s="35">
        <v>41007</v>
      </c>
      <c r="AM14" s="7" t="s">
        <v>252</v>
      </c>
      <c r="AN14" s="36">
        <v>10031</v>
      </c>
      <c r="AO14" s="36"/>
      <c r="AP14" s="50">
        <v>0.75</v>
      </c>
      <c r="AQ14" s="36"/>
      <c r="AR14" s="51" t="s">
        <v>217</v>
      </c>
      <c r="AS14" s="7" t="str">
        <f t="shared" si="13"/>
        <v>PH4-1-007</v>
      </c>
      <c r="AT14" s="52" t="s">
        <v>232</v>
      </c>
      <c r="AU14" s="7"/>
      <c r="AV14" s="16"/>
      <c r="AW14" s="16"/>
      <c r="AX14" s="16"/>
      <c r="AY14" s="16"/>
      <c r="AZ14" s="16"/>
      <c r="BA14" s="220"/>
      <c r="BB14" s="215"/>
      <c r="BC14" s="48"/>
      <c r="BD14" s="7"/>
    </row>
    <row r="15" spans="1:56" ht="16.5" customHeight="1">
      <c r="A15" s="7" t="s">
        <v>253</v>
      </c>
      <c r="B15" s="35">
        <v>11009</v>
      </c>
      <c r="C15" s="7" t="s">
        <v>206</v>
      </c>
      <c r="D15" s="36">
        <v>10041</v>
      </c>
      <c r="E15" s="36">
        <v>80</v>
      </c>
      <c r="F15" s="36"/>
      <c r="G15" s="36"/>
      <c r="H15" s="36" t="s">
        <v>207</v>
      </c>
      <c r="I15" s="7" t="str">
        <f t="shared" si="10"/>
        <v>PH1-1-009</v>
      </c>
      <c r="J15" s="7"/>
      <c r="K15" s="7"/>
      <c r="L15" s="16"/>
      <c r="M15" s="7" t="s">
        <v>254</v>
      </c>
      <c r="N15" s="35">
        <v>21008</v>
      </c>
      <c r="O15" s="7" t="s">
        <v>255</v>
      </c>
      <c r="P15" s="36">
        <v>10036</v>
      </c>
      <c r="Q15" s="42"/>
      <c r="R15" s="50">
        <v>0.75</v>
      </c>
      <c r="S15" s="36"/>
      <c r="T15" s="51"/>
      <c r="U15" s="7" t="str">
        <f t="shared" si="11"/>
        <v>PH2-1-008</v>
      </c>
      <c r="V15" s="52"/>
      <c r="W15" s="7"/>
      <c r="X15" s="16"/>
      <c r="Y15" s="7" t="s">
        <v>256</v>
      </c>
      <c r="Z15" s="35">
        <v>31008</v>
      </c>
      <c r="AA15" s="7" t="s">
        <v>212</v>
      </c>
      <c r="AB15" s="36">
        <v>10036</v>
      </c>
      <c r="AC15" s="36"/>
      <c r="AD15" s="36">
        <v>0.75</v>
      </c>
      <c r="AE15" s="36"/>
      <c r="AF15" s="38" t="s">
        <v>213</v>
      </c>
      <c r="AG15" s="7" t="str">
        <f t="shared" si="12"/>
        <v>PH3-1-008</v>
      </c>
      <c r="AH15" s="7"/>
      <c r="AI15" s="7"/>
      <c r="AJ15" s="16"/>
      <c r="AK15" s="43"/>
      <c r="AL15" s="44"/>
      <c r="AM15" s="7" t="s">
        <v>257</v>
      </c>
      <c r="AN15" s="45"/>
      <c r="AO15" s="45"/>
      <c r="AP15" s="50">
        <v>1.5</v>
      </c>
      <c r="AQ15" s="45"/>
      <c r="AR15" s="51"/>
      <c r="AS15" s="7"/>
      <c r="AT15" s="52"/>
      <c r="AU15" s="43"/>
      <c r="AV15" s="54"/>
      <c r="AW15" s="16"/>
      <c r="AX15" s="16"/>
      <c r="AY15" s="16"/>
      <c r="AZ15" s="16"/>
      <c r="BA15" s="16"/>
      <c r="BB15" s="16"/>
      <c r="BC15" s="16"/>
      <c r="BD15" s="16"/>
    </row>
    <row r="16" spans="1:56" ht="16.5" customHeight="1">
      <c r="A16" s="7" t="s">
        <v>258</v>
      </c>
      <c r="B16" s="35">
        <v>11010</v>
      </c>
      <c r="C16" s="7" t="s">
        <v>206</v>
      </c>
      <c r="D16" s="36">
        <v>10046</v>
      </c>
      <c r="E16" s="36">
        <v>80</v>
      </c>
      <c r="F16" s="36"/>
      <c r="G16" s="36"/>
      <c r="H16" s="36"/>
      <c r="I16" s="7" t="str">
        <f t="shared" si="10"/>
        <v>PH1-1-010</v>
      </c>
      <c r="J16" s="7"/>
      <c r="K16" s="7"/>
      <c r="L16" s="16"/>
      <c r="M16" s="7" t="s">
        <v>259</v>
      </c>
      <c r="N16" s="35">
        <v>21009</v>
      </c>
      <c r="O16" s="7" t="s">
        <v>212</v>
      </c>
      <c r="P16" s="36">
        <v>10041</v>
      </c>
      <c r="Q16" s="42"/>
      <c r="R16" s="36">
        <v>0.75</v>
      </c>
      <c r="S16" s="36"/>
      <c r="T16" s="38" t="s">
        <v>217</v>
      </c>
      <c r="U16" s="7" t="str">
        <f t="shared" si="11"/>
        <v>PH2-1-009</v>
      </c>
      <c r="V16" s="7" t="s">
        <v>51</v>
      </c>
      <c r="W16" s="7"/>
      <c r="X16" s="16"/>
      <c r="Y16" s="7" t="s">
        <v>260</v>
      </c>
      <c r="Z16" s="35">
        <v>31009</v>
      </c>
      <c r="AA16" s="7" t="s">
        <v>212</v>
      </c>
      <c r="AB16" s="36">
        <v>10041</v>
      </c>
      <c r="AC16" s="36"/>
      <c r="AD16" s="36">
        <v>0.75</v>
      </c>
      <c r="AE16" s="36"/>
      <c r="AF16" s="38" t="s">
        <v>217</v>
      </c>
      <c r="AG16" s="7" t="str">
        <f t="shared" si="12"/>
        <v>PH3-1-009</v>
      </c>
      <c r="AH16" s="7"/>
      <c r="AI16" s="7"/>
      <c r="AJ16" s="16"/>
      <c r="AK16" s="43" t="s">
        <v>261</v>
      </c>
      <c r="AL16" s="44">
        <v>41008</v>
      </c>
      <c r="AM16" s="43" t="s">
        <v>212</v>
      </c>
      <c r="AN16" s="45">
        <v>10036</v>
      </c>
      <c r="AO16" s="45"/>
      <c r="AP16" s="45">
        <v>0.75</v>
      </c>
      <c r="AQ16" s="45"/>
      <c r="AR16" s="46" t="s">
        <v>213</v>
      </c>
      <c r="AS16" s="43" t="str">
        <f t="shared" ref="AS16:AS29" si="15">"PH"&amp;RIGHT(AK16,7)</f>
        <v>PH4-1-008</v>
      </c>
      <c r="AT16" s="43" t="s">
        <v>66</v>
      </c>
      <c r="AU16" s="43"/>
      <c r="AV16" s="55" t="s">
        <v>262</v>
      </c>
      <c r="AW16" s="16"/>
      <c r="AX16" s="16"/>
      <c r="AY16" s="16"/>
      <c r="AZ16" s="16"/>
      <c r="BA16" s="16"/>
      <c r="BB16" s="16"/>
      <c r="BC16" s="16"/>
      <c r="BD16" s="16"/>
    </row>
    <row r="17" spans="1:56" ht="16.5" customHeight="1">
      <c r="A17" s="7" t="s">
        <v>263</v>
      </c>
      <c r="B17" s="35">
        <v>11011</v>
      </c>
      <c r="C17" s="7" t="s">
        <v>206</v>
      </c>
      <c r="D17" s="36">
        <v>10051</v>
      </c>
      <c r="E17" s="36">
        <v>80</v>
      </c>
      <c r="F17" s="36"/>
      <c r="G17" s="36"/>
      <c r="H17" s="36" t="s">
        <v>207</v>
      </c>
      <c r="I17" s="7" t="str">
        <f t="shared" si="10"/>
        <v>PH1-1-011</v>
      </c>
      <c r="J17" s="7"/>
      <c r="K17" s="7"/>
      <c r="L17" s="16"/>
      <c r="M17" s="7" t="s">
        <v>264</v>
      </c>
      <c r="N17" s="35">
        <v>21010</v>
      </c>
      <c r="O17" s="7" t="s">
        <v>265</v>
      </c>
      <c r="P17" s="36">
        <v>10046</v>
      </c>
      <c r="Q17" s="42"/>
      <c r="R17" s="36">
        <v>0.75</v>
      </c>
      <c r="S17" s="36"/>
      <c r="T17" s="38" t="s">
        <v>217</v>
      </c>
      <c r="U17" s="7" t="str">
        <f t="shared" si="11"/>
        <v>PH2-1-010</v>
      </c>
      <c r="V17" s="7" t="s">
        <v>58</v>
      </c>
      <c r="W17" s="7"/>
      <c r="X17" s="16"/>
      <c r="Y17" s="7" t="s">
        <v>266</v>
      </c>
      <c r="Z17" s="35">
        <v>31010</v>
      </c>
      <c r="AA17" s="7" t="s">
        <v>212</v>
      </c>
      <c r="AB17" s="36">
        <v>10046</v>
      </c>
      <c r="AC17" s="36"/>
      <c r="AD17" s="36">
        <v>0.75</v>
      </c>
      <c r="AE17" s="36"/>
      <c r="AF17" s="38" t="s">
        <v>217</v>
      </c>
      <c r="AG17" s="7" t="str">
        <f t="shared" si="12"/>
        <v>PH3-1-010</v>
      </c>
      <c r="AH17" s="7" t="s">
        <v>267</v>
      </c>
      <c r="AI17" s="7"/>
      <c r="AJ17" s="16"/>
      <c r="AK17" s="43" t="s">
        <v>268</v>
      </c>
      <c r="AL17" s="44">
        <v>41009</v>
      </c>
      <c r="AM17" s="43" t="s">
        <v>212</v>
      </c>
      <c r="AN17" s="45">
        <v>10041</v>
      </c>
      <c r="AO17" s="45"/>
      <c r="AP17" s="45">
        <v>0.75</v>
      </c>
      <c r="AQ17" s="45"/>
      <c r="AR17" s="46" t="s">
        <v>217</v>
      </c>
      <c r="AS17" s="43" t="str">
        <f t="shared" si="15"/>
        <v>PH4-1-009</v>
      </c>
      <c r="AT17" s="43"/>
      <c r="AU17" s="43" t="s">
        <v>269</v>
      </c>
      <c r="AV17" s="55" t="s">
        <v>262</v>
      </c>
      <c r="AW17" s="16"/>
      <c r="AX17" s="16"/>
      <c r="AY17" s="16"/>
      <c r="AZ17" s="16"/>
      <c r="BA17" s="16"/>
      <c r="BB17" s="16"/>
      <c r="BC17" s="16"/>
      <c r="BD17" s="16"/>
    </row>
    <row r="18" spans="1:56" ht="16.5" customHeight="1">
      <c r="A18" s="7" t="s">
        <v>270</v>
      </c>
      <c r="B18" s="35">
        <v>11012</v>
      </c>
      <c r="C18" s="7" t="s">
        <v>206</v>
      </c>
      <c r="D18" s="36">
        <v>10056</v>
      </c>
      <c r="E18" s="36">
        <v>80</v>
      </c>
      <c r="F18" s="36"/>
      <c r="G18" s="36"/>
      <c r="H18" s="36"/>
      <c r="I18" s="7" t="str">
        <f t="shared" si="10"/>
        <v>PH1-1-012</v>
      </c>
      <c r="J18" s="7"/>
      <c r="K18" s="7"/>
      <c r="L18" s="16"/>
      <c r="M18" s="7" t="s">
        <v>271</v>
      </c>
      <c r="N18" s="35">
        <v>21011</v>
      </c>
      <c r="O18" s="7" t="s">
        <v>212</v>
      </c>
      <c r="P18" s="36">
        <v>10051</v>
      </c>
      <c r="Q18" s="42"/>
      <c r="R18" s="36">
        <v>0.75</v>
      </c>
      <c r="S18" s="36"/>
      <c r="T18" s="38" t="s">
        <v>217</v>
      </c>
      <c r="U18" s="7" t="str">
        <f t="shared" si="11"/>
        <v>PH2-1-011</v>
      </c>
      <c r="V18" s="7"/>
      <c r="W18" s="7"/>
      <c r="X18" s="16"/>
      <c r="Y18" s="7" t="s">
        <v>272</v>
      </c>
      <c r="Z18" s="35">
        <v>31011</v>
      </c>
      <c r="AA18" s="7" t="s">
        <v>212</v>
      </c>
      <c r="AB18" s="36">
        <v>10051</v>
      </c>
      <c r="AC18" s="36"/>
      <c r="AD18" s="36">
        <v>0.75</v>
      </c>
      <c r="AE18" s="36"/>
      <c r="AF18" s="38" t="s">
        <v>217</v>
      </c>
      <c r="AG18" s="7" t="str">
        <f t="shared" si="12"/>
        <v>PH3-1-011</v>
      </c>
      <c r="AH18" s="7"/>
      <c r="AI18" s="7"/>
      <c r="AJ18" s="16"/>
      <c r="AK18" s="7" t="s">
        <v>273</v>
      </c>
      <c r="AL18" s="35">
        <v>41010</v>
      </c>
      <c r="AM18" s="7" t="s">
        <v>212</v>
      </c>
      <c r="AN18" s="36">
        <v>10046</v>
      </c>
      <c r="AO18" s="36"/>
      <c r="AP18" s="36">
        <v>0.75</v>
      </c>
      <c r="AQ18" s="36"/>
      <c r="AR18" s="38" t="s">
        <v>217</v>
      </c>
      <c r="AS18" s="7" t="str">
        <f t="shared" si="15"/>
        <v>PH4-1-010</v>
      </c>
      <c r="AT18" s="7" t="s">
        <v>274</v>
      </c>
      <c r="AU18" s="7"/>
      <c r="AV18" s="16"/>
      <c r="AW18" s="16"/>
      <c r="AX18" s="16"/>
      <c r="AY18" s="16"/>
      <c r="AZ18" s="16"/>
      <c r="BA18" s="16"/>
      <c r="BB18" s="16"/>
      <c r="BC18" s="16"/>
      <c r="BD18" s="16"/>
    </row>
    <row r="19" spans="1:56" ht="16.5" customHeight="1">
      <c r="A19" s="7" t="s">
        <v>275</v>
      </c>
      <c r="B19" s="35">
        <v>11013</v>
      </c>
      <c r="C19" s="7" t="s">
        <v>206</v>
      </c>
      <c r="D19" s="36">
        <v>10061</v>
      </c>
      <c r="E19" s="36">
        <v>80</v>
      </c>
      <c r="F19" s="36"/>
      <c r="G19" s="36"/>
      <c r="H19" s="36" t="s">
        <v>207</v>
      </c>
      <c r="I19" s="7" t="str">
        <f t="shared" si="10"/>
        <v>PH1-1-013</v>
      </c>
      <c r="J19" s="7"/>
      <c r="K19" s="7"/>
      <c r="L19" s="16"/>
      <c r="M19" s="7"/>
      <c r="N19" s="7"/>
      <c r="O19" s="7"/>
      <c r="P19" s="36"/>
      <c r="Q19" s="7"/>
      <c r="R19" s="36"/>
      <c r="S19" s="36"/>
      <c r="T19" s="38"/>
      <c r="U19" s="7"/>
      <c r="V19" s="7"/>
      <c r="W19" s="7"/>
      <c r="X19" s="16"/>
      <c r="Y19" s="7" t="s">
        <v>276</v>
      </c>
      <c r="Z19" s="35">
        <v>31012</v>
      </c>
      <c r="AA19" s="7" t="s">
        <v>212</v>
      </c>
      <c r="AB19" s="36">
        <v>10056</v>
      </c>
      <c r="AC19" s="36"/>
      <c r="AD19" s="36">
        <v>0.75</v>
      </c>
      <c r="AE19" s="36"/>
      <c r="AF19" s="38" t="s">
        <v>217</v>
      </c>
      <c r="AG19" s="7" t="str">
        <f t="shared" si="12"/>
        <v>PH3-1-012</v>
      </c>
      <c r="AH19" s="7" t="s">
        <v>65</v>
      </c>
      <c r="AI19" s="7"/>
      <c r="AJ19" s="16"/>
      <c r="AK19" s="7" t="s">
        <v>277</v>
      </c>
      <c r="AL19" s="35">
        <v>41011</v>
      </c>
      <c r="AM19" s="7" t="s">
        <v>212</v>
      </c>
      <c r="AN19" s="36">
        <v>10051</v>
      </c>
      <c r="AO19" s="36"/>
      <c r="AP19" s="36">
        <v>0.75</v>
      </c>
      <c r="AQ19" s="36"/>
      <c r="AR19" s="38" t="s">
        <v>213</v>
      </c>
      <c r="AS19" s="7" t="str">
        <f t="shared" si="15"/>
        <v>PH4-1-011</v>
      </c>
      <c r="AT19" s="7" t="s">
        <v>66</v>
      </c>
      <c r="AU19" s="7"/>
      <c r="AV19" s="16"/>
      <c r="AW19" s="16"/>
      <c r="AX19" s="16"/>
      <c r="AY19" s="16"/>
      <c r="AZ19" s="16"/>
      <c r="BA19" s="16"/>
      <c r="BB19" s="16"/>
      <c r="BC19" s="16"/>
      <c r="BD19" s="16"/>
    </row>
    <row r="20" spans="1:56" ht="16.5" customHeight="1">
      <c r="A20" s="7" t="s">
        <v>278</v>
      </c>
      <c r="B20" s="35">
        <v>11014</v>
      </c>
      <c r="C20" s="7" t="s">
        <v>206</v>
      </c>
      <c r="D20" s="36">
        <v>10066</v>
      </c>
      <c r="E20" s="36">
        <v>80</v>
      </c>
      <c r="F20" s="36"/>
      <c r="G20" s="36"/>
      <c r="H20" s="36"/>
      <c r="I20" s="7" t="str">
        <f t="shared" si="10"/>
        <v>PH1-1-014</v>
      </c>
      <c r="J20" s="7"/>
      <c r="K20" s="7"/>
      <c r="L20" s="16"/>
      <c r="M20" s="213" t="s">
        <v>13</v>
      </c>
      <c r="N20" s="214"/>
      <c r="O20" s="215"/>
      <c r="P20" s="33"/>
      <c r="Q20" s="32"/>
      <c r="R20" s="32"/>
      <c r="S20" s="32"/>
      <c r="T20" s="34"/>
      <c r="U20" s="32"/>
      <c r="V20" s="32"/>
      <c r="W20" s="32"/>
      <c r="X20" s="16"/>
      <c r="Y20" s="7"/>
      <c r="Z20" s="7"/>
      <c r="AA20" s="7"/>
      <c r="AB20" s="36"/>
      <c r="AC20" s="36"/>
      <c r="AD20" s="36"/>
      <c r="AE20" s="36"/>
      <c r="AF20" s="38"/>
      <c r="AG20" s="7"/>
      <c r="AH20" s="56"/>
      <c r="AI20" s="7"/>
      <c r="AJ20" s="16"/>
      <c r="AK20" s="7" t="s">
        <v>279</v>
      </c>
      <c r="AL20" s="35">
        <v>41012</v>
      </c>
      <c r="AM20" s="7" t="s">
        <v>212</v>
      </c>
      <c r="AN20" s="36">
        <v>10056</v>
      </c>
      <c r="AO20" s="36"/>
      <c r="AP20" s="36">
        <v>0.75</v>
      </c>
      <c r="AQ20" s="36"/>
      <c r="AR20" s="38" t="s">
        <v>217</v>
      </c>
      <c r="AS20" s="7" t="str">
        <f t="shared" si="15"/>
        <v>PH4-1-012</v>
      </c>
      <c r="AT20" s="7"/>
      <c r="AU20" s="7" t="s">
        <v>269</v>
      </c>
      <c r="AV20" s="16"/>
      <c r="AW20" s="16"/>
      <c r="AX20" s="16"/>
      <c r="AY20" s="16"/>
      <c r="AZ20" s="16"/>
      <c r="BA20" s="16"/>
      <c r="BB20" s="16"/>
      <c r="BC20" s="16"/>
      <c r="BD20" s="16"/>
    </row>
    <row r="21" spans="1:56" ht="16.5" customHeight="1">
      <c r="A21" s="7" t="s">
        <v>280</v>
      </c>
      <c r="B21" s="35">
        <v>11015</v>
      </c>
      <c r="C21" s="7" t="s">
        <v>206</v>
      </c>
      <c r="D21" s="36">
        <v>10071</v>
      </c>
      <c r="E21" s="36">
        <v>80</v>
      </c>
      <c r="F21" s="36"/>
      <c r="G21" s="36"/>
      <c r="H21" s="36" t="s">
        <v>207</v>
      </c>
      <c r="I21" s="7" t="str">
        <f t="shared" si="10"/>
        <v>PH1-1-015</v>
      </c>
      <c r="J21" s="7"/>
      <c r="K21" s="7"/>
      <c r="L21" s="16"/>
      <c r="M21" s="7" t="s">
        <v>281</v>
      </c>
      <c r="N21" s="35">
        <v>22001</v>
      </c>
      <c r="O21" s="7" t="s">
        <v>206</v>
      </c>
      <c r="P21" s="36">
        <v>10056</v>
      </c>
      <c r="Q21" s="40">
        <v>80</v>
      </c>
      <c r="R21" s="36"/>
      <c r="S21" s="36"/>
      <c r="T21" s="38" t="s">
        <v>207</v>
      </c>
      <c r="U21" s="7" t="str">
        <f t="shared" ref="U21:U32" si="16">"PH"&amp;RIGHT(M21,7)</f>
        <v>PH2-2-001</v>
      </c>
      <c r="V21" s="7"/>
      <c r="W21" s="7"/>
      <c r="X21" s="16"/>
      <c r="Y21" s="213" t="s">
        <v>14</v>
      </c>
      <c r="Z21" s="214"/>
      <c r="AA21" s="215"/>
      <c r="AB21" s="33"/>
      <c r="AC21" s="32"/>
      <c r="AD21" s="32"/>
      <c r="AE21" s="32"/>
      <c r="AF21" s="34"/>
      <c r="AG21" s="32"/>
      <c r="AH21" s="32"/>
      <c r="AI21" s="32"/>
      <c r="AJ21" s="16"/>
      <c r="AK21" s="7" t="s">
        <v>282</v>
      </c>
      <c r="AL21" s="35">
        <v>41013</v>
      </c>
      <c r="AM21" s="7" t="s">
        <v>212</v>
      </c>
      <c r="AN21" s="36">
        <v>10061</v>
      </c>
      <c r="AO21" s="36"/>
      <c r="AP21" s="36">
        <v>0.75</v>
      </c>
      <c r="AQ21" s="36"/>
      <c r="AR21" s="38" t="s">
        <v>217</v>
      </c>
      <c r="AS21" s="7" t="str">
        <f t="shared" si="15"/>
        <v>PH4-1-013</v>
      </c>
      <c r="AT21" s="7" t="s">
        <v>73</v>
      </c>
      <c r="AU21" s="7"/>
      <c r="AV21" s="16"/>
      <c r="AW21" s="16"/>
      <c r="AX21" s="16"/>
      <c r="AY21" s="16"/>
      <c r="AZ21" s="16"/>
      <c r="BA21" s="16"/>
      <c r="BB21" s="16"/>
      <c r="BC21" s="16"/>
      <c r="BD21" s="16"/>
    </row>
    <row r="22" spans="1:56" ht="16.5" customHeight="1">
      <c r="A22" s="7" t="s">
        <v>283</v>
      </c>
      <c r="B22" s="35">
        <v>11016</v>
      </c>
      <c r="C22" s="7" t="s">
        <v>206</v>
      </c>
      <c r="D22" s="36">
        <v>10076</v>
      </c>
      <c r="E22" s="36">
        <v>80</v>
      </c>
      <c r="F22" s="36"/>
      <c r="G22" s="36"/>
      <c r="H22" s="36"/>
      <c r="I22" s="7" t="str">
        <f t="shared" si="10"/>
        <v>PH1-1-016</v>
      </c>
      <c r="J22" s="7"/>
      <c r="K22" s="7"/>
      <c r="L22" s="16"/>
      <c r="M22" s="7" t="s">
        <v>284</v>
      </c>
      <c r="N22" s="35">
        <v>22002</v>
      </c>
      <c r="O22" s="7" t="s">
        <v>206</v>
      </c>
      <c r="P22" s="36">
        <v>10061</v>
      </c>
      <c r="Q22" s="40">
        <v>80</v>
      </c>
      <c r="R22" s="36"/>
      <c r="S22" s="36"/>
      <c r="T22" s="38"/>
      <c r="U22" s="7" t="str">
        <f t="shared" si="16"/>
        <v>PH2-2-002</v>
      </c>
      <c r="V22" s="7"/>
      <c r="W22" s="7"/>
      <c r="X22" s="16"/>
      <c r="Y22" s="7"/>
      <c r="Z22" s="37"/>
      <c r="AA22" s="7"/>
      <c r="AB22" s="36"/>
      <c r="AC22" s="36"/>
      <c r="AD22" s="36"/>
      <c r="AE22" s="36"/>
      <c r="AF22" s="38" t="s">
        <v>207</v>
      </c>
      <c r="AG22" s="7"/>
      <c r="AH22" s="7"/>
      <c r="AI22" s="7" t="s">
        <v>285</v>
      </c>
      <c r="AJ22" s="16"/>
      <c r="AK22" s="7" t="s">
        <v>286</v>
      </c>
      <c r="AL22" s="35">
        <v>41014</v>
      </c>
      <c r="AM22" s="7" t="s">
        <v>212</v>
      </c>
      <c r="AN22" s="36">
        <v>10066</v>
      </c>
      <c r="AO22" s="36"/>
      <c r="AP22" s="36">
        <v>0.75</v>
      </c>
      <c r="AQ22" s="36"/>
      <c r="AR22" s="38" t="s">
        <v>217</v>
      </c>
      <c r="AS22" s="7" t="str">
        <f t="shared" si="15"/>
        <v>PH4-1-014</v>
      </c>
      <c r="AT22" s="7" t="s">
        <v>287</v>
      </c>
      <c r="AU22" s="7"/>
      <c r="AV22" s="16"/>
      <c r="AW22" s="16"/>
      <c r="AX22" s="16"/>
      <c r="AY22" s="16"/>
      <c r="AZ22" s="16"/>
      <c r="BA22" s="16"/>
      <c r="BB22" s="16"/>
      <c r="BC22" s="16"/>
      <c r="BD22" s="16"/>
    </row>
    <row r="23" spans="1:56" ht="16.5" customHeight="1">
      <c r="A23" s="7" t="s">
        <v>288</v>
      </c>
      <c r="B23" s="35">
        <v>11017</v>
      </c>
      <c r="C23" s="7" t="s">
        <v>206</v>
      </c>
      <c r="D23" s="36">
        <v>10081</v>
      </c>
      <c r="E23" s="36">
        <v>80</v>
      </c>
      <c r="F23" s="36"/>
      <c r="G23" s="36"/>
      <c r="H23" s="36" t="s">
        <v>207</v>
      </c>
      <c r="I23" s="7" t="str">
        <f t="shared" si="10"/>
        <v>PH1-1-017</v>
      </c>
      <c r="J23" s="7"/>
      <c r="K23" s="7"/>
      <c r="L23" s="16"/>
      <c r="M23" s="7" t="s">
        <v>289</v>
      </c>
      <c r="N23" s="35">
        <v>22003</v>
      </c>
      <c r="O23" s="7" t="s">
        <v>206</v>
      </c>
      <c r="P23" s="36">
        <v>10066</v>
      </c>
      <c r="Q23" s="40">
        <v>80</v>
      </c>
      <c r="R23" s="36"/>
      <c r="S23" s="36"/>
      <c r="T23" s="38" t="s">
        <v>207</v>
      </c>
      <c r="U23" s="7" t="str">
        <f t="shared" si="16"/>
        <v>PH2-2-003</v>
      </c>
      <c r="V23" s="7"/>
      <c r="W23" s="7"/>
      <c r="X23" s="16"/>
      <c r="Y23" s="7" t="s">
        <v>290</v>
      </c>
      <c r="Z23" s="35">
        <v>32001</v>
      </c>
      <c r="AA23" s="7" t="s">
        <v>212</v>
      </c>
      <c r="AB23" s="36">
        <v>10061</v>
      </c>
      <c r="AC23" s="36"/>
      <c r="AD23" s="36">
        <v>0.75</v>
      </c>
      <c r="AE23" s="36"/>
      <c r="AF23" s="38" t="s">
        <v>213</v>
      </c>
      <c r="AG23" s="7" t="str">
        <f t="shared" ref="AG23:AG24" si="17">"PH"&amp;RIGHT(Y23,7)</f>
        <v>PH3-2-001</v>
      </c>
      <c r="AH23" s="56"/>
      <c r="AI23" s="7"/>
      <c r="AJ23" s="16"/>
      <c r="AK23" s="7" t="s">
        <v>291</v>
      </c>
      <c r="AL23" s="35">
        <v>41015</v>
      </c>
      <c r="AM23" s="7" t="s">
        <v>292</v>
      </c>
      <c r="AN23" s="36">
        <v>10071</v>
      </c>
      <c r="AO23" s="36"/>
      <c r="AP23" s="36">
        <v>0.75</v>
      </c>
      <c r="AQ23" s="36"/>
      <c r="AR23" s="38" t="s">
        <v>217</v>
      </c>
      <c r="AS23" s="7" t="str">
        <f t="shared" si="15"/>
        <v>PH4-1-015</v>
      </c>
      <c r="AT23" s="7" t="s">
        <v>293</v>
      </c>
      <c r="AU23" s="7"/>
      <c r="AV23" s="54"/>
      <c r="AW23" s="16"/>
      <c r="AX23" s="16"/>
      <c r="AY23" s="16"/>
      <c r="AZ23" s="16"/>
      <c r="BA23" s="16"/>
      <c r="BB23" s="16"/>
      <c r="BC23" s="16"/>
      <c r="BD23" s="16"/>
    </row>
    <row r="24" spans="1:56" ht="16.5" customHeight="1">
      <c r="A24" s="7" t="s">
        <v>294</v>
      </c>
      <c r="B24" s="35">
        <v>11018</v>
      </c>
      <c r="C24" s="7" t="s">
        <v>206</v>
      </c>
      <c r="D24" s="36">
        <v>10086</v>
      </c>
      <c r="E24" s="36">
        <v>80</v>
      </c>
      <c r="F24" s="36"/>
      <c r="G24" s="36"/>
      <c r="H24" s="36"/>
      <c r="I24" s="7" t="str">
        <f t="shared" si="10"/>
        <v>PH1-1-018</v>
      </c>
      <c r="J24" s="7"/>
      <c r="K24" s="7"/>
      <c r="L24" s="16"/>
      <c r="M24" s="7" t="s">
        <v>295</v>
      </c>
      <c r="N24" s="35">
        <v>22004</v>
      </c>
      <c r="O24" s="7" t="s">
        <v>206</v>
      </c>
      <c r="P24" s="36">
        <v>10071</v>
      </c>
      <c r="Q24" s="40">
        <v>80</v>
      </c>
      <c r="R24" s="36"/>
      <c r="S24" s="36"/>
      <c r="T24" s="38"/>
      <c r="U24" s="7" t="str">
        <f t="shared" si="16"/>
        <v>PH2-2-004</v>
      </c>
      <c r="V24" s="7"/>
      <c r="W24" s="7"/>
      <c r="X24" s="16"/>
      <c r="Y24" s="7" t="s">
        <v>296</v>
      </c>
      <c r="Z24" s="35">
        <v>32002</v>
      </c>
      <c r="AA24" s="7" t="s">
        <v>212</v>
      </c>
      <c r="AB24" s="36">
        <v>10066</v>
      </c>
      <c r="AC24" s="36"/>
      <c r="AD24" s="36">
        <v>0.75</v>
      </c>
      <c r="AE24" s="36"/>
      <c r="AF24" s="38" t="s">
        <v>217</v>
      </c>
      <c r="AG24" s="7" t="str">
        <f t="shared" si="17"/>
        <v>PH3-2-002</v>
      </c>
      <c r="AH24" s="57" t="s">
        <v>297</v>
      </c>
      <c r="AI24" s="7"/>
      <c r="AJ24" s="16"/>
      <c r="AK24" s="7" t="s">
        <v>298</v>
      </c>
      <c r="AL24" s="35">
        <v>41016</v>
      </c>
      <c r="AM24" s="7" t="s">
        <v>212</v>
      </c>
      <c r="AN24" s="36">
        <v>10076</v>
      </c>
      <c r="AO24" s="36"/>
      <c r="AP24" s="36">
        <v>0.75</v>
      </c>
      <c r="AQ24" s="36"/>
      <c r="AR24" s="38" t="s">
        <v>213</v>
      </c>
      <c r="AS24" s="7" t="str">
        <f t="shared" si="15"/>
        <v>PH4-1-016</v>
      </c>
      <c r="AT24" s="7"/>
      <c r="AU24" s="7"/>
      <c r="AV24" s="16"/>
      <c r="AW24" s="16"/>
      <c r="AX24" s="16"/>
      <c r="AY24" s="16"/>
      <c r="AZ24" s="16"/>
      <c r="BA24" s="16"/>
      <c r="BB24" s="16"/>
      <c r="BC24" s="16"/>
      <c r="BD24" s="16"/>
    </row>
    <row r="25" spans="1:56" ht="16.5" customHeight="1">
      <c r="A25" s="7" t="s">
        <v>299</v>
      </c>
      <c r="B25" s="35">
        <v>11019</v>
      </c>
      <c r="C25" s="7" t="s">
        <v>206</v>
      </c>
      <c r="D25" s="36">
        <v>10091</v>
      </c>
      <c r="E25" s="36">
        <v>80</v>
      </c>
      <c r="F25" s="36"/>
      <c r="G25" s="36"/>
      <c r="H25" s="36" t="s">
        <v>207</v>
      </c>
      <c r="I25" s="7" t="str">
        <f t="shared" si="10"/>
        <v>PH1-1-019</v>
      </c>
      <c r="J25" s="7"/>
      <c r="K25" s="7"/>
      <c r="L25" s="16"/>
      <c r="M25" s="7" t="s">
        <v>300</v>
      </c>
      <c r="N25" s="35">
        <v>22005</v>
      </c>
      <c r="O25" s="7" t="s">
        <v>206</v>
      </c>
      <c r="P25" s="36">
        <v>10076</v>
      </c>
      <c r="Q25" s="40">
        <v>80</v>
      </c>
      <c r="R25" s="36"/>
      <c r="S25" s="36"/>
      <c r="T25" s="38" t="s">
        <v>207</v>
      </c>
      <c r="U25" s="7" t="str">
        <f t="shared" si="16"/>
        <v>PH2-2-005</v>
      </c>
      <c r="V25" s="7"/>
      <c r="W25" s="7"/>
      <c r="X25" s="16"/>
      <c r="Y25" s="7" t="s">
        <v>301</v>
      </c>
      <c r="Z25" s="35">
        <v>32003</v>
      </c>
      <c r="AA25" s="7" t="s">
        <v>302</v>
      </c>
      <c r="AB25" s="36">
        <v>10071</v>
      </c>
      <c r="AC25" s="36"/>
      <c r="AD25" s="7"/>
      <c r="AE25" s="36"/>
      <c r="AF25" s="38"/>
      <c r="AG25" s="7"/>
      <c r="AH25" s="7" t="s">
        <v>303</v>
      </c>
      <c r="AI25" s="7"/>
      <c r="AJ25" s="16"/>
      <c r="AK25" s="7" t="s">
        <v>304</v>
      </c>
      <c r="AL25" s="35">
        <v>41017</v>
      </c>
      <c r="AM25" s="7" t="s">
        <v>212</v>
      </c>
      <c r="AN25" s="36">
        <v>10081</v>
      </c>
      <c r="AO25" s="36"/>
      <c r="AP25" s="36">
        <v>0.75</v>
      </c>
      <c r="AQ25" s="36"/>
      <c r="AR25" s="38" t="s">
        <v>213</v>
      </c>
      <c r="AS25" s="7" t="str">
        <f t="shared" si="15"/>
        <v>PH4-1-017</v>
      </c>
      <c r="AT25" s="7"/>
      <c r="AU25" s="7"/>
      <c r="AV25" s="16"/>
      <c r="AW25" s="16"/>
      <c r="AX25" s="16"/>
      <c r="AY25" s="16"/>
      <c r="AZ25" s="16"/>
      <c r="BA25" s="16"/>
      <c r="BB25" s="16"/>
      <c r="BC25" s="16"/>
      <c r="BD25" s="16"/>
    </row>
    <row r="26" spans="1:56" ht="16.5" customHeight="1">
      <c r="A26" s="7" t="s">
        <v>305</v>
      </c>
      <c r="B26" s="35">
        <v>11020</v>
      </c>
      <c r="C26" s="7" t="s">
        <v>206</v>
      </c>
      <c r="D26" s="36">
        <v>10096</v>
      </c>
      <c r="E26" s="36">
        <v>80</v>
      </c>
      <c r="F26" s="36"/>
      <c r="G26" s="36"/>
      <c r="H26" s="36"/>
      <c r="I26" s="7" t="str">
        <f t="shared" si="10"/>
        <v>PH1-1-020</v>
      </c>
      <c r="J26" s="7"/>
      <c r="K26" s="7"/>
      <c r="L26" s="16"/>
      <c r="M26" s="7" t="s">
        <v>306</v>
      </c>
      <c r="N26" s="35">
        <v>22006</v>
      </c>
      <c r="O26" s="7" t="s">
        <v>206</v>
      </c>
      <c r="P26" s="36">
        <v>10081</v>
      </c>
      <c r="Q26" s="40">
        <v>80</v>
      </c>
      <c r="R26" s="36"/>
      <c r="S26" s="36"/>
      <c r="T26" s="38"/>
      <c r="U26" s="7" t="str">
        <f t="shared" si="16"/>
        <v>PH2-2-006</v>
      </c>
      <c r="V26" s="7"/>
      <c r="W26" s="7"/>
      <c r="X26" s="16"/>
      <c r="Y26" s="7" t="s">
        <v>307</v>
      </c>
      <c r="Z26" s="35">
        <v>32004</v>
      </c>
      <c r="AA26" s="7" t="s">
        <v>212</v>
      </c>
      <c r="AB26" s="36">
        <v>10076</v>
      </c>
      <c r="AC26" s="36"/>
      <c r="AD26" s="36">
        <v>0.75</v>
      </c>
      <c r="AE26" s="36"/>
      <c r="AF26" s="38" t="s">
        <v>213</v>
      </c>
      <c r="AG26" s="7" t="str">
        <f t="shared" ref="AG26:AG28" si="18">"PH"&amp;RIGHT(Y25,7)</f>
        <v>PH3-2-003</v>
      </c>
      <c r="AH26" s="7" t="s">
        <v>308</v>
      </c>
      <c r="AI26" s="7"/>
      <c r="AJ26" s="16"/>
      <c r="AK26" s="7" t="s">
        <v>309</v>
      </c>
      <c r="AL26" s="35">
        <v>41018</v>
      </c>
      <c r="AM26" s="7" t="s">
        <v>212</v>
      </c>
      <c r="AN26" s="36">
        <v>10086</v>
      </c>
      <c r="AO26" s="36"/>
      <c r="AP26" s="36">
        <v>0.75</v>
      </c>
      <c r="AQ26" s="36"/>
      <c r="AR26" s="38" t="s">
        <v>217</v>
      </c>
      <c r="AS26" s="7" t="str">
        <f t="shared" si="15"/>
        <v>PH4-1-018</v>
      </c>
      <c r="AT26" s="57" t="s">
        <v>107</v>
      </c>
      <c r="AU26" s="7"/>
      <c r="AV26" s="16"/>
      <c r="AW26" s="16"/>
      <c r="AX26" s="16"/>
      <c r="AY26" s="16"/>
      <c r="AZ26" s="16"/>
      <c r="BA26" s="16"/>
      <c r="BB26" s="16"/>
      <c r="BC26" s="16"/>
      <c r="BD26" s="16"/>
    </row>
    <row r="27" spans="1:56" ht="16.5" customHeight="1">
      <c r="A27" s="7" t="s">
        <v>310</v>
      </c>
      <c r="B27" s="35">
        <v>11021</v>
      </c>
      <c r="C27" s="7" t="s">
        <v>206</v>
      </c>
      <c r="D27" s="36">
        <v>10101</v>
      </c>
      <c r="E27" s="36">
        <v>80</v>
      </c>
      <c r="F27" s="36"/>
      <c r="G27" s="36"/>
      <c r="H27" s="36" t="s">
        <v>207</v>
      </c>
      <c r="I27" s="7" t="str">
        <f t="shared" si="10"/>
        <v>PH1-1-021</v>
      </c>
      <c r="J27" s="7"/>
      <c r="K27" s="7"/>
      <c r="L27" s="16"/>
      <c r="M27" s="7" t="s">
        <v>311</v>
      </c>
      <c r="N27" s="35">
        <v>22007</v>
      </c>
      <c r="O27" s="7" t="s">
        <v>206</v>
      </c>
      <c r="P27" s="36">
        <v>10086</v>
      </c>
      <c r="Q27" s="40">
        <v>80</v>
      </c>
      <c r="R27" s="36"/>
      <c r="S27" s="36"/>
      <c r="T27" s="38" t="s">
        <v>207</v>
      </c>
      <c r="U27" s="7" t="str">
        <f t="shared" si="16"/>
        <v>PH2-2-007</v>
      </c>
      <c r="V27" s="57" t="s">
        <v>78</v>
      </c>
      <c r="W27" s="7"/>
      <c r="X27" s="16"/>
      <c r="Y27" s="7" t="s">
        <v>312</v>
      </c>
      <c r="Z27" s="35">
        <v>32005</v>
      </c>
      <c r="AA27" s="7" t="s">
        <v>212</v>
      </c>
      <c r="AB27" s="36">
        <v>10081</v>
      </c>
      <c r="AC27" s="36"/>
      <c r="AD27" s="36">
        <v>0.75</v>
      </c>
      <c r="AE27" s="36"/>
      <c r="AF27" s="38" t="s">
        <v>213</v>
      </c>
      <c r="AG27" s="7" t="str">
        <f t="shared" si="18"/>
        <v>PH3-2-004</v>
      </c>
      <c r="AH27" s="7"/>
      <c r="AI27" s="7"/>
      <c r="AJ27" s="16"/>
      <c r="AK27" s="7" t="s">
        <v>313</v>
      </c>
      <c r="AL27" s="35">
        <v>41019</v>
      </c>
      <c r="AM27" s="7" t="s">
        <v>212</v>
      </c>
      <c r="AN27" s="36">
        <v>10091</v>
      </c>
      <c r="AO27" s="36"/>
      <c r="AP27" s="36">
        <v>0.75</v>
      </c>
      <c r="AQ27" s="36"/>
      <c r="AR27" s="38" t="s">
        <v>213</v>
      </c>
      <c r="AS27" s="7" t="str">
        <f t="shared" si="15"/>
        <v>PH4-1-019</v>
      </c>
      <c r="AT27" s="7" t="s">
        <v>94</v>
      </c>
      <c r="AU27" s="7"/>
      <c r="AV27" s="16"/>
      <c r="AW27" s="16"/>
      <c r="AX27" s="16"/>
      <c r="AY27" s="16"/>
      <c r="AZ27" s="16"/>
      <c r="BA27" s="16"/>
      <c r="BB27" s="16"/>
      <c r="BC27" s="16"/>
      <c r="BD27" s="16"/>
    </row>
    <row r="28" spans="1:56" ht="16.5" customHeight="1">
      <c r="A28" s="7" t="s">
        <v>314</v>
      </c>
      <c r="B28" s="35">
        <v>11022</v>
      </c>
      <c r="C28" s="7" t="s">
        <v>206</v>
      </c>
      <c r="D28" s="36">
        <v>10106</v>
      </c>
      <c r="E28" s="36">
        <v>80</v>
      </c>
      <c r="F28" s="36"/>
      <c r="G28" s="36"/>
      <c r="H28" s="36"/>
      <c r="I28" s="7" t="str">
        <f t="shared" si="10"/>
        <v>PH1-1-022</v>
      </c>
      <c r="J28" s="7"/>
      <c r="K28" s="7"/>
      <c r="L28" s="16"/>
      <c r="M28" s="7" t="s">
        <v>315</v>
      </c>
      <c r="N28" s="35">
        <v>22008</v>
      </c>
      <c r="O28" s="7" t="s">
        <v>206</v>
      </c>
      <c r="P28" s="36">
        <v>10091</v>
      </c>
      <c r="Q28" s="40">
        <v>80</v>
      </c>
      <c r="R28" s="36"/>
      <c r="S28" s="36"/>
      <c r="T28" s="38"/>
      <c r="U28" s="7" t="str">
        <f t="shared" si="16"/>
        <v>PH2-2-008</v>
      </c>
      <c r="V28" s="7"/>
      <c r="W28" s="7"/>
      <c r="X28" s="16"/>
      <c r="Y28" s="7" t="s">
        <v>316</v>
      </c>
      <c r="Z28" s="35">
        <v>32006</v>
      </c>
      <c r="AA28" s="7" t="s">
        <v>212</v>
      </c>
      <c r="AB28" s="36">
        <v>10086</v>
      </c>
      <c r="AC28" s="36"/>
      <c r="AD28" s="36">
        <v>0.75</v>
      </c>
      <c r="AE28" s="36"/>
      <c r="AF28" s="38" t="s">
        <v>217</v>
      </c>
      <c r="AG28" s="7" t="str">
        <f t="shared" si="18"/>
        <v>PH3-2-005</v>
      </c>
      <c r="AH28" s="56"/>
      <c r="AI28" s="7"/>
      <c r="AJ28" s="16"/>
      <c r="AK28" s="7" t="s">
        <v>317</v>
      </c>
      <c r="AL28" s="35">
        <v>41020</v>
      </c>
      <c r="AM28" s="7" t="s">
        <v>212</v>
      </c>
      <c r="AN28" s="36">
        <v>10096</v>
      </c>
      <c r="AO28" s="36"/>
      <c r="AP28" s="36">
        <v>0.75</v>
      </c>
      <c r="AQ28" s="36"/>
      <c r="AR28" s="38" t="s">
        <v>213</v>
      </c>
      <c r="AS28" s="7" t="str">
        <f t="shared" si="15"/>
        <v>PH4-1-020</v>
      </c>
      <c r="AT28" s="7" t="s">
        <v>101</v>
      </c>
      <c r="AU28" s="7"/>
      <c r="AV28" s="16"/>
      <c r="AW28" s="16"/>
      <c r="AX28" s="16"/>
      <c r="AY28" s="16"/>
      <c r="AZ28" s="16"/>
      <c r="BA28" s="16"/>
      <c r="BB28" s="16"/>
      <c r="BC28" s="16"/>
      <c r="BD28" s="16"/>
    </row>
    <row r="29" spans="1:56" ht="16.5" customHeight="1">
      <c r="A29" s="7" t="s">
        <v>318</v>
      </c>
      <c r="B29" s="35">
        <v>11023</v>
      </c>
      <c r="C29" s="7" t="s">
        <v>206</v>
      </c>
      <c r="D29" s="36">
        <v>10111</v>
      </c>
      <c r="E29" s="36">
        <v>80</v>
      </c>
      <c r="F29" s="36"/>
      <c r="G29" s="36"/>
      <c r="H29" s="36" t="s">
        <v>207</v>
      </c>
      <c r="I29" s="7" t="str">
        <f t="shared" si="10"/>
        <v>PH1-1-023</v>
      </c>
      <c r="J29" s="7"/>
      <c r="K29" s="7"/>
      <c r="L29" s="16"/>
      <c r="M29" s="7" t="s">
        <v>319</v>
      </c>
      <c r="N29" s="35">
        <v>22009</v>
      </c>
      <c r="O29" s="7" t="s">
        <v>320</v>
      </c>
      <c r="P29" s="36">
        <v>10096</v>
      </c>
      <c r="Q29" s="42"/>
      <c r="R29" s="36">
        <v>1.5</v>
      </c>
      <c r="S29" s="36"/>
      <c r="T29" s="38" t="s">
        <v>217</v>
      </c>
      <c r="U29" s="7" t="str">
        <f t="shared" si="16"/>
        <v>PH2-2-009</v>
      </c>
      <c r="V29" s="7"/>
      <c r="W29" s="7"/>
      <c r="X29" s="16"/>
      <c r="Y29" s="7"/>
      <c r="Z29" s="7"/>
      <c r="AA29" s="7"/>
      <c r="AB29" s="36"/>
      <c r="AC29" s="36"/>
      <c r="AD29" s="36"/>
      <c r="AE29" s="36"/>
      <c r="AF29" s="38"/>
      <c r="AG29" s="7"/>
      <c r="AH29" s="56"/>
      <c r="AI29" s="7"/>
      <c r="AJ29" s="16"/>
      <c r="AK29" s="7" t="s">
        <v>321</v>
      </c>
      <c r="AL29" s="35">
        <v>41021</v>
      </c>
      <c r="AM29" s="7" t="s">
        <v>212</v>
      </c>
      <c r="AN29" s="36">
        <v>10101</v>
      </c>
      <c r="AO29" s="36"/>
      <c r="AP29" s="36">
        <v>0.75</v>
      </c>
      <c r="AQ29" s="36"/>
      <c r="AR29" s="38" t="s">
        <v>217</v>
      </c>
      <c r="AS29" s="7" t="str">
        <f t="shared" si="15"/>
        <v>PH4-1-021</v>
      </c>
      <c r="AT29" s="7" t="s">
        <v>108</v>
      </c>
      <c r="AU29" s="7"/>
      <c r="AV29" s="16"/>
      <c r="AW29" s="16"/>
      <c r="AX29" s="16"/>
      <c r="AY29" s="16"/>
      <c r="AZ29" s="16"/>
      <c r="BA29" s="16"/>
      <c r="BB29" s="16"/>
      <c r="BC29" s="16"/>
      <c r="BD29" s="16"/>
    </row>
    <row r="30" spans="1:56" ht="16.5" customHeight="1">
      <c r="A30" s="7" t="s">
        <v>322</v>
      </c>
      <c r="B30" s="35">
        <v>11024</v>
      </c>
      <c r="C30" s="7" t="s">
        <v>206</v>
      </c>
      <c r="D30" s="36">
        <v>10116</v>
      </c>
      <c r="E30" s="36">
        <v>80</v>
      </c>
      <c r="F30" s="36"/>
      <c r="G30" s="36"/>
      <c r="H30" s="36"/>
      <c r="I30" s="7" t="str">
        <f t="shared" si="10"/>
        <v>PH1-1-024</v>
      </c>
      <c r="J30" s="7"/>
      <c r="K30" s="7"/>
      <c r="L30" s="16"/>
      <c r="M30" s="7" t="s">
        <v>323</v>
      </c>
      <c r="N30" s="35">
        <v>22010</v>
      </c>
      <c r="O30" s="7" t="s">
        <v>206</v>
      </c>
      <c r="P30" s="36">
        <v>10101</v>
      </c>
      <c r="Q30" s="40">
        <v>80</v>
      </c>
      <c r="R30" s="36"/>
      <c r="S30" s="36"/>
      <c r="T30" s="38" t="s">
        <v>207</v>
      </c>
      <c r="U30" s="7" t="str">
        <f t="shared" si="16"/>
        <v>PH2-2-010</v>
      </c>
      <c r="V30" s="7"/>
      <c r="W30" s="7"/>
      <c r="X30" s="16"/>
      <c r="Y30" s="213" t="s">
        <v>18</v>
      </c>
      <c r="Z30" s="214"/>
      <c r="AA30" s="215"/>
      <c r="AB30" s="33"/>
      <c r="AC30" s="32"/>
      <c r="AD30" s="32"/>
      <c r="AE30" s="32"/>
      <c r="AF30" s="34"/>
      <c r="AG30" s="32"/>
      <c r="AH30" s="32"/>
      <c r="AI30" s="32"/>
      <c r="AJ30" s="16"/>
      <c r="AK30" s="7"/>
      <c r="AL30" s="58"/>
      <c r="AM30" s="7"/>
      <c r="AN30" s="36"/>
      <c r="AO30" s="36"/>
      <c r="AP30" s="36"/>
      <c r="AQ30" s="36"/>
      <c r="AR30" s="36"/>
      <c r="AS30" s="7"/>
      <c r="AT30" s="7"/>
      <c r="AU30" s="7"/>
      <c r="AV30" s="16"/>
      <c r="AW30" s="16"/>
      <c r="AX30" s="16"/>
      <c r="AY30" s="16"/>
      <c r="AZ30" s="16"/>
      <c r="BA30" s="16"/>
      <c r="BB30" s="16"/>
      <c r="BC30" s="16"/>
      <c r="BD30" s="16"/>
    </row>
    <row r="31" spans="1:56" ht="16.5" customHeight="1">
      <c r="A31" s="7" t="s">
        <v>324</v>
      </c>
      <c r="B31" s="35">
        <v>11025</v>
      </c>
      <c r="C31" s="7" t="s">
        <v>206</v>
      </c>
      <c r="D31" s="36">
        <v>10121</v>
      </c>
      <c r="E31" s="36">
        <v>80</v>
      </c>
      <c r="F31" s="36"/>
      <c r="G31" s="36"/>
      <c r="H31" s="36" t="s">
        <v>207</v>
      </c>
      <c r="I31" s="7" t="str">
        <f t="shared" si="10"/>
        <v>PH1-1-025</v>
      </c>
      <c r="J31" s="7"/>
      <c r="K31" s="7"/>
      <c r="L31" s="16"/>
      <c r="M31" s="7" t="s">
        <v>325</v>
      </c>
      <c r="N31" s="35">
        <v>22011</v>
      </c>
      <c r="O31" s="7" t="s">
        <v>326</v>
      </c>
      <c r="P31" s="36">
        <v>10106</v>
      </c>
      <c r="Q31" s="40">
        <v>80</v>
      </c>
      <c r="R31" s="36"/>
      <c r="S31" s="36"/>
      <c r="T31" s="38"/>
      <c r="U31" s="7" t="str">
        <f t="shared" si="16"/>
        <v>PH2-2-011</v>
      </c>
      <c r="V31" s="7"/>
      <c r="W31" s="7"/>
      <c r="X31" s="16"/>
      <c r="Y31" s="7"/>
      <c r="Z31" s="7"/>
      <c r="AA31" s="7"/>
      <c r="AB31" s="36"/>
      <c r="AC31" s="36"/>
      <c r="AD31" s="36"/>
      <c r="AE31" s="36"/>
      <c r="AF31" s="38" t="s">
        <v>207</v>
      </c>
      <c r="AG31" s="7"/>
      <c r="AH31" s="7"/>
      <c r="AI31" s="7" t="s">
        <v>327</v>
      </c>
      <c r="AJ31" s="16"/>
      <c r="AK31" s="213" t="s">
        <v>15</v>
      </c>
      <c r="AL31" s="214"/>
      <c r="AM31" s="215"/>
      <c r="AN31" s="33"/>
      <c r="AO31" s="33"/>
      <c r="AP31" s="32"/>
      <c r="AQ31" s="32"/>
      <c r="AR31" s="32"/>
      <c r="AS31" s="32"/>
      <c r="AT31" s="32"/>
      <c r="AU31" s="32"/>
      <c r="AV31" s="16"/>
      <c r="AW31" s="16"/>
      <c r="AX31" s="16"/>
      <c r="AY31" s="16"/>
      <c r="AZ31" s="16"/>
      <c r="BA31" s="16"/>
      <c r="BB31" s="16"/>
      <c r="BC31" s="16"/>
      <c r="BD31" s="16"/>
    </row>
    <row r="32" spans="1:56" ht="16.5" customHeight="1">
      <c r="A32" s="7" t="s">
        <v>328</v>
      </c>
      <c r="B32" s="35">
        <v>11026</v>
      </c>
      <c r="C32" s="7" t="s">
        <v>206</v>
      </c>
      <c r="D32" s="36">
        <v>10126</v>
      </c>
      <c r="E32" s="36">
        <v>80</v>
      </c>
      <c r="F32" s="36"/>
      <c r="G32" s="36"/>
      <c r="H32" s="36"/>
      <c r="I32" s="7" t="str">
        <f t="shared" si="10"/>
        <v>PH1-1-026</v>
      </c>
      <c r="J32" s="7"/>
      <c r="K32" s="7"/>
      <c r="L32" s="16"/>
      <c r="M32" s="7" t="s">
        <v>329</v>
      </c>
      <c r="N32" s="35">
        <v>22012</v>
      </c>
      <c r="O32" s="7" t="s">
        <v>330</v>
      </c>
      <c r="P32" s="36">
        <v>10111</v>
      </c>
      <c r="Q32" s="40">
        <v>80</v>
      </c>
      <c r="R32" s="7"/>
      <c r="S32" s="7"/>
      <c r="T32" s="38" t="s">
        <v>207</v>
      </c>
      <c r="U32" s="7" t="str">
        <f t="shared" si="16"/>
        <v>PH2-2-012</v>
      </c>
      <c r="V32" s="7"/>
      <c r="W32" s="7"/>
      <c r="X32" s="16"/>
      <c r="Y32" s="7" t="s">
        <v>331</v>
      </c>
      <c r="Z32" s="35">
        <v>33001</v>
      </c>
      <c r="AA32" s="7" t="s">
        <v>332</v>
      </c>
      <c r="AB32" s="36">
        <v>10091</v>
      </c>
      <c r="AC32" s="36"/>
      <c r="AD32" s="36"/>
      <c r="AE32" s="36"/>
      <c r="AF32" s="38"/>
      <c r="AG32" s="7" t="str">
        <f t="shared" ref="AG32:AG37" si="19">"PH"&amp;RIGHT(Y32,7)</f>
        <v>PH3-3-001</v>
      </c>
      <c r="AH32" s="56"/>
      <c r="AI32" s="7"/>
      <c r="AJ32" s="16"/>
      <c r="AK32" s="7"/>
      <c r="AL32" s="7"/>
      <c r="AM32" s="7"/>
      <c r="AN32" s="36"/>
      <c r="AO32" s="36"/>
      <c r="AP32" s="36"/>
      <c r="AQ32" s="36"/>
      <c r="AR32" s="36" t="s">
        <v>207</v>
      </c>
      <c r="AS32" s="7"/>
      <c r="AT32" s="7"/>
      <c r="AU32" s="7"/>
      <c r="AV32" s="16"/>
      <c r="AW32" s="16"/>
      <c r="AX32" s="16"/>
      <c r="AY32" s="16"/>
      <c r="AZ32" s="16"/>
      <c r="BA32" s="16"/>
      <c r="BB32" s="16"/>
      <c r="BC32" s="16"/>
      <c r="BD32" s="16"/>
    </row>
    <row r="33" spans="1:56" ht="16.5" customHeight="1">
      <c r="A33" s="7" t="s">
        <v>333</v>
      </c>
      <c r="B33" s="35">
        <v>11027</v>
      </c>
      <c r="C33" s="7" t="s">
        <v>206</v>
      </c>
      <c r="D33" s="36">
        <v>10131</v>
      </c>
      <c r="E33" s="36">
        <v>80</v>
      </c>
      <c r="F33" s="36"/>
      <c r="G33" s="36"/>
      <c r="H33" s="36" t="s">
        <v>207</v>
      </c>
      <c r="I33" s="7" t="str">
        <f t="shared" si="10"/>
        <v>PH1-1-027</v>
      </c>
      <c r="J33" s="7"/>
      <c r="K33" s="7"/>
      <c r="L33" s="16"/>
      <c r="M33" s="7"/>
      <c r="N33" s="37"/>
      <c r="O33" s="7"/>
      <c r="P33" s="36"/>
      <c r="Q33" s="36"/>
      <c r="R33" s="7"/>
      <c r="S33" s="7"/>
      <c r="T33" s="38"/>
      <c r="U33" s="7"/>
      <c r="V33" s="7"/>
      <c r="W33" s="7"/>
      <c r="X33" s="16"/>
      <c r="Y33" s="7" t="s">
        <v>334</v>
      </c>
      <c r="Z33" s="35">
        <v>33002</v>
      </c>
      <c r="AA33" s="7" t="s">
        <v>212</v>
      </c>
      <c r="AB33" s="36">
        <v>10096</v>
      </c>
      <c r="AC33" s="36"/>
      <c r="AD33" s="36">
        <v>0.75</v>
      </c>
      <c r="AE33" s="36"/>
      <c r="AF33" s="38" t="s">
        <v>213</v>
      </c>
      <c r="AG33" s="7" t="str">
        <f t="shared" si="19"/>
        <v>PH3-3-002</v>
      </c>
      <c r="AH33" s="7"/>
      <c r="AI33" s="7"/>
      <c r="AJ33" s="16"/>
      <c r="AK33" s="7" t="s">
        <v>335</v>
      </c>
      <c r="AL33" s="35">
        <v>42001</v>
      </c>
      <c r="AM33" s="7" t="s">
        <v>212</v>
      </c>
      <c r="AN33" s="36">
        <v>10106</v>
      </c>
      <c r="AO33" s="36"/>
      <c r="AP33" s="50">
        <v>0.75</v>
      </c>
      <c r="AQ33" s="36"/>
      <c r="AR33" s="51" t="s">
        <v>217</v>
      </c>
      <c r="AS33" s="7" t="str">
        <f>"PH"&amp;RIGHT(AK33,7)</f>
        <v>PH4-2-001</v>
      </c>
      <c r="AT33" s="7" t="s">
        <v>336</v>
      </c>
      <c r="AU33" s="7"/>
      <c r="AV33" s="16"/>
      <c r="AW33" s="16"/>
      <c r="AX33" s="16"/>
      <c r="AY33" s="16"/>
      <c r="AZ33" s="16"/>
      <c r="BA33" s="16"/>
      <c r="BB33" s="16"/>
      <c r="BC33" s="16"/>
      <c r="BD33" s="16"/>
    </row>
    <row r="34" spans="1:56" ht="16.5" customHeight="1">
      <c r="A34" s="7" t="s">
        <v>337</v>
      </c>
      <c r="B34" s="35">
        <v>11028</v>
      </c>
      <c r="C34" s="7" t="s">
        <v>206</v>
      </c>
      <c r="D34" s="36">
        <v>10136</v>
      </c>
      <c r="E34" s="36">
        <v>80</v>
      </c>
      <c r="F34" s="36"/>
      <c r="G34" s="36"/>
      <c r="H34" s="36"/>
      <c r="I34" s="7" t="str">
        <f t="shared" si="10"/>
        <v>PH1-1-028</v>
      </c>
      <c r="J34" s="7"/>
      <c r="K34" s="7"/>
      <c r="L34" s="16"/>
      <c r="M34" s="213" t="s">
        <v>17</v>
      </c>
      <c r="N34" s="214"/>
      <c r="O34" s="215"/>
      <c r="P34" s="33"/>
      <c r="Q34" s="32"/>
      <c r="R34" s="32"/>
      <c r="S34" s="32"/>
      <c r="T34" s="34"/>
      <c r="U34" s="32"/>
      <c r="V34" s="32"/>
      <c r="W34" s="32"/>
      <c r="X34" s="16"/>
      <c r="Y34" s="7" t="s">
        <v>338</v>
      </c>
      <c r="Z34" s="35">
        <v>33003</v>
      </c>
      <c r="AA34" s="7" t="s">
        <v>332</v>
      </c>
      <c r="AB34" s="36">
        <v>10101</v>
      </c>
      <c r="AC34" s="36"/>
      <c r="AD34" s="7"/>
      <c r="AE34" s="36"/>
      <c r="AF34" s="38"/>
      <c r="AG34" s="7" t="str">
        <f t="shared" si="19"/>
        <v>PH3-3-003</v>
      </c>
      <c r="AH34" s="7"/>
      <c r="AI34" s="7"/>
      <c r="AJ34" s="16"/>
      <c r="AK34" s="7"/>
      <c r="AL34" s="7"/>
      <c r="AM34" s="7"/>
      <c r="AN34" s="36"/>
      <c r="AO34" s="36"/>
      <c r="AP34" s="36"/>
      <c r="AQ34" s="36"/>
      <c r="AR34" s="38"/>
      <c r="AS34" s="7"/>
      <c r="AT34" s="7"/>
      <c r="AU34" s="7"/>
      <c r="AV34" s="16"/>
      <c r="AW34" s="16"/>
      <c r="AX34" s="16"/>
      <c r="AY34" s="16"/>
      <c r="AZ34" s="16"/>
      <c r="BA34" s="16"/>
      <c r="BB34" s="16"/>
      <c r="BC34" s="16"/>
      <c r="BD34" s="16"/>
    </row>
    <row r="35" spans="1:56" ht="16.5" customHeight="1">
      <c r="A35" s="7" t="s">
        <v>339</v>
      </c>
      <c r="B35" s="35">
        <v>11029</v>
      </c>
      <c r="C35" s="7" t="s">
        <v>206</v>
      </c>
      <c r="D35" s="36">
        <v>10141</v>
      </c>
      <c r="E35" s="36">
        <v>80</v>
      </c>
      <c r="F35" s="36"/>
      <c r="G35" s="36"/>
      <c r="H35" s="36" t="s">
        <v>207</v>
      </c>
      <c r="I35" s="7" t="str">
        <f t="shared" si="10"/>
        <v>PH1-1-029</v>
      </c>
      <c r="J35" s="7"/>
      <c r="K35" s="7"/>
      <c r="L35" s="16"/>
      <c r="M35" s="7" t="s">
        <v>340</v>
      </c>
      <c r="N35" s="35">
        <v>23001</v>
      </c>
      <c r="O35" s="7" t="s">
        <v>206</v>
      </c>
      <c r="P35" s="36">
        <v>10116</v>
      </c>
      <c r="Q35" s="36">
        <v>80</v>
      </c>
      <c r="R35" s="36"/>
      <c r="S35" s="36"/>
      <c r="T35" s="38" t="s">
        <v>207</v>
      </c>
      <c r="U35" s="7" t="str">
        <f t="shared" ref="U35:U66" si="20">"PH"&amp;RIGHT(M35,7)</f>
        <v>PH2-3-001</v>
      </c>
      <c r="V35" s="59" t="s">
        <v>341</v>
      </c>
      <c r="W35" s="7"/>
      <c r="X35" s="16"/>
      <c r="Y35" s="7" t="s">
        <v>342</v>
      </c>
      <c r="Z35" s="35">
        <v>33004</v>
      </c>
      <c r="AA35" s="7" t="s">
        <v>212</v>
      </c>
      <c r="AB35" s="36">
        <v>10106</v>
      </c>
      <c r="AC35" s="36"/>
      <c r="AD35" s="36">
        <v>0.75</v>
      </c>
      <c r="AE35" s="36"/>
      <c r="AF35" s="38" t="s">
        <v>217</v>
      </c>
      <c r="AG35" s="7" t="str">
        <f t="shared" si="19"/>
        <v>PH3-3-004</v>
      </c>
      <c r="AH35" s="7" t="s">
        <v>343</v>
      </c>
      <c r="AI35" s="7"/>
      <c r="AJ35" s="16"/>
      <c r="AK35" s="213" t="s">
        <v>19</v>
      </c>
      <c r="AL35" s="214"/>
      <c r="AM35" s="215"/>
      <c r="AN35" s="33"/>
      <c r="AO35" s="33"/>
      <c r="AP35" s="32"/>
      <c r="AQ35" s="32"/>
      <c r="AR35" s="32"/>
      <c r="AS35" s="32"/>
      <c r="AT35" s="32"/>
      <c r="AU35" s="32"/>
      <c r="AV35" s="16"/>
      <c r="AW35" s="16"/>
      <c r="AX35" s="16"/>
      <c r="AY35" s="16"/>
      <c r="AZ35" s="16"/>
      <c r="BA35" s="16"/>
      <c r="BB35" s="16"/>
      <c r="BC35" s="16"/>
      <c r="BD35" s="16"/>
    </row>
    <row r="36" spans="1:56" ht="16.5" customHeight="1">
      <c r="A36" s="7" t="s">
        <v>344</v>
      </c>
      <c r="B36" s="35">
        <v>11030</v>
      </c>
      <c r="C36" s="7" t="s">
        <v>206</v>
      </c>
      <c r="D36" s="36">
        <v>10146</v>
      </c>
      <c r="E36" s="36">
        <v>80</v>
      </c>
      <c r="F36" s="36"/>
      <c r="G36" s="36"/>
      <c r="H36" s="36"/>
      <c r="I36" s="7" t="str">
        <f t="shared" si="10"/>
        <v>PH1-1-030</v>
      </c>
      <c r="J36" s="7"/>
      <c r="K36" s="7"/>
      <c r="L36" s="16"/>
      <c r="M36" s="7" t="s">
        <v>345</v>
      </c>
      <c r="N36" s="35">
        <v>23002</v>
      </c>
      <c r="O36" s="7" t="s">
        <v>206</v>
      </c>
      <c r="P36" s="36">
        <v>10121</v>
      </c>
      <c r="Q36" s="36">
        <v>80</v>
      </c>
      <c r="R36" s="36"/>
      <c r="S36" s="36"/>
      <c r="T36" s="38"/>
      <c r="U36" s="7" t="str">
        <f t="shared" si="20"/>
        <v>PH2-3-002</v>
      </c>
      <c r="V36" s="59"/>
      <c r="W36" s="7"/>
      <c r="X36" s="16"/>
      <c r="Y36" s="7" t="s">
        <v>346</v>
      </c>
      <c r="Z36" s="35">
        <v>33005</v>
      </c>
      <c r="AA36" s="7" t="s">
        <v>212</v>
      </c>
      <c r="AB36" s="36">
        <v>10111</v>
      </c>
      <c r="AC36" s="36"/>
      <c r="AD36" s="36">
        <v>0.75</v>
      </c>
      <c r="AE36" s="36"/>
      <c r="AF36" s="38" t="s">
        <v>217</v>
      </c>
      <c r="AG36" s="7" t="str">
        <f t="shared" si="19"/>
        <v>PH3-3-005</v>
      </c>
      <c r="AH36" s="56"/>
      <c r="AI36" s="7"/>
      <c r="AJ36" s="16"/>
      <c r="AK36" s="7"/>
      <c r="AL36" s="7"/>
      <c r="AM36" s="7"/>
      <c r="AN36" s="36"/>
      <c r="AO36" s="36"/>
      <c r="AP36" s="36"/>
      <c r="AQ36" s="36"/>
      <c r="AR36" s="36" t="s">
        <v>207</v>
      </c>
      <c r="AS36" s="7"/>
      <c r="AT36" s="7"/>
      <c r="AU36" s="7"/>
      <c r="AV36" s="16"/>
      <c r="AW36" s="16"/>
      <c r="AX36" s="16"/>
      <c r="AY36" s="16"/>
      <c r="AZ36" s="16"/>
      <c r="BA36" s="16"/>
      <c r="BB36" s="16"/>
      <c r="BC36" s="16"/>
      <c r="BD36" s="16"/>
    </row>
    <row r="37" spans="1:56" ht="16.5" customHeight="1">
      <c r="A37" s="7" t="s">
        <v>347</v>
      </c>
      <c r="B37" s="35">
        <v>11031</v>
      </c>
      <c r="C37" s="7" t="s">
        <v>206</v>
      </c>
      <c r="D37" s="36">
        <v>10151</v>
      </c>
      <c r="E37" s="36">
        <v>80</v>
      </c>
      <c r="F37" s="36"/>
      <c r="G37" s="36"/>
      <c r="H37" s="36" t="s">
        <v>207</v>
      </c>
      <c r="I37" s="7" t="str">
        <f t="shared" si="10"/>
        <v>PH1-1-031</v>
      </c>
      <c r="J37" s="7"/>
      <c r="K37" s="7"/>
      <c r="L37" s="16"/>
      <c r="M37" s="7" t="s">
        <v>348</v>
      </c>
      <c r="N37" s="35">
        <v>23003</v>
      </c>
      <c r="O37" s="7" t="s">
        <v>206</v>
      </c>
      <c r="P37" s="36">
        <v>10126</v>
      </c>
      <c r="Q37" s="36">
        <v>80</v>
      </c>
      <c r="R37" s="36"/>
      <c r="S37" s="36"/>
      <c r="T37" s="38" t="s">
        <v>207</v>
      </c>
      <c r="U37" s="7" t="str">
        <f t="shared" si="20"/>
        <v>PH2-3-003</v>
      </c>
      <c r="V37" s="59"/>
      <c r="W37" s="7"/>
      <c r="X37" s="16"/>
      <c r="Y37" s="7" t="s">
        <v>349</v>
      </c>
      <c r="Z37" s="35">
        <v>33006</v>
      </c>
      <c r="AA37" s="7" t="s">
        <v>212</v>
      </c>
      <c r="AB37" s="36">
        <v>10116</v>
      </c>
      <c r="AC37" s="36"/>
      <c r="AD37" s="36">
        <v>0.75</v>
      </c>
      <c r="AE37" s="36"/>
      <c r="AF37" s="38" t="s">
        <v>217</v>
      </c>
      <c r="AG37" s="7" t="str">
        <f t="shared" si="19"/>
        <v>PH3-3-006</v>
      </c>
      <c r="AH37" s="56"/>
      <c r="AI37" s="7"/>
      <c r="AJ37" s="16"/>
      <c r="AK37" s="7" t="s">
        <v>350</v>
      </c>
      <c r="AL37" s="35">
        <v>43001</v>
      </c>
      <c r="AM37" s="7" t="s">
        <v>212</v>
      </c>
      <c r="AN37" s="36">
        <v>10111</v>
      </c>
      <c r="AO37" s="36"/>
      <c r="AP37" s="36">
        <v>0.75</v>
      </c>
      <c r="AQ37" s="36"/>
      <c r="AR37" s="38" t="s">
        <v>217</v>
      </c>
      <c r="AS37" s="7" t="str">
        <f t="shared" ref="AS37:AS38" si="21">"PH"&amp;RIGHT(AK37,7)</f>
        <v>PH4-3-001</v>
      </c>
      <c r="AT37" s="7" t="s">
        <v>351</v>
      </c>
      <c r="AU37" s="7"/>
      <c r="AV37" s="16"/>
      <c r="AW37" s="16"/>
      <c r="AX37" s="16"/>
      <c r="AY37" s="16"/>
      <c r="AZ37" s="16"/>
      <c r="BA37" s="16"/>
      <c r="BB37" s="16"/>
      <c r="BC37" s="16"/>
      <c r="BD37" s="16"/>
    </row>
    <row r="38" spans="1:56" ht="16.5" customHeight="1">
      <c r="A38" s="7" t="s">
        <v>352</v>
      </c>
      <c r="B38" s="35">
        <v>11032</v>
      </c>
      <c r="C38" s="7" t="s">
        <v>206</v>
      </c>
      <c r="D38" s="36">
        <v>10156</v>
      </c>
      <c r="E38" s="36">
        <v>80</v>
      </c>
      <c r="F38" s="36"/>
      <c r="G38" s="36"/>
      <c r="H38" s="36"/>
      <c r="I38" s="7" t="str">
        <f t="shared" si="10"/>
        <v>PH1-1-032</v>
      </c>
      <c r="J38" s="7"/>
      <c r="K38" s="7"/>
      <c r="L38" s="16"/>
      <c r="M38" s="7" t="s">
        <v>353</v>
      </c>
      <c r="N38" s="35">
        <v>23004</v>
      </c>
      <c r="O38" s="7" t="s">
        <v>206</v>
      </c>
      <c r="P38" s="36">
        <v>10131</v>
      </c>
      <c r="Q38" s="36">
        <v>80</v>
      </c>
      <c r="R38" s="36"/>
      <c r="S38" s="36"/>
      <c r="T38" s="38"/>
      <c r="U38" s="7" t="str">
        <f t="shared" si="20"/>
        <v>PH2-3-004</v>
      </c>
      <c r="V38" s="59"/>
      <c r="W38" s="7"/>
      <c r="X38" s="16"/>
      <c r="Y38" s="7"/>
      <c r="Z38" s="7"/>
      <c r="AA38" s="7"/>
      <c r="AB38" s="36"/>
      <c r="AC38" s="36"/>
      <c r="AD38" s="36"/>
      <c r="AE38" s="36"/>
      <c r="AF38" s="38"/>
      <c r="AG38" s="7"/>
      <c r="AH38" s="56"/>
      <c r="AI38" s="7"/>
      <c r="AJ38" s="16"/>
      <c r="AK38" s="7" t="s">
        <v>354</v>
      </c>
      <c r="AL38" s="35">
        <v>43002</v>
      </c>
      <c r="AM38" s="7" t="s">
        <v>252</v>
      </c>
      <c r="AN38" s="36">
        <v>10116</v>
      </c>
      <c r="AO38" s="36"/>
      <c r="AP38" s="50">
        <v>0.75</v>
      </c>
      <c r="AQ38" s="36"/>
      <c r="AR38" s="51" t="s">
        <v>217</v>
      </c>
      <c r="AS38" s="7" t="str">
        <f t="shared" si="21"/>
        <v>PH4-3-002</v>
      </c>
      <c r="AT38" s="7"/>
      <c r="AU38" s="7"/>
      <c r="AV38" s="16"/>
      <c r="AW38" s="16"/>
      <c r="AX38" s="16"/>
      <c r="AY38" s="16"/>
      <c r="AZ38" s="16"/>
      <c r="BA38" s="16"/>
      <c r="BB38" s="16"/>
      <c r="BC38" s="16"/>
      <c r="BD38" s="16"/>
    </row>
    <row r="39" spans="1:56" ht="16.5" customHeight="1">
      <c r="A39" s="7" t="s">
        <v>355</v>
      </c>
      <c r="B39" s="35">
        <v>11033</v>
      </c>
      <c r="C39" s="7" t="s">
        <v>206</v>
      </c>
      <c r="D39" s="36">
        <v>10161</v>
      </c>
      <c r="E39" s="36">
        <v>80</v>
      </c>
      <c r="F39" s="36"/>
      <c r="G39" s="36"/>
      <c r="H39" s="36" t="s">
        <v>207</v>
      </c>
      <c r="I39" s="7" t="str">
        <f t="shared" si="10"/>
        <v>PH1-1-033</v>
      </c>
      <c r="J39" s="7" t="s">
        <v>356</v>
      </c>
      <c r="K39" s="7"/>
      <c r="L39" s="16"/>
      <c r="M39" s="7" t="s">
        <v>357</v>
      </c>
      <c r="N39" s="35">
        <v>23005</v>
      </c>
      <c r="O39" s="7" t="s">
        <v>206</v>
      </c>
      <c r="P39" s="36">
        <v>10136</v>
      </c>
      <c r="Q39" s="36">
        <v>80</v>
      </c>
      <c r="R39" s="36"/>
      <c r="S39" s="36"/>
      <c r="T39" s="38" t="s">
        <v>207</v>
      </c>
      <c r="U39" s="7" t="str">
        <f t="shared" si="20"/>
        <v>PH2-3-005</v>
      </c>
      <c r="V39" s="59"/>
      <c r="W39" s="7"/>
      <c r="X39" s="16"/>
      <c r="Y39" s="213" t="s">
        <v>22</v>
      </c>
      <c r="Z39" s="214"/>
      <c r="AA39" s="215"/>
      <c r="AB39" s="33"/>
      <c r="AC39" s="32"/>
      <c r="AD39" s="32"/>
      <c r="AE39" s="32"/>
      <c r="AF39" s="34"/>
      <c r="AG39" s="32"/>
      <c r="AH39" s="32"/>
      <c r="AI39" s="32"/>
      <c r="AJ39" s="16"/>
      <c r="AK39" s="7"/>
      <c r="AL39" s="35"/>
      <c r="AM39" s="7" t="s">
        <v>257</v>
      </c>
      <c r="AN39" s="36"/>
      <c r="AO39" s="36"/>
      <c r="AP39" s="50">
        <v>1.5</v>
      </c>
      <c r="AQ39" s="36"/>
      <c r="AR39" s="51"/>
      <c r="AS39" s="7"/>
      <c r="AT39" s="7"/>
      <c r="AU39" s="7"/>
      <c r="AV39" s="16"/>
      <c r="AW39" s="16"/>
      <c r="AX39" s="16"/>
      <c r="AY39" s="16"/>
      <c r="AZ39" s="16"/>
      <c r="BA39" s="16"/>
      <c r="BB39" s="16"/>
      <c r="BC39" s="16"/>
      <c r="BD39" s="16"/>
    </row>
    <row r="40" spans="1:56" ht="16.5" customHeight="1">
      <c r="A40" s="7" t="s">
        <v>358</v>
      </c>
      <c r="B40" s="35">
        <v>11034</v>
      </c>
      <c r="C40" s="7" t="s">
        <v>206</v>
      </c>
      <c r="D40" s="36">
        <v>10166</v>
      </c>
      <c r="E40" s="36">
        <v>80</v>
      </c>
      <c r="F40" s="36"/>
      <c r="G40" s="36"/>
      <c r="H40" s="36"/>
      <c r="I40" s="7" t="str">
        <f t="shared" si="10"/>
        <v>PH1-1-034</v>
      </c>
      <c r="J40" s="57" t="s">
        <v>77</v>
      </c>
      <c r="K40" s="7"/>
      <c r="L40" s="16"/>
      <c r="M40" s="7" t="s">
        <v>359</v>
      </c>
      <c r="N40" s="35">
        <v>23006</v>
      </c>
      <c r="O40" s="7" t="s">
        <v>360</v>
      </c>
      <c r="P40" s="36">
        <v>10141</v>
      </c>
      <c r="Q40" s="36">
        <v>80</v>
      </c>
      <c r="R40" s="36"/>
      <c r="S40" s="36"/>
      <c r="T40" s="38" t="s">
        <v>207</v>
      </c>
      <c r="U40" s="7" t="str">
        <f t="shared" si="20"/>
        <v>PH2-3-006</v>
      </c>
      <c r="V40" s="7"/>
      <c r="W40" s="7"/>
      <c r="X40" s="16"/>
      <c r="Y40" s="7" t="s">
        <v>361</v>
      </c>
      <c r="Z40" s="35">
        <v>34001</v>
      </c>
      <c r="AA40" s="7" t="s">
        <v>332</v>
      </c>
      <c r="AB40" s="36">
        <v>10121</v>
      </c>
      <c r="AC40" s="36"/>
      <c r="AD40" s="36"/>
      <c r="AE40" s="36"/>
      <c r="AF40" s="38"/>
      <c r="AG40" s="7" t="str">
        <f t="shared" ref="AG40:AG45" si="22">"PH"&amp;RIGHT(Y40,7)</f>
        <v>PH3-4-001</v>
      </c>
      <c r="AH40" s="56"/>
      <c r="AI40" s="7"/>
      <c r="AJ40" s="16"/>
      <c r="AK40" s="7" t="s">
        <v>362</v>
      </c>
      <c r="AL40" s="35">
        <v>43003</v>
      </c>
      <c r="AM40" s="7" t="s">
        <v>212</v>
      </c>
      <c r="AN40" s="36">
        <v>10121</v>
      </c>
      <c r="AO40" s="36"/>
      <c r="AP40" s="36">
        <v>0.75</v>
      </c>
      <c r="AQ40" s="36"/>
      <c r="AR40" s="38" t="s">
        <v>217</v>
      </c>
      <c r="AS40" s="7" t="str">
        <f>"PH"&amp;RIGHT(AK40,7)</f>
        <v>PH4-3-003</v>
      </c>
      <c r="AT40" s="7" t="s">
        <v>363</v>
      </c>
      <c r="AU40" s="7"/>
      <c r="AV40" s="16"/>
      <c r="AW40" s="16"/>
      <c r="AX40" s="16"/>
      <c r="AY40" s="16"/>
      <c r="AZ40" s="16"/>
      <c r="BA40" s="16"/>
      <c r="BB40" s="16"/>
      <c r="BC40" s="16"/>
      <c r="BD40" s="16"/>
    </row>
    <row r="41" spans="1:56" ht="16.5" customHeight="1">
      <c r="A41" s="7" t="s">
        <v>364</v>
      </c>
      <c r="B41" s="35">
        <v>11035</v>
      </c>
      <c r="C41" s="7" t="s">
        <v>206</v>
      </c>
      <c r="D41" s="36">
        <v>10171</v>
      </c>
      <c r="E41" s="36">
        <v>80</v>
      </c>
      <c r="F41" s="36"/>
      <c r="G41" s="36"/>
      <c r="H41" s="36" t="s">
        <v>207</v>
      </c>
      <c r="I41" s="7" t="str">
        <f t="shared" si="10"/>
        <v>PH1-1-035</v>
      </c>
      <c r="J41" s="60" t="s">
        <v>365</v>
      </c>
      <c r="K41" s="7"/>
      <c r="L41" s="16"/>
      <c r="M41" s="7" t="s">
        <v>366</v>
      </c>
      <c r="N41" s="35">
        <v>23007</v>
      </c>
      <c r="O41" s="7" t="s">
        <v>206</v>
      </c>
      <c r="P41" s="36">
        <v>10146</v>
      </c>
      <c r="Q41" s="36">
        <v>80</v>
      </c>
      <c r="R41" s="36"/>
      <c r="S41" s="36"/>
      <c r="T41" s="38" t="s">
        <v>207</v>
      </c>
      <c r="U41" s="7" t="str">
        <f t="shared" si="20"/>
        <v>PH2-3-007</v>
      </c>
      <c r="V41" s="7"/>
      <c r="W41" s="7"/>
      <c r="X41" s="16"/>
      <c r="Y41" s="7" t="s">
        <v>367</v>
      </c>
      <c r="Z41" s="35">
        <v>34002</v>
      </c>
      <c r="AA41" s="7" t="s">
        <v>212</v>
      </c>
      <c r="AB41" s="36">
        <v>10126</v>
      </c>
      <c r="AC41" s="36"/>
      <c r="AD41" s="36">
        <v>0.75</v>
      </c>
      <c r="AE41" s="36"/>
      <c r="AF41" s="38" t="s">
        <v>213</v>
      </c>
      <c r="AG41" s="7" t="str">
        <f t="shared" si="22"/>
        <v>PH3-4-002</v>
      </c>
      <c r="AH41" s="7"/>
      <c r="AI41" s="7"/>
      <c r="AJ41" s="16"/>
      <c r="AK41" s="16"/>
      <c r="AL41" s="16"/>
      <c r="AM41" s="16"/>
      <c r="AN41" s="27"/>
      <c r="AO41" s="27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</row>
    <row r="42" spans="1:56" ht="16.5" customHeight="1">
      <c r="A42" s="7" t="s">
        <v>368</v>
      </c>
      <c r="B42" s="35">
        <v>11036</v>
      </c>
      <c r="C42" s="7" t="s">
        <v>360</v>
      </c>
      <c r="D42" s="36">
        <v>10176</v>
      </c>
      <c r="E42" s="36">
        <v>80</v>
      </c>
      <c r="F42" s="36"/>
      <c r="G42" s="36"/>
      <c r="H42" s="36"/>
      <c r="I42" s="7" t="str">
        <f t="shared" si="10"/>
        <v>PH1-1-036</v>
      </c>
      <c r="J42" s="7"/>
      <c r="K42" s="7"/>
      <c r="L42" s="16"/>
      <c r="M42" s="7" t="s">
        <v>369</v>
      </c>
      <c r="N42" s="35">
        <v>23008</v>
      </c>
      <c r="O42" s="7" t="s">
        <v>206</v>
      </c>
      <c r="P42" s="36">
        <v>10151</v>
      </c>
      <c r="Q42" s="36">
        <v>80</v>
      </c>
      <c r="R42" s="36"/>
      <c r="S42" s="36"/>
      <c r="T42" s="38"/>
      <c r="U42" s="7" t="str">
        <f t="shared" si="20"/>
        <v>PH2-3-008</v>
      </c>
      <c r="V42" s="7"/>
      <c r="W42" s="7"/>
      <c r="X42" s="16"/>
      <c r="Y42" s="7" t="s">
        <v>370</v>
      </c>
      <c r="Z42" s="35">
        <v>34003</v>
      </c>
      <c r="AA42" s="7" t="s">
        <v>332</v>
      </c>
      <c r="AB42" s="36">
        <v>10131</v>
      </c>
      <c r="AC42" s="36"/>
      <c r="AD42" s="7"/>
      <c r="AE42" s="36"/>
      <c r="AF42" s="38"/>
      <c r="AG42" s="7" t="str">
        <f t="shared" si="22"/>
        <v>PH3-4-003</v>
      </c>
      <c r="AH42" s="7"/>
      <c r="AI42" s="7"/>
      <c r="AJ42" s="16"/>
      <c r="AK42" s="213" t="s">
        <v>23</v>
      </c>
      <c r="AL42" s="214"/>
      <c r="AM42" s="215"/>
      <c r="AN42" s="33"/>
      <c r="AO42" s="33"/>
      <c r="AP42" s="32"/>
      <c r="AQ42" s="32"/>
      <c r="AR42" s="32"/>
      <c r="AS42" s="32"/>
      <c r="AT42" s="32"/>
      <c r="AU42" s="32"/>
      <c r="AV42" s="16"/>
      <c r="AW42" s="16"/>
      <c r="AX42" s="16"/>
      <c r="AY42" s="16"/>
      <c r="AZ42" s="16"/>
      <c r="BA42" s="16"/>
      <c r="BB42" s="16"/>
      <c r="BC42" s="16"/>
      <c r="BD42" s="16"/>
    </row>
    <row r="43" spans="1:56" ht="16.5" customHeight="1">
      <c r="A43" s="7" t="s">
        <v>371</v>
      </c>
      <c r="B43" s="35">
        <v>11037</v>
      </c>
      <c r="C43" s="7" t="s">
        <v>206</v>
      </c>
      <c r="D43" s="36">
        <v>10181</v>
      </c>
      <c r="E43" s="36">
        <v>80</v>
      </c>
      <c r="F43" s="36"/>
      <c r="G43" s="36"/>
      <c r="H43" s="36" t="s">
        <v>207</v>
      </c>
      <c r="I43" s="7" t="str">
        <f t="shared" si="10"/>
        <v>PH1-1-037</v>
      </c>
      <c r="J43" s="7"/>
      <c r="K43" s="7"/>
      <c r="L43" s="16"/>
      <c r="M43" s="7" t="s">
        <v>372</v>
      </c>
      <c r="N43" s="35">
        <v>23009</v>
      </c>
      <c r="O43" s="7" t="s">
        <v>206</v>
      </c>
      <c r="P43" s="36">
        <v>10156</v>
      </c>
      <c r="Q43" s="36">
        <v>80</v>
      </c>
      <c r="R43" s="36"/>
      <c r="S43" s="36"/>
      <c r="T43" s="38" t="s">
        <v>207</v>
      </c>
      <c r="U43" s="7" t="str">
        <f t="shared" si="20"/>
        <v>PH2-3-009</v>
      </c>
      <c r="V43" s="59" t="s">
        <v>373</v>
      </c>
      <c r="W43" s="7"/>
      <c r="X43" s="16"/>
      <c r="Y43" s="7" t="s">
        <v>374</v>
      </c>
      <c r="Z43" s="35">
        <v>34004</v>
      </c>
      <c r="AA43" s="7" t="s">
        <v>212</v>
      </c>
      <c r="AB43" s="36">
        <v>10136</v>
      </c>
      <c r="AC43" s="36"/>
      <c r="AD43" s="36">
        <v>0.75</v>
      </c>
      <c r="AE43" s="36"/>
      <c r="AF43" s="38" t="s">
        <v>217</v>
      </c>
      <c r="AG43" s="7" t="str">
        <f t="shared" si="22"/>
        <v>PH3-4-004</v>
      </c>
      <c r="AH43" s="57" t="s">
        <v>375</v>
      </c>
      <c r="AI43" s="7"/>
      <c r="AJ43" s="16"/>
      <c r="AK43" s="7" t="s">
        <v>376</v>
      </c>
      <c r="AL43" s="35">
        <v>49001</v>
      </c>
      <c r="AM43" s="7" t="s">
        <v>53</v>
      </c>
      <c r="AN43" s="36">
        <v>12701</v>
      </c>
      <c r="AO43" s="27"/>
      <c r="AP43" s="36"/>
      <c r="AQ43" s="36"/>
      <c r="AR43" s="36"/>
      <c r="AS43" s="7"/>
      <c r="AT43" s="7"/>
      <c r="AU43" s="7"/>
      <c r="AV43" s="16"/>
      <c r="AW43" s="16"/>
      <c r="AX43" s="16"/>
      <c r="AY43" s="16"/>
      <c r="AZ43" s="16"/>
      <c r="BA43" s="16"/>
      <c r="BB43" s="16"/>
      <c r="BC43" s="16"/>
      <c r="BD43" s="16"/>
    </row>
    <row r="44" spans="1:56" ht="16.5" customHeight="1">
      <c r="A44" s="7" t="s">
        <v>377</v>
      </c>
      <c r="B44" s="35">
        <v>11038</v>
      </c>
      <c r="C44" s="7" t="s">
        <v>206</v>
      </c>
      <c r="D44" s="36">
        <v>10186</v>
      </c>
      <c r="E44" s="36">
        <v>80</v>
      </c>
      <c r="F44" s="36"/>
      <c r="G44" s="36"/>
      <c r="H44" s="36"/>
      <c r="I44" s="7" t="str">
        <f t="shared" si="10"/>
        <v>PH1-1-038</v>
      </c>
      <c r="J44" s="57" t="s">
        <v>378</v>
      </c>
      <c r="K44" s="7"/>
      <c r="L44" s="16"/>
      <c r="M44" s="7" t="s">
        <v>379</v>
      </c>
      <c r="N44" s="35">
        <v>23010</v>
      </c>
      <c r="O44" s="7" t="s">
        <v>206</v>
      </c>
      <c r="P44" s="36">
        <v>10161</v>
      </c>
      <c r="Q44" s="36">
        <v>80</v>
      </c>
      <c r="R44" s="36"/>
      <c r="S44" s="36"/>
      <c r="T44" s="38"/>
      <c r="U44" s="7" t="str">
        <f t="shared" si="20"/>
        <v>PH2-3-010</v>
      </c>
      <c r="V44" s="59"/>
      <c r="W44" s="7"/>
      <c r="X44" s="16"/>
      <c r="Y44" s="7" t="s">
        <v>380</v>
      </c>
      <c r="Z44" s="35">
        <v>34005</v>
      </c>
      <c r="AA44" s="7" t="s">
        <v>212</v>
      </c>
      <c r="AB44" s="36">
        <v>10141</v>
      </c>
      <c r="AC44" s="36"/>
      <c r="AD44" s="36">
        <v>0.75</v>
      </c>
      <c r="AE44" s="36"/>
      <c r="AF44" s="38" t="s">
        <v>217</v>
      </c>
      <c r="AG44" s="7" t="str">
        <f t="shared" si="22"/>
        <v>PH3-4-005</v>
      </c>
      <c r="AH44" s="56"/>
      <c r="AI44" s="7"/>
      <c r="AJ44" s="16"/>
      <c r="AK44" s="7" t="s">
        <v>381</v>
      </c>
      <c r="AL44" s="35">
        <v>49002</v>
      </c>
      <c r="AM44" s="7" t="s">
        <v>59</v>
      </c>
      <c r="AN44" s="36">
        <v>12706</v>
      </c>
      <c r="AO44" s="36"/>
      <c r="AP44" s="36"/>
      <c r="AQ44" s="36"/>
      <c r="AR44" s="36"/>
      <c r="AS44" s="7"/>
      <c r="AT44" s="7"/>
      <c r="AU44" s="7"/>
      <c r="AV44" s="16"/>
      <c r="AW44" s="16"/>
      <c r="AX44" s="16"/>
      <c r="AY44" s="16"/>
      <c r="AZ44" s="16"/>
      <c r="BA44" s="16"/>
      <c r="BB44" s="16"/>
      <c r="BC44" s="16"/>
      <c r="BD44" s="16"/>
    </row>
    <row r="45" spans="1:56" ht="16.5" customHeight="1">
      <c r="A45" s="7" t="s">
        <v>382</v>
      </c>
      <c r="B45" s="35">
        <v>11039</v>
      </c>
      <c r="C45" s="7" t="s">
        <v>206</v>
      </c>
      <c r="D45" s="36">
        <v>10191</v>
      </c>
      <c r="E45" s="36">
        <v>80</v>
      </c>
      <c r="F45" s="36"/>
      <c r="G45" s="36"/>
      <c r="H45" s="36" t="s">
        <v>207</v>
      </c>
      <c r="I45" s="7" t="str">
        <f t="shared" si="10"/>
        <v>PH1-1-039</v>
      </c>
      <c r="J45" s="7"/>
      <c r="K45" s="7"/>
      <c r="L45" s="16"/>
      <c r="M45" s="7" t="s">
        <v>383</v>
      </c>
      <c r="N45" s="35">
        <v>23011</v>
      </c>
      <c r="O45" s="7" t="s">
        <v>206</v>
      </c>
      <c r="P45" s="36">
        <v>10166</v>
      </c>
      <c r="Q45" s="36">
        <v>80</v>
      </c>
      <c r="R45" s="36"/>
      <c r="S45" s="36"/>
      <c r="T45" s="38" t="s">
        <v>207</v>
      </c>
      <c r="U45" s="7" t="str">
        <f t="shared" si="20"/>
        <v>PH2-3-011</v>
      </c>
      <c r="V45" s="59"/>
      <c r="W45" s="7"/>
      <c r="X45" s="16"/>
      <c r="Y45" s="7" t="s">
        <v>384</v>
      </c>
      <c r="Z45" s="35">
        <v>34006</v>
      </c>
      <c r="AA45" s="7" t="s">
        <v>212</v>
      </c>
      <c r="AB45" s="36">
        <v>10146</v>
      </c>
      <c r="AC45" s="36"/>
      <c r="AD45" s="36">
        <v>0.75</v>
      </c>
      <c r="AE45" s="36"/>
      <c r="AF45" s="38" t="s">
        <v>217</v>
      </c>
      <c r="AG45" s="7" t="str">
        <f t="shared" si="22"/>
        <v>PH3-4-006</v>
      </c>
      <c r="AH45" s="56"/>
      <c r="AI45" s="7"/>
      <c r="AJ45" s="16"/>
      <c r="AK45" s="7" t="s">
        <v>385</v>
      </c>
      <c r="AL45" s="35">
        <v>49003</v>
      </c>
      <c r="AM45" s="7" t="s">
        <v>66</v>
      </c>
      <c r="AN45" s="36">
        <v>12711</v>
      </c>
      <c r="AO45" s="36"/>
      <c r="AP45" s="36"/>
      <c r="AQ45" s="36"/>
      <c r="AR45" s="36"/>
      <c r="AS45" s="7"/>
      <c r="AT45" s="7"/>
      <c r="AU45" s="7"/>
      <c r="AV45" s="16"/>
      <c r="AW45" s="16"/>
      <c r="AX45" s="16"/>
      <c r="AY45" s="16"/>
      <c r="AZ45" s="16"/>
      <c r="BA45" s="16"/>
      <c r="BB45" s="16"/>
      <c r="BC45" s="16"/>
      <c r="BD45" s="16"/>
    </row>
    <row r="46" spans="1:56" ht="16.5" customHeight="1">
      <c r="A46" s="7" t="s">
        <v>386</v>
      </c>
      <c r="B46" s="35">
        <v>11040</v>
      </c>
      <c r="C46" s="7" t="s">
        <v>360</v>
      </c>
      <c r="D46" s="36">
        <v>10196</v>
      </c>
      <c r="E46" s="36">
        <v>80</v>
      </c>
      <c r="F46" s="36"/>
      <c r="G46" s="36"/>
      <c r="H46" s="36"/>
      <c r="I46" s="7" t="str">
        <f t="shared" si="10"/>
        <v>PH1-1-040</v>
      </c>
      <c r="J46" s="7"/>
      <c r="K46" s="7"/>
      <c r="L46" s="16"/>
      <c r="M46" s="7" t="s">
        <v>387</v>
      </c>
      <c r="N46" s="35">
        <v>23012</v>
      </c>
      <c r="O46" s="7" t="s">
        <v>206</v>
      </c>
      <c r="P46" s="36">
        <v>10171</v>
      </c>
      <c r="Q46" s="36">
        <v>80</v>
      </c>
      <c r="R46" s="36"/>
      <c r="S46" s="36"/>
      <c r="T46" s="38"/>
      <c r="U46" s="7" t="str">
        <f t="shared" si="20"/>
        <v>PH2-3-012</v>
      </c>
      <c r="V46" s="59"/>
      <c r="W46" s="7"/>
      <c r="X46" s="16"/>
      <c r="Y46" s="7"/>
      <c r="Z46" s="7"/>
      <c r="AA46" s="7"/>
      <c r="AB46" s="36"/>
      <c r="AC46" s="36"/>
      <c r="AD46" s="36"/>
      <c r="AE46" s="36"/>
      <c r="AF46" s="38"/>
      <c r="AG46" s="7"/>
      <c r="AH46" s="56"/>
      <c r="AI46" s="7"/>
      <c r="AJ46" s="16"/>
      <c r="AK46" s="7" t="s">
        <v>388</v>
      </c>
      <c r="AL46" s="35">
        <v>49004</v>
      </c>
      <c r="AM46" s="7" t="s">
        <v>73</v>
      </c>
      <c r="AN46" s="36">
        <v>12716</v>
      </c>
      <c r="AO46" s="36"/>
      <c r="AP46" s="36"/>
      <c r="AQ46" s="36"/>
      <c r="AR46" s="36"/>
      <c r="AS46" s="7"/>
      <c r="AT46" s="7"/>
      <c r="AU46" s="7"/>
      <c r="AV46" s="16"/>
      <c r="AW46" s="16"/>
      <c r="AX46" s="16"/>
      <c r="AY46" s="16"/>
      <c r="AZ46" s="16"/>
      <c r="BA46" s="16"/>
      <c r="BB46" s="16"/>
      <c r="BC46" s="16"/>
      <c r="BD46" s="16"/>
    </row>
    <row r="47" spans="1:56" ht="16.5" customHeight="1">
      <c r="A47" s="7" t="s">
        <v>389</v>
      </c>
      <c r="B47" s="35">
        <v>11041</v>
      </c>
      <c r="C47" s="7" t="s">
        <v>206</v>
      </c>
      <c r="D47" s="36">
        <v>10201</v>
      </c>
      <c r="E47" s="36">
        <v>80</v>
      </c>
      <c r="F47" s="36"/>
      <c r="G47" s="36"/>
      <c r="H47" s="36" t="s">
        <v>207</v>
      </c>
      <c r="I47" s="7" t="str">
        <f t="shared" si="10"/>
        <v>PH1-1-041</v>
      </c>
      <c r="J47" s="52" t="s">
        <v>390</v>
      </c>
      <c r="K47" s="7"/>
      <c r="L47" s="16"/>
      <c r="M47" s="7" t="s">
        <v>391</v>
      </c>
      <c r="N47" s="35">
        <v>23013</v>
      </c>
      <c r="O47" s="7" t="s">
        <v>206</v>
      </c>
      <c r="P47" s="36">
        <v>10176</v>
      </c>
      <c r="Q47" s="36">
        <v>80</v>
      </c>
      <c r="R47" s="36"/>
      <c r="S47" s="36"/>
      <c r="T47" s="38" t="s">
        <v>207</v>
      </c>
      <c r="U47" s="7" t="str">
        <f t="shared" si="20"/>
        <v>PH2-3-013</v>
      </c>
      <c r="V47" s="59"/>
      <c r="W47" s="7"/>
      <c r="X47" s="16"/>
      <c r="Y47" s="213" t="s">
        <v>26</v>
      </c>
      <c r="Z47" s="214"/>
      <c r="AA47" s="215"/>
      <c r="AB47" s="33"/>
      <c r="AC47" s="32"/>
      <c r="AD47" s="32"/>
      <c r="AE47" s="32"/>
      <c r="AF47" s="34"/>
      <c r="AG47" s="32"/>
      <c r="AH47" s="32"/>
      <c r="AI47" s="32"/>
      <c r="AJ47" s="16"/>
      <c r="AK47" s="7" t="s">
        <v>392</v>
      </c>
      <c r="AL47" s="35">
        <v>49005</v>
      </c>
      <c r="AM47" s="7" t="s">
        <v>80</v>
      </c>
      <c r="AN47" s="36">
        <v>12721</v>
      </c>
      <c r="AO47" s="36"/>
      <c r="AP47" s="36"/>
      <c r="AQ47" s="36"/>
      <c r="AR47" s="36"/>
      <c r="AS47" s="7"/>
      <c r="AT47" s="7" t="s">
        <v>393</v>
      </c>
      <c r="AU47" s="7"/>
      <c r="AV47" s="16"/>
      <c r="AW47" s="16"/>
      <c r="AX47" s="16"/>
      <c r="AY47" s="16"/>
      <c r="AZ47" s="16"/>
      <c r="BA47" s="16"/>
      <c r="BB47" s="16"/>
      <c r="BC47" s="16"/>
      <c r="BD47" s="16"/>
    </row>
    <row r="48" spans="1:56" ht="16.5" customHeight="1">
      <c r="A48" s="7" t="s">
        <v>394</v>
      </c>
      <c r="B48" s="35">
        <v>11042</v>
      </c>
      <c r="C48" s="7" t="s">
        <v>360</v>
      </c>
      <c r="D48" s="36">
        <v>10206</v>
      </c>
      <c r="E48" s="36">
        <v>80</v>
      </c>
      <c r="F48" s="36"/>
      <c r="G48" s="36"/>
      <c r="H48" s="36"/>
      <c r="I48" s="7" t="str">
        <f t="shared" si="10"/>
        <v>PH1-1-042</v>
      </c>
      <c r="J48" s="52"/>
      <c r="K48" s="7"/>
      <c r="L48" s="16"/>
      <c r="M48" s="7" t="s">
        <v>395</v>
      </c>
      <c r="N48" s="35">
        <v>23014</v>
      </c>
      <c r="O48" s="7" t="s">
        <v>360</v>
      </c>
      <c r="P48" s="36">
        <v>10181</v>
      </c>
      <c r="Q48" s="36">
        <v>80</v>
      </c>
      <c r="R48" s="36"/>
      <c r="S48" s="36"/>
      <c r="T48" s="38" t="s">
        <v>207</v>
      </c>
      <c r="U48" s="7" t="str">
        <f t="shared" si="20"/>
        <v>PH2-3-014</v>
      </c>
      <c r="V48" s="7"/>
      <c r="W48" s="7"/>
      <c r="X48" s="16"/>
      <c r="Y48" s="7" t="s">
        <v>396</v>
      </c>
      <c r="Z48" s="35">
        <v>35001</v>
      </c>
      <c r="AA48" s="7" t="s">
        <v>332</v>
      </c>
      <c r="AB48" s="36">
        <v>10151</v>
      </c>
      <c r="AC48" s="36"/>
      <c r="AD48" s="36"/>
      <c r="AE48" s="36"/>
      <c r="AF48" s="38" t="s">
        <v>217</v>
      </c>
      <c r="AG48" s="7" t="str">
        <f t="shared" ref="AG48:AG53" si="23">"PH"&amp;RIGHT(Y48,7)</f>
        <v>PH3-5-001</v>
      </c>
      <c r="AH48" s="56"/>
      <c r="AI48" s="7"/>
      <c r="AJ48" s="16"/>
      <c r="AK48" s="7" t="s">
        <v>397</v>
      </c>
      <c r="AL48" s="35">
        <v>49006</v>
      </c>
      <c r="AM48" s="7" t="s">
        <v>87</v>
      </c>
      <c r="AN48" s="36">
        <v>12726</v>
      </c>
      <c r="AO48" s="36"/>
      <c r="AP48" s="36"/>
      <c r="AQ48" s="36"/>
      <c r="AR48" s="36"/>
      <c r="AS48" s="7"/>
      <c r="AT48" s="7" t="s">
        <v>398</v>
      </c>
      <c r="AU48" s="7"/>
      <c r="AV48" s="16"/>
      <c r="AW48" s="16"/>
      <c r="AX48" s="16"/>
      <c r="AY48" s="16"/>
      <c r="AZ48" s="16"/>
      <c r="BA48" s="16"/>
      <c r="BB48" s="16"/>
      <c r="BC48" s="16"/>
      <c r="BD48" s="16"/>
    </row>
    <row r="49" spans="1:56" ht="16.5" customHeight="1">
      <c r="A49" s="7" t="s">
        <v>399</v>
      </c>
      <c r="B49" s="35">
        <v>11043</v>
      </c>
      <c r="C49" s="7" t="s">
        <v>400</v>
      </c>
      <c r="D49" s="36">
        <v>10211</v>
      </c>
      <c r="E49" s="36">
        <v>80</v>
      </c>
      <c r="F49" s="36"/>
      <c r="G49" s="36"/>
      <c r="H49" s="36" t="s">
        <v>207</v>
      </c>
      <c r="I49" s="7" t="str">
        <f t="shared" si="10"/>
        <v>PH1-1-043</v>
      </c>
      <c r="J49" s="52"/>
      <c r="K49" s="7"/>
      <c r="L49" s="16"/>
      <c r="M49" s="7" t="s">
        <v>401</v>
      </c>
      <c r="N49" s="35">
        <v>23015</v>
      </c>
      <c r="O49" s="7" t="s">
        <v>206</v>
      </c>
      <c r="P49" s="36">
        <v>10186</v>
      </c>
      <c r="Q49" s="36">
        <v>80</v>
      </c>
      <c r="R49" s="36"/>
      <c r="S49" s="36"/>
      <c r="T49" s="38" t="s">
        <v>207</v>
      </c>
      <c r="U49" s="7" t="str">
        <f t="shared" si="20"/>
        <v>PH2-3-015</v>
      </c>
      <c r="V49" s="7"/>
      <c r="W49" s="7"/>
      <c r="X49" s="16"/>
      <c r="Y49" s="7" t="s">
        <v>402</v>
      </c>
      <c r="Z49" s="35">
        <v>35002</v>
      </c>
      <c r="AA49" s="7" t="s">
        <v>212</v>
      </c>
      <c r="AB49" s="36">
        <v>10156</v>
      </c>
      <c r="AC49" s="36"/>
      <c r="AD49" s="36">
        <v>0.75</v>
      </c>
      <c r="AE49" s="36"/>
      <c r="AF49" s="38" t="s">
        <v>213</v>
      </c>
      <c r="AG49" s="7" t="str">
        <f t="shared" si="23"/>
        <v>PH3-5-002</v>
      </c>
      <c r="AH49" s="7"/>
      <c r="AI49" s="7"/>
      <c r="AJ49" s="16"/>
      <c r="AK49" s="7" t="s">
        <v>403</v>
      </c>
      <c r="AL49" s="35">
        <v>49007</v>
      </c>
      <c r="AM49" s="7" t="s">
        <v>404</v>
      </c>
      <c r="AN49" s="36">
        <v>12731</v>
      </c>
      <c r="AO49" s="36"/>
      <c r="AP49" s="36"/>
      <c r="AQ49" s="36"/>
      <c r="AR49" s="36"/>
      <c r="AS49" s="7"/>
      <c r="AT49" s="7" t="s">
        <v>405</v>
      </c>
      <c r="AU49" s="7"/>
      <c r="AV49" s="16"/>
      <c r="AW49" s="16"/>
      <c r="AX49" s="16"/>
      <c r="AY49" s="16"/>
      <c r="AZ49" s="16"/>
      <c r="BA49" s="16"/>
      <c r="BB49" s="16"/>
      <c r="BC49" s="16"/>
      <c r="BD49" s="16"/>
    </row>
    <row r="50" spans="1:56" ht="16.5" customHeight="1">
      <c r="A50" s="7" t="s">
        <v>406</v>
      </c>
      <c r="B50" s="35">
        <v>11044</v>
      </c>
      <c r="C50" s="7" t="s">
        <v>400</v>
      </c>
      <c r="D50" s="36">
        <v>10216</v>
      </c>
      <c r="E50" s="36">
        <v>80</v>
      </c>
      <c r="F50" s="36"/>
      <c r="G50" s="36"/>
      <c r="H50" s="36"/>
      <c r="I50" s="7" t="str">
        <f t="shared" si="10"/>
        <v>PH1-1-044</v>
      </c>
      <c r="J50" s="52"/>
      <c r="K50" s="7"/>
      <c r="L50" s="16"/>
      <c r="M50" s="7" t="s">
        <v>407</v>
      </c>
      <c r="N50" s="35">
        <v>23016</v>
      </c>
      <c r="O50" s="7" t="s">
        <v>206</v>
      </c>
      <c r="P50" s="36">
        <v>10191</v>
      </c>
      <c r="Q50" s="36">
        <v>80</v>
      </c>
      <c r="R50" s="36"/>
      <c r="S50" s="36"/>
      <c r="T50" s="38"/>
      <c r="U50" s="7" t="str">
        <f t="shared" si="20"/>
        <v>PH2-3-016</v>
      </c>
      <c r="V50" s="59" t="s">
        <v>408</v>
      </c>
      <c r="W50" s="7"/>
      <c r="X50" s="16"/>
      <c r="Y50" s="7" t="s">
        <v>409</v>
      </c>
      <c r="Z50" s="35">
        <v>35003</v>
      </c>
      <c r="AA50" s="7" t="s">
        <v>212</v>
      </c>
      <c r="AB50" s="36">
        <v>10161</v>
      </c>
      <c r="AC50" s="36"/>
      <c r="AD50" s="36">
        <v>0.75</v>
      </c>
      <c r="AE50" s="36"/>
      <c r="AF50" s="38" t="s">
        <v>217</v>
      </c>
      <c r="AG50" s="7" t="str">
        <f t="shared" si="23"/>
        <v>PH3-5-003</v>
      </c>
      <c r="AH50" s="57" t="s">
        <v>410</v>
      </c>
      <c r="AI50" s="7"/>
      <c r="AJ50" s="16"/>
      <c r="AK50" s="7" t="s">
        <v>411</v>
      </c>
      <c r="AL50" s="35">
        <v>49008</v>
      </c>
      <c r="AM50" s="7" t="s">
        <v>94</v>
      </c>
      <c r="AN50" s="36">
        <v>12736</v>
      </c>
      <c r="AO50" s="36"/>
      <c r="AP50" s="36"/>
      <c r="AQ50" s="36"/>
      <c r="AR50" s="36"/>
      <c r="AS50" s="7"/>
      <c r="AT50" s="7"/>
      <c r="AU50" s="7"/>
      <c r="AV50" s="16"/>
      <c r="AW50" s="16"/>
      <c r="AX50" s="16"/>
      <c r="AY50" s="16"/>
      <c r="AZ50" s="16"/>
      <c r="BA50" s="16"/>
      <c r="BB50" s="16"/>
      <c r="BC50" s="16"/>
      <c r="BD50" s="16"/>
    </row>
    <row r="51" spans="1:56" ht="16.5" customHeight="1">
      <c r="A51" s="7" t="s">
        <v>412</v>
      </c>
      <c r="B51" s="35">
        <v>11045</v>
      </c>
      <c r="C51" s="7" t="s">
        <v>400</v>
      </c>
      <c r="D51" s="36">
        <v>10221</v>
      </c>
      <c r="E51" s="36">
        <v>80</v>
      </c>
      <c r="F51" s="36"/>
      <c r="G51" s="36"/>
      <c r="H51" s="36" t="s">
        <v>207</v>
      </c>
      <c r="I51" s="7" t="str">
        <f t="shared" si="10"/>
        <v>PH1-1-045</v>
      </c>
      <c r="J51" s="52"/>
      <c r="K51" s="7"/>
      <c r="L51" s="16"/>
      <c r="M51" s="7" t="s">
        <v>413</v>
      </c>
      <c r="N51" s="35">
        <v>23017</v>
      </c>
      <c r="O51" s="7" t="s">
        <v>206</v>
      </c>
      <c r="P51" s="36">
        <v>10196</v>
      </c>
      <c r="Q51" s="36">
        <v>80</v>
      </c>
      <c r="R51" s="36"/>
      <c r="S51" s="36"/>
      <c r="T51" s="38" t="s">
        <v>207</v>
      </c>
      <c r="U51" s="7" t="str">
        <f t="shared" si="20"/>
        <v>PH2-3-017</v>
      </c>
      <c r="V51" s="59"/>
      <c r="W51" s="7"/>
      <c r="X51" s="16"/>
      <c r="Y51" s="7" t="s">
        <v>414</v>
      </c>
      <c r="Z51" s="35">
        <v>35004</v>
      </c>
      <c r="AA51" s="7" t="s">
        <v>212</v>
      </c>
      <c r="AB51" s="36">
        <v>10166</v>
      </c>
      <c r="AC51" s="36"/>
      <c r="AD51" s="36">
        <v>0.75</v>
      </c>
      <c r="AE51" s="36"/>
      <c r="AF51" s="38" t="s">
        <v>217</v>
      </c>
      <c r="AG51" s="7" t="str">
        <f t="shared" si="23"/>
        <v>PH3-5-004</v>
      </c>
      <c r="AH51" s="56"/>
      <c r="AI51" s="7"/>
      <c r="AJ51" s="16"/>
      <c r="AK51" s="7" t="s">
        <v>415</v>
      </c>
      <c r="AL51" s="35">
        <v>49009</v>
      </c>
      <c r="AM51" s="7" t="s">
        <v>101</v>
      </c>
      <c r="AN51" s="36">
        <v>12741</v>
      </c>
      <c r="AO51" s="36"/>
      <c r="AP51" s="36"/>
      <c r="AQ51" s="36"/>
      <c r="AR51" s="36"/>
      <c r="AS51" s="7"/>
      <c r="AT51" s="7"/>
      <c r="AU51" s="7"/>
      <c r="AV51" s="16"/>
      <c r="AW51" s="16"/>
      <c r="AX51" s="16"/>
      <c r="AY51" s="16"/>
      <c r="AZ51" s="16"/>
      <c r="BA51" s="16"/>
      <c r="BB51" s="16"/>
      <c r="BC51" s="16"/>
      <c r="BD51" s="16"/>
    </row>
    <row r="52" spans="1:56" ht="16.5" customHeight="1">
      <c r="A52" s="7" t="s">
        <v>416</v>
      </c>
      <c r="B52" s="35">
        <v>11046</v>
      </c>
      <c r="C52" s="7" t="s">
        <v>360</v>
      </c>
      <c r="D52" s="36">
        <v>10226</v>
      </c>
      <c r="E52" s="36">
        <v>80</v>
      </c>
      <c r="F52" s="36"/>
      <c r="G52" s="36"/>
      <c r="H52" s="36"/>
      <c r="I52" s="7" t="str">
        <f t="shared" si="10"/>
        <v>PH1-1-046</v>
      </c>
      <c r="J52" s="52"/>
      <c r="K52" s="7"/>
      <c r="L52" s="16"/>
      <c r="M52" s="7" t="s">
        <v>417</v>
      </c>
      <c r="N52" s="35">
        <v>23018</v>
      </c>
      <c r="O52" s="7" t="s">
        <v>206</v>
      </c>
      <c r="P52" s="36">
        <v>10201</v>
      </c>
      <c r="Q52" s="36">
        <v>80</v>
      </c>
      <c r="R52" s="36"/>
      <c r="S52" s="36"/>
      <c r="T52" s="38"/>
      <c r="U52" s="7" t="str">
        <f t="shared" si="20"/>
        <v>PH2-3-018</v>
      </c>
      <c r="V52" s="59"/>
      <c r="W52" s="7"/>
      <c r="X52" s="16"/>
      <c r="Y52" s="7" t="s">
        <v>418</v>
      </c>
      <c r="Z52" s="35">
        <v>35005</v>
      </c>
      <c r="AA52" s="7" t="s">
        <v>332</v>
      </c>
      <c r="AB52" s="36">
        <v>10171</v>
      </c>
      <c r="AC52" s="36"/>
      <c r="AD52" s="36"/>
      <c r="AE52" s="36"/>
      <c r="AF52" s="38"/>
      <c r="AG52" s="7" t="str">
        <f t="shared" si="23"/>
        <v>PH3-5-005</v>
      </c>
      <c r="AH52" s="56"/>
      <c r="AI52" s="7"/>
      <c r="AJ52" s="16"/>
      <c r="AK52" s="7" t="s">
        <v>419</v>
      </c>
      <c r="AL52" s="35">
        <v>49010</v>
      </c>
      <c r="AM52" s="7" t="s">
        <v>108</v>
      </c>
      <c r="AN52" s="36">
        <v>12746</v>
      </c>
      <c r="AO52" s="36"/>
      <c r="AP52" s="36"/>
      <c r="AQ52" s="36"/>
      <c r="AR52" s="36"/>
      <c r="AS52" s="7"/>
      <c r="AT52" s="7"/>
      <c r="AU52" s="7"/>
      <c r="AV52" s="16"/>
      <c r="AW52" s="16"/>
      <c r="AX52" s="16"/>
      <c r="AY52" s="16"/>
      <c r="AZ52" s="16"/>
      <c r="BA52" s="16"/>
      <c r="BB52" s="16"/>
      <c r="BC52" s="16"/>
      <c r="BD52" s="16"/>
    </row>
    <row r="53" spans="1:56" ht="16.5" customHeight="1">
      <c r="A53" s="7" t="s">
        <v>420</v>
      </c>
      <c r="B53" s="35">
        <v>11047</v>
      </c>
      <c r="C53" s="7" t="s">
        <v>206</v>
      </c>
      <c r="D53" s="36">
        <v>10231</v>
      </c>
      <c r="E53" s="36">
        <v>80</v>
      </c>
      <c r="F53" s="36"/>
      <c r="G53" s="36"/>
      <c r="H53" s="36" t="s">
        <v>207</v>
      </c>
      <c r="I53" s="7" t="str">
        <f t="shared" si="10"/>
        <v>PH1-1-047</v>
      </c>
      <c r="J53" s="7"/>
      <c r="K53" s="7"/>
      <c r="L53" s="16"/>
      <c r="M53" s="7" t="s">
        <v>421</v>
      </c>
      <c r="N53" s="35">
        <v>23019</v>
      </c>
      <c r="O53" s="7" t="s">
        <v>206</v>
      </c>
      <c r="P53" s="36">
        <v>10206</v>
      </c>
      <c r="Q53" s="36">
        <v>80</v>
      </c>
      <c r="R53" s="36"/>
      <c r="S53" s="36"/>
      <c r="T53" s="38" t="s">
        <v>207</v>
      </c>
      <c r="U53" s="7" t="str">
        <f t="shared" si="20"/>
        <v>PH2-3-019</v>
      </c>
      <c r="V53" s="59"/>
      <c r="W53" s="7"/>
      <c r="X53" s="16"/>
      <c r="Y53" s="7" t="s">
        <v>422</v>
      </c>
      <c r="Z53" s="35">
        <v>35006</v>
      </c>
      <c r="AA53" s="7" t="s">
        <v>212</v>
      </c>
      <c r="AB53" s="36">
        <v>10176</v>
      </c>
      <c r="AC53" s="36"/>
      <c r="AD53" s="36">
        <v>0.75</v>
      </c>
      <c r="AE53" s="36"/>
      <c r="AF53" s="38" t="s">
        <v>217</v>
      </c>
      <c r="AG53" s="7" t="str">
        <f t="shared" si="23"/>
        <v>PH3-5-006</v>
      </c>
      <c r="AH53" s="56"/>
      <c r="AI53" s="7"/>
      <c r="AJ53" s="16"/>
      <c r="AK53" s="7" t="s">
        <v>423</v>
      </c>
      <c r="AL53" s="35">
        <v>49011</v>
      </c>
      <c r="AM53" s="7" t="s">
        <v>115</v>
      </c>
      <c r="AN53" s="36">
        <v>12751</v>
      </c>
      <c r="AO53" s="36"/>
      <c r="AP53" s="36"/>
      <c r="AQ53" s="36"/>
      <c r="AR53" s="36"/>
      <c r="AS53" s="7"/>
      <c r="AT53" s="7"/>
      <c r="AU53" s="7"/>
      <c r="AV53" s="16"/>
      <c r="AW53" s="16"/>
      <c r="AX53" s="16"/>
      <c r="AY53" s="16"/>
      <c r="AZ53" s="16"/>
      <c r="BA53" s="16"/>
      <c r="BB53" s="16"/>
      <c r="BC53" s="16"/>
      <c r="BD53" s="16"/>
    </row>
    <row r="54" spans="1:56" ht="16.5" customHeight="1">
      <c r="A54" s="7" t="s">
        <v>424</v>
      </c>
      <c r="B54" s="35">
        <v>11048</v>
      </c>
      <c r="C54" s="7" t="s">
        <v>326</v>
      </c>
      <c r="D54" s="36">
        <v>10236</v>
      </c>
      <c r="E54" s="36">
        <v>80</v>
      </c>
      <c r="F54" s="36"/>
      <c r="G54" s="36"/>
      <c r="H54" s="36"/>
      <c r="I54" s="7" t="str">
        <f t="shared" si="10"/>
        <v>PH1-1-048</v>
      </c>
      <c r="J54" s="7"/>
      <c r="K54" s="7"/>
      <c r="L54" s="16"/>
      <c r="M54" s="7" t="s">
        <v>425</v>
      </c>
      <c r="N54" s="35">
        <v>23020</v>
      </c>
      <c r="O54" s="7" t="s">
        <v>206</v>
      </c>
      <c r="P54" s="36">
        <v>10211</v>
      </c>
      <c r="Q54" s="36">
        <v>80</v>
      </c>
      <c r="R54" s="36"/>
      <c r="S54" s="36"/>
      <c r="T54" s="38"/>
      <c r="U54" s="7" t="str">
        <f t="shared" si="20"/>
        <v>PH2-3-020</v>
      </c>
      <c r="V54" s="59"/>
      <c r="W54" s="7"/>
      <c r="X54" s="16"/>
      <c r="Y54" s="7"/>
      <c r="Z54" s="7"/>
      <c r="AA54" s="7"/>
      <c r="AB54" s="36"/>
      <c r="AC54" s="36"/>
      <c r="AD54" s="36"/>
      <c r="AE54" s="36"/>
      <c r="AF54" s="38"/>
      <c r="AG54" s="7"/>
      <c r="AH54" s="56"/>
      <c r="AI54" s="7"/>
      <c r="AJ54" s="16"/>
      <c r="AK54" s="7" t="s">
        <v>426</v>
      </c>
      <c r="AL54" s="35">
        <v>49012</v>
      </c>
      <c r="AM54" s="7" t="s">
        <v>122</v>
      </c>
      <c r="AN54" s="36">
        <v>12756</v>
      </c>
      <c r="AO54" s="36"/>
      <c r="AP54" s="36"/>
      <c r="AQ54" s="36"/>
      <c r="AR54" s="36"/>
      <c r="AS54" s="7"/>
      <c r="AT54" s="7"/>
      <c r="AU54" s="7"/>
      <c r="AV54" s="16"/>
      <c r="AW54" s="16"/>
      <c r="AX54" s="16"/>
      <c r="AY54" s="16"/>
      <c r="AZ54" s="16"/>
      <c r="BA54" s="16"/>
      <c r="BB54" s="16"/>
      <c r="BC54" s="16"/>
      <c r="BD54" s="16"/>
    </row>
    <row r="55" spans="1:56" ht="16.5" customHeight="1">
      <c r="A55" s="7" t="s">
        <v>427</v>
      </c>
      <c r="B55" s="35">
        <v>11049</v>
      </c>
      <c r="C55" s="7" t="s">
        <v>326</v>
      </c>
      <c r="D55" s="36">
        <v>10241</v>
      </c>
      <c r="E55" s="36">
        <v>80</v>
      </c>
      <c r="F55" s="36"/>
      <c r="G55" s="36"/>
      <c r="H55" s="36" t="s">
        <v>207</v>
      </c>
      <c r="I55" s="7" t="str">
        <f t="shared" si="10"/>
        <v>PH1-1-049</v>
      </c>
      <c r="J55" s="57" t="s">
        <v>91</v>
      </c>
      <c r="K55" s="7"/>
      <c r="L55" s="16"/>
      <c r="M55" s="7" t="s">
        <v>428</v>
      </c>
      <c r="N55" s="35">
        <v>23021</v>
      </c>
      <c r="O55" s="7" t="s">
        <v>360</v>
      </c>
      <c r="P55" s="36">
        <v>10216</v>
      </c>
      <c r="Q55" s="36">
        <v>80</v>
      </c>
      <c r="R55" s="36"/>
      <c r="S55" s="36"/>
      <c r="T55" s="38" t="s">
        <v>207</v>
      </c>
      <c r="U55" s="7" t="str">
        <f t="shared" si="20"/>
        <v>PH2-3-021</v>
      </c>
      <c r="V55" s="7"/>
      <c r="W55" s="7"/>
      <c r="X55" s="16"/>
      <c r="Y55" s="213" t="s">
        <v>29</v>
      </c>
      <c r="Z55" s="214"/>
      <c r="AA55" s="215"/>
      <c r="AB55" s="33"/>
      <c r="AC55" s="32"/>
      <c r="AD55" s="32"/>
      <c r="AE55" s="32"/>
      <c r="AF55" s="34"/>
      <c r="AG55" s="32"/>
      <c r="AH55" s="32"/>
      <c r="AI55" s="32"/>
      <c r="AJ55" s="16"/>
      <c r="AK55" s="7" t="s">
        <v>429</v>
      </c>
      <c r="AL55" s="35">
        <v>49013</v>
      </c>
      <c r="AM55" s="7" t="s">
        <v>129</v>
      </c>
      <c r="AN55" s="36">
        <v>12761</v>
      </c>
      <c r="AO55" s="36"/>
      <c r="AP55" s="36"/>
      <c r="AQ55" s="36"/>
      <c r="AR55" s="36"/>
      <c r="AS55" s="7"/>
      <c r="AT55" s="7"/>
      <c r="AU55" s="7"/>
      <c r="AV55" s="16"/>
      <c r="AW55" s="16"/>
      <c r="AX55" s="16"/>
      <c r="AY55" s="16"/>
      <c r="AZ55" s="16"/>
      <c r="BA55" s="16"/>
      <c r="BB55" s="16"/>
      <c r="BC55" s="16"/>
      <c r="BD55" s="16"/>
    </row>
    <row r="56" spans="1:56" ht="16.5" customHeight="1">
      <c r="A56" s="7" t="s">
        <v>430</v>
      </c>
      <c r="B56" s="35">
        <v>11050</v>
      </c>
      <c r="C56" s="7" t="s">
        <v>431</v>
      </c>
      <c r="D56" s="36">
        <v>10246</v>
      </c>
      <c r="E56" s="36"/>
      <c r="F56" s="36">
        <v>0.75</v>
      </c>
      <c r="G56" s="36"/>
      <c r="H56" s="38" t="s">
        <v>217</v>
      </c>
      <c r="I56" s="7" t="str">
        <f t="shared" si="10"/>
        <v>PH1-1-050</v>
      </c>
      <c r="J56" s="7"/>
      <c r="K56" s="7"/>
      <c r="L56" s="16"/>
      <c r="M56" s="7" t="s">
        <v>432</v>
      </c>
      <c r="N56" s="35">
        <v>23022</v>
      </c>
      <c r="O56" s="7" t="s">
        <v>206</v>
      </c>
      <c r="P56" s="36">
        <v>10221</v>
      </c>
      <c r="Q56" s="36">
        <v>80</v>
      </c>
      <c r="R56" s="36"/>
      <c r="S56" s="36"/>
      <c r="T56" s="38" t="s">
        <v>207</v>
      </c>
      <c r="U56" s="7" t="str">
        <f t="shared" si="20"/>
        <v>PH2-3-022</v>
      </c>
      <c r="V56" s="7"/>
      <c r="W56" s="7"/>
      <c r="X56" s="16"/>
      <c r="Y56" s="7"/>
      <c r="Z56" s="7"/>
      <c r="AA56" s="7"/>
      <c r="AB56" s="36"/>
      <c r="AC56" s="36"/>
      <c r="AD56" s="36"/>
      <c r="AE56" s="36"/>
      <c r="AF56" s="38" t="s">
        <v>207</v>
      </c>
      <c r="AG56" s="7"/>
      <c r="AH56" s="7"/>
      <c r="AI56" s="7" t="s">
        <v>433</v>
      </c>
      <c r="AJ56" s="16"/>
      <c r="AK56" s="7" t="s">
        <v>434</v>
      </c>
      <c r="AL56" s="35">
        <v>49014</v>
      </c>
      <c r="AM56" s="61" t="s">
        <v>136</v>
      </c>
      <c r="AN56" s="53">
        <v>12766</v>
      </c>
      <c r="AO56" s="36"/>
      <c r="AP56" s="36"/>
      <c r="AQ56" s="36"/>
      <c r="AR56" s="36"/>
      <c r="AS56" s="7"/>
      <c r="AT56" s="7"/>
      <c r="AU56" s="7"/>
      <c r="AV56" s="16"/>
      <c r="AW56" s="16"/>
      <c r="AX56" s="16"/>
      <c r="AY56" s="16"/>
      <c r="AZ56" s="16"/>
      <c r="BA56" s="16"/>
      <c r="BB56" s="16"/>
      <c r="BC56" s="16"/>
      <c r="BD56" s="16"/>
    </row>
    <row r="57" spans="1:56" ht="16.5" customHeight="1">
      <c r="A57" s="7" t="s">
        <v>435</v>
      </c>
      <c r="B57" s="35">
        <v>11051</v>
      </c>
      <c r="C57" s="7" t="s">
        <v>436</v>
      </c>
      <c r="D57" s="36">
        <v>10251</v>
      </c>
      <c r="E57" s="36"/>
      <c r="F57" s="36">
        <v>0.75</v>
      </c>
      <c r="G57" s="36"/>
      <c r="H57" s="38" t="s">
        <v>217</v>
      </c>
      <c r="I57" s="7" t="str">
        <f t="shared" si="10"/>
        <v>PH1-1-051</v>
      </c>
      <c r="J57" s="7"/>
      <c r="K57" s="7"/>
      <c r="L57" s="16"/>
      <c r="M57" s="7" t="s">
        <v>437</v>
      </c>
      <c r="N57" s="35">
        <v>23023</v>
      </c>
      <c r="O57" s="7" t="s">
        <v>206</v>
      </c>
      <c r="P57" s="36">
        <v>10226</v>
      </c>
      <c r="Q57" s="36">
        <v>80</v>
      </c>
      <c r="R57" s="36"/>
      <c r="S57" s="36"/>
      <c r="T57" s="38"/>
      <c r="U57" s="7" t="str">
        <f t="shared" si="20"/>
        <v>PH2-3-023</v>
      </c>
      <c r="V57" s="7"/>
      <c r="W57" s="7"/>
      <c r="X57" s="16"/>
      <c r="Y57" s="7" t="s">
        <v>438</v>
      </c>
      <c r="Z57" s="35">
        <v>36001</v>
      </c>
      <c r="AA57" s="7" t="s">
        <v>332</v>
      </c>
      <c r="AB57" s="36">
        <v>10181</v>
      </c>
      <c r="AC57" s="36"/>
      <c r="AD57" s="36"/>
      <c r="AE57" s="36"/>
      <c r="AF57" s="38"/>
      <c r="AG57" s="7" t="str">
        <f t="shared" ref="AG57:AG62" si="24">"PH"&amp;RIGHT(Y57,7)</f>
        <v>PH3-6-001</v>
      </c>
      <c r="AH57" s="56"/>
      <c r="AI57" s="7"/>
      <c r="AJ57" s="16"/>
      <c r="AK57" s="7" t="s">
        <v>439</v>
      </c>
      <c r="AL57" s="35">
        <v>49015</v>
      </c>
      <c r="AM57" s="61" t="s">
        <v>143</v>
      </c>
      <c r="AN57" s="53">
        <v>12771</v>
      </c>
      <c r="AO57" s="36"/>
      <c r="AP57" s="36"/>
      <c r="AQ57" s="36"/>
      <c r="AR57" s="36"/>
      <c r="AS57" s="7"/>
      <c r="AT57" s="7"/>
      <c r="AU57" s="7"/>
      <c r="AV57" s="16"/>
      <c r="AW57" s="16"/>
      <c r="AX57" s="16"/>
      <c r="AY57" s="16"/>
      <c r="AZ57" s="16"/>
      <c r="BA57" s="16"/>
      <c r="BB57" s="16"/>
      <c r="BC57" s="16"/>
      <c r="BD57" s="16"/>
    </row>
    <row r="58" spans="1:56" ht="16.5" customHeight="1">
      <c r="A58" s="7" t="s">
        <v>440</v>
      </c>
      <c r="B58" s="35">
        <v>11052</v>
      </c>
      <c r="C58" s="7" t="s">
        <v>326</v>
      </c>
      <c r="D58" s="36">
        <v>10256</v>
      </c>
      <c r="E58" s="36">
        <v>80</v>
      </c>
      <c r="F58" s="36"/>
      <c r="G58" s="36"/>
      <c r="H58" s="36" t="s">
        <v>207</v>
      </c>
      <c r="I58" s="7" t="str">
        <f t="shared" si="10"/>
        <v>PH1-1-052</v>
      </c>
      <c r="J58" s="7"/>
      <c r="K58" s="7"/>
      <c r="L58" s="16"/>
      <c r="M58" s="7" t="s">
        <v>441</v>
      </c>
      <c r="N58" s="35">
        <v>23024</v>
      </c>
      <c r="O58" s="7" t="s">
        <v>206</v>
      </c>
      <c r="P58" s="36">
        <v>10231</v>
      </c>
      <c r="Q58" s="36">
        <v>80</v>
      </c>
      <c r="R58" s="36"/>
      <c r="S58" s="36"/>
      <c r="T58" s="38" t="s">
        <v>207</v>
      </c>
      <c r="U58" s="7" t="str">
        <f t="shared" si="20"/>
        <v>PH2-3-024</v>
      </c>
      <c r="V58" s="7"/>
      <c r="W58" s="7"/>
      <c r="X58" s="16"/>
      <c r="Y58" s="7" t="s">
        <v>442</v>
      </c>
      <c r="Z58" s="35">
        <v>36002</v>
      </c>
      <c r="AA58" s="7" t="s">
        <v>212</v>
      </c>
      <c r="AB58" s="36">
        <v>10186</v>
      </c>
      <c r="AC58" s="36"/>
      <c r="AD58" s="36">
        <v>0.75</v>
      </c>
      <c r="AE58" s="36"/>
      <c r="AF58" s="38" t="s">
        <v>213</v>
      </c>
      <c r="AG58" s="7" t="str">
        <f t="shared" si="24"/>
        <v>PH3-6-002</v>
      </c>
      <c r="AH58" s="7"/>
      <c r="AI58" s="7"/>
      <c r="AJ58" s="16"/>
      <c r="AK58" s="7" t="s">
        <v>443</v>
      </c>
      <c r="AL58" s="35">
        <v>49016</v>
      </c>
      <c r="AM58" s="61" t="s">
        <v>150</v>
      </c>
      <c r="AN58" s="53">
        <v>12776</v>
      </c>
      <c r="AO58" s="36"/>
      <c r="AP58" s="36"/>
      <c r="AQ58" s="36"/>
      <c r="AR58" s="36"/>
      <c r="AS58" s="7"/>
      <c r="AT58" s="7"/>
      <c r="AU58" s="7"/>
      <c r="AV58" s="16"/>
      <c r="AW58" s="16"/>
      <c r="AX58" s="16"/>
      <c r="AY58" s="16"/>
      <c r="AZ58" s="16"/>
      <c r="BA58" s="16"/>
      <c r="BB58" s="16"/>
      <c r="BC58" s="16"/>
      <c r="BD58" s="16"/>
    </row>
    <row r="59" spans="1:56" ht="16.5" customHeight="1">
      <c r="A59" s="7" t="s">
        <v>444</v>
      </c>
      <c r="B59" s="35">
        <v>11053</v>
      </c>
      <c r="C59" s="7" t="s">
        <v>330</v>
      </c>
      <c r="D59" s="36">
        <v>10261</v>
      </c>
      <c r="E59" s="36"/>
      <c r="F59" s="36"/>
      <c r="G59" s="36"/>
      <c r="H59" s="36"/>
      <c r="I59" s="7" t="str">
        <f t="shared" si="10"/>
        <v>PH1-1-053</v>
      </c>
      <c r="J59" s="7"/>
      <c r="K59" s="7"/>
      <c r="L59" s="16"/>
      <c r="M59" s="7" t="s">
        <v>445</v>
      </c>
      <c r="N59" s="35">
        <v>23025</v>
      </c>
      <c r="O59" s="7" t="s">
        <v>206</v>
      </c>
      <c r="P59" s="36">
        <v>10236</v>
      </c>
      <c r="Q59" s="36">
        <v>80</v>
      </c>
      <c r="R59" s="36"/>
      <c r="S59" s="36"/>
      <c r="T59" s="38"/>
      <c r="U59" s="7" t="str">
        <f t="shared" si="20"/>
        <v>PH2-3-025</v>
      </c>
      <c r="V59" s="7"/>
      <c r="W59" s="7"/>
      <c r="X59" s="16"/>
      <c r="Y59" s="7" t="s">
        <v>446</v>
      </c>
      <c r="Z59" s="35">
        <v>36003</v>
      </c>
      <c r="AA59" s="7" t="s">
        <v>332</v>
      </c>
      <c r="AB59" s="36">
        <v>10191</v>
      </c>
      <c r="AC59" s="36"/>
      <c r="AD59" s="7"/>
      <c r="AE59" s="36"/>
      <c r="AF59" s="38"/>
      <c r="AG59" s="7" t="str">
        <f t="shared" si="24"/>
        <v>PH3-6-003</v>
      </c>
      <c r="AH59" s="7"/>
      <c r="AI59" s="7"/>
      <c r="AJ59" s="16"/>
      <c r="AK59" s="7" t="s">
        <v>447</v>
      </c>
      <c r="AL59" s="35">
        <v>49017</v>
      </c>
      <c r="AM59" s="61" t="s">
        <v>107</v>
      </c>
      <c r="AN59" s="53">
        <v>12781</v>
      </c>
      <c r="AO59" s="36"/>
      <c r="AP59" s="36"/>
      <c r="AQ59" s="36"/>
      <c r="AR59" s="36"/>
      <c r="AS59" s="7"/>
      <c r="AT59" s="7"/>
      <c r="AU59" s="7"/>
      <c r="AV59" s="16"/>
      <c r="AW59" s="16"/>
      <c r="AX59" s="16"/>
      <c r="AY59" s="16"/>
      <c r="AZ59" s="16"/>
      <c r="BA59" s="16"/>
      <c r="BB59" s="16"/>
      <c r="BC59" s="16"/>
      <c r="BD59" s="16"/>
    </row>
    <row r="60" spans="1:56" ht="16.5" customHeight="1">
      <c r="A60" s="7"/>
      <c r="B60" s="7"/>
      <c r="C60" s="7"/>
      <c r="D60" s="36"/>
      <c r="E60" s="36"/>
      <c r="F60" s="36"/>
      <c r="G60" s="36"/>
      <c r="H60" s="36"/>
      <c r="I60" s="7"/>
      <c r="J60" s="7"/>
      <c r="K60" s="7"/>
      <c r="L60" s="16"/>
      <c r="M60" s="7" t="s">
        <v>448</v>
      </c>
      <c r="N60" s="35">
        <v>23026</v>
      </c>
      <c r="O60" s="7" t="s">
        <v>206</v>
      </c>
      <c r="P60" s="36">
        <v>10241</v>
      </c>
      <c r="Q60" s="36">
        <v>80</v>
      </c>
      <c r="R60" s="36"/>
      <c r="S60" s="36"/>
      <c r="T60" s="38" t="s">
        <v>207</v>
      </c>
      <c r="U60" s="7" t="str">
        <f t="shared" si="20"/>
        <v>PH2-3-026</v>
      </c>
      <c r="V60" s="7"/>
      <c r="W60" s="7"/>
      <c r="X60" s="16"/>
      <c r="Y60" s="7" t="s">
        <v>449</v>
      </c>
      <c r="Z60" s="35">
        <v>36004</v>
      </c>
      <c r="AA60" s="7" t="s">
        <v>212</v>
      </c>
      <c r="AB60" s="36">
        <v>10196</v>
      </c>
      <c r="AC60" s="36"/>
      <c r="AD60" s="36">
        <v>0.75</v>
      </c>
      <c r="AE60" s="36"/>
      <c r="AF60" s="38" t="s">
        <v>217</v>
      </c>
      <c r="AG60" s="7" t="str">
        <f t="shared" si="24"/>
        <v>PH3-6-004</v>
      </c>
      <c r="AH60" s="7" t="s">
        <v>450</v>
      </c>
      <c r="AI60" s="7"/>
      <c r="AJ60" s="16"/>
      <c r="AK60" s="7" t="s">
        <v>451</v>
      </c>
      <c r="AL60" s="35">
        <v>49018</v>
      </c>
      <c r="AM60" s="7" t="s">
        <v>80</v>
      </c>
      <c r="AN60" s="36">
        <v>12786</v>
      </c>
      <c r="AO60" s="36"/>
      <c r="AP60" s="7"/>
      <c r="AQ60" s="7"/>
      <c r="AR60" s="7"/>
      <c r="AS60" s="7"/>
      <c r="AT60" s="7" t="s">
        <v>452</v>
      </c>
      <c r="AU60" s="7"/>
      <c r="AV60" s="16"/>
      <c r="AW60" s="16"/>
      <c r="AX60" s="16"/>
      <c r="AY60" s="16"/>
      <c r="AZ60" s="16"/>
      <c r="BA60" s="16"/>
      <c r="BB60" s="16"/>
      <c r="BC60" s="16"/>
      <c r="BD60" s="16"/>
    </row>
    <row r="61" spans="1:56" ht="16.5" customHeight="1">
      <c r="A61" s="213" t="s">
        <v>12</v>
      </c>
      <c r="B61" s="214"/>
      <c r="C61" s="215"/>
      <c r="D61" s="32"/>
      <c r="E61" s="32"/>
      <c r="F61" s="32"/>
      <c r="G61" s="32"/>
      <c r="H61" s="32"/>
      <c r="I61" s="32"/>
      <c r="J61" s="32"/>
      <c r="K61" s="32"/>
      <c r="L61" s="16"/>
      <c r="M61" s="7" t="s">
        <v>453</v>
      </c>
      <c r="N61" s="35">
        <v>23027</v>
      </c>
      <c r="O61" s="7" t="s">
        <v>206</v>
      </c>
      <c r="P61" s="36">
        <v>10246</v>
      </c>
      <c r="Q61" s="36">
        <v>80</v>
      </c>
      <c r="R61" s="36"/>
      <c r="S61" s="36"/>
      <c r="T61" s="38"/>
      <c r="U61" s="7" t="str">
        <f t="shared" si="20"/>
        <v>PH2-3-027</v>
      </c>
      <c r="V61" s="7"/>
      <c r="W61" s="7"/>
      <c r="X61" s="16"/>
      <c r="Y61" s="7" t="s">
        <v>454</v>
      </c>
      <c r="Z61" s="35">
        <v>36005</v>
      </c>
      <c r="AA61" s="7" t="s">
        <v>212</v>
      </c>
      <c r="AB61" s="36">
        <v>10201</v>
      </c>
      <c r="AC61" s="36"/>
      <c r="AD61" s="36">
        <v>0.75</v>
      </c>
      <c r="AE61" s="36"/>
      <c r="AF61" s="38" t="s">
        <v>217</v>
      </c>
      <c r="AG61" s="7" t="str">
        <f t="shared" si="24"/>
        <v>PH3-6-005</v>
      </c>
      <c r="AH61" s="56"/>
      <c r="AI61" s="7"/>
      <c r="AJ61" s="16"/>
      <c r="AK61" s="7" t="s">
        <v>455</v>
      </c>
      <c r="AL61" s="35">
        <v>49019</v>
      </c>
      <c r="AM61" s="7" t="s">
        <v>87</v>
      </c>
      <c r="AN61" s="53">
        <v>12791</v>
      </c>
      <c r="AO61" s="36"/>
      <c r="AP61" s="7"/>
      <c r="AQ61" s="7"/>
      <c r="AR61" s="7"/>
      <c r="AS61" s="7"/>
      <c r="AT61" s="7" t="s">
        <v>456</v>
      </c>
      <c r="AU61" s="7"/>
      <c r="AV61" s="16"/>
      <c r="AW61" s="16"/>
      <c r="AX61" s="16"/>
      <c r="AY61" s="16"/>
      <c r="AZ61" s="16"/>
      <c r="BA61" s="16"/>
      <c r="BB61" s="16"/>
      <c r="BC61" s="16"/>
      <c r="BD61" s="16"/>
    </row>
    <row r="62" spans="1:56" ht="16.5" customHeight="1">
      <c r="A62" s="7" t="s">
        <v>457</v>
      </c>
      <c r="B62" s="35">
        <v>12001</v>
      </c>
      <c r="C62" s="7" t="s">
        <v>206</v>
      </c>
      <c r="D62" s="53">
        <v>10266</v>
      </c>
      <c r="E62" s="36">
        <v>80</v>
      </c>
      <c r="F62" s="36"/>
      <c r="G62" s="36"/>
      <c r="H62" s="36" t="s">
        <v>207</v>
      </c>
      <c r="I62" s="7" t="str">
        <f t="shared" ref="I62:I114" si="25">"PH"&amp;RIGHT(A62,7)</f>
        <v>PH1-2-001</v>
      </c>
      <c r="J62" s="7"/>
      <c r="K62" s="7"/>
      <c r="L62" s="16"/>
      <c r="M62" s="7" t="s">
        <v>458</v>
      </c>
      <c r="N62" s="35">
        <v>23028</v>
      </c>
      <c r="O62" s="7" t="s">
        <v>206</v>
      </c>
      <c r="P62" s="36">
        <v>10251</v>
      </c>
      <c r="Q62" s="36">
        <v>80</v>
      </c>
      <c r="R62" s="36"/>
      <c r="S62" s="36"/>
      <c r="T62" s="38" t="s">
        <v>207</v>
      </c>
      <c r="U62" s="7" t="str">
        <f t="shared" si="20"/>
        <v>PH2-3-028</v>
      </c>
      <c r="V62" s="7"/>
      <c r="W62" s="7"/>
      <c r="X62" s="16"/>
      <c r="Y62" s="7" t="s">
        <v>459</v>
      </c>
      <c r="Z62" s="35">
        <v>36006</v>
      </c>
      <c r="AA62" s="7" t="s">
        <v>212</v>
      </c>
      <c r="AB62" s="36">
        <v>10206</v>
      </c>
      <c r="AC62" s="36"/>
      <c r="AD62" s="36">
        <v>0.75</v>
      </c>
      <c r="AE62" s="36"/>
      <c r="AF62" s="38" t="s">
        <v>217</v>
      </c>
      <c r="AG62" s="7" t="str">
        <f t="shared" si="24"/>
        <v>PH3-6-006</v>
      </c>
      <c r="AH62" s="56"/>
      <c r="AI62" s="7"/>
      <c r="AJ62" s="16"/>
      <c r="AK62" s="7" t="s">
        <v>460</v>
      </c>
      <c r="AL62" s="35">
        <v>49020</v>
      </c>
      <c r="AM62" s="7" t="s">
        <v>404</v>
      </c>
      <c r="AN62" s="53">
        <v>12796</v>
      </c>
      <c r="AO62" s="36"/>
      <c r="AP62" s="7"/>
      <c r="AQ62" s="7"/>
      <c r="AR62" s="7"/>
      <c r="AS62" s="7"/>
      <c r="AT62" s="7" t="s">
        <v>461</v>
      </c>
      <c r="AU62" s="7"/>
      <c r="AV62" s="16"/>
      <c r="AW62" s="16"/>
      <c r="AX62" s="16"/>
      <c r="AY62" s="16"/>
      <c r="AZ62" s="16"/>
      <c r="BA62" s="16"/>
      <c r="BB62" s="16"/>
      <c r="BC62" s="16"/>
      <c r="BD62" s="16"/>
    </row>
    <row r="63" spans="1:56" ht="16.5" customHeight="1">
      <c r="A63" s="7" t="s">
        <v>462</v>
      </c>
      <c r="B63" s="35">
        <v>12002</v>
      </c>
      <c r="C63" s="7" t="s">
        <v>206</v>
      </c>
      <c r="D63" s="53">
        <v>10271</v>
      </c>
      <c r="E63" s="36">
        <v>80</v>
      </c>
      <c r="F63" s="36"/>
      <c r="G63" s="36"/>
      <c r="H63" s="36"/>
      <c r="I63" s="7" t="str">
        <f t="shared" si="25"/>
        <v>PH1-2-002</v>
      </c>
      <c r="J63" s="7"/>
      <c r="K63" s="7"/>
      <c r="L63" s="16"/>
      <c r="M63" s="7" t="s">
        <v>463</v>
      </c>
      <c r="N63" s="35">
        <v>23029</v>
      </c>
      <c r="O63" s="7" t="s">
        <v>206</v>
      </c>
      <c r="P63" s="36">
        <v>10256</v>
      </c>
      <c r="Q63" s="36">
        <v>80</v>
      </c>
      <c r="R63" s="36"/>
      <c r="S63" s="36"/>
      <c r="T63" s="38"/>
      <c r="U63" s="7" t="str">
        <f t="shared" si="20"/>
        <v>PH2-3-029</v>
      </c>
      <c r="V63" s="7"/>
      <c r="W63" s="7"/>
      <c r="X63" s="16"/>
      <c r="Y63" s="7"/>
      <c r="Z63" s="7"/>
      <c r="AA63" s="7"/>
      <c r="AB63" s="36"/>
      <c r="AC63" s="36"/>
      <c r="AD63" s="36"/>
      <c r="AE63" s="36"/>
      <c r="AF63" s="38"/>
      <c r="AG63" s="7"/>
      <c r="AH63" s="56"/>
      <c r="AI63" s="7"/>
      <c r="AJ63" s="16"/>
      <c r="AK63" s="16"/>
      <c r="AL63" s="16"/>
      <c r="AM63" s="16"/>
      <c r="AN63" s="27"/>
      <c r="AO63" s="27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</row>
    <row r="64" spans="1:56" ht="16.5" customHeight="1">
      <c r="A64" s="7" t="s">
        <v>464</v>
      </c>
      <c r="B64" s="35">
        <v>12003</v>
      </c>
      <c r="C64" s="7" t="s">
        <v>206</v>
      </c>
      <c r="D64" s="53">
        <v>10276</v>
      </c>
      <c r="E64" s="36">
        <v>80</v>
      </c>
      <c r="F64" s="36"/>
      <c r="G64" s="36"/>
      <c r="H64" s="36" t="s">
        <v>207</v>
      </c>
      <c r="I64" s="7" t="str">
        <f t="shared" si="25"/>
        <v>PH1-2-003</v>
      </c>
      <c r="J64" s="7"/>
      <c r="K64" s="7"/>
      <c r="L64" s="16"/>
      <c r="M64" s="7" t="s">
        <v>465</v>
      </c>
      <c r="N64" s="35">
        <v>23030</v>
      </c>
      <c r="O64" s="7" t="s">
        <v>206</v>
      </c>
      <c r="P64" s="36">
        <v>10261</v>
      </c>
      <c r="Q64" s="36">
        <v>80</v>
      </c>
      <c r="R64" s="36"/>
      <c r="S64" s="36"/>
      <c r="T64" s="38" t="s">
        <v>207</v>
      </c>
      <c r="U64" s="7" t="str">
        <f t="shared" si="20"/>
        <v>PH2-3-030</v>
      </c>
      <c r="V64" s="59" t="s">
        <v>466</v>
      </c>
      <c r="W64" s="7"/>
      <c r="X64" s="16"/>
      <c r="Y64" s="213" t="s">
        <v>32</v>
      </c>
      <c r="Z64" s="214"/>
      <c r="AA64" s="215"/>
      <c r="AB64" s="33"/>
      <c r="AC64" s="32"/>
      <c r="AD64" s="32"/>
      <c r="AE64" s="32"/>
      <c r="AF64" s="34"/>
      <c r="AG64" s="32"/>
      <c r="AH64" s="32"/>
      <c r="AI64" s="32"/>
      <c r="AJ64" s="16"/>
      <c r="AK64" s="16"/>
      <c r="AL64" s="16"/>
      <c r="AM64" s="16"/>
      <c r="AN64" s="27"/>
      <c r="AO64" s="27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</row>
    <row r="65" spans="1:56" ht="16.5" customHeight="1">
      <c r="A65" s="7" t="s">
        <v>467</v>
      </c>
      <c r="B65" s="35">
        <v>12004</v>
      </c>
      <c r="C65" s="7" t="s">
        <v>206</v>
      </c>
      <c r="D65" s="53">
        <v>10281</v>
      </c>
      <c r="E65" s="36">
        <v>80</v>
      </c>
      <c r="F65" s="36"/>
      <c r="G65" s="36"/>
      <c r="H65" s="36"/>
      <c r="I65" s="7" t="str">
        <f t="shared" si="25"/>
        <v>PH1-2-004</v>
      </c>
      <c r="J65" s="7"/>
      <c r="K65" s="7"/>
      <c r="L65" s="16"/>
      <c r="M65" s="7" t="s">
        <v>468</v>
      </c>
      <c r="N65" s="35">
        <v>23031</v>
      </c>
      <c r="O65" s="7" t="s">
        <v>206</v>
      </c>
      <c r="P65" s="36">
        <v>10266</v>
      </c>
      <c r="Q65" s="36">
        <v>80</v>
      </c>
      <c r="R65" s="36"/>
      <c r="S65" s="36"/>
      <c r="T65" s="38"/>
      <c r="U65" s="7" t="str">
        <f t="shared" si="20"/>
        <v>PH2-3-031</v>
      </c>
      <c r="V65" s="7"/>
      <c r="W65" s="7"/>
      <c r="X65" s="16"/>
      <c r="Y65" s="7" t="s">
        <v>469</v>
      </c>
      <c r="Z65" s="35">
        <v>37001</v>
      </c>
      <c r="AA65" s="7" t="s">
        <v>332</v>
      </c>
      <c r="AB65" s="36">
        <v>10211</v>
      </c>
      <c r="AC65" s="36"/>
      <c r="AD65" s="36"/>
      <c r="AE65" s="36"/>
      <c r="AF65" s="38"/>
      <c r="AG65" s="7" t="str">
        <f t="shared" ref="AG65:AG70" si="26">"PH"&amp;RIGHT(Y65,7)</f>
        <v>PH3-7-001</v>
      </c>
      <c r="AH65" s="56"/>
      <c r="AI65" s="7"/>
      <c r="AJ65" s="16"/>
      <c r="AK65" s="16"/>
      <c r="AL65" s="16"/>
      <c r="AM65" s="16"/>
      <c r="AN65" s="27"/>
      <c r="AO65" s="27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</row>
    <row r="66" spans="1:56" ht="16.5" customHeight="1">
      <c r="A66" s="7" t="s">
        <v>470</v>
      </c>
      <c r="B66" s="35">
        <v>12005</v>
      </c>
      <c r="C66" s="7" t="s">
        <v>206</v>
      </c>
      <c r="D66" s="53">
        <v>10286</v>
      </c>
      <c r="E66" s="36">
        <v>80</v>
      </c>
      <c r="F66" s="36"/>
      <c r="G66" s="36"/>
      <c r="H66" s="36" t="s">
        <v>207</v>
      </c>
      <c r="I66" s="7" t="str">
        <f t="shared" si="25"/>
        <v>PH1-2-005</v>
      </c>
      <c r="J66" s="7"/>
      <c r="K66" s="7"/>
      <c r="L66" s="16"/>
      <c r="M66" s="7" t="s">
        <v>471</v>
      </c>
      <c r="N66" s="35">
        <v>23032</v>
      </c>
      <c r="O66" s="7" t="s">
        <v>206</v>
      </c>
      <c r="P66" s="36">
        <v>10271</v>
      </c>
      <c r="Q66" s="36">
        <v>80</v>
      </c>
      <c r="R66" s="7"/>
      <c r="S66" s="7"/>
      <c r="T66" s="38" t="s">
        <v>207</v>
      </c>
      <c r="U66" s="7" t="str">
        <f t="shared" si="20"/>
        <v>PH2-3-032</v>
      </c>
      <c r="V66" s="7"/>
      <c r="W66" s="7"/>
      <c r="X66" s="16"/>
      <c r="Y66" s="7" t="s">
        <v>472</v>
      </c>
      <c r="Z66" s="35">
        <v>37002</v>
      </c>
      <c r="AA66" s="7" t="s">
        <v>212</v>
      </c>
      <c r="AB66" s="36">
        <v>10216</v>
      </c>
      <c r="AC66" s="36"/>
      <c r="AD66" s="36">
        <v>0.75</v>
      </c>
      <c r="AE66" s="36"/>
      <c r="AF66" s="38" t="s">
        <v>213</v>
      </c>
      <c r="AG66" s="7" t="str">
        <f t="shared" si="26"/>
        <v>PH3-7-002</v>
      </c>
      <c r="AH66" s="7"/>
      <c r="AI66" s="7"/>
      <c r="AJ66" s="16"/>
      <c r="AK66" s="16"/>
      <c r="AL66" s="16"/>
      <c r="AM66" s="16"/>
      <c r="AN66" s="27"/>
      <c r="AO66" s="27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</row>
    <row r="67" spans="1:56" ht="16.5" customHeight="1">
      <c r="A67" s="7" t="s">
        <v>473</v>
      </c>
      <c r="B67" s="35">
        <v>12006</v>
      </c>
      <c r="C67" s="7" t="s">
        <v>206</v>
      </c>
      <c r="D67" s="53">
        <v>10291</v>
      </c>
      <c r="E67" s="36">
        <v>80</v>
      </c>
      <c r="F67" s="36"/>
      <c r="G67" s="36"/>
      <c r="H67" s="36"/>
      <c r="I67" s="7" t="str">
        <f t="shared" si="25"/>
        <v>PH1-2-006</v>
      </c>
      <c r="J67" s="7"/>
      <c r="K67" s="7"/>
      <c r="L67" s="16"/>
      <c r="M67" s="7" t="s">
        <v>474</v>
      </c>
      <c r="N67" s="35">
        <v>23033</v>
      </c>
      <c r="O67" s="7" t="s">
        <v>206</v>
      </c>
      <c r="P67" s="53">
        <v>10276</v>
      </c>
      <c r="Q67" s="36"/>
      <c r="R67" s="7"/>
      <c r="S67" s="7"/>
      <c r="T67" s="38"/>
      <c r="U67" s="7"/>
      <c r="V67" s="7"/>
      <c r="W67" s="7"/>
      <c r="X67" s="16"/>
      <c r="Y67" s="7" t="s">
        <v>475</v>
      </c>
      <c r="Z67" s="35">
        <v>37003</v>
      </c>
      <c r="AA67" s="7" t="s">
        <v>332</v>
      </c>
      <c r="AB67" s="36">
        <v>10221</v>
      </c>
      <c r="AC67" s="36"/>
      <c r="AD67" s="7"/>
      <c r="AE67" s="36"/>
      <c r="AF67" s="38"/>
      <c r="AG67" s="7" t="str">
        <f t="shared" si="26"/>
        <v>PH3-7-003</v>
      </c>
      <c r="AH67" s="7"/>
      <c r="AI67" s="7"/>
      <c r="AJ67" s="16"/>
      <c r="AK67" s="16"/>
      <c r="AL67" s="16"/>
      <c r="AM67" s="16"/>
      <c r="AN67" s="27"/>
      <c r="AO67" s="27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</row>
    <row r="68" spans="1:56" ht="16.5" customHeight="1">
      <c r="A68" s="7" t="s">
        <v>476</v>
      </c>
      <c r="B68" s="35">
        <v>12007</v>
      </c>
      <c r="C68" s="7" t="s">
        <v>206</v>
      </c>
      <c r="D68" s="53">
        <v>10296</v>
      </c>
      <c r="E68" s="36">
        <v>80</v>
      </c>
      <c r="F68" s="36"/>
      <c r="G68" s="36"/>
      <c r="H68" s="36" t="s">
        <v>207</v>
      </c>
      <c r="I68" s="7" t="str">
        <f t="shared" si="25"/>
        <v>PH1-2-007</v>
      </c>
      <c r="J68" s="7"/>
      <c r="K68" s="7"/>
      <c r="L68" s="16"/>
      <c r="M68" s="7" t="s">
        <v>477</v>
      </c>
      <c r="N68" s="35">
        <v>23034</v>
      </c>
      <c r="O68" s="7" t="s">
        <v>478</v>
      </c>
      <c r="P68" s="53">
        <v>10281</v>
      </c>
      <c r="Q68" s="36"/>
      <c r="R68" s="36"/>
      <c r="S68" s="36">
        <v>1.95</v>
      </c>
      <c r="T68" s="38" t="s">
        <v>207</v>
      </c>
      <c r="U68" s="7" t="str">
        <f t="shared" ref="U68:U78" si="27">"PH"&amp;RIGHT(M68,7)</f>
        <v>PH2-3-034</v>
      </c>
      <c r="V68" s="7" t="s">
        <v>479</v>
      </c>
      <c r="W68" s="7"/>
      <c r="X68" s="16"/>
      <c r="Y68" s="7" t="s">
        <v>480</v>
      </c>
      <c r="Z68" s="35">
        <v>37004</v>
      </c>
      <c r="AA68" s="7" t="s">
        <v>212</v>
      </c>
      <c r="AB68" s="36">
        <v>10226</v>
      </c>
      <c r="AC68" s="36"/>
      <c r="AD68" s="36">
        <v>0.75</v>
      </c>
      <c r="AE68" s="36"/>
      <c r="AF68" s="38" t="s">
        <v>217</v>
      </c>
      <c r="AG68" s="7" t="str">
        <f t="shared" si="26"/>
        <v>PH3-7-004</v>
      </c>
      <c r="AH68" s="57" t="s">
        <v>481</v>
      </c>
      <c r="AI68" s="7"/>
      <c r="AJ68" s="16"/>
      <c r="AK68" s="16"/>
      <c r="AL68" s="16"/>
      <c r="AM68" s="16"/>
      <c r="AN68" s="27"/>
      <c r="AO68" s="27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</row>
    <row r="69" spans="1:56" ht="16.5" customHeight="1">
      <c r="A69" s="7" t="s">
        <v>482</v>
      </c>
      <c r="B69" s="35">
        <v>12008</v>
      </c>
      <c r="C69" s="7" t="s">
        <v>206</v>
      </c>
      <c r="D69" s="53">
        <v>10301</v>
      </c>
      <c r="E69" s="36">
        <v>80</v>
      </c>
      <c r="F69" s="36"/>
      <c r="G69" s="36"/>
      <c r="H69" s="36"/>
      <c r="I69" s="7" t="str">
        <f t="shared" si="25"/>
        <v>PH1-2-008</v>
      </c>
      <c r="J69" s="7"/>
      <c r="K69" s="7"/>
      <c r="L69" s="16"/>
      <c r="M69" s="7" t="s">
        <v>483</v>
      </c>
      <c r="N69" s="35">
        <v>23035</v>
      </c>
      <c r="O69" s="7" t="s">
        <v>206</v>
      </c>
      <c r="P69" s="53">
        <v>10286</v>
      </c>
      <c r="Q69" s="36">
        <v>80</v>
      </c>
      <c r="R69" s="36"/>
      <c r="S69" s="36"/>
      <c r="T69" s="38" t="s">
        <v>207</v>
      </c>
      <c r="U69" s="7" t="str">
        <f t="shared" si="27"/>
        <v>PH2-3-035</v>
      </c>
      <c r="V69" s="7"/>
      <c r="W69" s="7"/>
      <c r="X69" s="16"/>
      <c r="Y69" s="7" t="s">
        <v>484</v>
      </c>
      <c r="Z69" s="35">
        <v>37005</v>
      </c>
      <c r="AA69" s="7" t="s">
        <v>212</v>
      </c>
      <c r="AB69" s="36">
        <v>10231</v>
      </c>
      <c r="AC69" s="36"/>
      <c r="AD69" s="36">
        <v>0.75</v>
      </c>
      <c r="AE69" s="36"/>
      <c r="AF69" s="38" t="s">
        <v>217</v>
      </c>
      <c r="AG69" s="7" t="str">
        <f t="shared" si="26"/>
        <v>PH3-7-005</v>
      </c>
      <c r="AH69" s="56"/>
      <c r="AI69" s="7"/>
      <c r="AJ69" s="16"/>
      <c r="AK69" s="16"/>
      <c r="AL69" s="16"/>
      <c r="AM69" s="16"/>
      <c r="AN69" s="27"/>
      <c r="AO69" s="27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</row>
    <row r="70" spans="1:56" ht="16.5" customHeight="1">
      <c r="A70" s="7" t="s">
        <v>485</v>
      </c>
      <c r="B70" s="35">
        <v>12009</v>
      </c>
      <c r="C70" s="7" t="s">
        <v>206</v>
      </c>
      <c r="D70" s="53">
        <v>10306</v>
      </c>
      <c r="E70" s="36">
        <v>80</v>
      </c>
      <c r="F70" s="36"/>
      <c r="G70" s="36"/>
      <c r="H70" s="36" t="s">
        <v>207</v>
      </c>
      <c r="I70" s="7" t="str">
        <f t="shared" si="25"/>
        <v>PH1-2-009</v>
      </c>
      <c r="J70" s="7"/>
      <c r="K70" s="7"/>
      <c r="L70" s="16"/>
      <c r="M70" s="7" t="s">
        <v>486</v>
      </c>
      <c r="N70" s="35">
        <v>23036</v>
      </c>
      <c r="O70" s="7" t="s">
        <v>206</v>
      </c>
      <c r="P70" s="53">
        <v>10291</v>
      </c>
      <c r="Q70" s="36">
        <v>80</v>
      </c>
      <c r="R70" s="36"/>
      <c r="S70" s="36"/>
      <c r="T70" s="38"/>
      <c r="U70" s="7" t="str">
        <f t="shared" si="27"/>
        <v>PH2-3-036</v>
      </c>
      <c r="V70" s="7"/>
      <c r="W70" s="7"/>
      <c r="X70" s="16"/>
      <c r="Y70" s="7" t="s">
        <v>487</v>
      </c>
      <c r="Z70" s="35">
        <v>37006</v>
      </c>
      <c r="AA70" s="7" t="s">
        <v>212</v>
      </c>
      <c r="AB70" s="36">
        <v>10236</v>
      </c>
      <c r="AC70" s="36"/>
      <c r="AD70" s="36">
        <v>0.75</v>
      </c>
      <c r="AE70" s="36"/>
      <c r="AF70" s="38" t="s">
        <v>217</v>
      </c>
      <c r="AG70" s="7" t="str">
        <f t="shared" si="26"/>
        <v>PH3-7-006</v>
      </c>
      <c r="AH70" s="56"/>
      <c r="AI70" s="7"/>
      <c r="AJ70" s="16"/>
      <c r="AK70" s="16"/>
      <c r="AL70" s="16"/>
      <c r="AM70" s="16"/>
      <c r="AN70" s="27"/>
      <c r="AO70" s="27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</row>
    <row r="71" spans="1:56" ht="16.5" customHeight="1">
      <c r="A71" s="7" t="s">
        <v>488</v>
      </c>
      <c r="B71" s="35">
        <v>12010</v>
      </c>
      <c r="C71" s="7" t="s">
        <v>206</v>
      </c>
      <c r="D71" s="53">
        <v>10311</v>
      </c>
      <c r="E71" s="36">
        <v>80</v>
      </c>
      <c r="F71" s="36"/>
      <c r="G71" s="36"/>
      <c r="H71" s="36"/>
      <c r="I71" s="7" t="str">
        <f t="shared" si="25"/>
        <v>PH1-2-010</v>
      </c>
      <c r="J71" s="7"/>
      <c r="K71" s="7"/>
      <c r="L71" s="16"/>
      <c r="M71" s="7" t="s">
        <v>489</v>
      </c>
      <c r="N71" s="35">
        <v>23037</v>
      </c>
      <c r="O71" s="7" t="s">
        <v>206</v>
      </c>
      <c r="P71" s="53">
        <v>10296</v>
      </c>
      <c r="Q71" s="36">
        <v>80</v>
      </c>
      <c r="R71" s="36"/>
      <c r="S71" s="36"/>
      <c r="T71" s="38" t="s">
        <v>207</v>
      </c>
      <c r="U71" s="7" t="str">
        <f t="shared" si="27"/>
        <v>PH2-3-037</v>
      </c>
      <c r="V71" s="7"/>
      <c r="W71" s="7"/>
      <c r="X71" s="16"/>
      <c r="Y71" s="7"/>
      <c r="Z71" s="7"/>
      <c r="AA71" s="7"/>
      <c r="AB71" s="36"/>
      <c r="AC71" s="36"/>
      <c r="AD71" s="36"/>
      <c r="AE71" s="36"/>
      <c r="AF71" s="38"/>
      <c r="AG71" s="7"/>
      <c r="AH71" s="56"/>
      <c r="AI71" s="7"/>
      <c r="AJ71" s="16"/>
      <c r="AK71" s="16"/>
      <c r="AL71" s="16"/>
      <c r="AM71" s="16"/>
      <c r="AN71" s="27"/>
      <c r="AO71" s="27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</row>
    <row r="72" spans="1:56" ht="16.5" customHeight="1">
      <c r="A72" s="7" t="s">
        <v>490</v>
      </c>
      <c r="B72" s="35">
        <v>12011</v>
      </c>
      <c r="C72" s="7" t="s">
        <v>206</v>
      </c>
      <c r="D72" s="53">
        <v>10316</v>
      </c>
      <c r="E72" s="36">
        <v>80</v>
      </c>
      <c r="F72" s="36"/>
      <c r="G72" s="36"/>
      <c r="H72" s="36" t="s">
        <v>207</v>
      </c>
      <c r="I72" s="7" t="str">
        <f t="shared" si="25"/>
        <v>PH1-2-011</v>
      </c>
      <c r="J72" s="7"/>
      <c r="K72" s="7"/>
      <c r="L72" s="16"/>
      <c r="M72" s="7" t="s">
        <v>491</v>
      </c>
      <c r="N72" s="35">
        <v>23038</v>
      </c>
      <c r="O72" s="7" t="s">
        <v>206</v>
      </c>
      <c r="P72" s="53">
        <v>10301</v>
      </c>
      <c r="Q72" s="36">
        <v>80</v>
      </c>
      <c r="R72" s="36"/>
      <c r="S72" s="36"/>
      <c r="T72" s="38"/>
      <c r="U72" s="7" t="str">
        <f t="shared" si="27"/>
        <v>PH2-3-038</v>
      </c>
      <c r="V72" s="7"/>
      <c r="W72" s="7"/>
      <c r="X72" s="16"/>
      <c r="Y72" s="213" t="s">
        <v>35</v>
      </c>
      <c r="Z72" s="214"/>
      <c r="AA72" s="215"/>
      <c r="AB72" s="33"/>
      <c r="AC72" s="32"/>
      <c r="AD72" s="32"/>
      <c r="AE72" s="32"/>
      <c r="AF72" s="34"/>
      <c r="AG72" s="32"/>
      <c r="AH72" s="32"/>
      <c r="AI72" s="32"/>
      <c r="AJ72" s="16"/>
      <c r="AK72" s="16"/>
      <c r="AL72" s="16"/>
      <c r="AM72" s="16"/>
      <c r="AN72" s="27"/>
      <c r="AO72" s="27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</row>
    <row r="73" spans="1:56" ht="16.5" customHeight="1">
      <c r="A73" s="7" t="s">
        <v>492</v>
      </c>
      <c r="B73" s="35">
        <v>12012</v>
      </c>
      <c r="C73" s="7" t="s">
        <v>206</v>
      </c>
      <c r="D73" s="53">
        <v>10321</v>
      </c>
      <c r="E73" s="36">
        <v>80</v>
      </c>
      <c r="F73" s="36"/>
      <c r="G73" s="36"/>
      <c r="H73" s="36"/>
      <c r="I73" s="7" t="str">
        <f t="shared" si="25"/>
        <v>PH1-2-012</v>
      </c>
      <c r="J73" s="7"/>
      <c r="K73" s="7"/>
      <c r="L73" s="16"/>
      <c r="M73" s="7" t="s">
        <v>493</v>
      </c>
      <c r="N73" s="35">
        <v>23039</v>
      </c>
      <c r="O73" s="7" t="s">
        <v>206</v>
      </c>
      <c r="P73" s="53">
        <v>10306</v>
      </c>
      <c r="Q73" s="36">
        <v>80</v>
      </c>
      <c r="R73" s="36"/>
      <c r="S73" s="36"/>
      <c r="T73" s="38" t="s">
        <v>207</v>
      </c>
      <c r="U73" s="7" t="str">
        <f t="shared" si="27"/>
        <v>PH2-3-039</v>
      </c>
      <c r="V73" s="7"/>
      <c r="W73" s="7"/>
      <c r="X73" s="16"/>
      <c r="Y73" s="7" t="s">
        <v>494</v>
      </c>
      <c r="Z73" s="35">
        <v>38001</v>
      </c>
      <c r="AA73" s="7" t="s">
        <v>332</v>
      </c>
      <c r="AB73" s="36">
        <v>10241</v>
      </c>
      <c r="AC73" s="36"/>
      <c r="AD73" s="36"/>
      <c r="AE73" s="36"/>
      <c r="AF73" s="38" t="s">
        <v>217</v>
      </c>
      <c r="AG73" s="7" t="str">
        <f t="shared" ref="AG73:AG78" si="28">"PH"&amp;RIGHT(Y73,7)</f>
        <v>PH3-8-001</v>
      </c>
      <c r="AH73" s="56"/>
      <c r="AI73" s="7"/>
      <c r="AJ73" s="16"/>
      <c r="AK73" s="16"/>
      <c r="AL73" s="16"/>
      <c r="AM73" s="16"/>
      <c r="AN73" s="27"/>
      <c r="AO73" s="27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</row>
    <row r="74" spans="1:56" ht="16.5" customHeight="1">
      <c r="A74" s="7" t="s">
        <v>495</v>
      </c>
      <c r="B74" s="35">
        <v>12013</v>
      </c>
      <c r="C74" s="7" t="s">
        <v>206</v>
      </c>
      <c r="D74" s="53">
        <v>10326</v>
      </c>
      <c r="E74" s="36">
        <v>80</v>
      </c>
      <c r="F74" s="36"/>
      <c r="G74" s="36"/>
      <c r="H74" s="36" t="s">
        <v>207</v>
      </c>
      <c r="I74" s="7" t="str">
        <f t="shared" si="25"/>
        <v>PH1-2-013</v>
      </c>
      <c r="J74" s="7"/>
      <c r="K74" s="7"/>
      <c r="L74" s="16"/>
      <c r="M74" s="7" t="s">
        <v>496</v>
      </c>
      <c r="N74" s="35">
        <v>23040</v>
      </c>
      <c r="O74" s="7" t="s">
        <v>206</v>
      </c>
      <c r="P74" s="53">
        <v>10311</v>
      </c>
      <c r="Q74" s="36">
        <v>80</v>
      </c>
      <c r="R74" s="36"/>
      <c r="S74" s="36"/>
      <c r="T74" s="38"/>
      <c r="U74" s="7" t="str">
        <f t="shared" si="27"/>
        <v>PH2-3-040</v>
      </c>
      <c r="V74" s="7"/>
      <c r="W74" s="7"/>
      <c r="X74" s="16"/>
      <c r="Y74" s="7" t="s">
        <v>497</v>
      </c>
      <c r="Z74" s="35">
        <v>38002</v>
      </c>
      <c r="AA74" s="7" t="s">
        <v>212</v>
      </c>
      <c r="AB74" s="36">
        <v>10246</v>
      </c>
      <c r="AC74" s="36"/>
      <c r="AD74" s="36">
        <v>0.75</v>
      </c>
      <c r="AE74" s="36"/>
      <c r="AF74" s="38" t="s">
        <v>213</v>
      </c>
      <c r="AG74" s="7" t="str">
        <f t="shared" si="28"/>
        <v>PH3-8-002</v>
      </c>
      <c r="AH74" s="7"/>
      <c r="AI74" s="7"/>
      <c r="AJ74" s="16"/>
      <c r="AK74" s="16"/>
      <c r="AL74" s="16"/>
      <c r="AM74" s="16"/>
      <c r="AN74" s="27"/>
      <c r="AO74" s="27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</row>
    <row r="75" spans="1:56" ht="16.5" customHeight="1">
      <c r="A75" s="7" t="s">
        <v>498</v>
      </c>
      <c r="B75" s="35">
        <v>12014</v>
      </c>
      <c r="C75" s="7" t="s">
        <v>206</v>
      </c>
      <c r="D75" s="53">
        <v>10331</v>
      </c>
      <c r="E75" s="36">
        <v>80</v>
      </c>
      <c r="F75" s="36"/>
      <c r="G75" s="36"/>
      <c r="H75" s="36"/>
      <c r="I75" s="7" t="str">
        <f t="shared" si="25"/>
        <v>PH1-2-014</v>
      </c>
      <c r="J75" s="7"/>
      <c r="K75" s="7"/>
      <c r="L75" s="16"/>
      <c r="M75" s="7" t="s">
        <v>499</v>
      </c>
      <c r="N75" s="35">
        <v>23041</v>
      </c>
      <c r="O75" s="7" t="s">
        <v>500</v>
      </c>
      <c r="P75" s="53">
        <v>10316</v>
      </c>
      <c r="Q75" s="36"/>
      <c r="R75" s="36">
        <v>0.75</v>
      </c>
      <c r="S75" s="36"/>
      <c r="T75" s="38" t="s">
        <v>217</v>
      </c>
      <c r="U75" s="7" t="str">
        <f t="shared" si="27"/>
        <v>PH2-3-041</v>
      </c>
      <c r="V75" s="7"/>
      <c r="W75" s="7"/>
      <c r="X75" s="16"/>
      <c r="Y75" s="7" t="s">
        <v>501</v>
      </c>
      <c r="Z75" s="35">
        <v>38003</v>
      </c>
      <c r="AA75" s="7" t="s">
        <v>212</v>
      </c>
      <c r="AB75" s="36">
        <v>10251</v>
      </c>
      <c r="AC75" s="36"/>
      <c r="AD75" s="36">
        <v>0.75</v>
      </c>
      <c r="AE75" s="36"/>
      <c r="AF75" s="38" t="s">
        <v>217</v>
      </c>
      <c r="AG75" s="7" t="str">
        <f t="shared" si="28"/>
        <v>PH3-8-003</v>
      </c>
      <c r="AH75" s="57" t="s">
        <v>156</v>
      </c>
      <c r="AI75" s="7"/>
      <c r="AJ75" s="16"/>
      <c r="AK75" s="16"/>
      <c r="AL75" s="16"/>
      <c r="AM75" s="16"/>
      <c r="AN75" s="27"/>
      <c r="AO75" s="27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</row>
    <row r="76" spans="1:56" ht="16.5" customHeight="1">
      <c r="A76" s="7" t="s">
        <v>502</v>
      </c>
      <c r="B76" s="35">
        <v>12015</v>
      </c>
      <c r="C76" s="7" t="s">
        <v>206</v>
      </c>
      <c r="D76" s="53">
        <v>10336</v>
      </c>
      <c r="E76" s="36">
        <v>80</v>
      </c>
      <c r="F76" s="36"/>
      <c r="G76" s="36"/>
      <c r="H76" s="36" t="s">
        <v>207</v>
      </c>
      <c r="I76" s="7" t="str">
        <f t="shared" si="25"/>
        <v>PH1-2-015</v>
      </c>
      <c r="J76" s="7"/>
      <c r="K76" s="7"/>
      <c r="L76" s="16"/>
      <c r="M76" s="7" t="s">
        <v>503</v>
      </c>
      <c r="N76" s="35">
        <v>23042</v>
      </c>
      <c r="O76" s="7" t="s">
        <v>504</v>
      </c>
      <c r="P76" s="53">
        <v>10321</v>
      </c>
      <c r="Q76" s="36"/>
      <c r="R76" s="36">
        <v>0.75</v>
      </c>
      <c r="S76" s="36"/>
      <c r="T76" s="38" t="s">
        <v>217</v>
      </c>
      <c r="U76" s="7" t="str">
        <f t="shared" si="27"/>
        <v>PH2-3-042</v>
      </c>
      <c r="V76" s="7"/>
      <c r="W76" s="7"/>
      <c r="X76" s="16"/>
      <c r="Y76" s="7" t="s">
        <v>505</v>
      </c>
      <c r="Z76" s="35">
        <v>38004</v>
      </c>
      <c r="AA76" s="7" t="s">
        <v>212</v>
      </c>
      <c r="AB76" s="36">
        <v>10256</v>
      </c>
      <c r="AC76" s="36"/>
      <c r="AD76" s="36">
        <v>0.75</v>
      </c>
      <c r="AE76" s="36"/>
      <c r="AF76" s="38" t="s">
        <v>217</v>
      </c>
      <c r="AG76" s="7" t="str">
        <f t="shared" si="28"/>
        <v>PH3-8-004</v>
      </c>
      <c r="AH76" s="56"/>
      <c r="AI76" s="7"/>
      <c r="AJ76" s="16"/>
      <c r="AK76" s="16"/>
      <c r="AL76" s="16"/>
      <c r="AM76" s="16"/>
      <c r="AN76" s="27"/>
      <c r="AO76" s="27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</row>
    <row r="77" spans="1:56" ht="16.5" customHeight="1">
      <c r="A77" s="7" t="s">
        <v>506</v>
      </c>
      <c r="B77" s="35">
        <v>12016</v>
      </c>
      <c r="C77" s="7" t="s">
        <v>206</v>
      </c>
      <c r="D77" s="53">
        <v>10341</v>
      </c>
      <c r="E77" s="36">
        <v>80</v>
      </c>
      <c r="F77" s="36"/>
      <c r="G77" s="36"/>
      <c r="H77" s="36"/>
      <c r="I77" s="7" t="str">
        <f t="shared" si="25"/>
        <v>PH1-2-016</v>
      </c>
      <c r="J77" s="7"/>
      <c r="K77" s="7"/>
      <c r="L77" s="16"/>
      <c r="M77" s="7" t="s">
        <v>507</v>
      </c>
      <c r="N77" s="35">
        <v>23043</v>
      </c>
      <c r="O77" s="7" t="s">
        <v>508</v>
      </c>
      <c r="P77" s="53">
        <v>10326</v>
      </c>
      <c r="Q77" s="36">
        <v>80</v>
      </c>
      <c r="R77" s="7"/>
      <c r="S77" s="7"/>
      <c r="T77" s="38" t="s">
        <v>207</v>
      </c>
      <c r="U77" s="7" t="str">
        <f t="shared" si="27"/>
        <v>PH2-3-043</v>
      </c>
      <c r="V77" s="7"/>
      <c r="W77" s="7"/>
      <c r="X77" s="16"/>
      <c r="Y77" s="7" t="s">
        <v>509</v>
      </c>
      <c r="Z77" s="35">
        <v>38005</v>
      </c>
      <c r="AA77" s="7" t="s">
        <v>332</v>
      </c>
      <c r="AB77" s="36">
        <v>10261</v>
      </c>
      <c r="AC77" s="36"/>
      <c r="AD77" s="36"/>
      <c r="AE77" s="36"/>
      <c r="AF77" s="38"/>
      <c r="AG77" s="7" t="str">
        <f t="shared" si="28"/>
        <v>PH3-8-005</v>
      </c>
      <c r="AH77" s="56"/>
      <c r="AI77" s="7"/>
      <c r="AJ77" s="16"/>
      <c r="AK77" s="16"/>
      <c r="AL77" s="16"/>
      <c r="AM77" s="16"/>
      <c r="AN77" s="27"/>
      <c r="AO77" s="27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</row>
    <row r="78" spans="1:56" ht="16.5" customHeight="1">
      <c r="A78" s="7" t="s">
        <v>510</v>
      </c>
      <c r="B78" s="35">
        <v>12017</v>
      </c>
      <c r="C78" s="7" t="s">
        <v>206</v>
      </c>
      <c r="D78" s="53">
        <v>10346</v>
      </c>
      <c r="E78" s="36">
        <v>80</v>
      </c>
      <c r="F78" s="36"/>
      <c r="G78" s="36"/>
      <c r="H78" s="36" t="s">
        <v>207</v>
      </c>
      <c r="I78" s="7" t="str">
        <f t="shared" si="25"/>
        <v>PH1-2-017</v>
      </c>
      <c r="J78" s="7"/>
      <c r="K78" s="7"/>
      <c r="L78" s="16"/>
      <c r="M78" s="7" t="s">
        <v>511</v>
      </c>
      <c r="N78" s="35">
        <v>23044</v>
      </c>
      <c r="O78" s="7" t="s">
        <v>508</v>
      </c>
      <c r="P78" s="53">
        <v>10331</v>
      </c>
      <c r="Q78" s="36"/>
      <c r="R78" s="7"/>
      <c r="S78" s="7"/>
      <c r="T78" s="38"/>
      <c r="U78" s="7" t="str">
        <f t="shared" si="27"/>
        <v>PH2-3-044</v>
      </c>
      <c r="V78" s="7"/>
      <c r="W78" s="7"/>
      <c r="X78" s="16"/>
      <c r="Y78" s="7" t="s">
        <v>512</v>
      </c>
      <c r="Z78" s="35">
        <v>38006</v>
      </c>
      <c r="AA78" s="7" t="s">
        <v>212</v>
      </c>
      <c r="AB78" s="36">
        <v>10266</v>
      </c>
      <c r="AC78" s="36"/>
      <c r="AD78" s="36">
        <v>0.75</v>
      </c>
      <c r="AE78" s="36"/>
      <c r="AF78" s="38" t="s">
        <v>217</v>
      </c>
      <c r="AG78" s="7" t="str">
        <f t="shared" si="28"/>
        <v>PH3-8-006</v>
      </c>
      <c r="AH78" s="56"/>
      <c r="AI78" s="7"/>
      <c r="AJ78" s="16"/>
      <c r="AK78" s="16"/>
      <c r="AL78" s="16"/>
      <c r="AM78" s="16"/>
      <c r="AN78" s="27"/>
      <c r="AO78" s="27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</row>
    <row r="79" spans="1:56" ht="16.5" customHeight="1">
      <c r="A79" s="7" t="s">
        <v>513</v>
      </c>
      <c r="B79" s="35">
        <v>12018</v>
      </c>
      <c r="C79" s="7" t="s">
        <v>206</v>
      </c>
      <c r="D79" s="53">
        <v>10351</v>
      </c>
      <c r="E79" s="36">
        <v>80</v>
      </c>
      <c r="F79" s="36"/>
      <c r="G79" s="36"/>
      <c r="H79" s="36"/>
      <c r="I79" s="7" t="str">
        <f t="shared" si="25"/>
        <v>PH1-2-018</v>
      </c>
      <c r="J79" s="7"/>
      <c r="K79" s="7"/>
      <c r="L79" s="16"/>
      <c r="M79" s="49"/>
      <c r="N79" s="62"/>
      <c r="O79" s="42"/>
      <c r="P79" s="36"/>
      <c r="Q79" s="36"/>
      <c r="R79" s="7"/>
      <c r="S79" s="7"/>
      <c r="T79" s="38"/>
      <c r="U79" s="7"/>
      <c r="V79" s="7"/>
      <c r="W79" s="7"/>
      <c r="X79" s="16"/>
      <c r="Y79" s="16"/>
      <c r="Z79" s="16"/>
      <c r="AA79" s="16"/>
      <c r="AB79" s="27"/>
      <c r="AC79" s="16"/>
      <c r="AD79" s="16"/>
      <c r="AE79" s="27"/>
      <c r="AF79" s="63"/>
      <c r="AG79" s="16"/>
      <c r="AH79" s="16"/>
      <c r="AI79" s="16"/>
      <c r="AJ79" s="16"/>
      <c r="AK79" s="16"/>
      <c r="AL79" s="16"/>
      <c r="AM79" s="16"/>
      <c r="AN79" s="27"/>
      <c r="AO79" s="27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</row>
    <row r="80" spans="1:56" ht="16.5" customHeight="1">
      <c r="A80" s="7" t="s">
        <v>514</v>
      </c>
      <c r="B80" s="35">
        <v>12019</v>
      </c>
      <c r="C80" s="7" t="s">
        <v>206</v>
      </c>
      <c r="D80" s="53">
        <v>10356</v>
      </c>
      <c r="E80" s="36">
        <v>80</v>
      </c>
      <c r="F80" s="36"/>
      <c r="G80" s="36"/>
      <c r="H80" s="36" t="s">
        <v>207</v>
      </c>
      <c r="I80" s="7" t="str">
        <f t="shared" si="25"/>
        <v>PH1-2-019</v>
      </c>
      <c r="J80" s="7"/>
      <c r="K80" s="7"/>
      <c r="L80" s="16"/>
      <c r="M80" s="49"/>
      <c r="N80" s="62"/>
      <c r="O80" s="42"/>
      <c r="P80" s="36"/>
      <c r="Q80" s="36"/>
      <c r="R80" s="7"/>
      <c r="S80" s="7"/>
      <c r="T80" s="38"/>
      <c r="U80" s="7"/>
      <c r="V80" s="7"/>
      <c r="W80" s="7"/>
      <c r="X80" s="16"/>
      <c r="Y80" s="213" t="s">
        <v>515</v>
      </c>
      <c r="Z80" s="214"/>
      <c r="AA80" s="215"/>
      <c r="AB80" s="33"/>
      <c r="AC80" s="32"/>
      <c r="AD80" s="32"/>
      <c r="AE80" s="32"/>
      <c r="AF80" s="34"/>
      <c r="AG80" s="32"/>
      <c r="AH80" s="32"/>
      <c r="AI80" s="32"/>
      <c r="AJ80" s="16"/>
      <c r="AK80" s="16"/>
      <c r="AL80" s="16"/>
      <c r="AM80" s="16"/>
      <c r="AN80" s="27"/>
      <c r="AO80" s="27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</row>
    <row r="81" spans="1:56" ht="16.5" customHeight="1">
      <c r="A81" s="7" t="s">
        <v>516</v>
      </c>
      <c r="B81" s="35">
        <v>12020</v>
      </c>
      <c r="C81" s="7" t="s">
        <v>206</v>
      </c>
      <c r="D81" s="53">
        <v>10361</v>
      </c>
      <c r="E81" s="36">
        <v>80</v>
      </c>
      <c r="F81" s="36"/>
      <c r="G81" s="36"/>
      <c r="H81" s="36"/>
      <c r="I81" s="7" t="str">
        <f t="shared" si="25"/>
        <v>PH1-2-020</v>
      </c>
      <c r="J81" s="7"/>
      <c r="K81" s="7"/>
      <c r="L81" s="16"/>
      <c r="M81" s="213" t="s">
        <v>21</v>
      </c>
      <c r="N81" s="214"/>
      <c r="O81" s="215"/>
      <c r="P81" s="33"/>
      <c r="Q81" s="33"/>
      <c r="R81" s="32"/>
      <c r="S81" s="32"/>
      <c r="T81" s="34"/>
      <c r="U81" s="32"/>
      <c r="V81" s="32"/>
      <c r="W81" s="32"/>
      <c r="X81" s="16"/>
      <c r="Y81" s="7" t="s">
        <v>517</v>
      </c>
      <c r="Z81" s="64">
        <v>25056</v>
      </c>
      <c r="AA81" s="7" t="s">
        <v>206</v>
      </c>
      <c r="AB81" s="36">
        <v>10271</v>
      </c>
      <c r="AC81" s="36">
        <v>80</v>
      </c>
      <c r="AD81" s="36"/>
      <c r="AE81" s="36"/>
      <c r="AF81" s="38" t="s">
        <v>207</v>
      </c>
      <c r="AG81" s="7" t="str">
        <f t="shared" ref="AG81:AG125" si="29">"PH"&amp;RIGHT(Y81,7)</f>
        <v>PH2-5-056</v>
      </c>
      <c r="AH81" s="7"/>
      <c r="AI81" s="7"/>
      <c r="AJ81" s="16"/>
      <c r="AK81" s="16"/>
      <c r="AL81" s="16"/>
      <c r="AM81" s="16"/>
      <c r="AN81" s="27"/>
      <c r="AO81" s="27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</row>
    <row r="82" spans="1:56" ht="16.5" customHeight="1">
      <c r="A82" s="7" t="s">
        <v>518</v>
      </c>
      <c r="B82" s="35">
        <v>12021</v>
      </c>
      <c r="C82" s="7" t="s">
        <v>206</v>
      </c>
      <c r="D82" s="53">
        <v>10366</v>
      </c>
      <c r="E82" s="36">
        <v>80</v>
      </c>
      <c r="F82" s="36"/>
      <c r="G82" s="36"/>
      <c r="H82" s="36" t="s">
        <v>207</v>
      </c>
      <c r="I82" s="7" t="str">
        <f t="shared" si="25"/>
        <v>PH1-2-021</v>
      </c>
      <c r="J82" s="7"/>
      <c r="K82" s="7"/>
      <c r="L82" s="16"/>
      <c r="M82" s="7" t="s">
        <v>519</v>
      </c>
      <c r="N82" s="35">
        <v>24001</v>
      </c>
      <c r="O82" s="7" t="s">
        <v>206</v>
      </c>
      <c r="P82" s="53">
        <v>10336</v>
      </c>
      <c r="Q82" s="36">
        <v>80</v>
      </c>
      <c r="R82" s="36"/>
      <c r="S82" s="36"/>
      <c r="T82" s="38" t="s">
        <v>207</v>
      </c>
      <c r="U82" s="7" t="str">
        <f t="shared" ref="U82:U150" si="30">"PH"&amp;RIGHT(M82,7)</f>
        <v>PH2-4-001</v>
      </c>
      <c r="V82" s="59" t="s">
        <v>520</v>
      </c>
      <c r="W82" s="7"/>
      <c r="X82" s="16"/>
      <c r="Y82" s="7" t="s">
        <v>521</v>
      </c>
      <c r="Z82" s="64">
        <v>25057</v>
      </c>
      <c r="AA82" s="7" t="s">
        <v>206</v>
      </c>
      <c r="AB82" s="36">
        <v>10276</v>
      </c>
      <c r="AC82" s="36">
        <v>80</v>
      </c>
      <c r="AD82" s="36"/>
      <c r="AE82" s="36"/>
      <c r="AF82" s="38"/>
      <c r="AG82" s="7" t="str">
        <f t="shared" si="29"/>
        <v>PH2-5-057</v>
      </c>
      <c r="AH82" s="7"/>
      <c r="AI82" s="7"/>
      <c r="AJ82" s="16"/>
      <c r="AK82" s="16"/>
      <c r="AL82" s="16"/>
      <c r="AM82" s="16"/>
      <c r="AN82" s="27"/>
      <c r="AO82" s="27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</row>
    <row r="83" spans="1:56" ht="16.5" customHeight="1">
      <c r="A83" s="7" t="s">
        <v>522</v>
      </c>
      <c r="B83" s="35">
        <v>12022</v>
      </c>
      <c r="C83" s="7" t="s">
        <v>206</v>
      </c>
      <c r="D83" s="53">
        <v>10371</v>
      </c>
      <c r="E83" s="36">
        <v>80</v>
      </c>
      <c r="F83" s="36"/>
      <c r="G83" s="36"/>
      <c r="H83" s="36"/>
      <c r="I83" s="7" t="str">
        <f t="shared" si="25"/>
        <v>PH1-2-022</v>
      </c>
      <c r="J83" s="7"/>
      <c r="K83" s="7"/>
      <c r="L83" s="16"/>
      <c r="M83" s="7" t="s">
        <v>523</v>
      </c>
      <c r="N83" s="35">
        <v>24002</v>
      </c>
      <c r="O83" s="7" t="s">
        <v>206</v>
      </c>
      <c r="P83" s="53">
        <v>10341</v>
      </c>
      <c r="Q83" s="36">
        <v>80</v>
      </c>
      <c r="R83" s="36"/>
      <c r="S83" s="36"/>
      <c r="T83" s="38"/>
      <c r="U83" s="7" t="str">
        <f t="shared" si="30"/>
        <v>PH2-4-002</v>
      </c>
      <c r="V83" s="59"/>
      <c r="W83" s="7"/>
      <c r="X83" s="16"/>
      <c r="Y83" s="7" t="s">
        <v>524</v>
      </c>
      <c r="Z83" s="64">
        <v>25058</v>
      </c>
      <c r="AA83" s="7" t="s">
        <v>206</v>
      </c>
      <c r="AB83" s="36">
        <v>10281</v>
      </c>
      <c r="AC83" s="36">
        <v>80</v>
      </c>
      <c r="AD83" s="36"/>
      <c r="AE83" s="36"/>
      <c r="AF83" s="38" t="s">
        <v>207</v>
      </c>
      <c r="AG83" s="7" t="str">
        <f t="shared" si="29"/>
        <v>PH2-5-058</v>
      </c>
      <c r="AH83" s="7"/>
      <c r="AI83" s="7"/>
      <c r="AJ83" s="16"/>
      <c r="AK83" s="16"/>
      <c r="AL83" s="16"/>
      <c r="AM83" s="16"/>
      <c r="AN83" s="27"/>
      <c r="AO83" s="27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</row>
    <row r="84" spans="1:56" ht="16.5" customHeight="1">
      <c r="A84" s="7" t="s">
        <v>525</v>
      </c>
      <c r="B84" s="35">
        <v>12023</v>
      </c>
      <c r="C84" s="7" t="s">
        <v>206</v>
      </c>
      <c r="D84" s="53">
        <v>10376</v>
      </c>
      <c r="E84" s="36">
        <v>80</v>
      </c>
      <c r="F84" s="36"/>
      <c r="G84" s="36"/>
      <c r="H84" s="36" t="s">
        <v>207</v>
      </c>
      <c r="I84" s="7" t="str">
        <f t="shared" si="25"/>
        <v>PH1-2-023</v>
      </c>
      <c r="J84" s="7"/>
      <c r="K84" s="7"/>
      <c r="L84" s="16"/>
      <c r="M84" s="7" t="s">
        <v>526</v>
      </c>
      <c r="N84" s="35">
        <v>24003</v>
      </c>
      <c r="O84" s="7" t="s">
        <v>206</v>
      </c>
      <c r="P84" s="53">
        <v>10346</v>
      </c>
      <c r="Q84" s="36">
        <v>80</v>
      </c>
      <c r="R84" s="36"/>
      <c r="S84" s="36"/>
      <c r="T84" s="38" t="s">
        <v>207</v>
      </c>
      <c r="U84" s="7" t="str">
        <f t="shared" si="30"/>
        <v>PH2-4-003</v>
      </c>
      <c r="V84" s="59"/>
      <c r="W84" s="7"/>
      <c r="X84" s="16"/>
      <c r="Y84" s="7" t="s">
        <v>527</v>
      </c>
      <c r="Z84" s="64">
        <v>25059</v>
      </c>
      <c r="AA84" s="7" t="s">
        <v>206</v>
      </c>
      <c r="AB84" s="36">
        <v>10286</v>
      </c>
      <c r="AC84" s="36">
        <v>80</v>
      </c>
      <c r="AD84" s="36"/>
      <c r="AE84" s="36"/>
      <c r="AF84" s="38"/>
      <c r="AG84" s="7" t="str">
        <f t="shared" si="29"/>
        <v>PH2-5-059</v>
      </c>
      <c r="AH84" s="7"/>
      <c r="AI84" s="7"/>
      <c r="AJ84" s="16"/>
      <c r="AK84" s="16"/>
      <c r="AL84" s="16"/>
      <c r="AM84" s="16"/>
      <c r="AN84" s="27"/>
      <c r="AO84" s="27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</row>
    <row r="85" spans="1:56" ht="16.5" customHeight="1">
      <c r="A85" s="7" t="s">
        <v>528</v>
      </c>
      <c r="B85" s="35">
        <v>12024</v>
      </c>
      <c r="C85" s="7" t="s">
        <v>206</v>
      </c>
      <c r="D85" s="53">
        <v>10381</v>
      </c>
      <c r="E85" s="36">
        <v>80</v>
      </c>
      <c r="F85" s="36"/>
      <c r="G85" s="36"/>
      <c r="H85" s="36"/>
      <c r="I85" s="7" t="str">
        <f t="shared" si="25"/>
        <v>PH1-2-024</v>
      </c>
      <c r="J85" s="7"/>
      <c r="K85" s="7"/>
      <c r="L85" s="16"/>
      <c r="M85" s="7" t="s">
        <v>529</v>
      </c>
      <c r="N85" s="35">
        <v>24004</v>
      </c>
      <c r="O85" s="7" t="s">
        <v>360</v>
      </c>
      <c r="P85" s="53">
        <v>10351</v>
      </c>
      <c r="Q85" s="36">
        <v>80</v>
      </c>
      <c r="R85" s="36"/>
      <c r="S85" s="36"/>
      <c r="T85" s="38" t="s">
        <v>207</v>
      </c>
      <c r="U85" s="7" t="str">
        <f t="shared" si="30"/>
        <v>PH2-4-004</v>
      </c>
      <c r="V85" s="56"/>
      <c r="W85" s="7"/>
      <c r="X85" s="16"/>
      <c r="Y85" s="7" t="s">
        <v>530</v>
      </c>
      <c r="Z85" s="64">
        <v>25060</v>
      </c>
      <c r="AA85" s="7" t="s">
        <v>206</v>
      </c>
      <c r="AB85" s="36">
        <v>10291</v>
      </c>
      <c r="AC85" s="36">
        <v>80</v>
      </c>
      <c r="AD85" s="36"/>
      <c r="AE85" s="36"/>
      <c r="AF85" s="38" t="s">
        <v>207</v>
      </c>
      <c r="AG85" s="7" t="str">
        <f t="shared" si="29"/>
        <v>PH2-5-060</v>
      </c>
      <c r="AH85" s="7"/>
      <c r="AI85" s="7"/>
      <c r="AJ85" s="16"/>
      <c r="AK85" s="16"/>
      <c r="AL85" s="16"/>
      <c r="AM85" s="16"/>
      <c r="AN85" s="27"/>
      <c r="AO85" s="27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</row>
    <row r="86" spans="1:56" ht="16.5" customHeight="1">
      <c r="A86" s="7" t="s">
        <v>531</v>
      </c>
      <c r="B86" s="35">
        <v>12025</v>
      </c>
      <c r="C86" s="7" t="s">
        <v>206</v>
      </c>
      <c r="D86" s="53">
        <v>10386</v>
      </c>
      <c r="E86" s="36">
        <v>80</v>
      </c>
      <c r="F86" s="36"/>
      <c r="G86" s="36"/>
      <c r="H86" s="36" t="s">
        <v>207</v>
      </c>
      <c r="I86" s="7" t="str">
        <f t="shared" si="25"/>
        <v>PH1-2-025</v>
      </c>
      <c r="J86" s="7"/>
      <c r="K86" s="7"/>
      <c r="L86" s="16"/>
      <c r="M86" s="7" t="s">
        <v>532</v>
      </c>
      <c r="N86" s="35">
        <v>24005</v>
      </c>
      <c r="O86" s="7" t="s">
        <v>206</v>
      </c>
      <c r="P86" s="53">
        <v>10356</v>
      </c>
      <c r="Q86" s="36">
        <v>80</v>
      </c>
      <c r="R86" s="36"/>
      <c r="S86" s="36"/>
      <c r="T86" s="38" t="s">
        <v>207</v>
      </c>
      <c r="U86" s="7" t="str">
        <f t="shared" si="30"/>
        <v>PH2-4-005</v>
      </c>
      <c r="V86" s="56"/>
      <c r="W86" s="7"/>
      <c r="X86" s="16"/>
      <c r="Y86" s="7" t="s">
        <v>533</v>
      </c>
      <c r="Z86" s="64">
        <v>25061</v>
      </c>
      <c r="AA86" s="7" t="s">
        <v>206</v>
      </c>
      <c r="AB86" s="36">
        <v>10296</v>
      </c>
      <c r="AC86" s="36">
        <v>80</v>
      </c>
      <c r="AD86" s="36"/>
      <c r="AE86" s="36"/>
      <c r="AF86" s="38"/>
      <c r="AG86" s="7" t="str">
        <f t="shared" si="29"/>
        <v>PH2-5-061</v>
      </c>
      <c r="AH86" s="7"/>
      <c r="AI86" s="7"/>
      <c r="AJ86" s="16"/>
      <c r="AK86" s="16"/>
      <c r="AL86" s="16"/>
      <c r="AM86" s="16"/>
      <c r="AN86" s="27"/>
      <c r="AO86" s="27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</row>
    <row r="87" spans="1:56" ht="16.5" customHeight="1">
      <c r="A87" s="7" t="s">
        <v>534</v>
      </c>
      <c r="B87" s="35">
        <v>12026</v>
      </c>
      <c r="C87" s="7" t="s">
        <v>206</v>
      </c>
      <c r="D87" s="53">
        <v>10391</v>
      </c>
      <c r="E87" s="36">
        <v>80</v>
      </c>
      <c r="F87" s="36"/>
      <c r="G87" s="36"/>
      <c r="H87" s="36"/>
      <c r="I87" s="7" t="str">
        <f t="shared" si="25"/>
        <v>PH1-2-026</v>
      </c>
      <c r="J87" s="7"/>
      <c r="K87" s="7"/>
      <c r="L87" s="16"/>
      <c r="M87" s="7" t="s">
        <v>535</v>
      </c>
      <c r="N87" s="35">
        <v>24006</v>
      </c>
      <c r="O87" s="7" t="s">
        <v>206</v>
      </c>
      <c r="P87" s="53">
        <v>10361</v>
      </c>
      <c r="Q87" s="36">
        <v>80</v>
      </c>
      <c r="R87" s="36"/>
      <c r="S87" s="36"/>
      <c r="T87" s="38"/>
      <c r="U87" s="7" t="str">
        <f t="shared" si="30"/>
        <v>PH2-4-006</v>
      </c>
      <c r="V87" s="59" t="s">
        <v>536</v>
      </c>
      <c r="W87" s="7"/>
      <c r="X87" s="16"/>
      <c r="Y87" s="7" t="s">
        <v>537</v>
      </c>
      <c r="Z87" s="64">
        <v>25062</v>
      </c>
      <c r="AA87" s="7" t="s">
        <v>206</v>
      </c>
      <c r="AB87" s="36">
        <v>10301</v>
      </c>
      <c r="AC87" s="36">
        <v>80</v>
      </c>
      <c r="AD87" s="36"/>
      <c r="AE87" s="36"/>
      <c r="AF87" s="38" t="s">
        <v>207</v>
      </c>
      <c r="AG87" s="7" t="str">
        <f t="shared" si="29"/>
        <v>PH2-5-062</v>
      </c>
      <c r="AH87" s="7"/>
      <c r="AI87" s="7"/>
      <c r="AJ87" s="16"/>
      <c r="AK87" s="16"/>
      <c r="AL87" s="16"/>
      <c r="AM87" s="16"/>
      <c r="AN87" s="27"/>
      <c r="AO87" s="27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</row>
    <row r="88" spans="1:56" ht="16.5" customHeight="1">
      <c r="A88" s="7" t="s">
        <v>538</v>
      </c>
      <c r="B88" s="35">
        <v>12027</v>
      </c>
      <c r="C88" s="7" t="s">
        <v>206</v>
      </c>
      <c r="D88" s="53">
        <v>10396</v>
      </c>
      <c r="E88" s="36">
        <v>80</v>
      </c>
      <c r="F88" s="36"/>
      <c r="G88" s="36"/>
      <c r="H88" s="36" t="s">
        <v>207</v>
      </c>
      <c r="I88" s="7" t="str">
        <f t="shared" si="25"/>
        <v>PH1-2-027</v>
      </c>
      <c r="J88" s="7"/>
      <c r="K88" s="7"/>
      <c r="L88" s="16"/>
      <c r="M88" s="7" t="s">
        <v>539</v>
      </c>
      <c r="N88" s="35">
        <v>24007</v>
      </c>
      <c r="O88" s="7" t="s">
        <v>206</v>
      </c>
      <c r="P88" s="53">
        <v>10366</v>
      </c>
      <c r="Q88" s="36">
        <v>80</v>
      </c>
      <c r="R88" s="36"/>
      <c r="S88" s="36"/>
      <c r="T88" s="38" t="s">
        <v>207</v>
      </c>
      <c r="U88" s="7" t="str">
        <f t="shared" si="30"/>
        <v>PH2-4-007</v>
      </c>
      <c r="V88" s="59"/>
      <c r="W88" s="7"/>
      <c r="X88" s="16"/>
      <c r="Y88" s="7" t="s">
        <v>540</v>
      </c>
      <c r="Z88" s="64">
        <v>25063</v>
      </c>
      <c r="AA88" s="7" t="s">
        <v>206</v>
      </c>
      <c r="AB88" s="36">
        <v>10306</v>
      </c>
      <c r="AC88" s="36">
        <v>80</v>
      </c>
      <c r="AD88" s="36"/>
      <c r="AE88" s="36"/>
      <c r="AF88" s="38"/>
      <c r="AG88" s="7" t="str">
        <f t="shared" si="29"/>
        <v>PH2-5-063</v>
      </c>
      <c r="AH88" s="7"/>
      <c r="AI88" s="7"/>
      <c r="AJ88" s="16"/>
      <c r="AK88" s="16"/>
      <c r="AL88" s="16"/>
      <c r="AM88" s="16"/>
      <c r="AN88" s="27"/>
      <c r="AO88" s="27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</row>
    <row r="89" spans="1:56" ht="16.5" customHeight="1">
      <c r="A89" s="7" t="s">
        <v>541</v>
      </c>
      <c r="B89" s="35">
        <v>12028</v>
      </c>
      <c r="C89" s="7" t="s">
        <v>206</v>
      </c>
      <c r="D89" s="53">
        <v>10401</v>
      </c>
      <c r="E89" s="36">
        <v>80</v>
      </c>
      <c r="F89" s="36"/>
      <c r="G89" s="36"/>
      <c r="H89" s="36"/>
      <c r="I89" s="7" t="str">
        <f t="shared" si="25"/>
        <v>PH1-2-028</v>
      </c>
      <c r="J89" s="7"/>
      <c r="K89" s="7"/>
      <c r="L89" s="16"/>
      <c r="M89" s="7" t="s">
        <v>542</v>
      </c>
      <c r="N89" s="35">
        <v>24008</v>
      </c>
      <c r="O89" s="7" t="s">
        <v>206</v>
      </c>
      <c r="P89" s="53">
        <v>10371</v>
      </c>
      <c r="Q89" s="36">
        <v>80</v>
      </c>
      <c r="R89" s="36"/>
      <c r="S89" s="36"/>
      <c r="T89" s="38"/>
      <c r="U89" s="7" t="str">
        <f t="shared" si="30"/>
        <v>PH2-4-008</v>
      </c>
      <c r="V89" s="59"/>
      <c r="W89" s="7"/>
      <c r="X89" s="16"/>
      <c r="Y89" s="7" t="s">
        <v>543</v>
      </c>
      <c r="Z89" s="64">
        <v>25064</v>
      </c>
      <c r="AA89" s="7" t="s">
        <v>206</v>
      </c>
      <c r="AB89" s="36">
        <v>10311</v>
      </c>
      <c r="AC89" s="36">
        <v>80</v>
      </c>
      <c r="AD89" s="36"/>
      <c r="AE89" s="36"/>
      <c r="AF89" s="38" t="s">
        <v>207</v>
      </c>
      <c r="AG89" s="7" t="str">
        <f t="shared" si="29"/>
        <v>PH2-5-064</v>
      </c>
      <c r="AH89" s="7"/>
      <c r="AI89" s="7"/>
      <c r="AJ89" s="16"/>
      <c r="AK89" s="16"/>
      <c r="AL89" s="16"/>
      <c r="AM89" s="16"/>
      <c r="AN89" s="27"/>
      <c r="AO89" s="27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</row>
    <row r="90" spans="1:56" ht="16.5" customHeight="1">
      <c r="A90" s="7" t="s">
        <v>544</v>
      </c>
      <c r="B90" s="35">
        <v>12029</v>
      </c>
      <c r="C90" s="7" t="s">
        <v>206</v>
      </c>
      <c r="D90" s="53">
        <v>10406</v>
      </c>
      <c r="E90" s="36">
        <v>80</v>
      </c>
      <c r="F90" s="36"/>
      <c r="G90" s="36"/>
      <c r="H90" s="36" t="s">
        <v>207</v>
      </c>
      <c r="I90" s="7" t="str">
        <f t="shared" si="25"/>
        <v>PH1-2-029</v>
      </c>
      <c r="J90" s="7"/>
      <c r="K90" s="7"/>
      <c r="L90" s="16"/>
      <c r="M90" s="7" t="s">
        <v>545</v>
      </c>
      <c r="N90" s="35">
        <v>24009</v>
      </c>
      <c r="O90" s="7" t="s">
        <v>360</v>
      </c>
      <c r="P90" s="53">
        <v>10376</v>
      </c>
      <c r="Q90" s="36">
        <v>80</v>
      </c>
      <c r="R90" s="36"/>
      <c r="S90" s="36"/>
      <c r="T90" s="38" t="s">
        <v>207</v>
      </c>
      <c r="U90" s="7" t="str">
        <f t="shared" si="30"/>
        <v>PH2-4-009</v>
      </c>
      <c r="V90" s="56"/>
      <c r="W90" s="7"/>
      <c r="X90" s="16"/>
      <c r="Y90" s="7" t="s">
        <v>546</v>
      </c>
      <c r="Z90" s="64">
        <v>25065</v>
      </c>
      <c r="AA90" s="7" t="s">
        <v>206</v>
      </c>
      <c r="AB90" s="36">
        <v>10316</v>
      </c>
      <c r="AC90" s="36">
        <v>80</v>
      </c>
      <c r="AD90" s="36"/>
      <c r="AE90" s="36"/>
      <c r="AF90" s="38"/>
      <c r="AG90" s="7" t="str">
        <f t="shared" si="29"/>
        <v>PH2-5-065</v>
      </c>
      <c r="AH90" s="7"/>
      <c r="AI90" s="7"/>
      <c r="AJ90" s="16"/>
      <c r="AK90" s="16"/>
      <c r="AL90" s="16"/>
      <c r="AM90" s="16"/>
      <c r="AN90" s="27"/>
      <c r="AO90" s="27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</row>
    <row r="91" spans="1:56" ht="16.5" customHeight="1">
      <c r="A91" s="7" t="s">
        <v>547</v>
      </c>
      <c r="B91" s="35">
        <v>12030</v>
      </c>
      <c r="C91" s="7" t="s">
        <v>206</v>
      </c>
      <c r="D91" s="53">
        <v>10411</v>
      </c>
      <c r="E91" s="36">
        <v>80</v>
      </c>
      <c r="F91" s="36"/>
      <c r="G91" s="36"/>
      <c r="H91" s="36"/>
      <c r="I91" s="7" t="str">
        <f t="shared" si="25"/>
        <v>PH1-2-030</v>
      </c>
      <c r="J91" s="7"/>
      <c r="K91" s="7"/>
      <c r="L91" s="16"/>
      <c r="M91" s="7" t="s">
        <v>548</v>
      </c>
      <c r="N91" s="35">
        <v>24010</v>
      </c>
      <c r="O91" s="7" t="s">
        <v>206</v>
      </c>
      <c r="P91" s="53">
        <v>10381</v>
      </c>
      <c r="Q91" s="36">
        <v>80</v>
      </c>
      <c r="R91" s="36"/>
      <c r="S91" s="36"/>
      <c r="T91" s="38" t="s">
        <v>207</v>
      </c>
      <c r="U91" s="7" t="str">
        <f t="shared" si="30"/>
        <v>PH2-4-010</v>
      </c>
      <c r="V91" s="56"/>
      <c r="W91" s="7"/>
      <c r="X91" s="16"/>
      <c r="Y91" s="7" t="s">
        <v>549</v>
      </c>
      <c r="Z91" s="64">
        <v>25066</v>
      </c>
      <c r="AA91" s="7" t="s">
        <v>206</v>
      </c>
      <c r="AB91" s="36">
        <v>10321</v>
      </c>
      <c r="AC91" s="36">
        <v>80</v>
      </c>
      <c r="AD91" s="36"/>
      <c r="AE91" s="36"/>
      <c r="AF91" s="38" t="s">
        <v>207</v>
      </c>
      <c r="AG91" s="7" t="str">
        <f t="shared" si="29"/>
        <v>PH2-5-066</v>
      </c>
      <c r="AH91" s="7"/>
      <c r="AI91" s="7"/>
      <c r="AJ91" s="16"/>
      <c r="AK91" s="16"/>
      <c r="AL91" s="16"/>
      <c r="AM91" s="16"/>
      <c r="AN91" s="27"/>
      <c r="AO91" s="27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</row>
    <row r="92" spans="1:56" ht="16.5" customHeight="1">
      <c r="A92" s="7" t="s">
        <v>550</v>
      </c>
      <c r="B92" s="35">
        <v>12031</v>
      </c>
      <c r="C92" s="7" t="s">
        <v>206</v>
      </c>
      <c r="D92" s="53">
        <v>10416</v>
      </c>
      <c r="E92" s="36">
        <v>80</v>
      </c>
      <c r="F92" s="36"/>
      <c r="G92" s="36"/>
      <c r="H92" s="36" t="s">
        <v>207</v>
      </c>
      <c r="I92" s="7" t="str">
        <f t="shared" si="25"/>
        <v>PH1-2-031</v>
      </c>
      <c r="J92" s="7"/>
      <c r="K92" s="7"/>
      <c r="L92" s="16"/>
      <c r="M92" s="7" t="s">
        <v>551</v>
      </c>
      <c r="N92" s="35">
        <v>24011</v>
      </c>
      <c r="O92" s="7" t="s">
        <v>206</v>
      </c>
      <c r="P92" s="53">
        <v>10386</v>
      </c>
      <c r="Q92" s="36">
        <v>80</v>
      </c>
      <c r="R92" s="36"/>
      <c r="S92" s="36"/>
      <c r="T92" s="38"/>
      <c r="U92" s="7" t="str">
        <f t="shared" si="30"/>
        <v>PH2-4-011</v>
      </c>
      <c r="V92" s="7"/>
      <c r="W92" s="7"/>
      <c r="X92" s="16"/>
      <c r="Y92" s="7" t="s">
        <v>552</v>
      </c>
      <c r="Z92" s="64">
        <v>25067</v>
      </c>
      <c r="AA92" s="7" t="s">
        <v>206</v>
      </c>
      <c r="AB92" s="36">
        <v>10326</v>
      </c>
      <c r="AC92" s="36">
        <v>80</v>
      </c>
      <c r="AD92" s="36"/>
      <c r="AE92" s="36"/>
      <c r="AF92" s="38"/>
      <c r="AG92" s="7" t="str">
        <f t="shared" si="29"/>
        <v>PH2-5-067</v>
      </c>
      <c r="AH92" s="57" t="s">
        <v>106</v>
      </c>
      <c r="AI92" s="7"/>
      <c r="AJ92" s="16"/>
      <c r="AK92" s="16"/>
      <c r="AL92" s="16"/>
      <c r="AM92" s="16"/>
      <c r="AN92" s="27"/>
      <c r="AO92" s="27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</row>
    <row r="93" spans="1:56" ht="16.5" customHeight="1">
      <c r="A93" s="7" t="s">
        <v>553</v>
      </c>
      <c r="B93" s="35">
        <v>12032</v>
      </c>
      <c r="C93" s="7" t="s">
        <v>206</v>
      </c>
      <c r="D93" s="53">
        <v>10421</v>
      </c>
      <c r="E93" s="36">
        <v>80</v>
      </c>
      <c r="F93" s="36"/>
      <c r="G93" s="36"/>
      <c r="H93" s="36"/>
      <c r="I93" s="7" t="str">
        <f t="shared" si="25"/>
        <v>PH1-2-032</v>
      </c>
      <c r="J93" s="7"/>
      <c r="K93" s="7"/>
      <c r="L93" s="16"/>
      <c r="M93" s="7" t="s">
        <v>554</v>
      </c>
      <c r="N93" s="35">
        <v>24012</v>
      </c>
      <c r="O93" s="7" t="s">
        <v>206</v>
      </c>
      <c r="P93" s="53">
        <v>10391</v>
      </c>
      <c r="Q93" s="36">
        <v>80</v>
      </c>
      <c r="R93" s="36"/>
      <c r="S93" s="36"/>
      <c r="T93" s="38" t="s">
        <v>207</v>
      </c>
      <c r="U93" s="7" t="str">
        <f t="shared" si="30"/>
        <v>PH2-4-012</v>
      </c>
      <c r="V93" s="59" t="s">
        <v>555</v>
      </c>
      <c r="W93" s="7"/>
      <c r="X93" s="16"/>
      <c r="Y93" s="7" t="s">
        <v>556</v>
      </c>
      <c r="Z93" s="64">
        <v>25068</v>
      </c>
      <c r="AA93" s="7" t="s">
        <v>206</v>
      </c>
      <c r="AB93" s="36">
        <v>10331</v>
      </c>
      <c r="AC93" s="36">
        <v>80</v>
      </c>
      <c r="AD93" s="36"/>
      <c r="AE93" s="36"/>
      <c r="AF93" s="38" t="s">
        <v>207</v>
      </c>
      <c r="AG93" s="7" t="str">
        <f t="shared" si="29"/>
        <v>PH2-5-068</v>
      </c>
      <c r="AH93" s="7"/>
      <c r="AI93" s="7"/>
      <c r="AJ93" s="16"/>
      <c r="AK93" s="16"/>
      <c r="AL93" s="16"/>
      <c r="AM93" s="16"/>
      <c r="AN93" s="27"/>
      <c r="AO93" s="27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</row>
    <row r="94" spans="1:56" ht="16.5" customHeight="1">
      <c r="A94" s="7" t="s">
        <v>557</v>
      </c>
      <c r="B94" s="35">
        <v>12033</v>
      </c>
      <c r="C94" s="7" t="s">
        <v>206</v>
      </c>
      <c r="D94" s="53">
        <v>10426</v>
      </c>
      <c r="E94" s="36">
        <v>80</v>
      </c>
      <c r="F94" s="36"/>
      <c r="G94" s="36"/>
      <c r="H94" s="36" t="s">
        <v>207</v>
      </c>
      <c r="I94" s="7" t="str">
        <f t="shared" si="25"/>
        <v>PH1-2-033</v>
      </c>
      <c r="J94" s="7" t="s">
        <v>356</v>
      </c>
      <c r="K94" s="7"/>
      <c r="L94" s="16"/>
      <c r="M94" s="7" t="s">
        <v>558</v>
      </c>
      <c r="N94" s="35">
        <v>24013</v>
      </c>
      <c r="O94" s="7" t="s">
        <v>206</v>
      </c>
      <c r="P94" s="53">
        <v>10396</v>
      </c>
      <c r="Q94" s="36">
        <v>80</v>
      </c>
      <c r="R94" s="36"/>
      <c r="S94" s="36"/>
      <c r="T94" s="38"/>
      <c r="U94" s="7" t="str">
        <f t="shared" si="30"/>
        <v>PH2-4-013</v>
      </c>
      <c r="V94" s="59"/>
      <c r="W94" s="7"/>
      <c r="X94" s="16"/>
      <c r="Y94" s="7" t="s">
        <v>559</v>
      </c>
      <c r="Z94" s="64">
        <v>25069</v>
      </c>
      <c r="AA94" s="7" t="s">
        <v>206</v>
      </c>
      <c r="AB94" s="36">
        <v>10336</v>
      </c>
      <c r="AC94" s="36"/>
      <c r="AD94" s="36"/>
      <c r="AE94" s="36">
        <v>1.95</v>
      </c>
      <c r="AF94" s="38" t="s">
        <v>207</v>
      </c>
      <c r="AG94" s="7" t="str">
        <f t="shared" si="29"/>
        <v>PH2-5-069</v>
      </c>
      <c r="AH94" s="7" t="s">
        <v>479</v>
      </c>
      <c r="AI94" s="7"/>
      <c r="AJ94" s="16"/>
      <c r="AK94" s="16"/>
      <c r="AL94" s="16"/>
      <c r="AM94" s="16"/>
      <c r="AN94" s="27"/>
      <c r="AO94" s="27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</row>
    <row r="95" spans="1:56" ht="16.5" customHeight="1">
      <c r="A95" s="7" t="s">
        <v>560</v>
      </c>
      <c r="B95" s="35">
        <v>12034</v>
      </c>
      <c r="C95" s="7" t="s">
        <v>206</v>
      </c>
      <c r="D95" s="53">
        <v>10431</v>
      </c>
      <c r="E95" s="36">
        <v>80</v>
      </c>
      <c r="F95" s="36"/>
      <c r="G95" s="36"/>
      <c r="H95" s="36"/>
      <c r="I95" s="7" t="str">
        <f t="shared" si="25"/>
        <v>PH1-2-034</v>
      </c>
      <c r="J95" s="57" t="s">
        <v>84</v>
      </c>
      <c r="K95" s="7"/>
      <c r="L95" s="16"/>
      <c r="M95" s="7" t="s">
        <v>561</v>
      </c>
      <c r="N95" s="35">
        <v>24014</v>
      </c>
      <c r="O95" s="7" t="s">
        <v>206</v>
      </c>
      <c r="P95" s="53">
        <v>10401</v>
      </c>
      <c r="Q95" s="36">
        <v>80</v>
      </c>
      <c r="R95" s="36"/>
      <c r="S95" s="36"/>
      <c r="T95" s="38" t="s">
        <v>207</v>
      </c>
      <c r="U95" s="7" t="str">
        <f t="shared" si="30"/>
        <v>PH2-4-014</v>
      </c>
      <c r="V95" s="59"/>
      <c r="W95" s="7"/>
      <c r="X95" s="16"/>
      <c r="Y95" s="7" t="s">
        <v>562</v>
      </c>
      <c r="Z95" s="64">
        <v>25070</v>
      </c>
      <c r="AA95" s="7" t="s">
        <v>206</v>
      </c>
      <c r="AB95" s="36">
        <v>10341</v>
      </c>
      <c r="AC95" s="36">
        <v>80</v>
      </c>
      <c r="AD95" s="36"/>
      <c r="AE95" s="36"/>
      <c r="AF95" s="38" t="s">
        <v>207</v>
      </c>
      <c r="AG95" s="7" t="str">
        <f t="shared" si="29"/>
        <v>PH2-5-070</v>
      </c>
      <c r="AH95" s="7"/>
      <c r="AI95" s="7"/>
      <c r="AJ95" s="16"/>
      <c r="AK95" s="16"/>
      <c r="AL95" s="16"/>
      <c r="AM95" s="16"/>
      <c r="AN95" s="27"/>
      <c r="AO95" s="27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</row>
    <row r="96" spans="1:56" ht="16.5" customHeight="1">
      <c r="A96" s="7" t="s">
        <v>563</v>
      </c>
      <c r="B96" s="35">
        <v>12035</v>
      </c>
      <c r="C96" s="7" t="s">
        <v>206</v>
      </c>
      <c r="D96" s="53">
        <v>10436</v>
      </c>
      <c r="E96" s="36">
        <v>80</v>
      </c>
      <c r="F96" s="36"/>
      <c r="G96" s="36"/>
      <c r="H96" s="36" t="s">
        <v>207</v>
      </c>
      <c r="I96" s="7" t="str">
        <f t="shared" si="25"/>
        <v>PH1-2-035</v>
      </c>
      <c r="J96" s="60" t="s">
        <v>65</v>
      </c>
      <c r="K96" s="7"/>
      <c r="L96" s="16"/>
      <c r="M96" s="7" t="s">
        <v>564</v>
      </c>
      <c r="N96" s="35">
        <v>24015</v>
      </c>
      <c r="O96" s="7" t="s">
        <v>360</v>
      </c>
      <c r="P96" s="53">
        <v>10406</v>
      </c>
      <c r="Q96" s="36">
        <v>80</v>
      </c>
      <c r="R96" s="36"/>
      <c r="S96" s="36"/>
      <c r="T96" s="38" t="s">
        <v>207</v>
      </c>
      <c r="U96" s="7" t="str">
        <f t="shared" si="30"/>
        <v>PH2-4-015</v>
      </c>
      <c r="V96" s="56"/>
      <c r="W96" s="7"/>
      <c r="X96" s="16"/>
      <c r="Y96" s="7" t="s">
        <v>565</v>
      </c>
      <c r="Z96" s="64">
        <v>25071</v>
      </c>
      <c r="AA96" s="7" t="s">
        <v>206</v>
      </c>
      <c r="AB96" s="36">
        <v>10346</v>
      </c>
      <c r="AC96" s="36">
        <v>80</v>
      </c>
      <c r="AD96" s="36"/>
      <c r="AE96" s="36"/>
      <c r="AF96" s="38"/>
      <c r="AG96" s="7" t="str">
        <f t="shared" si="29"/>
        <v>PH2-5-071</v>
      </c>
      <c r="AH96" s="7"/>
      <c r="AI96" s="7"/>
      <c r="AJ96" s="16"/>
      <c r="AK96" s="16"/>
      <c r="AL96" s="16"/>
      <c r="AM96" s="16"/>
      <c r="AN96" s="27"/>
      <c r="AO96" s="27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</row>
    <row r="97" spans="1:56" ht="16.5" customHeight="1">
      <c r="A97" s="7" t="s">
        <v>566</v>
      </c>
      <c r="B97" s="35">
        <v>12036</v>
      </c>
      <c r="C97" s="7" t="s">
        <v>360</v>
      </c>
      <c r="D97" s="53">
        <v>10441</v>
      </c>
      <c r="E97" s="36">
        <v>80</v>
      </c>
      <c r="F97" s="36"/>
      <c r="G97" s="36"/>
      <c r="H97" s="36"/>
      <c r="I97" s="7" t="str">
        <f t="shared" si="25"/>
        <v>PH1-2-036</v>
      </c>
      <c r="J97" s="7"/>
      <c r="K97" s="7"/>
      <c r="L97" s="16"/>
      <c r="M97" s="7" t="s">
        <v>567</v>
      </c>
      <c r="N97" s="35">
        <v>24016</v>
      </c>
      <c r="O97" s="7" t="s">
        <v>206</v>
      </c>
      <c r="P97" s="53">
        <v>10411</v>
      </c>
      <c r="Q97" s="36">
        <v>80</v>
      </c>
      <c r="R97" s="36"/>
      <c r="S97" s="36"/>
      <c r="T97" s="38"/>
      <c r="U97" s="7" t="str">
        <f t="shared" si="30"/>
        <v>PH2-4-016</v>
      </c>
      <c r="V97" s="56"/>
      <c r="W97" s="7"/>
      <c r="X97" s="16"/>
      <c r="Y97" s="7" t="s">
        <v>568</v>
      </c>
      <c r="Z97" s="64">
        <v>25072</v>
      </c>
      <c r="AA97" s="7" t="s">
        <v>478</v>
      </c>
      <c r="AB97" s="36">
        <v>10351</v>
      </c>
      <c r="AC97" s="36"/>
      <c r="AD97" s="36"/>
      <c r="AE97" s="36">
        <v>1.95</v>
      </c>
      <c r="AF97" s="38" t="s">
        <v>207</v>
      </c>
      <c r="AG97" s="7" t="str">
        <f t="shared" si="29"/>
        <v>PH2-5-072</v>
      </c>
      <c r="AH97" s="7" t="s">
        <v>479</v>
      </c>
      <c r="AI97" s="7"/>
      <c r="AJ97" s="16"/>
      <c r="AK97" s="16"/>
      <c r="AL97" s="16"/>
      <c r="AM97" s="16"/>
      <c r="AN97" s="27"/>
      <c r="AO97" s="27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</row>
    <row r="98" spans="1:56" ht="16.5" customHeight="1">
      <c r="A98" s="7" t="s">
        <v>569</v>
      </c>
      <c r="B98" s="35">
        <v>12037</v>
      </c>
      <c r="C98" s="7" t="s">
        <v>206</v>
      </c>
      <c r="D98" s="53">
        <v>10446</v>
      </c>
      <c r="E98" s="36">
        <v>80</v>
      </c>
      <c r="F98" s="36"/>
      <c r="G98" s="36"/>
      <c r="H98" s="36" t="s">
        <v>207</v>
      </c>
      <c r="I98" s="7" t="str">
        <f t="shared" si="25"/>
        <v>PH1-2-037</v>
      </c>
      <c r="J98" s="7"/>
      <c r="K98" s="7"/>
      <c r="L98" s="16"/>
      <c r="M98" s="7" t="s">
        <v>570</v>
      </c>
      <c r="N98" s="35">
        <v>24017</v>
      </c>
      <c r="O98" s="7" t="s">
        <v>206</v>
      </c>
      <c r="P98" s="53">
        <v>10416</v>
      </c>
      <c r="Q98" s="36">
        <v>80</v>
      </c>
      <c r="R98" s="36"/>
      <c r="S98" s="36"/>
      <c r="T98" s="38" t="s">
        <v>207</v>
      </c>
      <c r="U98" s="7" t="str">
        <f t="shared" si="30"/>
        <v>PH2-4-017</v>
      </c>
      <c r="V98" s="7"/>
      <c r="W98" s="7"/>
      <c r="X98" s="16"/>
      <c r="Y98" s="7" t="s">
        <v>571</v>
      </c>
      <c r="Z98" s="64">
        <v>25073</v>
      </c>
      <c r="AA98" s="7" t="s">
        <v>206</v>
      </c>
      <c r="AB98" s="36">
        <v>10356</v>
      </c>
      <c r="AC98" s="36">
        <v>80</v>
      </c>
      <c r="AD98" s="36"/>
      <c r="AE98" s="36"/>
      <c r="AF98" s="38" t="s">
        <v>207</v>
      </c>
      <c r="AG98" s="7" t="str">
        <f t="shared" si="29"/>
        <v>PH2-5-073</v>
      </c>
      <c r="AH98" s="7"/>
      <c r="AI98" s="7"/>
      <c r="AJ98" s="16"/>
      <c r="AK98" s="16"/>
      <c r="AL98" s="16"/>
      <c r="AM98" s="16"/>
      <c r="AN98" s="27"/>
      <c r="AO98" s="27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</row>
    <row r="99" spans="1:56" ht="16.5" customHeight="1">
      <c r="A99" s="7" t="s">
        <v>572</v>
      </c>
      <c r="B99" s="35">
        <v>12038</v>
      </c>
      <c r="C99" s="7" t="s">
        <v>206</v>
      </c>
      <c r="D99" s="53">
        <v>10451</v>
      </c>
      <c r="E99" s="36">
        <v>80</v>
      </c>
      <c r="F99" s="36"/>
      <c r="G99" s="36"/>
      <c r="H99" s="36"/>
      <c r="I99" s="7" t="str">
        <f t="shared" si="25"/>
        <v>PH1-2-038</v>
      </c>
      <c r="J99" s="57" t="s">
        <v>573</v>
      </c>
      <c r="K99" s="7"/>
      <c r="L99" s="16"/>
      <c r="M99" s="7" t="s">
        <v>574</v>
      </c>
      <c r="N99" s="35">
        <v>24018</v>
      </c>
      <c r="O99" s="7" t="s">
        <v>478</v>
      </c>
      <c r="P99" s="53">
        <v>10421</v>
      </c>
      <c r="Q99" s="36"/>
      <c r="R99" s="36"/>
      <c r="S99" s="36">
        <v>1.95</v>
      </c>
      <c r="T99" s="38" t="s">
        <v>207</v>
      </c>
      <c r="U99" s="7" t="str">
        <f t="shared" si="30"/>
        <v>PH2-4-018</v>
      </c>
      <c r="V99" s="7" t="s">
        <v>479</v>
      </c>
      <c r="W99" s="7"/>
      <c r="X99" s="16"/>
      <c r="Y99" s="7" t="s">
        <v>575</v>
      </c>
      <c r="Z99" s="64">
        <v>25074</v>
      </c>
      <c r="AA99" s="7" t="s">
        <v>206</v>
      </c>
      <c r="AB99" s="36">
        <v>10361</v>
      </c>
      <c r="AC99" s="36">
        <v>80</v>
      </c>
      <c r="AD99" s="36"/>
      <c r="AE99" s="36"/>
      <c r="AF99" s="38"/>
      <c r="AG99" s="7" t="str">
        <f t="shared" si="29"/>
        <v>PH2-5-074</v>
      </c>
      <c r="AH99" s="7"/>
      <c r="AI99" s="7"/>
      <c r="AJ99" s="16"/>
      <c r="AK99" s="16"/>
      <c r="AL99" s="16"/>
      <c r="AM99" s="16"/>
      <c r="AN99" s="27"/>
      <c r="AO99" s="27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</row>
    <row r="100" spans="1:56" ht="16.5" customHeight="1">
      <c r="A100" s="7" t="s">
        <v>576</v>
      </c>
      <c r="B100" s="35">
        <v>12039</v>
      </c>
      <c r="C100" s="7" t="s">
        <v>206</v>
      </c>
      <c r="D100" s="53">
        <v>10456</v>
      </c>
      <c r="E100" s="36">
        <v>80</v>
      </c>
      <c r="F100" s="36"/>
      <c r="G100" s="36"/>
      <c r="H100" s="36" t="s">
        <v>207</v>
      </c>
      <c r="I100" s="7" t="str">
        <f t="shared" si="25"/>
        <v>PH1-2-039</v>
      </c>
      <c r="J100" s="7"/>
      <c r="K100" s="7"/>
      <c r="L100" s="16"/>
      <c r="M100" s="7" t="s">
        <v>577</v>
      </c>
      <c r="N100" s="35">
        <v>24019</v>
      </c>
      <c r="O100" s="7" t="s">
        <v>206</v>
      </c>
      <c r="P100" s="53">
        <v>10426</v>
      </c>
      <c r="Q100" s="36">
        <v>80</v>
      </c>
      <c r="R100" s="36"/>
      <c r="S100" s="36"/>
      <c r="T100" s="38" t="s">
        <v>207</v>
      </c>
      <c r="U100" s="7" t="str">
        <f t="shared" si="30"/>
        <v>PH2-4-019</v>
      </c>
      <c r="V100" s="7"/>
      <c r="W100" s="7"/>
      <c r="X100" s="16"/>
      <c r="Y100" s="7" t="s">
        <v>578</v>
      </c>
      <c r="Z100" s="64">
        <v>25075</v>
      </c>
      <c r="AA100" s="7" t="s">
        <v>478</v>
      </c>
      <c r="AB100" s="36">
        <v>10366</v>
      </c>
      <c r="AC100" s="36"/>
      <c r="AD100" s="36"/>
      <c r="AE100" s="36">
        <v>1.95</v>
      </c>
      <c r="AF100" s="38" t="s">
        <v>207</v>
      </c>
      <c r="AG100" s="7" t="str">
        <f t="shared" si="29"/>
        <v>PH2-5-075</v>
      </c>
      <c r="AH100" s="7" t="s">
        <v>479</v>
      </c>
      <c r="AI100" s="7"/>
      <c r="AJ100" s="16"/>
      <c r="AK100" s="16"/>
      <c r="AL100" s="16"/>
      <c r="AM100" s="16"/>
      <c r="AN100" s="27"/>
      <c r="AO100" s="27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</row>
    <row r="101" spans="1:56" ht="16.5" customHeight="1">
      <c r="A101" s="7" t="s">
        <v>579</v>
      </c>
      <c r="B101" s="35">
        <v>12040</v>
      </c>
      <c r="C101" s="7" t="s">
        <v>360</v>
      </c>
      <c r="D101" s="53">
        <v>10461</v>
      </c>
      <c r="E101" s="36">
        <v>80</v>
      </c>
      <c r="F101" s="36"/>
      <c r="G101" s="36"/>
      <c r="H101" s="36"/>
      <c r="I101" s="7" t="str">
        <f t="shared" si="25"/>
        <v>PH1-2-040</v>
      </c>
      <c r="J101" s="7"/>
      <c r="K101" s="7"/>
      <c r="L101" s="16"/>
      <c r="M101" s="7" t="s">
        <v>580</v>
      </c>
      <c r="N101" s="35">
        <v>24020</v>
      </c>
      <c r="O101" s="7" t="s">
        <v>206</v>
      </c>
      <c r="P101" s="53">
        <v>10431</v>
      </c>
      <c r="Q101" s="36">
        <v>80</v>
      </c>
      <c r="R101" s="36"/>
      <c r="S101" s="36"/>
      <c r="T101" s="38"/>
      <c r="U101" s="7" t="str">
        <f t="shared" si="30"/>
        <v>PH2-4-020</v>
      </c>
      <c r="V101" s="7"/>
      <c r="W101" s="7"/>
      <c r="X101" s="16"/>
      <c r="Y101" s="7" t="s">
        <v>581</v>
      </c>
      <c r="Z101" s="64">
        <v>25076</v>
      </c>
      <c r="AA101" s="7" t="s">
        <v>206</v>
      </c>
      <c r="AB101" s="36">
        <v>10371</v>
      </c>
      <c r="AC101" s="36">
        <v>80</v>
      </c>
      <c r="AD101" s="36"/>
      <c r="AE101" s="36"/>
      <c r="AF101" s="38" t="s">
        <v>207</v>
      </c>
      <c r="AG101" s="7" t="str">
        <f t="shared" si="29"/>
        <v>PH2-5-076</v>
      </c>
      <c r="AH101" s="7"/>
      <c r="AI101" s="7"/>
      <c r="AJ101" s="16"/>
      <c r="AK101" s="16"/>
      <c r="AL101" s="16"/>
      <c r="AM101" s="16"/>
      <c r="AN101" s="27"/>
      <c r="AO101" s="27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</row>
    <row r="102" spans="1:56" ht="16.5" customHeight="1">
      <c r="A102" s="7" t="s">
        <v>582</v>
      </c>
      <c r="B102" s="35">
        <v>12041</v>
      </c>
      <c r="C102" s="7" t="s">
        <v>206</v>
      </c>
      <c r="D102" s="53">
        <v>10466</v>
      </c>
      <c r="E102" s="36">
        <v>80</v>
      </c>
      <c r="F102" s="36"/>
      <c r="G102" s="36"/>
      <c r="H102" s="36" t="s">
        <v>207</v>
      </c>
      <c r="I102" s="7" t="str">
        <f t="shared" si="25"/>
        <v>PH1-2-041</v>
      </c>
      <c r="J102" s="52" t="s">
        <v>390</v>
      </c>
      <c r="K102" s="7"/>
      <c r="L102" s="16"/>
      <c r="M102" s="7" t="s">
        <v>583</v>
      </c>
      <c r="N102" s="35">
        <v>24021</v>
      </c>
      <c r="O102" s="7" t="s">
        <v>206</v>
      </c>
      <c r="P102" s="53">
        <v>10436</v>
      </c>
      <c r="Q102" s="36">
        <v>80</v>
      </c>
      <c r="R102" s="36"/>
      <c r="S102" s="36"/>
      <c r="T102" s="38" t="s">
        <v>207</v>
      </c>
      <c r="U102" s="7" t="str">
        <f t="shared" si="30"/>
        <v>PH2-4-021</v>
      </c>
      <c r="V102" s="7"/>
      <c r="W102" s="7"/>
      <c r="X102" s="16"/>
      <c r="Y102" s="7" t="s">
        <v>584</v>
      </c>
      <c r="Z102" s="64">
        <v>25077</v>
      </c>
      <c r="AA102" s="7" t="s">
        <v>206</v>
      </c>
      <c r="AB102" s="36">
        <v>10376</v>
      </c>
      <c r="AC102" s="36">
        <v>80</v>
      </c>
      <c r="AD102" s="36"/>
      <c r="AE102" s="36"/>
      <c r="AF102" s="38"/>
      <c r="AG102" s="7" t="str">
        <f t="shared" si="29"/>
        <v>PH2-5-077</v>
      </c>
      <c r="AH102" s="7"/>
      <c r="AI102" s="7"/>
      <c r="AJ102" s="16"/>
      <c r="AK102" s="16"/>
      <c r="AL102" s="16"/>
      <c r="AM102" s="16"/>
      <c r="AN102" s="27"/>
      <c r="AO102" s="27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</row>
    <row r="103" spans="1:56" ht="16.5" customHeight="1">
      <c r="A103" s="7" t="s">
        <v>585</v>
      </c>
      <c r="B103" s="35">
        <v>12042</v>
      </c>
      <c r="C103" s="7" t="s">
        <v>360</v>
      </c>
      <c r="D103" s="53">
        <v>10471</v>
      </c>
      <c r="E103" s="36">
        <v>80</v>
      </c>
      <c r="F103" s="36"/>
      <c r="G103" s="36"/>
      <c r="H103" s="36"/>
      <c r="I103" s="7" t="str">
        <f t="shared" si="25"/>
        <v>PH1-2-042</v>
      </c>
      <c r="J103" s="52"/>
      <c r="K103" s="7"/>
      <c r="L103" s="16"/>
      <c r="M103" s="7" t="s">
        <v>586</v>
      </c>
      <c r="N103" s="35">
        <v>24022</v>
      </c>
      <c r="O103" s="7" t="s">
        <v>206</v>
      </c>
      <c r="P103" s="53">
        <v>10441</v>
      </c>
      <c r="Q103" s="36">
        <v>80</v>
      </c>
      <c r="R103" s="36"/>
      <c r="S103" s="36"/>
      <c r="T103" s="38"/>
      <c r="U103" s="7" t="str">
        <f t="shared" si="30"/>
        <v>PH2-4-022</v>
      </c>
      <c r="V103" s="7"/>
      <c r="W103" s="7"/>
      <c r="X103" s="16"/>
      <c r="Y103" s="7" t="s">
        <v>587</v>
      </c>
      <c r="Z103" s="64">
        <v>25078</v>
      </c>
      <c r="AA103" s="7" t="s">
        <v>478</v>
      </c>
      <c r="AB103" s="36">
        <v>10381</v>
      </c>
      <c r="AC103" s="36">
        <v>80</v>
      </c>
      <c r="AD103" s="36"/>
      <c r="AE103" s="36"/>
      <c r="AF103" s="38" t="s">
        <v>207</v>
      </c>
      <c r="AG103" s="7" t="str">
        <f t="shared" si="29"/>
        <v>PH2-5-078</v>
      </c>
      <c r="AH103" s="7"/>
      <c r="AI103" s="7"/>
      <c r="AJ103" s="16"/>
      <c r="AK103" s="16"/>
      <c r="AL103" s="16"/>
      <c r="AM103" s="16"/>
      <c r="AN103" s="27"/>
      <c r="AO103" s="27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</row>
    <row r="104" spans="1:56" ht="16.5" customHeight="1">
      <c r="A104" s="7" t="s">
        <v>588</v>
      </c>
      <c r="B104" s="35">
        <v>12043</v>
      </c>
      <c r="C104" s="7" t="s">
        <v>206</v>
      </c>
      <c r="D104" s="53">
        <v>10476</v>
      </c>
      <c r="E104" s="36">
        <v>80</v>
      </c>
      <c r="F104" s="36"/>
      <c r="G104" s="36"/>
      <c r="H104" s="36" t="s">
        <v>207</v>
      </c>
      <c r="I104" s="7" t="str">
        <f t="shared" si="25"/>
        <v>PH1-2-043</v>
      </c>
      <c r="J104" s="52"/>
      <c r="K104" s="7"/>
      <c r="L104" s="16"/>
      <c r="M104" s="7" t="s">
        <v>589</v>
      </c>
      <c r="N104" s="35">
        <v>24023</v>
      </c>
      <c r="O104" s="7" t="s">
        <v>206</v>
      </c>
      <c r="P104" s="53">
        <v>10446</v>
      </c>
      <c r="Q104" s="36">
        <v>80</v>
      </c>
      <c r="R104" s="36"/>
      <c r="S104" s="36"/>
      <c r="T104" s="38" t="s">
        <v>207</v>
      </c>
      <c r="U104" s="7" t="str">
        <f t="shared" si="30"/>
        <v>PH2-4-023</v>
      </c>
      <c r="V104" s="7"/>
      <c r="W104" s="7"/>
      <c r="X104" s="16"/>
      <c r="Y104" s="7" t="s">
        <v>590</v>
      </c>
      <c r="Z104" s="64">
        <v>25079</v>
      </c>
      <c r="AA104" s="7" t="s">
        <v>206</v>
      </c>
      <c r="AB104" s="36">
        <v>10386</v>
      </c>
      <c r="AC104" s="36">
        <v>80</v>
      </c>
      <c r="AD104" s="36"/>
      <c r="AE104" s="36"/>
      <c r="AF104" s="38"/>
      <c r="AG104" s="7" t="str">
        <f t="shared" si="29"/>
        <v>PH2-5-079</v>
      </c>
      <c r="AH104" s="7"/>
      <c r="AI104" s="7"/>
      <c r="AJ104" s="16"/>
      <c r="AK104" s="16"/>
      <c r="AL104" s="16"/>
      <c r="AM104" s="16"/>
      <c r="AN104" s="27"/>
      <c r="AO104" s="27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</row>
    <row r="105" spans="1:56" ht="16.5" customHeight="1">
      <c r="A105" s="7" t="s">
        <v>591</v>
      </c>
      <c r="B105" s="35">
        <v>12044</v>
      </c>
      <c r="C105" s="7" t="s">
        <v>206</v>
      </c>
      <c r="D105" s="53">
        <v>10481</v>
      </c>
      <c r="E105" s="36">
        <v>80</v>
      </c>
      <c r="F105" s="36"/>
      <c r="G105" s="36"/>
      <c r="H105" s="36"/>
      <c r="I105" s="7" t="str">
        <f t="shared" si="25"/>
        <v>PH1-2-044</v>
      </c>
      <c r="J105" s="52"/>
      <c r="K105" s="7"/>
      <c r="L105" s="16"/>
      <c r="M105" s="7" t="s">
        <v>592</v>
      </c>
      <c r="N105" s="35">
        <v>24024</v>
      </c>
      <c r="O105" s="7" t="s">
        <v>593</v>
      </c>
      <c r="P105" s="53">
        <v>10451</v>
      </c>
      <c r="Q105" s="36"/>
      <c r="R105" s="36">
        <v>0.75</v>
      </c>
      <c r="S105" s="36"/>
      <c r="T105" s="38" t="s">
        <v>217</v>
      </c>
      <c r="U105" s="7" t="str">
        <f t="shared" si="30"/>
        <v>PH2-4-024</v>
      </c>
      <c r="V105" s="7"/>
      <c r="W105" s="7"/>
      <c r="X105" s="16"/>
      <c r="Y105" s="7" t="s">
        <v>594</v>
      </c>
      <c r="Z105" s="64">
        <v>25080</v>
      </c>
      <c r="AA105" s="7" t="s">
        <v>206</v>
      </c>
      <c r="AB105" s="36">
        <v>10391</v>
      </c>
      <c r="AC105" s="36"/>
      <c r="AD105" s="36"/>
      <c r="AE105" s="36">
        <v>1.95</v>
      </c>
      <c r="AF105" s="38" t="s">
        <v>207</v>
      </c>
      <c r="AG105" s="7" t="str">
        <f t="shared" si="29"/>
        <v>PH2-5-080</v>
      </c>
      <c r="AH105" s="7" t="s">
        <v>479</v>
      </c>
      <c r="AI105" s="7"/>
      <c r="AJ105" s="16"/>
      <c r="AK105" s="16"/>
      <c r="AL105" s="16"/>
      <c r="AM105" s="16"/>
      <c r="AN105" s="27"/>
      <c r="AO105" s="27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</row>
    <row r="106" spans="1:56" ht="16.5" customHeight="1">
      <c r="A106" s="7" t="s">
        <v>595</v>
      </c>
      <c r="B106" s="35">
        <v>12045</v>
      </c>
      <c r="C106" s="7" t="s">
        <v>206</v>
      </c>
      <c r="D106" s="53">
        <v>10486</v>
      </c>
      <c r="E106" s="36">
        <v>80</v>
      </c>
      <c r="F106" s="36"/>
      <c r="G106" s="36"/>
      <c r="H106" s="36" t="s">
        <v>207</v>
      </c>
      <c r="I106" s="7" t="str">
        <f t="shared" si="25"/>
        <v>PH1-2-045</v>
      </c>
      <c r="J106" s="52"/>
      <c r="K106" s="7"/>
      <c r="L106" s="16"/>
      <c r="M106" s="7" t="s">
        <v>596</v>
      </c>
      <c r="N106" s="35">
        <v>24025</v>
      </c>
      <c r="O106" s="7" t="s">
        <v>597</v>
      </c>
      <c r="P106" s="53">
        <v>10456</v>
      </c>
      <c r="Q106" s="36"/>
      <c r="R106" s="36">
        <v>0.75</v>
      </c>
      <c r="S106" s="36"/>
      <c r="T106" s="38" t="s">
        <v>217</v>
      </c>
      <c r="U106" s="7" t="str">
        <f t="shared" si="30"/>
        <v>PH2-4-025</v>
      </c>
      <c r="V106" s="7"/>
      <c r="W106" s="7"/>
      <c r="X106" s="16"/>
      <c r="Y106" s="7" t="s">
        <v>598</v>
      </c>
      <c r="Z106" s="64">
        <v>25081</v>
      </c>
      <c r="AA106" s="7" t="s">
        <v>206</v>
      </c>
      <c r="AB106" s="36">
        <v>10396</v>
      </c>
      <c r="AC106" s="36">
        <v>80</v>
      </c>
      <c r="AD106" s="36"/>
      <c r="AE106" s="36"/>
      <c r="AF106" s="38" t="s">
        <v>207</v>
      </c>
      <c r="AG106" s="7" t="str">
        <f t="shared" si="29"/>
        <v>PH2-5-081</v>
      </c>
      <c r="AH106" s="7"/>
      <c r="AI106" s="7"/>
      <c r="AJ106" s="16"/>
      <c r="AK106" s="16"/>
      <c r="AL106" s="16"/>
      <c r="AM106" s="16"/>
      <c r="AN106" s="27"/>
      <c r="AO106" s="27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</row>
    <row r="107" spans="1:56" ht="16.5" customHeight="1">
      <c r="A107" s="7" t="s">
        <v>599</v>
      </c>
      <c r="B107" s="35">
        <v>12046</v>
      </c>
      <c r="C107" s="7" t="s">
        <v>360</v>
      </c>
      <c r="D107" s="53">
        <v>10491</v>
      </c>
      <c r="E107" s="36">
        <v>80</v>
      </c>
      <c r="F107" s="36"/>
      <c r="G107" s="36"/>
      <c r="H107" s="36"/>
      <c r="I107" s="7" t="str">
        <f t="shared" si="25"/>
        <v>PH1-2-046</v>
      </c>
      <c r="J107" s="52"/>
      <c r="K107" s="7"/>
      <c r="L107" s="16"/>
      <c r="M107" s="7" t="s">
        <v>600</v>
      </c>
      <c r="N107" s="35">
        <v>24026</v>
      </c>
      <c r="O107" s="7" t="s">
        <v>206</v>
      </c>
      <c r="P107" s="53">
        <v>10461</v>
      </c>
      <c r="Q107" s="36">
        <v>80</v>
      </c>
      <c r="R107" s="7"/>
      <c r="S107" s="7"/>
      <c r="T107" s="38" t="s">
        <v>207</v>
      </c>
      <c r="U107" s="7" t="str">
        <f t="shared" si="30"/>
        <v>PH2-4-026</v>
      </c>
      <c r="V107" s="7"/>
      <c r="W107" s="7"/>
      <c r="X107" s="16"/>
      <c r="Y107" s="7" t="s">
        <v>601</v>
      </c>
      <c r="Z107" s="64">
        <v>25082</v>
      </c>
      <c r="AA107" s="7" t="s">
        <v>206</v>
      </c>
      <c r="AB107" s="36">
        <v>10401</v>
      </c>
      <c r="AC107" s="36"/>
      <c r="AD107" s="36"/>
      <c r="AE107" s="36">
        <v>1.95</v>
      </c>
      <c r="AF107" s="38" t="s">
        <v>207</v>
      </c>
      <c r="AG107" s="7" t="str">
        <f t="shared" si="29"/>
        <v>PH2-5-082</v>
      </c>
      <c r="AH107" s="7" t="s">
        <v>479</v>
      </c>
      <c r="AI107" s="7"/>
      <c r="AJ107" s="16"/>
      <c r="AK107" s="16"/>
      <c r="AL107" s="16"/>
      <c r="AM107" s="16"/>
      <c r="AN107" s="27"/>
      <c r="AO107" s="27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</row>
    <row r="108" spans="1:56" ht="16.5" customHeight="1">
      <c r="A108" s="7" t="s">
        <v>602</v>
      </c>
      <c r="B108" s="35">
        <v>12047</v>
      </c>
      <c r="C108" s="7" t="s">
        <v>206</v>
      </c>
      <c r="D108" s="53">
        <v>10496</v>
      </c>
      <c r="E108" s="36">
        <v>80</v>
      </c>
      <c r="F108" s="36"/>
      <c r="G108" s="36"/>
      <c r="H108" s="36" t="s">
        <v>207</v>
      </c>
      <c r="I108" s="7" t="str">
        <f t="shared" si="25"/>
        <v>PH1-2-047</v>
      </c>
      <c r="J108" s="7"/>
      <c r="K108" s="7"/>
      <c r="L108" s="16"/>
      <c r="M108" s="7" t="s">
        <v>603</v>
      </c>
      <c r="N108" s="35">
        <v>24027</v>
      </c>
      <c r="O108" s="7" t="s">
        <v>206</v>
      </c>
      <c r="P108" s="53">
        <v>10466</v>
      </c>
      <c r="Q108" s="36">
        <v>80</v>
      </c>
      <c r="R108" s="7"/>
      <c r="S108" s="7"/>
      <c r="T108" s="38"/>
      <c r="U108" s="7" t="str">
        <f t="shared" si="30"/>
        <v>PH2-4-027</v>
      </c>
      <c r="V108" s="59" t="s">
        <v>604</v>
      </c>
      <c r="W108" s="7"/>
      <c r="X108" s="16"/>
      <c r="Y108" s="7" t="s">
        <v>605</v>
      </c>
      <c r="Z108" s="64">
        <v>25083</v>
      </c>
      <c r="AA108" s="7" t="s">
        <v>478</v>
      </c>
      <c r="AB108" s="36">
        <v>10406</v>
      </c>
      <c r="AC108" s="36">
        <v>80</v>
      </c>
      <c r="AD108" s="36"/>
      <c r="AE108" s="36"/>
      <c r="AF108" s="38" t="s">
        <v>207</v>
      </c>
      <c r="AG108" s="7" t="str">
        <f t="shared" si="29"/>
        <v>PH2-5-083</v>
      </c>
      <c r="AH108" s="7"/>
      <c r="AI108" s="7"/>
      <c r="AJ108" s="16"/>
      <c r="AK108" s="16"/>
      <c r="AL108" s="16"/>
      <c r="AM108" s="16"/>
      <c r="AN108" s="27"/>
      <c r="AO108" s="27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</row>
    <row r="109" spans="1:56" ht="16.5" customHeight="1">
      <c r="A109" s="7" t="s">
        <v>606</v>
      </c>
      <c r="B109" s="35">
        <v>12048</v>
      </c>
      <c r="C109" s="7" t="s">
        <v>326</v>
      </c>
      <c r="D109" s="53">
        <v>10501</v>
      </c>
      <c r="E109" s="36">
        <v>80</v>
      </c>
      <c r="F109" s="36"/>
      <c r="G109" s="36"/>
      <c r="H109" s="36"/>
      <c r="I109" s="7" t="str">
        <f t="shared" si="25"/>
        <v>PH1-2-048</v>
      </c>
      <c r="J109" s="7"/>
      <c r="K109" s="7"/>
      <c r="L109" s="16"/>
      <c r="M109" s="7" t="s">
        <v>607</v>
      </c>
      <c r="N109" s="35">
        <v>24028</v>
      </c>
      <c r="O109" s="7" t="s">
        <v>206</v>
      </c>
      <c r="P109" s="53">
        <v>10471</v>
      </c>
      <c r="Q109" s="36">
        <v>80</v>
      </c>
      <c r="R109" s="36"/>
      <c r="S109" s="36"/>
      <c r="T109" s="38" t="s">
        <v>207</v>
      </c>
      <c r="U109" s="7" t="str">
        <f t="shared" si="30"/>
        <v>PH2-4-028</v>
      </c>
      <c r="V109" s="7"/>
      <c r="W109" s="7"/>
      <c r="X109" s="16"/>
      <c r="Y109" s="7" t="s">
        <v>608</v>
      </c>
      <c r="Z109" s="64">
        <v>25084</v>
      </c>
      <c r="AA109" s="7" t="s">
        <v>206</v>
      </c>
      <c r="AB109" s="36">
        <v>10411</v>
      </c>
      <c r="AC109" s="36"/>
      <c r="AD109" s="36"/>
      <c r="AE109" s="36">
        <v>1.95</v>
      </c>
      <c r="AF109" s="38" t="s">
        <v>207</v>
      </c>
      <c r="AG109" s="7" t="str">
        <f t="shared" si="29"/>
        <v>PH2-5-084</v>
      </c>
      <c r="AH109" s="7" t="s">
        <v>479</v>
      </c>
      <c r="AI109" s="7"/>
      <c r="AJ109" s="16"/>
      <c r="AK109" s="16"/>
      <c r="AL109" s="16"/>
      <c r="AM109" s="16"/>
      <c r="AN109" s="27"/>
      <c r="AO109" s="27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</row>
    <row r="110" spans="1:56" ht="16.5" customHeight="1">
      <c r="A110" s="7" t="s">
        <v>609</v>
      </c>
      <c r="B110" s="35">
        <v>12049</v>
      </c>
      <c r="C110" s="7" t="s">
        <v>326</v>
      </c>
      <c r="D110" s="53">
        <v>10506</v>
      </c>
      <c r="E110" s="36">
        <v>80</v>
      </c>
      <c r="F110" s="36"/>
      <c r="G110" s="36"/>
      <c r="H110" s="36" t="s">
        <v>207</v>
      </c>
      <c r="I110" s="7" t="str">
        <f t="shared" si="25"/>
        <v>PH1-2-049</v>
      </c>
      <c r="J110" s="57" t="s">
        <v>98</v>
      </c>
      <c r="K110" s="7"/>
      <c r="L110" s="16"/>
      <c r="M110" s="7" t="s">
        <v>610</v>
      </c>
      <c r="N110" s="35">
        <v>24029</v>
      </c>
      <c r="O110" s="7" t="s">
        <v>206</v>
      </c>
      <c r="P110" s="53">
        <v>10476</v>
      </c>
      <c r="Q110" s="36">
        <v>80</v>
      </c>
      <c r="R110" s="36"/>
      <c r="S110" s="36"/>
      <c r="T110" s="38"/>
      <c r="U110" s="7" t="str">
        <f t="shared" si="30"/>
        <v>PH2-4-029</v>
      </c>
      <c r="V110" s="7"/>
      <c r="W110" s="7"/>
      <c r="X110" s="16"/>
      <c r="Y110" s="7" t="s">
        <v>611</v>
      </c>
      <c r="Z110" s="64">
        <v>25085</v>
      </c>
      <c r="AA110" s="7" t="s">
        <v>478</v>
      </c>
      <c r="AB110" s="36">
        <v>10416</v>
      </c>
      <c r="AC110" s="36">
        <v>80</v>
      </c>
      <c r="AD110" s="36"/>
      <c r="AE110" s="36"/>
      <c r="AF110" s="38" t="s">
        <v>207</v>
      </c>
      <c r="AG110" s="7" t="str">
        <f t="shared" si="29"/>
        <v>PH2-5-085</v>
      </c>
      <c r="AH110" s="7"/>
      <c r="AI110" s="7"/>
      <c r="AJ110" s="16"/>
      <c r="AK110" s="16"/>
      <c r="AL110" s="16"/>
      <c r="AM110" s="16"/>
      <c r="AN110" s="27"/>
      <c r="AO110" s="27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</row>
    <row r="111" spans="1:56" ht="16.5" customHeight="1">
      <c r="A111" s="7" t="s">
        <v>612</v>
      </c>
      <c r="B111" s="35">
        <v>12050</v>
      </c>
      <c r="C111" s="7" t="s">
        <v>613</v>
      </c>
      <c r="D111" s="53">
        <v>10511</v>
      </c>
      <c r="E111" s="36"/>
      <c r="F111" s="36">
        <v>0.75</v>
      </c>
      <c r="G111" s="36"/>
      <c r="H111" s="38" t="s">
        <v>217</v>
      </c>
      <c r="I111" s="7" t="str">
        <f t="shared" si="25"/>
        <v>PH1-2-050</v>
      </c>
      <c r="J111" s="7"/>
      <c r="K111" s="7"/>
      <c r="L111" s="16"/>
      <c r="M111" s="7" t="s">
        <v>614</v>
      </c>
      <c r="N111" s="35">
        <v>24030</v>
      </c>
      <c r="O111" s="7" t="s">
        <v>206</v>
      </c>
      <c r="P111" s="53">
        <v>10481</v>
      </c>
      <c r="Q111" s="36">
        <v>80</v>
      </c>
      <c r="R111" s="36"/>
      <c r="S111" s="36"/>
      <c r="T111" s="38" t="s">
        <v>207</v>
      </c>
      <c r="U111" s="7" t="str">
        <f t="shared" si="30"/>
        <v>PH2-4-030</v>
      </c>
      <c r="V111" s="7"/>
      <c r="W111" s="7"/>
      <c r="X111" s="16"/>
      <c r="Y111" s="7" t="s">
        <v>615</v>
      </c>
      <c r="Z111" s="64">
        <v>25086</v>
      </c>
      <c r="AA111" s="7" t="s">
        <v>206</v>
      </c>
      <c r="AB111" s="36">
        <v>10421</v>
      </c>
      <c r="AC111" s="36">
        <v>80</v>
      </c>
      <c r="AD111" s="36"/>
      <c r="AE111" s="36"/>
      <c r="AF111" s="38"/>
      <c r="AG111" s="7" t="str">
        <f t="shared" si="29"/>
        <v>PH2-5-086</v>
      </c>
      <c r="AH111" s="7"/>
      <c r="AI111" s="7"/>
      <c r="AJ111" s="16"/>
      <c r="AK111" s="16"/>
      <c r="AL111" s="16"/>
      <c r="AM111" s="16"/>
      <c r="AN111" s="27"/>
      <c r="AO111" s="27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</row>
    <row r="112" spans="1:56" ht="16.5" customHeight="1">
      <c r="A112" s="7" t="s">
        <v>616</v>
      </c>
      <c r="B112" s="35">
        <v>12051</v>
      </c>
      <c r="C112" s="7" t="s">
        <v>617</v>
      </c>
      <c r="D112" s="53">
        <v>10516</v>
      </c>
      <c r="E112" s="36"/>
      <c r="F112" s="36">
        <v>0.75</v>
      </c>
      <c r="G112" s="36"/>
      <c r="H112" s="38" t="s">
        <v>217</v>
      </c>
      <c r="I112" s="7" t="str">
        <f t="shared" si="25"/>
        <v>PH1-2-051</v>
      </c>
      <c r="J112" s="7"/>
      <c r="K112" s="7"/>
      <c r="L112" s="16"/>
      <c r="M112" s="7" t="s">
        <v>618</v>
      </c>
      <c r="N112" s="35">
        <v>24031</v>
      </c>
      <c r="O112" s="7" t="s">
        <v>206</v>
      </c>
      <c r="P112" s="53">
        <v>10486</v>
      </c>
      <c r="Q112" s="36">
        <v>80</v>
      </c>
      <c r="R112" s="36"/>
      <c r="S112" s="36"/>
      <c r="T112" s="38"/>
      <c r="U112" s="7" t="str">
        <f t="shared" si="30"/>
        <v>PH2-4-031</v>
      </c>
      <c r="V112" s="7"/>
      <c r="W112" s="7"/>
      <c r="X112" s="16"/>
      <c r="Y112" s="7" t="s">
        <v>619</v>
      </c>
      <c r="Z112" s="64">
        <v>25087</v>
      </c>
      <c r="AA112" s="7" t="s">
        <v>478</v>
      </c>
      <c r="AB112" s="36">
        <v>10426</v>
      </c>
      <c r="AC112" s="36">
        <v>80</v>
      </c>
      <c r="AD112" s="36"/>
      <c r="AE112" s="36"/>
      <c r="AF112" s="38" t="s">
        <v>207</v>
      </c>
      <c r="AG112" s="7" t="str">
        <f t="shared" si="29"/>
        <v>PH2-5-087</v>
      </c>
      <c r="AH112" s="7"/>
      <c r="AI112" s="7"/>
      <c r="AJ112" s="16"/>
      <c r="AK112" s="16"/>
      <c r="AL112" s="16"/>
      <c r="AM112" s="16"/>
      <c r="AN112" s="27"/>
      <c r="AO112" s="27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</row>
    <row r="113" spans="1:56" ht="16.5" customHeight="1">
      <c r="A113" s="7" t="s">
        <v>620</v>
      </c>
      <c r="B113" s="35">
        <v>12052</v>
      </c>
      <c r="C113" s="7" t="s">
        <v>326</v>
      </c>
      <c r="D113" s="53">
        <v>10521</v>
      </c>
      <c r="E113" s="36">
        <v>80</v>
      </c>
      <c r="F113" s="36"/>
      <c r="G113" s="36"/>
      <c r="H113" s="36" t="s">
        <v>207</v>
      </c>
      <c r="I113" s="7" t="str">
        <f t="shared" si="25"/>
        <v>PH1-2-052</v>
      </c>
      <c r="J113" s="7"/>
      <c r="K113" s="7"/>
      <c r="L113" s="16"/>
      <c r="M113" s="7" t="s">
        <v>621</v>
      </c>
      <c r="N113" s="35">
        <v>24032</v>
      </c>
      <c r="O113" s="7" t="s">
        <v>206</v>
      </c>
      <c r="P113" s="53">
        <v>10491</v>
      </c>
      <c r="Q113" s="36">
        <v>80</v>
      </c>
      <c r="R113" s="36"/>
      <c r="S113" s="36"/>
      <c r="T113" s="38" t="s">
        <v>207</v>
      </c>
      <c r="U113" s="7" t="str">
        <f t="shared" si="30"/>
        <v>PH2-4-032</v>
      </c>
      <c r="V113" s="7"/>
      <c r="W113" s="7"/>
      <c r="X113" s="16"/>
      <c r="Y113" s="7" t="s">
        <v>622</v>
      </c>
      <c r="Z113" s="64">
        <v>25088</v>
      </c>
      <c r="AA113" s="7" t="s">
        <v>206</v>
      </c>
      <c r="AB113" s="36">
        <v>10431</v>
      </c>
      <c r="AC113" s="36">
        <v>80</v>
      </c>
      <c r="AD113" s="36"/>
      <c r="AE113" s="36"/>
      <c r="AF113" s="38"/>
      <c r="AG113" s="7" t="str">
        <f t="shared" si="29"/>
        <v>PH2-5-088</v>
      </c>
      <c r="AH113" s="7"/>
      <c r="AI113" s="7"/>
      <c r="AJ113" s="16"/>
      <c r="AK113" s="16"/>
      <c r="AL113" s="16"/>
      <c r="AM113" s="16"/>
      <c r="AN113" s="27"/>
      <c r="AO113" s="27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</row>
    <row r="114" spans="1:56" ht="16.5" customHeight="1">
      <c r="A114" s="7" t="s">
        <v>623</v>
      </c>
      <c r="B114" s="35">
        <v>12053</v>
      </c>
      <c r="C114" s="7" t="s">
        <v>330</v>
      </c>
      <c r="D114" s="53">
        <v>10526</v>
      </c>
      <c r="E114" s="36"/>
      <c r="F114" s="36"/>
      <c r="G114" s="36"/>
      <c r="H114" s="36"/>
      <c r="I114" s="7" t="str">
        <f t="shared" si="25"/>
        <v>PH1-2-053</v>
      </c>
      <c r="J114" s="7"/>
      <c r="K114" s="7"/>
      <c r="L114" s="16"/>
      <c r="M114" s="7" t="s">
        <v>624</v>
      </c>
      <c r="N114" s="35">
        <v>24033</v>
      </c>
      <c r="O114" s="7" t="s">
        <v>206</v>
      </c>
      <c r="P114" s="53">
        <v>10496</v>
      </c>
      <c r="Q114" s="36">
        <v>80</v>
      </c>
      <c r="R114" s="36"/>
      <c r="S114" s="36"/>
      <c r="T114" s="38"/>
      <c r="U114" s="7" t="str">
        <f t="shared" si="30"/>
        <v>PH2-4-033</v>
      </c>
      <c r="V114" s="7"/>
      <c r="W114" s="7"/>
      <c r="X114" s="16"/>
      <c r="Y114" s="7" t="s">
        <v>625</v>
      </c>
      <c r="Z114" s="64">
        <v>25089</v>
      </c>
      <c r="AA114" s="7" t="s">
        <v>206</v>
      </c>
      <c r="AB114" s="36">
        <v>10436</v>
      </c>
      <c r="AC114" s="36">
        <v>80</v>
      </c>
      <c r="AD114" s="36"/>
      <c r="AE114" s="36"/>
      <c r="AF114" s="38" t="s">
        <v>207</v>
      </c>
      <c r="AG114" s="7" t="str">
        <f t="shared" si="29"/>
        <v>PH2-5-089</v>
      </c>
      <c r="AH114" s="7"/>
      <c r="AI114" s="7"/>
      <c r="AJ114" s="16"/>
      <c r="AK114" s="16"/>
      <c r="AL114" s="16"/>
      <c r="AM114" s="16"/>
      <c r="AN114" s="27"/>
      <c r="AO114" s="27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</row>
    <row r="115" spans="1:56" ht="16.5" customHeight="1">
      <c r="A115" s="7"/>
      <c r="B115" s="7"/>
      <c r="C115" s="7"/>
      <c r="D115" s="36"/>
      <c r="E115" s="36"/>
      <c r="F115" s="36"/>
      <c r="G115" s="36"/>
      <c r="H115" s="36"/>
      <c r="I115" s="7"/>
      <c r="J115" s="7"/>
      <c r="K115" s="7"/>
      <c r="L115" s="16"/>
      <c r="M115" s="7" t="s">
        <v>626</v>
      </c>
      <c r="N115" s="35">
        <v>24034</v>
      </c>
      <c r="O115" s="7" t="s">
        <v>206</v>
      </c>
      <c r="P115" s="53">
        <v>10501</v>
      </c>
      <c r="Q115" s="36">
        <v>80</v>
      </c>
      <c r="R115" s="36"/>
      <c r="S115" s="36"/>
      <c r="T115" s="38" t="s">
        <v>207</v>
      </c>
      <c r="U115" s="7" t="str">
        <f t="shared" si="30"/>
        <v>PH2-4-034</v>
      </c>
      <c r="V115" s="7"/>
      <c r="W115" s="7"/>
      <c r="X115" s="16"/>
      <c r="Y115" s="7" t="s">
        <v>627</v>
      </c>
      <c r="Z115" s="64">
        <v>25090</v>
      </c>
      <c r="AA115" s="7" t="s">
        <v>206</v>
      </c>
      <c r="AB115" s="36">
        <v>10441</v>
      </c>
      <c r="AC115" s="36">
        <v>80</v>
      </c>
      <c r="AD115" s="36"/>
      <c r="AE115" s="36"/>
      <c r="AF115" s="38"/>
      <c r="AG115" s="7" t="str">
        <f t="shared" si="29"/>
        <v>PH2-5-090</v>
      </c>
      <c r="AH115" s="7"/>
      <c r="AI115" s="7"/>
      <c r="AJ115" s="16"/>
      <c r="AK115" s="16"/>
      <c r="AL115" s="16"/>
      <c r="AM115" s="16"/>
      <c r="AN115" s="27"/>
      <c r="AO115" s="27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</row>
    <row r="116" spans="1:56" ht="16.5" customHeight="1">
      <c r="A116" s="222" t="s">
        <v>16</v>
      </c>
      <c r="B116" s="223"/>
      <c r="C116" s="224"/>
      <c r="D116" s="32"/>
      <c r="E116" s="32"/>
      <c r="F116" s="32"/>
      <c r="G116" s="32"/>
      <c r="H116" s="32"/>
      <c r="I116" s="32"/>
      <c r="J116" s="32"/>
      <c r="K116" s="32"/>
      <c r="L116" s="16"/>
      <c r="M116" s="7" t="s">
        <v>628</v>
      </c>
      <c r="N116" s="35">
        <v>24035</v>
      </c>
      <c r="O116" s="7" t="s">
        <v>206</v>
      </c>
      <c r="P116" s="53">
        <v>10506</v>
      </c>
      <c r="Q116" s="36">
        <v>80</v>
      </c>
      <c r="R116" s="36"/>
      <c r="S116" s="36"/>
      <c r="T116" s="38"/>
      <c r="U116" s="7" t="str">
        <f t="shared" si="30"/>
        <v>PH2-4-035</v>
      </c>
      <c r="V116" s="7"/>
      <c r="W116" s="7"/>
      <c r="X116" s="16"/>
      <c r="Y116" s="7" t="s">
        <v>629</v>
      </c>
      <c r="Z116" s="64">
        <v>25091</v>
      </c>
      <c r="AA116" s="7" t="s">
        <v>206</v>
      </c>
      <c r="AB116" s="36">
        <v>10446</v>
      </c>
      <c r="AC116" s="36">
        <v>80</v>
      </c>
      <c r="AD116" s="36"/>
      <c r="AE116" s="36"/>
      <c r="AF116" s="38" t="s">
        <v>207</v>
      </c>
      <c r="AG116" s="7" t="str">
        <f t="shared" si="29"/>
        <v>PH2-5-091</v>
      </c>
      <c r="AH116" s="7"/>
      <c r="AI116" s="7"/>
      <c r="AJ116" s="16"/>
      <c r="AK116" s="16"/>
      <c r="AL116" s="16"/>
      <c r="AM116" s="16"/>
      <c r="AN116" s="27"/>
      <c r="AO116" s="27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</row>
    <row r="117" spans="1:56" ht="16.5" customHeight="1">
      <c r="A117" s="7" t="s">
        <v>630</v>
      </c>
      <c r="B117" s="35">
        <v>13001</v>
      </c>
      <c r="C117" s="7" t="s">
        <v>631</v>
      </c>
      <c r="D117" s="53">
        <v>10531</v>
      </c>
      <c r="E117" s="36"/>
      <c r="F117" s="36">
        <v>1.5</v>
      </c>
      <c r="G117" s="36"/>
      <c r="H117" s="38" t="s">
        <v>217</v>
      </c>
      <c r="I117" s="7" t="str">
        <f t="shared" ref="I117:I144" si="31">"PH"&amp;RIGHT(A117,7)</f>
        <v>PH1-3-001</v>
      </c>
      <c r="J117" s="7"/>
      <c r="K117" s="7"/>
      <c r="L117" s="16"/>
      <c r="M117" s="7" t="s">
        <v>632</v>
      </c>
      <c r="N117" s="35">
        <v>24036</v>
      </c>
      <c r="O117" s="7" t="s">
        <v>206</v>
      </c>
      <c r="P117" s="53">
        <v>10511</v>
      </c>
      <c r="Q117" s="36">
        <v>80</v>
      </c>
      <c r="R117" s="36"/>
      <c r="S117" s="36"/>
      <c r="T117" s="38" t="s">
        <v>207</v>
      </c>
      <c r="U117" s="7" t="str">
        <f t="shared" si="30"/>
        <v>PH2-4-036</v>
      </c>
      <c r="V117" s="7"/>
      <c r="W117" s="7"/>
      <c r="X117" s="16"/>
      <c r="Y117" s="7" t="s">
        <v>633</v>
      </c>
      <c r="Z117" s="64">
        <v>25092</v>
      </c>
      <c r="AA117" s="7" t="s">
        <v>206</v>
      </c>
      <c r="AB117" s="36">
        <v>10451</v>
      </c>
      <c r="AC117" s="36">
        <v>80</v>
      </c>
      <c r="AD117" s="36"/>
      <c r="AE117" s="36"/>
      <c r="AF117" s="38"/>
      <c r="AG117" s="7" t="str">
        <f t="shared" si="29"/>
        <v>PH2-5-092</v>
      </c>
      <c r="AH117" s="7"/>
      <c r="AI117" s="7"/>
      <c r="AJ117" s="16"/>
      <c r="AK117" s="16"/>
      <c r="AL117" s="16"/>
      <c r="AM117" s="16"/>
      <c r="AN117" s="27"/>
      <c r="AO117" s="27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</row>
    <row r="118" spans="1:56" ht="16.5" customHeight="1">
      <c r="A118" s="7" t="s">
        <v>634</v>
      </c>
      <c r="B118" s="35">
        <v>13002</v>
      </c>
      <c r="C118" s="7" t="s">
        <v>360</v>
      </c>
      <c r="D118" s="53">
        <v>10536</v>
      </c>
      <c r="E118" s="36">
        <v>80</v>
      </c>
      <c r="F118" s="36"/>
      <c r="G118" s="36"/>
      <c r="H118" s="36"/>
      <c r="I118" s="7" t="str">
        <f t="shared" si="31"/>
        <v>PH1-3-002</v>
      </c>
      <c r="J118" s="7"/>
      <c r="K118" s="7"/>
      <c r="L118" s="16"/>
      <c r="M118" s="7" t="s">
        <v>635</v>
      </c>
      <c r="N118" s="35">
        <v>24037</v>
      </c>
      <c r="O118" s="7" t="s">
        <v>206</v>
      </c>
      <c r="P118" s="53">
        <v>10516</v>
      </c>
      <c r="Q118" s="36">
        <v>80</v>
      </c>
      <c r="R118" s="36"/>
      <c r="S118" s="36"/>
      <c r="T118" s="38"/>
      <c r="U118" s="7" t="str">
        <f t="shared" si="30"/>
        <v>PH2-4-037</v>
      </c>
      <c r="V118" s="7"/>
      <c r="W118" s="7"/>
      <c r="X118" s="16"/>
      <c r="Y118" s="7" t="s">
        <v>636</v>
      </c>
      <c r="Z118" s="64">
        <v>25093</v>
      </c>
      <c r="AA118" s="7" t="s">
        <v>206</v>
      </c>
      <c r="AB118" s="36">
        <v>10456</v>
      </c>
      <c r="AC118" s="36">
        <v>80</v>
      </c>
      <c r="AD118" s="36"/>
      <c r="AE118" s="36"/>
      <c r="AF118" s="38" t="s">
        <v>207</v>
      </c>
      <c r="AG118" s="7" t="str">
        <f t="shared" si="29"/>
        <v>PH2-5-093</v>
      </c>
      <c r="AH118" s="7"/>
      <c r="AI118" s="7"/>
      <c r="AJ118" s="16"/>
      <c r="AK118" s="16"/>
      <c r="AL118" s="16"/>
      <c r="AM118" s="16"/>
      <c r="AN118" s="27"/>
      <c r="AO118" s="27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</row>
    <row r="119" spans="1:56" ht="16.5" customHeight="1">
      <c r="A119" s="7" t="s">
        <v>637</v>
      </c>
      <c r="B119" s="35">
        <v>13003</v>
      </c>
      <c r="C119" s="7" t="s">
        <v>206</v>
      </c>
      <c r="D119" s="53">
        <v>10541</v>
      </c>
      <c r="E119" s="36">
        <v>80</v>
      </c>
      <c r="F119" s="36"/>
      <c r="G119" s="36"/>
      <c r="H119" s="36" t="s">
        <v>207</v>
      </c>
      <c r="I119" s="7" t="str">
        <f t="shared" si="31"/>
        <v>PH1-3-003</v>
      </c>
      <c r="J119" s="7"/>
      <c r="K119" s="7"/>
      <c r="L119" s="16"/>
      <c r="M119" s="7" t="s">
        <v>638</v>
      </c>
      <c r="N119" s="35">
        <v>24038</v>
      </c>
      <c r="O119" s="7" t="s">
        <v>206</v>
      </c>
      <c r="P119" s="53">
        <v>10521</v>
      </c>
      <c r="Q119" s="36">
        <v>80</v>
      </c>
      <c r="R119" s="36"/>
      <c r="S119" s="36"/>
      <c r="T119" s="38" t="s">
        <v>207</v>
      </c>
      <c r="U119" s="7" t="str">
        <f t="shared" si="30"/>
        <v>PH2-4-038</v>
      </c>
      <c r="V119" s="7"/>
      <c r="W119" s="7"/>
      <c r="X119" s="16"/>
      <c r="Y119" s="7" t="s">
        <v>639</v>
      </c>
      <c r="Z119" s="64">
        <v>25094</v>
      </c>
      <c r="AA119" s="7" t="s">
        <v>206</v>
      </c>
      <c r="AB119" s="36">
        <v>10461</v>
      </c>
      <c r="AC119" s="36">
        <v>80</v>
      </c>
      <c r="AD119" s="36"/>
      <c r="AE119" s="36"/>
      <c r="AF119" s="38"/>
      <c r="AG119" s="7" t="str">
        <f t="shared" si="29"/>
        <v>PH2-5-094</v>
      </c>
      <c r="AH119" s="7"/>
      <c r="AI119" s="7"/>
      <c r="AJ119" s="16"/>
      <c r="AK119" s="16"/>
      <c r="AL119" s="16"/>
      <c r="AM119" s="16"/>
      <c r="AN119" s="27"/>
      <c r="AO119" s="27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</row>
    <row r="120" spans="1:56" ht="16.5" customHeight="1">
      <c r="A120" s="7" t="s">
        <v>640</v>
      </c>
      <c r="B120" s="35">
        <v>13004</v>
      </c>
      <c r="C120" s="7" t="s">
        <v>641</v>
      </c>
      <c r="D120" s="53">
        <v>10546</v>
      </c>
      <c r="E120" s="36">
        <v>80</v>
      </c>
      <c r="F120" s="36"/>
      <c r="G120" s="36"/>
      <c r="H120" s="36" t="s">
        <v>207</v>
      </c>
      <c r="I120" s="7" t="str">
        <f t="shared" si="31"/>
        <v>PH1-3-004</v>
      </c>
      <c r="J120" s="7"/>
      <c r="K120" s="7"/>
      <c r="L120" s="16"/>
      <c r="M120" s="7" t="s">
        <v>642</v>
      </c>
      <c r="N120" s="35">
        <v>24039</v>
      </c>
      <c r="O120" s="7" t="s">
        <v>206</v>
      </c>
      <c r="P120" s="53">
        <v>10526</v>
      </c>
      <c r="Q120" s="36">
        <v>80</v>
      </c>
      <c r="R120" s="36"/>
      <c r="S120" s="36"/>
      <c r="T120" s="38"/>
      <c r="U120" s="7" t="str">
        <f t="shared" si="30"/>
        <v>PH2-4-039</v>
      </c>
      <c r="V120" s="7"/>
      <c r="W120" s="7"/>
      <c r="X120" s="16"/>
      <c r="Y120" s="7" t="s">
        <v>643</v>
      </c>
      <c r="Z120" s="64">
        <v>25095</v>
      </c>
      <c r="AA120" s="7" t="s">
        <v>206</v>
      </c>
      <c r="AB120" s="36">
        <v>10466</v>
      </c>
      <c r="AC120" s="36">
        <v>80</v>
      </c>
      <c r="AD120" s="36"/>
      <c r="AE120" s="36"/>
      <c r="AF120" s="38" t="s">
        <v>207</v>
      </c>
      <c r="AG120" s="7" t="str">
        <f t="shared" si="29"/>
        <v>PH2-5-095</v>
      </c>
      <c r="AH120" s="7"/>
      <c r="AI120" s="7"/>
      <c r="AJ120" s="16"/>
      <c r="AK120" s="16"/>
      <c r="AL120" s="16"/>
      <c r="AM120" s="16"/>
      <c r="AN120" s="27"/>
      <c r="AO120" s="27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</row>
    <row r="121" spans="1:56" ht="16.5" customHeight="1">
      <c r="A121" s="7" t="s">
        <v>644</v>
      </c>
      <c r="B121" s="35">
        <v>13005</v>
      </c>
      <c r="C121" s="7" t="s">
        <v>326</v>
      </c>
      <c r="D121" s="53">
        <v>10551</v>
      </c>
      <c r="E121" s="36">
        <v>80</v>
      </c>
      <c r="F121" s="36"/>
      <c r="G121" s="36"/>
      <c r="H121" s="36"/>
      <c r="I121" s="7" t="str">
        <f t="shared" si="31"/>
        <v>PH1-3-005</v>
      </c>
      <c r="J121" s="7"/>
      <c r="K121" s="7"/>
      <c r="L121" s="16"/>
      <c r="M121" s="7" t="s">
        <v>645</v>
      </c>
      <c r="N121" s="35">
        <v>24040</v>
      </c>
      <c r="O121" s="7" t="s">
        <v>206</v>
      </c>
      <c r="P121" s="53">
        <v>10531</v>
      </c>
      <c r="Q121" s="36">
        <v>80</v>
      </c>
      <c r="R121" s="36"/>
      <c r="S121" s="36"/>
      <c r="T121" s="38" t="s">
        <v>207</v>
      </c>
      <c r="U121" s="7" t="str">
        <f t="shared" si="30"/>
        <v>PH2-4-040</v>
      </c>
      <c r="V121" s="7"/>
      <c r="W121" s="7"/>
      <c r="X121" s="16"/>
      <c r="Y121" s="7" t="s">
        <v>646</v>
      </c>
      <c r="Z121" s="64">
        <v>25096</v>
      </c>
      <c r="AA121" s="7" t="s">
        <v>206</v>
      </c>
      <c r="AB121" s="36">
        <v>10471</v>
      </c>
      <c r="AC121" s="36">
        <v>80</v>
      </c>
      <c r="AD121" s="36"/>
      <c r="AE121" s="36"/>
      <c r="AF121" s="38"/>
      <c r="AG121" s="7" t="str">
        <f t="shared" si="29"/>
        <v>PH2-5-096</v>
      </c>
      <c r="AH121" s="7"/>
      <c r="AI121" s="7"/>
      <c r="AJ121" s="16"/>
      <c r="AK121" s="16"/>
      <c r="AL121" s="16"/>
      <c r="AM121" s="16"/>
      <c r="AN121" s="27"/>
      <c r="AO121" s="27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</row>
    <row r="122" spans="1:56" ht="16.5" customHeight="1">
      <c r="A122" s="7" t="s">
        <v>647</v>
      </c>
      <c r="B122" s="35">
        <v>13006</v>
      </c>
      <c r="C122" s="7" t="s">
        <v>206</v>
      </c>
      <c r="D122" s="53">
        <v>10556</v>
      </c>
      <c r="E122" s="36">
        <v>80</v>
      </c>
      <c r="F122" s="36"/>
      <c r="G122" s="36"/>
      <c r="H122" s="36" t="s">
        <v>207</v>
      </c>
      <c r="I122" s="7" t="str">
        <f t="shared" si="31"/>
        <v>PH1-3-006</v>
      </c>
      <c r="J122" s="7"/>
      <c r="K122" s="7"/>
      <c r="L122" s="16"/>
      <c r="M122" s="7" t="s">
        <v>648</v>
      </c>
      <c r="N122" s="35">
        <v>24041</v>
      </c>
      <c r="O122" s="7" t="s">
        <v>206</v>
      </c>
      <c r="P122" s="53">
        <v>10536</v>
      </c>
      <c r="Q122" s="36">
        <v>80</v>
      </c>
      <c r="R122" s="36"/>
      <c r="S122" s="36"/>
      <c r="T122" s="38"/>
      <c r="U122" s="7" t="str">
        <f t="shared" si="30"/>
        <v>PH2-4-041</v>
      </c>
      <c r="V122" s="7"/>
      <c r="W122" s="7"/>
      <c r="X122" s="16"/>
      <c r="Y122" s="7" t="s">
        <v>649</v>
      </c>
      <c r="Z122" s="64">
        <v>25097</v>
      </c>
      <c r="AA122" s="7" t="s">
        <v>206</v>
      </c>
      <c r="AB122" s="36">
        <v>10476</v>
      </c>
      <c r="AC122" s="36">
        <v>80</v>
      </c>
      <c r="AD122" s="36"/>
      <c r="AE122" s="36"/>
      <c r="AF122" s="38" t="s">
        <v>207</v>
      </c>
      <c r="AG122" s="7" t="str">
        <f t="shared" si="29"/>
        <v>PH2-5-097</v>
      </c>
      <c r="AH122" s="7"/>
      <c r="AI122" s="7"/>
      <c r="AJ122" s="16"/>
      <c r="AK122" s="16"/>
      <c r="AL122" s="16"/>
      <c r="AM122" s="16"/>
      <c r="AN122" s="27"/>
      <c r="AO122" s="27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</row>
    <row r="123" spans="1:56" ht="16.5" customHeight="1">
      <c r="A123" s="7" t="s">
        <v>650</v>
      </c>
      <c r="B123" s="35">
        <v>13007</v>
      </c>
      <c r="C123" s="7" t="s">
        <v>206</v>
      </c>
      <c r="D123" s="53">
        <v>10561</v>
      </c>
      <c r="E123" s="36">
        <v>80</v>
      </c>
      <c r="F123" s="36"/>
      <c r="G123" s="36"/>
      <c r="H123" s="36"/>
      <c r="I123" s="7" t="str">
        <f t="shared" si="31"/>
        <v>PH1-3-007</v>
      </c>
      <c r="J123" s="7"/>
      <c r="K123" s="7"/>
      <c r="L123" s="16"/>
      <c r="M123" s="7" t="s">
        <v>651</v>
      </c>
      <c r="N123" s="35">
        <v>24042</v>
      </c>
      <c r="O123" s="7" t="s">
        <v>206</v>
      </c>
      <c r="P123" s="53">
        <v>10541</v>
      </c>
      <c r="Q123" s="36">
        <v>80</v>
      </c>
      <c r="R123" s="36"/>
      <c r="S123" s="36"/>
      <c r="T123" s="38" t="s">
        <v>207</v>
      </c>
      <c r="U123" s="7" t="str">
        <f t="shared" si="30"/>
        <v>PH2-4-042</v>
      </c>
      <c r="V123" s="7"/>
      <c r="W123" s="7"/>
      <c r="X123" s="16"/>
      <c r="Y123" s="7" t="s">
        <v>652</v>
      </c>
      <c r="Z123" s="64">
        <v>25098</v>
      </c>
      <c r="AA123" s="7" t="s">
        <v>206</v>
      </c>
      <c r="AB123" s="36">
        <v>10481</v>
      </c>
      <c r="AC123" s="36">
        <v>80</v>
      </c>
      <c r="AD123" s="36"/>
      <c r="AE123" s="36"/>
      <c r="AF123" s="38"/>
      <c r="AG123" s="7" t="str">
        <f t="shared" si="29"/>
        <v>PH2-5-098</v>
      </c>
      <c r="AH123" s="7"/>
      <c r="AI123" s="7"/>
      <c r="AJ123" s="16"/>
      <c r="AK123" s="16"/>
      <c r="AL123" s="16"/>
      <c r="AM123" s="16"/>
      <c r="AN123" s="27"/>
      <c r="AO123" s="27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</row>
    <row r="124" spans="1:56" ht="16.5" customHeight="1">
      <c r="A124" s="7" t="s">
        <v>653</v>
      </c>
      <c r="B124" s="35">
        <v>13008</v>
      </c>
      <c r="C124" s="7" t="s">
        <v>206</v>
      </c>
      <c r="D124" s="53">
        <v>10566</v>
      </c>
      <c r="E124" s="36">
        <v>80</v>
      </c>
      <c r="F124" s="36"/>
      <c r="G124" s="36"/>
      <c r="H124" s="36" t="s">
        <v>207</v>
      </c>
      <c r="I124" s="7" t="str">
        <f t="shared" si="31"/>
        <v>PH1-3-008</v>
      </c>
      <c r="J124" s="7"/>
      <c r="K124" s="7"/>
      <c r="L124" s="16"/>
      <c r="M124" s="7" t="s">
        <v>654</v>
      </c>
      <c r="N124" s="35">
        <v>24043</v>
      </c>
      <c r="O124" s="7" t="s">
        <v>206</v>
      </c>
      <c r="P124" s="53">
        <v>10546</v>
      </c>
      <c r="Q124" s="36">
        <v>80</v>
      </c>
      <c r="R124" s="36"/>
      <c r="S124" s="36"/>
      <c r="T124" s="38"/>
      <c r="U124" s="7" t="str">
        <f t="shared" si="30"/>
        <v>PH2-4-043</v>
      </c>
      <c r="V124" s="7"/>
      <c r="W124" s="7"/>
      <c r="X124" s="16"/>
      <c r="Y124" s="7" t="s">
        <v>655</v>
      </c>
      <c r="Z124" s="64">
        <v>25099</v>
      </c>
      <c r="AA124" s="7" t="s">
        <v>206</v>
      </c>
      <c r="AB124" s="36">
        <v>10486</v>
      </c>
      <c r="AC124" s="36">
        <v>80</v>
      </c>
      <c r="AD124" s="36"/>
      <c r="AE124" s="36"/>
      <c r="AF124" s="38" t="s">
        <v>207</v>
      </c>
      <c r="AG124" s="7" t="str">
        <f t="shared" si="29"/>
        <v>PH2-5-099</v>
      </c>
      <c r="AH124" s="7"/>
      <c r="AI124" s="7"/>
      <c r="AJ124" s="16"/>
      <c r="AK124" s="16"/>
      <c r="AL124" s="16"/>
      <c r="AM124" s="16"/>
      <c r="AN124" s="27"/>
      <c r="AO124" s="27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</row>
    <row r="125" spans="1:56" ht="16.5" customHeight="1">
      <c r="A125" s="7" t="s">
        <v>656</v>
      </c>
      <c r="B125" s="35">
        <v>13009</v>
      </c>
      <c r="C125" s="7" t="s">
        <v>206</v>
      </c>
      <c r="D125" s="53">
        <v>10571</v>
      </c>
      <c r="E125" s="36">
        <v>80</v>
      </c>
      <c r="F125" s="36"/>
      <c r="G125" s="36"/>
      <c r="H125" s="36"/>
      <c r="I125" s="7" t="str">
        <f t="shared" si="31"/>
        <v>PH1-3-009</v>
      </c>
      <c r="J125" s="7"/>
      <c r="K125" s="7"/>
      <c r="L125" s="16"/>
      <c r="M125" s="7" t="s">
        <v>657</v>
      </c>
      <c r="N125" s="35">
        <v>24044</v>
      </c>
      <c r="O125" s="7" t="s">
        <v>206</v>
      </c>
      <c r="P125" s="53">
        <v>10551</v>
      </c>
      <c r="Q125" s="36">
        <v>80</v>
      </c>
      <c r="R125" s="36"/>
      <c r="S125" s="36"/>
      <c r="T125" s="38" t="s">
        <v>207</v>
      </c>
      <c r="U125" s="7" t="str">
        <f t="shared" si="30"/>
        <v>PH2-4-044</v>
      </c>
      <c r="V125" s="7"/>
      <c r="W125" s="7"/>
      <c r="X125" s="16"/>
      <c r="Y125" s="7" t="s">
        <v>658</v>
      </c>
      <c r="Z125" s="64">
        <v>25100</v>
      </c>
      <c r="AA125" s="7" t="s">
        <v>206</v>
      </c>
      <c r="AB125" s="36">
        <v>10491</v>
      </c>
      <c r="AC125" s="36">
        <v>80</v>
      </c>
      <c r="AD125" s="36"/>
      <c r="AE125" s="36"/>
      <c r="AF125" s="38"/>
      <c r="AG125" s="7" t="str">
        <f t="shared" si="29"/>
        <v>PH2-5-100</v>
      </c>
      <c r="AH125" s="7"/>
      <c r="AI125" s="7"/>
      <c r="AJ125" s="16"/>
      <c r="AK125" s="16"/>
      <c r="AL125" s="16"/>
      <c r="AM125" s="16"/>
      <c r="AN125" s="27"/>
      <c r="AO125" s="27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</row>
    <row r="126" spans="1:56" ht="16.5" customHeight="1">
      <c r="A126" s="7" t="s">
        <v>659</v>
      </c>
      <c r="B126" s="35">
        <v>13010</v>
      </c>
      <c r="C126" s="7" t="s">
        <v>206</v>
      </c>
      <c r="D126" s="53">
        <v>10576</v>
      </c>
      <c r="E126" s="36">
        <v>80</v>
      </c>
      <c r="F126" s="36"/>
      <c r="G126" s="36"/>
      <c r="H126" s="36" t="s">
        <v>207</v>
      </c>
      <c r="I126" s="7" t="str">
        <f t="shared" si="31"/>
        <v>PH1-3-010</v>
      </c>
      <c r="J126" s="7"/>
      <c r="K126" s="7"/>
      <c r="L126" s="16"/>
      <c r="M126" s="7" t="s">
        <v>660</v>
      </c>
      <c r="N126" s="35">
        <v>24045</v>
      </c>
      <c r="O126" s="7" t="s">
        <v>206</v>
      </c>
      <c r="P126" s="53">
        <v>10556</v>
      </c>
      <c r="Q126" s="36">
        <v>80</v>
      </c>
      <c r="R126" s="36"/>
      <c r="S126" s="36"/>
      <c r="T126" s="38"/>
      <c r="U126" s="7" t="str">
        <f t="shared" si="30"/>
        <v>PH2-4-045</v>
      </c>
      <c r="V126" s="7"/>
      <c r="W126" s="7"/>
      <c r="X126" s="16"/>
      <c r="Y126" s="16"/>
      <c r="Z126" s="16"/>
      <c r="AA126" s="16"/>
      <c r="AB126" s="27"/>
      <c r="AC126" s="16"/>
      <c r="AD126" s="16"/>
      <c r="AE126" s="27"/>
      <c r="AF126" s="63"/>
      <c r="AG126" s="16"/>
      <c r="AH126" s="16"/>
      <c r="AI126" s="16"/>
      <c r="AJ126" s="16"/>
      <c r="AK126" s="16"/>
      <c r="AL126" s="16"/>
      <c r="AM126" s="16"/>
      <c r="AN126" s="27"/>
      <c r="AO126" s="27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</row>
    <row r="127" spans="1:56" ht="16.5" customHeight="1">
      <c r="A127" s="7" t="s">
        <v>661</v>
      </c>
      <c r="B127" s="35">
        <v>13011</v>
      </c>
      <c r="C127" s="7" t="s">
        <v>360</v>
      </c>
      <c r="D127" s="53">
        <v>10581</v>
      </c>
      <c r="E127" s="36">
        <v>80</v>
      </c>
      <c r="F127" s="36"/>
      <c r="G127" s="36"/>
      <c r="H127" s="36"/>
      <c r="I127" s="7" t="str">
        <f t="shared" si="31"/>
        <v>PH1-3-011</v>
      </c>
      <c r="J127" s="7"/>
      <c r="K127" s="7"/>
      <c r="L127" s="16"/>
      <c r="M127" s="7" t="s">
        <v>662</v>
      </c>
      <c r="N127" s="35">
        <v>24046</v>
      </c>
      <c r="O127" s="7" t="s">
        <v>663</v>
      </c>
      <c r="P127" s="53">
        <v>10561</v>
      </c>
      <c r="Q127" s="36">
        <v>80</v>
      </c>
      <c r="R127" s="36"/>
      <c r="S127" s="36"/>
      <c r="T127" s="38" t="s">
        <v>207</v>
      </c>
      <c r="U127" s="7" t="str">
        <f t="shared" si="30"/>
        <v>PH2-4-046</v>
      </c>
      <c r="V127" s="7"/>
      <c r="W127" s="7"/>
      <c r="X127" s="16"/>
      <c r="Y127" s="213" t="s">
        <v>664</v>
      </c>
      <c r="Z127" s="214"/>
      <c r="AA127" s="215"/>
      <c r="AB127" s="33"/>
      <c r="AC127" s="32"/>
      <c r="AD127" s="32"/>
      <c r="AE127" s="32"/>
      <c r="AF127" s="34"/>
      <c r="AG127" s="32"/>
      <c r="AH127" s="32"/>
      <c r="AI127" s="32"/>
      <c r="AJ127" s="16"/>
      <c r="AK127" s="16"/>
      <c r="AL127" s="16"/>
      <c r="AM127" s="16"/>
      <c r="AN127" s="27"/>
      <c r="AO127" s="27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</row>
    <row r="128" spans="1:56" ht="16.5" customHeight="1">
      <c r="A128" s="7" t="s">
        <v>665</v>
      </c>
      <c r="B128" s="35">
        <v>13012</v>
      </c>
      <c r="C128" s="7" t="s">
        <v>206</v>
      </c>
      <c r="D128" s="53">
        <v>10586</v>
      </c>
      <c r="E128" s="36">
        <v>80</v>
      </c>
      <c r="F128" s="36"/>
      <c r="G128" s="36"/>
      <c r="H128" s="36" t="s">
        <v>207</v>
      </c>
      <c r="I128" s="7" t="str">
        <f t="shared" si="31"/>
        <v>PH1-3-012</v>
      </c>
      <c r="J128" s="7"/>
      <c r="K128" s="7"/>
      <c r="L128" s="16"/>
      <c r="M128" s="7" t="s">
        <v>666</v>
      </c>
      <c r="N128" s="35">
        <v>24047</v>
      </c>
      <c r="O128" s="7" t="s">
        <v>663</v>
      </c>
      <c r="P128" s="53">
        <v>10566</v>
      </c>
      <c r="Q128" s="36">
        <v>80</v>
      </c>
      <c r="R128" s="36"/>
      <c r="S128" s="36"/>
      <c r="T128" s="38"/>
      <c r="U128" s="7" t="str">
        <f t="shared" si="30"/>
        <v>PH2-4-047</v>
      </c>
      <c r="V128" s="7"/>
      <c r="W128" s="7"/>
      <c r="X128" s="16"/>
      <c r="Y128" s="7" t="s">
        <v>667</v>
      </c>
      <c r="Z128" s="64">
        <v>26101</v>
      </c>
      <c r="AA128" s="7" t="s">
        <v>668</v>
      </c>
      <c r="AB128" s="36">
        <v>10496</v>
      </c>
      <c r="AC128" s="36"/>
      <c r="AD128" s="36">
        <v>1.5</v>
      </c>
      <c r="AE128" s="36"/>
      <c r="AF128" s="38" t="s">
        <v>217</v>
      </c>
      <c r="AG128" s="7" t="str">
        <f t="shared" ref="AG128:AG132" si="32">"PH"&amp;RIGHT(Y128,7)</f>
        <v>PH2-6-101</v>
      </c>
      <c r="AH128" s="59"/>
      <c r="AI128" s="7"/>
      <c r="AJ128" s="16"/>
      <c r="AK128" s="16"/>
      <c r="AL128" s="16"/>
      <c r="AM128" s="16"/>
      <c r="AN128" s="27"/>
      <c r="AO128" s="27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</row>
    <row r="129" spans="1:56" ht="16.5" customHeight="1">
      <c r="A129" s="7" t="s">
        <v>669</v>
      </c>
      <c r="B129" s="35">
        <v>13013</v>
      </c>
      <c r="C129" s="7" t="s">
        <v>360</v>
      </c>
      <c r="D129" s="53">
        <v>10591</v>
      </c>
      <c r="E129" s="36">
        <v>80</v>
      </c>
      <c r="F129" s="36"/>
      <c r="G129" s="36"/>
      <c r="H129" s="36"/>
      <c r="I129" s="7" t="str">
        <f t="shared" si="31"/>
        <v>PH1-3-013</v>
      </c>
      <c r="J129" s="7"/>
      <c r="K129" s="7"/>
      <c r="L129" s="16"/>
      <c r="M129" s="7" t="s">
        <v>670</v>
      </c>
      <c r="N129" s="35">
        <v>24048</v>
      </c>
      <c r="O129" s="7" t="s">
        <v>206</v>
      </c>
      <c r="P129" s="53">
        <v>10571</v>
      </c>
      <c r="Q129" s="36">
        <v>80</v>
      </c>
      <c r="R129" s="36"/>
      <c r="S129" s="36"/>
      <c r="T129" s="38" t="s">
        <v>207</v>
      </c>
      <c r="U129" s="7" t="str">
        <f t="shared" si="30"/>
        <v>PH2-4-048</v>
      </c>
      <c r="V129" s="7"/>
      <c r="W129" s="7"/>
      <c r="X129" s="16"/>
      <c r="Y129" s="7" t="s">
        <v>671</v>
      </c>
      <c r="Z129" s="64">
        <v>26102</v>
      </c>
      <c r="AA129" s="7" t="s">
        <v>672</v>
      </c>
      <c r="AB129" s="36">
        <v>10501</v>
      </c>
      <c r="AC129" s="36"/>
      <c r="AD129" s="36">
        <v>0.75</v>
      </c>
      <c r="AE129" s="36"/>
      <c r="AF129" s="38" t="s">
        <v>217</v>
      </c>
      <c r="AG129" s="7" t="str">
        <f t="shared" si="32"/>
        <v>PH2-6-102</v>
      </c>
      <c r="AH129" s="59"/>
      <c r="AI129" s="7"/>
      <c r="AJ129" s="16"/>
      <c r="AK129" s="16"/>
      <c r="AL129" s="16"/>
      <c r="AM129" s="16"/>
      <c r="AN129" s="27"/>
      <c r="AO129" s="27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</row>
    <row r="130" spans="1:56" ht="16.5" customHeight="1">
      <c r="A130" s="7" t="s">
        <v>673</v>
      </c>
      <c r="B130" s="35">
        <v>13014</v>
      </c>
      <c r="C130" s="7" t="s">
        <v>400</v>
      </c>
      <c r="D130" s="53">
        <v>10596</v>
      </c>
      <c r="E130" s="36">
        <v>80</v>
      </c>
      <c r="F130" s="36"/>
      <c r="G130" s="36"/>
      <c r="H130" s="36" t="s">
        <v>207</v>
      </c>
      <c r="I130" s="7" t="str">
        <f t="shared" si="31"/>
        <v>PH1-3-014</v>
      </c>
      <c r="J130" s="57" t="s">
        <v>112</v>
      </c>
      <c r="K130" s="7"/>
      <c r="L130" s="16"/>
      <c r="M130" s="7" t="s">
        <v>674</v>
      </c>
      <c r="N130" s="35">
        <v>24049</v>
      </c>
      <c r="O130" s="7" t="s">
        <v>206</v>
      </c>
      <c r="P130" s="53">
        <v>10576</v>
      </c>
      <c r="Q130" s="36">
        <v>80</v>
      </c>
      <c r="R130" s="36"/>
      <c r="S130" s="36"/>
      <c r="T130" s="38"/>
      <c r="U130" s="7" t="str">
        <f t="shared" si="30"/>
        <v>PH2-4-049</v>
      </c>
      <c r="V130" s="57" t="s">
        <v>85</v>
      </c>
      <c r="W130" s="7"/>
      <c r="X130" s="16"/>
      <c r="Y130" s="7" t="s">
        <v>675</v>
      </c>
      <c r="Z130" s="64">
        <v>26103</v>
      </c>
      <c r="AA130" s="7" t="s">
        <v>672</v>
      </c>
      <c r="AB130" s="36">
        <v>10506</v>
      </c>
      <c r="AC130" s="36"/>
      <c r="AD130" s="36">
        <v>0.75</v>
      </c>
      <c r="AE130" s="36"/>
      <c r="AF130" s="38" t="s">
        <v>217</v>
      </c>
      <c r="AG130" s="7" t="str">
        <f t="shared" si="32"/>
        <v>PH2-6-103</v>
      </c>
      <c r="AH130" s="59"/>
      <c r="AI130" s="7"/>
      <c r="AJ130" s="16"/>
      <c r="AK130" s="16"/>
      <c r="AL130" s="16"/>
      <c r="AM130" s="16"/>
      <c r="AN130" s="27"/>
      <c r="AO130" s="27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</row>
    <row r="131" spans="1:56" ht="16.5" customHeight="1">
      <c r="A131" s="7" t="s">
        <v>676</v>
      </c>
      <c r="B131" s="35">
        <v>13015</v>
      </c>
      <c r="C131" s="7" t="s">
        <v>400</v>
      </c>
      <c r="D131" s="53">
        <v>10601</v>
      </c>
      <c r="E131" s="36">
        <v>80</v>
      </c>
      <c r="F131" s="36"/>
      <c r="G131" s="36"/>
      <c r="H131" s="36"/>
      <c r="I131" s="7" t="str">
        <f t="shared" si="31"/>
        <v>PH1-3-015</v>
      </c>
      <c r="J131" s="7"/>
      <c r="K131" s="7"/>
      <c r="L131" s="16"/>
      <c r="M131" s="7" t="s">
        <v>677</v>
      </c>
      <c r="N131" s="35">
        <v>24050</v>
      </c>
      <c r="O131" s="7" t="s">
        <v>206</v>
      </c>
      <c r="P131" s="53">
        <v>10581</v>
      </c>
      <c r="Q131" s="36">
        <v>80</v>
      </c>
      <c r="R131" s="36"/>
      <c r="S131" s="36"/>
      <c r="T131" s="38" t="s">
        <v>207</v>
      </c>
      <c r="U131" s="7" t="str">
        <f t="shared" si="30"/>
        <v>PH2-4-050</v>
      </c>
      <c r="V131" s="7"/>
      <c r="W131" s="7"/>
      <c r="X131" s="16"/>
      <c r="Y131" s="7" t="s">
        <v>678</v>
      </c>
      <c r="Z131" s="64">
        <v>26104</v>
      </c>
      <c r="AA131" s="7" t="s">
        <v>326</v>
      </c>
      <c r="AB131" s="36">
        <v>10511</v>
      </c>
      <c r="AC131" s="36">
        <v>80</v>
      </c>
      <c r="AD131" s="36"/>
      <c r="AE131" s="36"/>
      <c r="AF131" s="38" t="s">
        <v>207</v>
      </c>
      <c r="AG131" s="7" t="str">
        <f t="shared" si="32"/>
        <v>PH2-6-104</v>
      </c>
      <c r="AH131" s="59"/>
      <c r="AI131" s="7"/>
      <c r="AJ131" s="16"/>
      <c r="AK131" s="16"/>
      <c r="AL131" s="16"/>
      <c r="AM131" s="16"/>
      <c r="AN131" s="27"/>
      <c r="AO131" s="27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</row>
    <row r="132" spans="1:56" ht="16.5" customHeight="1">
      <c r="A132" s="7" t="s">
        <v>679</v>
      </c>
      <c r="B132" s="35">
        <v>13016</v>
      </c>
      <c r="C132" s="7" t="s">
        <v>400</v>
      </c>
      <c r="D132" s="53">
        <v>10606</v>
      </c>
      <c r="E132" s="36">
        <v>80</v>
      </c>
      <c r="F132" s="36"/>
      <c r="G132" s="36"/>
      <c r="H132" s="36" t="s">
        <v>207</v>
      </c>
      <c r="I132" s="7" t="str">
        <f t="shared" si="31"/>
        <v>PH1-3-016</v>
      </c>
      <c r="J132" s="7"/>
      <c r="K132" s="7"/>
      <c r="L132" s="16"/>
      <c r="M132" s="7" t="s">
        <v>680</v>
      </c>
      <c r="N132" s="35">
        <v>24051</v>
      </c>
      <c r="O132" s="7" t="s">
        <v>478</v>
      </c>
      <c r="P132" s="53">
        <v>10586</v>
      </c>
      <c r="Q132" s="36"/>
      <c r="R132" s="36"/>
      <c r="S132" s="36">
        <v>1.95</v>
      </c>
      <c r="T132" s="38" t="s">
        <v>207</v>
      </c>
      <c r="U132" s="7" t="str">
        <f t="shared" si="30"/>
        <v>PH2-4-051</v>
      </c>
      <c r="V132" s="7" t="s">
        <v>479</v>
      </c>
      <c r="W132" s="7"/>
      <c r="X132" s="16"/>
      <c r="Y132" s="7" t="s">
        <v>681</v>
      </c>
      <c r="Z132" s="64">
        <v>26105</v>
      </c>
      <c r="AA132" s="7" t="s">
        <v>330</v>
      </c>
      <c r="AB132" s="36">
        <v>10516</v>
      </c>
      <c r="AC132" s="36">
        <v>80</v>
      </c>
      <c r="AD132" s="36"/>
      <c r="AE132" s="36"/>
      <c r="AF132" s="38"/>
      <c r="AG132" s="7" t="str">
        <f t="shared" si="32"/>
        <v>PH2-6-105</v>
      </c>
      <c r="AH132" s="59"/>
      <c r="AI132" s="7"/>
      <c r="AJ132" s="16"/>
      <c r="AK132" s="16"/>
      <c r="AL132" s="16"/>
      <c r="AM132" s="16"/>
      <c r="AN132" s="27"/>
      <c r="AO132" s="27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</row>
    <row r="133" spans="1:56" ht="16.5" customHeight="1">
      <c r="A133" s="7" t="s">
        <v>682</v>
      </c>
      <c r="B133" s="35">
        <v>13017</v>
      </c>
      <c r="C133" s="7" t="s">
        <v>400</v>
      </c>
      <c r="D133" s="53">
        <v>10611</v>
      </c>
      <c r="E133" s="36">
        <v>80</v>
      </c>
      <c r="F133" s="36"/>
      <c r="G133" s="36"/>
      <c r="H133" s="36"/>
      <c r="I133" s="7" t="str">
        <f t="shared" si="31"/>
        <v>PH1-3-017</v>
      </c>
      <c r="J133" s="7"/>
      <c r="K133" s="7"/>
      <c r="L133" s="16"/>
      <c r="M133" s="7" t="s">
        <v>683</v>
      </c>
      <c r="N133" s="35">
        <v>24052</v>
      </c>
      <c r="O133" s="7" t="s">
        <v>206</v>
      </c>
      <c r="P133" s="53">
        <v>10591</v>
      </c>
      <c r="Q133" s="36">
        <v>80</v>
      </c>
      <c r="R133" s="7"/>
      <c r="S133" s="7"/>
      <c r="T133" s="38" t="s">
        <v>207</v>
      </c>
      <c r="U133" s="7" t="str">
        <f t="shared" si="30"/>
        <v>PH2-4-052</v>
      </c>
      <c r="V133" s="7"/>
      <c r="W133" s="7"/>
      <c r="X133" s="16"/>
      <c r="Y133" s="7"/>
      <c r="Z133" s="7"/>
      <c r="AA133" s="7"/>
      <c r="AB133" s="36"/>
      <c r="AC133" s="36"/>
      <c r="AD133" s="36"/>
      <c r="AE133" s="36"/>
      <c r="AF133" s="38"/>
      <c r="AG133" s="7"/>
      <c r="AH133" s="7"/>
      <c r="AI133" s="7"/>
      <c r="AJ133" s="16"/>
      <c r="AK133" s="16"/>
      <c r="AL133" s="16"/>
      <c r="AM133" s="16"/>
      <c r="AN133" s="27"/>
      <c r="AO133" s="27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</row>
    <row r="134" spans="1:56" ht="16.5" customHeight="1">
      <c r="A134" s="7" t="s">
        <v>684</v>
      </c>
      <c r="B134" s="35">
        <v>13018</v>
      </c>
      <c r="C134" s="7" t="s">
        <v>400</v>
      </c>
      <c r="D134" s="53">
        <v>10616</v>
      </c>
      <c r="E134" s="36">
        <v>80</v>
      </c>
      <c r="F134" s="36"/>
      <c r="G134" s="36"/>
      <c r="H134" s="36" t="s">
        <v>207</v>
      </c>
      <c r="I134" s="7" t="str">
        <f t="shared" si="31"/>
        <v>PH1-3-018</v>
      </c>
      <c r="J134" s="7"/>
      <c r="K134" s="7"/>
      <c r="L134" s="16"/>
      <c r="M134" s="7" t="s">
        <v>685</v>
      </c>
      <c r="N134" s="35">
        <v>24053</v>
      </c>
      <c r="O134" s="7" t="s">
        <v>206</v>
      </c>
      <c r="P134" s="53">
        <v>10596</v>
      </c>
      <c r="Q134" s="36">
        <v>80</v>
      </c>
      <c r="R134" s="36"/>
      <c r="S134" s="36"/>
      <c r="T134" s="38"/>
      <c r="U134" s="7" t="str">
        <f t="shared" si="30"/>
        <v>PH2-4-053</v>
      </c>
      <c r="V134" s="7"/>
      <c r="W134" s="7"/>
      <c r="X134" s="16"/>
      <c r="Y134" s="213" t="s">
        <v>686</v>
      </c>
      <c r="Z134" s="214"/>
      <c r="AA134" s="215"/>
      <c r="AB134" s="33"/>
      <c r="AC134" s="32"/>
      <c r="AD134" s="32"/>
      <c r="AE134" s="32"/>
      <c r="AF134" s="34"/>
      <c r="AG134" s="32"/>
      <c r="AH134" s="32"/>
      <c r="AI134" s="32"/>
      <c r="AJ134" s="16"/>
      <c r="AK134" s="16"/>
      <c r="AL134" s="16"/>
      <c r="AM134" s="16"/>
      <c r="AN134" s="27"/>
      <c r="AO134" s="27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</row>
    <row r="135" spans="1:56" ht="16.5" customHeight="1">
      <c r="A135" s="7" t="s">
        <v>687</v>
      </c>
      <c r="B135" s="35">
        <v>13019</v>
      </c>
      <c r="C135" s="7" t="s">
        <v>206</v>
      </c>
      <c r="D135" s="53">
        <v>10621</v>
      </c>
      <c r="E135" s="36">
        <v>80</v>
      </c>
      <c r="F135" s="36"/>
      <c r="G135" s="36"/>
      <c r="H135" s="36"/>
      <c r="I135" s="7" t="str">
        <f t="shared" si="31"/>
        <v>PH1-3-019</v>
      </c>
      <c r="J135" s="7"/>
      <c r="K135" s="7"/>
      <c r="L135" s="16"/>
      <c r="M135" s="7" t="s">
        <v>688</v>
      </c>
      <c r="N135" s="35">
        <v>24054</v>
      </c>
      <c r="O135" s="7" t="s">
        <v>206</v>
      </c>
      <c r="P135" s="53">
        <v>10601</v>
      </c>
      <c r="Q135" s="36">
        <v>80</v>
      </c>
      <c r="R135" s="7"/>
      <c r="S135" s="7"/>
      <c r="T135" s="38" t="s">
        <v>207</v>
      </c>
      <c r="U135" s="7" t="str">
        <f t="shared" si="30"/>
        <v>PH2-4-054</v>
      </c>
      <c r="V135" s="7"/>
      <c r="W135" s="7"/>
      <c r="X135" s="16"/>
      <c r="Y135" s="7" t="s">
        <v>689</v>
      </c>
      <c r="Z135" s="64">
        <v>26201</v>
      </c>
      <c r="AA135" s="7" t="s">
        <v>641</v>
      </c>
      <c r="AB135" s="36">
        <v>10521</v>
      </c>
      <c r="AC135" s="36">
        <v>80</v>
      </c>
      <c r="AD135" s="36"/>
      <c r="AE135" s="36"/>
      <c r="AF135" s="38" t="s">
        <v>207</v>
      </c>
      <c r="AG135" s="7" t="str">
        <f t="shared" ref="AG135:AG150" si="33">"PH"&amp;RIGHT(Y135,7)</f>
        <v>PH2-6-201</v>
      </c>
      <c r="AH135" s="59" t="s">
        <v>690</v>
      </c>
      <c r="AI135" s="7"/>
      <c r="AJ135" s="16"/>
      <c r="AK135" s="16"/>
      <c r="AL135" s="16"/>
      <c r="AM135" s="16"/>
      <c r="AN135" s="27"/>
      <c r="AO135" s="27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</row>
    <row r="136" spans="1:56" ht="16.5" customHeight="1">
      <c r="A136" s="7" t="s">
        <v>691</v>
      </c>
      <c r="B136" s="35">
        <v>13020</v>
      </c>
      <c r="C136" s="7" t="s">
        <v>400</v>
      </c>
      <c r="D136" s="53">
        <v>10626</v>
      </c>
      <c r="E136" s="36">
        <v>80</v>
      </c>
      <c r="F136" s="36"/>
      <c r="G136" s="36"/>
      <c r="H136" s="36" t="s">
        <v>207</v>
      </c>
      <c r="I136" s="7" t="str">
        <f t="shared" si="31"/>
        <v>PH1-3-020</v>
      </c>
      <c r="J136" s="7"/>
      <c r="K136" s="7"/>
      <c r="L136" s="16"/>
      <c r="M136" s="7" t="s">
        <v>692</v>
      </c>
      <c r="N136" s="35">
        <v>24055</v>
      </c>
      <c r="O136" s="7" t="s">
        <v>206</v>
      </c>
      <c r="P136" s="53">
        <v>10606</v>
      </c>
      <c r="Q136" s="36">
        <v>80</v>
      </c>
      <c r="R136" s="36"/>
      <c r="S136" s="36"/>
      <c r="T136" s="38"/>
      <c r="U136" s="7" t="str">
        <f t="shared" si="30"/>
        <v>PH2-4-055</v>
      </c>
      <c r="V136" s="7"/>
      <c r="W136" s="7"/>
      <c r="X136" s="16"/>
      <c r="Y136" s="7" t="s">
        <v>693</v>
      </c>
      <c r="Z136" s="64">
        <v>26202</v>
      </c>
      <c r="AA136" s="7" t="s">
        <v>326</v>
      </c>
      <c r="AB136" s="36">
        <v>10526</v>
      </c>
      <c r="AC136" s="36">
        <v>80</v>
      </c>
      <c r="AD136" s="36"/>
      <c r="AE136" s="36"/>
      <c r="AF136" s="38"/>
      <c r="AG136" s="7" t="str">
        <f t="shared" si="33"/>
        <v>PH2-6-202</v>
      </c>
      <c r="AH136" s="59"/>
      <c r="AI136" s="7"/>
      <c r="AJ136" s="16"/>
      <c r="AK136" s="16"/>
      <c r="AL136" s="16"/>
      <c r="AM136" s="16"/>
      <c r="AN136" s="27"/>
      <c r="AO136" s="27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</row>
    <row r="137" spans="1:56" ht="16.5" customHeight="1">
      <c r="A137" s="7" t="s">
        <v>694</v>
      </c>
      <c r="B137" s="35">
        <v>13021</v>
      </c>
      <c r="C137" s="7" t="s">
        <v>400</v>
      </c>
      <c r="D137" s="53">
        <v>10631</v>
      </c>
      <c r="E137" s="36">
        <v>80</v>
      </c>
      <c r="F137" s="36"/>
      <c r="G137" s="36"/>
      <c r="H137" s="36"/>
      <c r="I137" s="7" t="str">
        <f t="shared" si="31"/>
        <v>PH1-3-021</v>
      </c>
      <c r="J137" s="7"/>
      <c r="K137" s="7"/>
      <c r="L137" s="16"/>
      <c r="M137" s="7" t="s">
        <v>695</v>
      </c>
      <c r="N137" s="35">
        <v>24056</v>
      </c>
      <c r="O137" s="7" t="s">
        <v>206</v>
      </c>
      <c r="P137" s="53">
        <v>10611</v>
      </c>
      <c r="Q137" s="36">
        <v>80</v>
      </c>
      <c r="R137" s="36"/>
      <c r="S137" s="36"/>
      <c r="T137" s="38" t="s">
        <v>207</v>
      </c>
      <c r="U137" s="7" t="str">
        <f t="shared" si="30"/>
        <v>PH2-4-056</v>
      </c>
      <c r="V137" s="57" t="s">
        <v>92</v>
      </c>
      <c r="W137" s="7"/>
      <c r="X137" s="16"/>
      <c r="Y137" s="7" t="s">
        <v>696</v>
      </c>
      <c r="Z137" s="64">
        <v>26203</v>
      </c>
      <c r="AA137" s="7" t="s">
        <v>663</v>
      </c>
      <c r="AB137" s="36">
        <v>10531</v>
      </c>
      <c r="AC137" s="36">
        <v>80</v>
      </c>
      <c r="AD137" s="36"/>
      <c r="AE137" s="36"/>
      <c r="AF137" s="38" t="s">
        <v>207</v>
      </c>
      <c r="AG137" s="7" t="str">
        <f t="shared" si="33"/>
        <v>PH2-6-203</v>
      </c>
      <c r="AH137" s="59"/>
      <c r="AI137" s="7"/>
      <c r="AJ137" s="16"/>
      <c r="AK137" s="16"/>
      <c r="AL137" s="16"/>
      <c r="AM137" s="16"/>
      <c r="AN137" s="27"/>
      <c r="AO137" s="27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</row>
    <row r="138" spans="1:56" ht="16.5" customHeight="1">
      <c r="A138" s="7" t="s">
        <v>697</v>
      </c>
      <c r="B138" s="35">
        <v>13022</v>
      </c>
      <c r="C138" s="7" t="s">
        <v>206</v>
      </c>
      <c r="D138" s="53">
        <v>10636</v>
      </c>
      <c r="E138" s="36">
        <v>80</v>
      </c>
      <c r="F138" s="36"/>
      <c r="G138" s="36"/>
      <c r="H138" s="36" t="s">
        <v>207</v>
      </c>
      <c r="I138" s="7" t="str">
        <f t="shared" si="31"/>
        <v>PH1-3-022</v>
      </c>
      <c r="J138" s="7"/>
      <c r="K138" s="7"/>
      <c r="L138" s="16"/>
      <c r="M138" s="7" t="s">
        <v>698</v>
      </c>
      <c r="N138" s="35">
        <v>24057</v>
      </c>
      <c r="O138" s="7" t="s">
        <v>206</v>
      </c>
      <c r="P138" s="53">
        <v>10616</v>
      </c>
      <c r="Q138" s="36">
        <v>80</v>
      </c>
      <c r="R138" s="36"/>
      <c r="S138" s="36"/>
      <c r="T138" s="38"/>
      <c r="U138" s="7" t="str">
        <f t="shared" si="30"/>
        <v>PH2-4-057</v>
      </c>
      <c r="V138" s="7"/>
      <c r="W138" s="7"/>
      <c r="X138" s="16"/>
      <c r="Y138" s="7" t="s">
        <v>699</v>
      </c>
      <c r="Z138" s="64">
        <v>26204</v>
      </c>
      <c r="AA138" s="7" t="s">
        <v>663</v>
      </c>
      <c r="AB138" s="36">
        <v>10536</v>
      </c>
      <c r="AC138" s="36">
        <v>80</v>
      </c>
      <c r="AD138" s="36"/>
      <c r="AE138" s="36"/>
      <c r="AF138" s="38"/>
      <c r="AG138" s="7" t="str">
        <f t="shared" si="33"/>
        <v>PH2-6-204</v>
      </c>
      <c r="AH138" s="59"/>
      <c r="AI138" s="7"/>
      <c r="AJ138" s="16"/>
      <c r="AK138" s="16"/>
      <c r="AL138" s="16"/>
      <c r="AM138" s="16"/>
      <c r="AN138" s="27"/>
      <c r="AO138" s="27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</row>
    <row r="139" spans="1:56" ht="16.5" customHeight="1">
      <c r="A139" s="7" t="s">
        <v>700</v>
      </c>
      <c r="B139" s="35">
        <v>13023</v>
      </c>
      <c r="C139" s="7" t="s">
        <v>206</v>
      </c>
      <c r="D139" s="53">
        <v>10641</v>
      </c>
      <c r="E139" s="36">
        <v>80</v>
      </c>
      <c r="F139" s="36"/>
      <c r="G139" s="36"/>
      <c r="H139" s="36"/>
      <c r="I139" s="7" t="str">
        <f t="shared" si="31"/>
        <v>PH1-3-023</v>
      </c>
      <c r="J139" s="7"/>
      <c r="K139" s="7"/>
      <c r="L139" s="16"/>
      <c r="M139" s="7" t="s">
        <v>701</v>
      </c>
      <c r="N139" s="35">
        <v>24058</v>
      </c>
      <c r="O139" s="7" t="s">
        <v>478</v>
      </c>
      <c r="P139" s="53">
        <v>10621</v>
      </c>
      <c r="Q139" s="36"/>
      <c r="R139" s="36"/>
      <c r="S139" s="36">
        <v>1.95</v>
      </c>
      <c r="T139" s="38" t="s">
        <v>207</v>
      </c>
      <c r="U139" s="7" t="str">
        <f t="shared" si="30"/>
        <v>PH2-4-058</v>
      </c>
      <c r="V139" s="7" t="s">
        <v>479</v>
      </c>
      <c r="W139" s="7"/>
      <c r="X139" s="16"/>
      <c r="Y139" s="7" t="s">
        <v>702</v>
      </c>
      <c r="Z139" s="64">
        <v>26205</v>
      </c>
      <c r="AA139" s="7" t="s">
        <v>206</v>
      </c>
      <c r="AB139" s="36">
        <v>10541</v>
      </c>
      <c r="AC139" s="36">
        <v>80</v>
      </c>
      <c r="AD139" s="36"/>
      <c r="AE139" s="36"/>
      <c r="AF139" s="38" t="s">
        <v>207</v>
      </c>
      <c r="AG139" s="7" t="str">
        <f t="shared" si="33"/>
        <v>PH2-6-205</v>
      </c>
      <c r="AH139" s="59"/>
      <c r="AI139" s="7"/>
      <c r="AJ139" s="16"/>
      <c r="AK139" s="16"/>
      <c r="AL139" s="16"/>
      <c r="AM139" s="16"/>
      <c r="AN139" s="27"/>
      <c r="AO139" s="27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</row>
    <row r="140" spans="1:56" ht="16.5" customHeight="1">
      <c r="A140" s="7" t="s">
        <v>703</v>
      </c>
      <c r="B140" s="35">
        <v>13024</v>
      </c>
      <c r="C140" s="7" t="s">
        <v>326</v>
      </c>
      <c r="D140" s="53">
        <v>10646</v>
      </c>
      <c r="E140" s="36">
        <v>80</v>
      </c>
      <c r="F140" s="36"/>
      <c r="G140" s="36"/>
      <c r="H140" s="36" t="s">
        <v>207</v>
      </c>
      <c r="I140" s="7" t="str">
        <f t="shared" si="31"/>
        <v>PH1-3-024</v>
      </c>
      <c r="J140" s="7"/>
      <c r="K140" s="7"/>
      <c r="L140" s="16"/>
      <c r="M140" s="7" t="s">
        <v>704</v>
      </c>
      <c r="N140" s="35">
        <v>24059</v>
      </c>
      <c r="O140" s="7" t="s">
        <v>206</v>
      </c>
      <c r="P140" s="53">
        <v>10626</v>
      </c>
      <c r="Q140" s="36">
        <v>80</v>
      </c>
      <c r="R140" s="36"/>
      <c r="S140" s="36"/>
      <c r="T140" s="38" t="s">
        <v>207</v>
      </c>
      <c r="U140" s="7" t="str">
        <f t="shared" si="30"/>
        <v>PH2-4-059</v>
      </c>
      <c r="V140" s="7"/>
      <c r="W140" s="7"/>
      <c r="X140" s="16"/>
      <c r="Y140" s="7" t="s">
        <v>705</v>
      </c>
      <c r="Z140" s="64">
        <v>26206</v>
      </c>
      <c r="AA140" s="7" t="s">
        <v>206</v>
      </c>
      <c r="AB140" s="36">
        <v>10546</v>
      </c>
      <c r="AC140" s="36">
        <v>80</v>
      </c>
      <c r="AD140" s="36"/>
      <c r="AE140" s="36"/>
      <c r="AF140" s="38"/>
      <c r="AG140" s="7" t="str">
        <f t="shared" si="33"/>
        <v>PH2-6-206</v>
      </c>
      <c r="AH140" s="59"/>
      <c r="AI140" s="7"/>
      <c r="AJ140" s="16"/>
      <c r="AK140" s="16"/>
      <c r="AL140" s="16"/>
      <c r="AM140" s="16"/>
      <c r="AN140" s="27"/>
      <c r="AO140" s="27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</row>
    <row r="141" spans="1:56" ht="16.5" customHeight="1">
      <c r="A141" s="7" t="s">
        <v>706</v>
      </c>
      <c r="B141" s="35">
        <v>13025</v>
      </c>
      <c r="C141" s="7" t="s">
        <v>326</v>
      </c>
      <c r="D141" s="53">
        <v>10651</v>
      </c>
      <c r="E141" s="36">
        <v>80</v>
      </c>
      <c r="F141" s="36"/>
      <c r="G141" s="36"/>
      <c r="H141" s="36"/>
      <c r="I141" s="7" t="str">
        <f t="shared" si="31"/>
        <v>PH1-3-025</v>
      </c>
      <c r="J141" s="16"/>
      <c r="K141" s="7"/>
      <c r="L141" s="16"/>
      <c r="M141" s="7" t="s">
        <v>707</v>
      </c>
      <c r="N141" s="35">
        <v>24060</v>
      </c>
      <c r="O141" s="7" t="s">
        <v>206</v>
      </c>
      <c r="P141" s="53">
        <v>10631</v>
      </c>
      <c r="Q141" s="36">
        <v>80</v>
      </c>
      <c r="R141" s="36"/>
      <c r="S141" s="36"/>
      <c r="T141" s="38"/>
      <c r="U141" s="7" t="str">
        <f t="shared" si="30"/>
        <v>PH2-4-060</v>
      </c>
      <c r="V141" s="7"/>
      <c r="W141" s="7"/>
      <c r="X141" s="27" t="s">
        <v>708</v>
      </c>
      <c r="Y141" s="7" t="s">
        <v>709</v>
      </c>
      <c r="Z141" s="64">
        <v>26207</v>
      </c>
      <c r="AA141" s="7" t="s">
        <v>206</v>
      </c>
      <c r="AB141" s="36">
        <v>10551</v>
      </c>
      <c r="AC141" s="36">
        <v>80</v>
      </c>
      <c r="AD141" s="36"/>
      <c r="AE141" s="36"/>
      <c r="AF141" s="38" t="s">
        <v>207</v>
      </c>
      <c r="AG141" s="7" t="str">
        <f t="shared" si="33"/>
        <v>PH2-6-207</v>
      </c>
      <c r="AH141" s="59"/>
      <c r="AI141" s="7"/>
      <c r="AJ141" s="16"/>
      <c r="AK141" s="16"/>
      <c r="AL141" s="16"/>
      <c r="AM141" s="16"/>
      <c r="AN141" s="27"/>
      <c r="AO141" s="27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</row>
    <row r="142" spans="1:56" ht="16.5" customHeight="1">
      <c r="A142" s="7" t="s">
        <v>710</v>
      </c>
      <c r="B142" s="35">
        <v>13026</v>
      </c>
      <c r="C142" s="7" t="s">
        <v>711</v>
      </c>
      <c r="D142" s="53">
        <v>10656</v>
      </c>
      <c r="E142" s="36"/>
      <c r="F142" s="36">
        <v>0.75</v>
      </c>
      <c r="G142" s="36"/>
      <c r="H142" s="38" t="s">
        <v>217</v>
      </c>
      <c r="I142" s="7" t="str">
        <f t="shared" si="31"/>
        <v>PH1-3-026</v>
      </c>
      <c r="J142" s="57" t="s">
        <v>712</v>
      </c>
      <c r="K142" s="7"/>
      <c r="L142" s="16"/>
      <c r="M142" s="7" t="s">
        <v>713</v>
      </c>
      <c r="N142" s="35">
        <v>24061</v>
      </c>
      <c r="O142" s="7" t="s">
        <v>206</v>
      </c>
      <c r="P142" s="53">
        <v>10636</v>
      </c>
      <c r="Q142" s="36">
        <v>80</v>
      </c>
      <c r="R142" s="36"/>
      <c r="S142" s="36"/>
      <c r="T142" s="38" t="s">
        <v>207</v>
      </c>
      <c r="U142" s="7" t="str">
        <f t="shared" si="30"/>
        <v>PH2-4-061</v>
      </c>
      <c r="V142" s="7"/>
      <c r="W142" s="7"/>
      <c r="X142" s="27" t="s">
        <v>708</v>
      </c>
      <c r="Y142" s="7" t="s">
        <v>714</v>
      </c>
      <c r="Z142" s="64">
        <v>26208</v>
      </c>
      <c r="AA142" s="7" t="s">
        <v>206</v>
      </c>
      <c r="AB142" s="36">
        <v>10556</v>
      </c>
      <c r="AC142" s="36">
        <v>80</v>
      </c>
      <c r="AD142" s="36"/>
      <c r="AE142" s="36"/>
      <c r="AF142" s="38"/>
      <c r="AG142" s="7" t="str">
        <f t="shared" si="33"/>
        <v>PH2-6-208</v>
      </c>
      <c r="AH142" s="59"/>
      <c r="AI142" s="7"/>
      <c r="AJ142" s="16"/>
      <c r="AK142" s="16"/>
      <c r="AL142" s="16"/>
      <c r="AM142" s="16"/>
      <c r="AN142" s="27"/>
      <c r="AO142" s="27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</row>
    <row r="143" spans="1:56" ht="16.5" customHeight="1">
      <c r="A143" s="7" t="s">
        <v>715</v>
      </c>
      <c r="B143" s="35">
        <v>13027</v>
      </c>
      <c r="C143" s="7" t="s">
        <v>326</v>
      </c>
      <c r="D143" s="53">
        <v>10661</v>
      </c>
      <c r="E143" s="36">
        <v>80</v>
      </c>
      <c r="F143" s="36"/>
      <c r="G143" s="36"/>
      <c r="H143" s="36"/>
      <c r="I143" s="7" t="str">
        <f t="shared" si="31"/>
        <v>PH1-3-027</v>
      </c>
      <c r="J143" s="7"/>
      <c r="K143" s="7"/>
      <c r="L143" s="16"/>
      <c r="M143" s="7" t="s">
        <v>716</v>
      </c>
      <c r="N143" s="35">
        <v>24062</v>
      </c>
      <c r="O143" s="7" t="s">
        <v>206</v>
      </c>
      <c r="P143" s="53">
        <v>10641</v>
      </c>
      <c r="Q143" s="36">
        <v>80</v>
      </c>
      <c r="R143" s="36"/>
      <c r="S143" s="36"/>
      <c r="T143" s="38"/>
      <c r="U143" s="7" t="str">
        <f t="shared" si="30"/>
        <v>PH2-4-062</v>
      </c>
      <c r="V143" s="7"/>
      <c r="W143" s="7"/>
      <c r="X143" s="27" t="s">
        <v>708</v>
      </c>
      <c r="Y143" s="7" t="s">
        <v>717</v>
      </c>
      <c r="Z143" s="64">
        <v>26209</v>
      </c>
      <c r="AA143" s="7" t="s">
        <v>206</v>
      </c>
      <c r="AB143" s="36">
        <v>10561</v>
      </c>
      <c r="AC143" s="36">
        <v>80</v>
      </c>
      <c r="AD143" s="36"/>
      <c r="AE143" s="36"/>
      <c r="AF143" s="38" t="s">
        <v>207</v>
      </c>
      <c r="AG143" s="7" t="str">
        <f t="shared" si="33"/>
        <v>PH2-6-209</v>
      </c>
      <c r="AH143" s="59"/>
      <c r="AI143" s="7"/>
      <c r="AJ143" s="16"/>
      <c r="AK143" s="16"/>
      <c r="AL143" s="16"/>
      <c r="AM143" s="16"/>
      <c r="AN143" s="27"/>
      <c r="AO143" s="27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</row>
    <row r="144" spans="1:56" ht="16.5" customHeight="1">
      <c r="A144" s="7" t="s">
        <v>718</v>
      </c>
      <c r="B144" s="35">
        <v>13028</v>
      </c>
      <c r="C144" s="7" t="s">
        <v>330</v>
      </c>
      <c r="D144" s="53">
        <v>10666</v>
      </c>
      <c r="E144" s="36">
        <v>80</v>
      </c>
      <c r="F144" s="36"/>
      <c r="G144" s="36"/>
      <c r="H144" s="36"/>
      <c r="I144" s="7" t="str">
        <f t="shared" si="31"/>
        <v>PH1-3-028</v>
      </c>
      <c r="J144" s="7"/>
      <c r="K144" s="7"/>
      <c r="L144" s="16"/>
      <c r="M144" s="7" t="s">
        <v>719</v>
      </c>
      <c r="N144" s="35">
        <v>24063</v>
      </c>
      <c r="O144" s="7" t="s">
        <v>206</v>
      </c>
      <c r="P144" s="53">
        <v>10646</v>
      </c>
      <c r="Q144" s="36">
        <v>80</v>
      </c>
      <c r="R144" s="36"/>
      <c r="S144" s="36"/>
      <c r="T144" s="38" t="s">
        <v>207</v>
      </c>
      <c r="U144" s="7" t="str">
        <f t="shared" si="30"/>
        <v>PH2-4-063</v>
      </c>
      <c r="V144" s="7"/>
      <c r="W144" s="7"/>
      <c r="X144" s="27" t="s">
        <v>708</v>
      </c>
      <c r="Y144" s="7" t="s">
        <v>720</v>
      </c>
      <c r="Z144" s="64">
        <v>26210</v>
      </c>
      <c r="AA144" s="7" t="s">
        <v>206</v>
      </c>
      <c r="AB144" s="36">
        <v>10566</v>
      </c>
      <c r="AC144" s="36">
        <v>80</v>
      </c>
      <c r="AD144" s="36"/>
      <c r="AE144" s="36"/>
      <c r="AF144" s="38"/>
      <c r="AG144" s="7" t="str">
        <f t="shared" si="33"/>
        <v>PH2-6-210</v>
      </c>
      <c r="AH144" s="59"/>
      <c r="AI144" s="7"/>
      <c r="AJ144" s="16"/>
      <c r="AK144" s="16"/>
      <c r="AL144" s="16"/>
      <c r="AM144" s="16"/>
      <c r="AN144" s="27"/>
      <c r="AO144" s="27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</row>
    <row r="145" spans="1:56" ht="16.5" customHeight="1">
      <c r="A145" s="65"/>
      <c r="B145" s="65"/>
      <c r="C145" s="65"/>
      <c r="D145" s="36"/>
      <c r="E145" s="36"/>
      <c r="F145" s="36"/>
      <c r="G145" s="36"/>
      <c r="H145" s="36"/>
      <c r="I145" s="7"/>
      <c r="J145" s="7"/>
      <c r="K145" s="7"/>
      <c r="L145" s="16"/>
      <c r="M145" s="7" t="s">
        <v>721</v>
      </c>
      <c r="N145" s="35">
        <v>24064</v>
      </c>
      <c r="O145" s="7" t="s">
        <v>326</v>
      </c>
      <c r="P145" s="53">
        <v>10651</v>
      </c>
      <c r="Q145" s="36">
        <v>80</v>
      </c>
      <c r="R145" s="36"/>
      <c r="S145" s="36"/>
      <c r="T145" s="38"/>
      <c r="U145" s="7" t="str">
        <f t="shared" si="30"/>
        <v>PH2-4-064</v>
      </c>
      <c r="V145" s="7"/>
      <c r="W145" s="7"/>
      <c r="X145" s="27" t="s">
        <v>708</v>
      </c>
      <c r="Y145" s="7" t="s">
        <v>722</v>
      </c>
      <c r="Z145" s="64">
        <v>26211</v>
      </c>
      <c r="AA145" s="7" t="s">
        <v>206</v>
      </c>
      <c r="AB145" s="36">
        <v>10571</v>
      </c>
      <c r="AC145" s="36">
        <v>80</v>
      </c>
      <c r="AD145" s="36"/>
      <c r="AE145" s="36"/>
      <c r="AF145" s="38" t="s">
        <v>207</v>
      </c>
      <c r="AG145" s="7" t="str">
        <f t="shared" si="33"/>
        <v>PH2-6-211</v>
      </c>
      <c r="AH145" s="52"/>
      <c r="AI145" s="7"/>
      <c r="AJ145" s="16"/>
      <c r="AK145" s="16"/>
      <c r="AL145" s="16"/>
      <c r="AM145" s="16"/>
      <c r="AN145" s="27"/>
      <c r="AO145" s="27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</row>
    <row r="146" spans="1:56" ht="16.5" customHeight="1">
      <c r="A146" s="213" t="s">
        <v>20</v>
      </c>
      <c r="B146" s="214"/>
      <c r="C146" s="215"/>
      <c r="D146" s="32"/>
      <c r="E146" s="32"/>
      <c r="F146" s="32"/>
      <c r="G146" s="32"/>
      <c r="H146" s="32"/>
      <c r="I146" s="32"/>
      <c r="J146" s="32"/>
      <c r="K146" s="32"/>
      <c r="L146" s="16"/>
      <c r="M146" s="7" t="s">
        <v>723</v>
      </c>
      <c r="N146" s="35">
        <v>24065</v>
      </c>
      <c r="O146" s="7" t="s">
        <v>326</v>
      </c>
      <c r="P146" s="53">
        <v>10656</v>
      </c>
      <c r="Q146" s="36">
        <v>80</v>
      </c>
      <c r="R146" s="36"/>
      <c r="S146" s="36"/>
      <c r="T146" s="38" t="s">
        <v>207</v>
      </c>
      <c r="U146" s="7" t="str">
        <f t="shared" si="30"/>
        <v>PH2-4-065</v>
      </c>
      <c r="V146" s="7"/>
      <c r="W146" s="7"/>
      <c r="X146" s="27" t="s">
        <v>708</v>
      </c>
      <c r="Y146" s="7" t="s">
        <v>724</v>
      </c>
      <c r="Z146" s="64">
        <v>26212</v>
      </c>
      <c r="AA146" s="7" t="s">
        <v>206</v>
      </c>
      <c r="AB146" s="36">
        <v>10576</v>
      </c>
      <c r="AC146" s="36">
        <v>80</v>
      </c>
      <c r="AD146" s="36"/>
      <c r="AE146" s="36"/>
      <c r="AF146" s="38"/>
      <c r="AG146" s="7" t="str">
        <f t="shared" si="33"/>
        <v>PH2-6-212</v>
      </c>
      <c r="AH146" s="59"/>
      <c r="AI146" s="7"/>
      <c r="AJ146" s="16"/>
      <c r="AK146" s="16"/>
      <c r="AL146" s="16"/>
      <c r="AM146" s="16"/>
      <c r="AN146" s="27"/>
      <c r="AO146" s="27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</row>
    <row r="147" spans="1:56" ht="16.5" customHeight="1">
      <c r="A147" s="7" t="s">
        <v>725</v>
      </c>
      <c r="B147" s="35">
        <v>14001</v>
      </c>
      <c r="C147" s="7" t="s">
        <v>726</v>
      </c>
      <c r="D147" s="53">
        <v>10671</v>
      </c>
      <c r="E147" s="36"/>
      <c r="F147" s="36">
        <v>0.75</v>
      </c>
      <c r="G147" s="36"/>
      <c r="H147" s="38" t="s">
        <v>217</v>
      </c>
      <c r="I147" s="7" t="str">
        <f t="shared" ref="I147:I149" si="34">"PH"&amp;RIGHT(A147,7)</f>
        <v>PH1-4-001</v>
      </c>
      <c r="J147" s="7"/>
      <c r="K147" s="7"/>
      <c r="L147" s="16"/>
      <c r="M147" s="7" t="s">
        <v>727</v>
      </c>
      <c r="N147" s="35">
        <v>24066</v>
      </c>
      <c r="O147" s="7" t="s">
        <v>728</v>
      </c>
      <c r="P147" s="53">
        <v>10661</v>
      </c>
      <c r="Q147" s="36"/>
      <c r="R147" s="36">
        <v>0.75</v>
      </c>
      <c r="S147" s="36"/>
      <c r="T147" s="38" t="s">
        <v>217</v>
      </c>
      <c r="U147" s="7" t="str">
        <f t="shared" si="30"/>
        <v>PH2-4-066</v>
      </c>
      <c r="V147" s="7"/>
      <c r="W147" s="7"/>
      <c r="X147" s="27"/>
      <c r="Y147" s="7" t="s">
        <v>729</v>
      </c>
      <c r="Z147" s="64">
        <v>26213</v>
      </c>
      <c r="AA147" s="7" t="s">
        <v>206</v>
      </c>
      <c r="AB147" s="36">
        <v>10581</v>
      </c>
      <c r="AC147" s="36">
        <v>80</v>
      </c>
      <c r="AD147" s="36"/>
      <c r="AE147" s="36"/>
      <c r="AF147" s="38" t="s">
        <v>207</v>
      </c>
      <c r="AG147" s="7" t="str">
        <f t="shared" si="33"/>
        <v>PH2-6-213</v>
      </c>
      <c r="AH147" s="59"/>
      <c r="AI147" s="7"/>
      <c r="AJ147" s="16"/>
      <c r="AK147" s="16"/>
      <c r="AL147" s="16"/>
      <c r="AM147" s="16"/>
      <c r="AN147" s="27"/>
      <c r="AO147" s="27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</row>
    <row r="148" spans="1:56" ht="16.5" customHeight="1">
      <c r="A148" s="7" t="s">
        <v>730</v>
      </c>
      <c r="B148" s="35">
        <v>14002</v>
      </c>
      <c r="C148" s="7" t="s">
        <v>206</v>
      </c>
      <c r="D148" s="53">
        <v>10676</v>
      </c>
      <c r="E148" s="36">
        <v>80</v>
      </c>
      <c r="F148" s="36"/>
      <c r="G148" s="36"/>
      <c r="H148" s="36"/>
      <c r="I148" s="7" t="str">
        <f t="shared" si="34"/>
        <v>PH1-4-002</v>
      </c>
      <c r="J148" s="7"/>
      <c r="K148" s="7"/>
      <c r="L148" s="16"/>
      <c r="M148" s="7" t="s">
        <v>731</v>
      </c>
      <c r="N148" s="35">
        <v>24067</v>
      </c>
      <c r="O148" s="7" t="s">
        <v>732</v>
      </c>
      <c r="P148" s="53">
        <v>10666</v>
      </c>
      <c r="Q148" s="36"/>
      <c r="R148" s="36">
        <v>0.75</v>
      </c>
      <c r="S148" s="36"/>
      <c r="T148" s="38" t="s">
        <v>217</v>
      </c>
      <c r="U148" s="7" t="str">
        <f t="shared" si="30"/>
        <v>PH2-4-067</v>
      </c>
      <c r="V148" s="7"/>
      <c r="W148" s="7"/>
      <c r="X148" s="27"/>
      <c r="Y148" s="7" t="s">
        <v>733</v>
      </c>
      <c r="Z148" s="64">
        <v>26214</v>
      </c>
      <c r="AA148" s="7" t="s">
        <v>206</v>
      </c>
      <c r="AB148" s="36">
        <v>10586</v>
      </c>
      <c r="AC148" s="36">
        <v>80</v>
      </c>
      <c r="AD148" s="36"/>
      <c r="AE148" s="36"/>
      <c r="AF148" s="38"/>
      <c r="AG148" s="7" t="str">
        <f t="shared" si="33"/>
        <v>PH2-6-214</v>
      </c>
      <c r="AH148" s="66" t="s">
        <v>113</v>
      </c>
      <c r="AI148" s="7"/>
      <c r="AJ148" s="16"/>
      <c r="AK148" s="16"/>
      <c r="AL148" s="16"/>
      <c r="AM148" s="16"/>
      <c r="AN148" s="27"/>
      <c r="AO148" s="27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</row>
    <row r="149" spans="1:56" ht="16.5" customHeight="1">
      <c r="A149" s="7" t="s">
        <v>734</v>
      </c>
      <c r="B149" s="35">
        <v>14003</v>
      </c>
      <c r="C149" s="7" t="s">
        <v>206</v>
      </c>
      <c r="D149" s="53">
        <v>10681</v>
      </c>
      <c r="E149" s="36">
        <v>80</v>
      </c>
      <c r="F149" s="36"/>
      <c r="G149" s="36"/>
      <c r="H149" s="36" t="s">
        <v>207</v>
      </c>
      <c r="I149" s="7" t="str">
        <f t="shared" si="34"/>
        <v>PH1-4-003</v>
      </c>
      <c r="J149" s="7"/>
      <c r="K149" s="7"/>
      <c r="L149" s="16"/>
      <c r="M149" s="7" t="s">
        <v>735</v>
      </c>
      <c r="N149" s="35">
        <v>24068</v>
      </c>
      <c r="O149" s="7" t="s">
        <v>326</v>
      </c>
      <c r="P149" s="53">
        <v>10671</v>
      </c>
      <c r="Q149" s="36">
        <v>80</v>
      </c>
      <c r="R149" s="36"/>
      <c r="S149" s="36"/>
      <c r="T149" s="38" t="s">
        <v>207</v>
      </c>
      <c r="U149" s="7" t="str">
        <f t="shared" si="30"/>
        <v>PH2-4-068</v>
      </c>
      <c r="V149" s="7"/>
      <c r="W149" s="7"/>
      <c r="X149" s="27"/>
      <c r="Y149" s="7" t="s">
        <v>736</v>
      </c>
      <c r="Z149" s="64">
        <v>26215</v>
      </c>
      <c r="AA149" s="7" t="s">
        <v>206</v>
      </c>
      <c r="AB149" s="36">
        <v>10591</v>
      </c>
      <c r="AC149" s="36">
        <v>80</v>
      </c>
      <c r="AD149" s="36"/>
      <c r="AE149" s="36"/>
      <c r="AF149" s="38" t="s">
        <v>207</v>
      </c>
      <c r="AG149" s="7" t="str">
        <f t="shared" si="33"/>
        <v>PH2-6-215</v>
      </c>
      <c r="AH149" s="59"/>
      <c r="AI149" s="7"/>
      <c r="AJ149" s="16"/>
      <c r="AK149" s="16"/>
      <c r="AL149" s="16"/>
      <c r="AM149" s="16"/>
      <c r="AN149" s="27"/>
      <c r="AO149" s="27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</row>
    <row r="150" spans="1:56" ht="16.5" customHeight="1">
      <c r="A150" s="60" t="s">
        <v>737</v>
      </c>
      <c r="B150" s="67">
        <v>14004</v>
      </c>
      <c r="C150" s="68" t="s">
        <v>206</v>
      </c>
      <c r="D150" s="53">
        <v>10686</v>
      </c>
      <c r="E150" s="69">
        <v>80</v>
      </c>
      <c r="F150" s="69"/>
      <c r="G150" s="69"/>
      <c r="H150" s="70" t="s">
        <v>207</v>
      </c>
      <c r="I150" s="68" t="s">
        <v>738</v>
      </c>
      <c r="J150" s="7"/>
      <c r="K150" s="7"/>
      <c r="L150" s="16"/>
      <c r="M150" s="7" t="s">
        <v>739</v>
      </c>
      <c r="N150" s="35">
        <v>24069</v>
      </c>
      <c r="O150" s="7" t="s">
        <v>330</v>
      </c>
      <c r="P150" s="53">
        <v>10676</v>
      </c>
      <c r="Q150" s="36">
        <v>80</v>
      </c>
      <c r="R150" s="36"/>
      <c r="S150" s="36"/>
      <c r="T150" s="38"/>
      <c r="U150" s="7" t="str">
        <f t="shared" si="30"/>
        <v>PH2-4-069</v>
      </c>
      <c r="V150" s="7"/>
      <c r="W150" s="7"/>
      <c r="X150" s="27" t="s">
        <v>708</v>
      </c>
      <c r="Y150" s="7" t="s">
        <v>740</v>
      </c>
      <c r="Z150" s="64">
        <v>26216</v>
      </c>
      <c r="AA150" s="7" t="s">
        <v>206</v>
      </c>
      <c r="AB150" s="36">
        <v>10596</v>
      </c>
      <c r="AC150" s="36">
        <v>80</v>
      </c>
      <c r="AD150" s="36"/>
      <c r="AE150" s="36"/>
      <c r="AF150" s="38"/>
      <c r="AG150" s="7" t="str">
        <f t="shared" si="33"/>
        <v>PH2-6-216</v>
      </c>
      <c r="AH150" s="59"/>
      <c r="AI150" s="7"/>
      <c r="AJ150" s="16"/>
      <c r="AK150" s="16"/>
      <c r="AL150" s="16"/>
      <c r="AM150" s="16"/>
      <c r="AN150" s="27"/>
      <c r="AO150" s="27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</row>
    <row r="151" spans="1:56" ht="16.5" customHeight="1">
      <c r="A151" s="71" t="s">
        <v>741</v>
      </c>
      <c r="B151" s="72">
        <v>14005</v>
      </c>
      <c r="C151" s="73" t="s">
        <v>206</v>
      </c>
      <c r="D151" s="53">
        <v>10691</v>
      </c>
      <c r="E151" s="74">
        <v>80</v>
      </c>
      <c r="F151" s="74"/>
      <c r="G151" s="74"/>
      <c r="H151" s="75"/>
      <c r="I151" s="73" t="s">
        <v>742</v>
      </c>
      <c r="J151" s="7"/>
      <c r="K151" s="7"/>
      <c r="L151" s="16"/>
      <c r="M151" s="7"/>
      <c r="N151" s="58"/>
      <c r="O151" s="7"/>
      <c r="P151" s="36"/>
      <c r="Q151" s="36"/>
      <c r="R151" s="36"/>
      <c r="S151" s="36"/>
      <c r="T151" s="38"/>
      <c r="U151" s="7"/>
      <c r="V151" s="7"/>
      <c r="W151" s="7"/>
      <c r="X151" s="27"/>
      <c r="Y151" s="7" t="s">
        <v>743</v>
      </c>
      <c r="Z151" s="64">
        <v>26217</v>
      </c>
      <c r="AA151" s="7" t="s">
        <v>206</v>
      </c>
      <c r="AB151" s="36">
        <v>10601</v>
      </c>
      <c r="AC151" s="36"/>
      <c r="AD151" s="36"/>
      <c r="AE151" s="36"/>
      <c r="AF151" s="38"/>
      <c r="AG151" s="7"/>
      <c r="AH151" s="59"/>
      <c r="AI151" s="7"/>
      <c r="AJ151" s="16"/>
      <c r="AK151" s="16"/>
      <c r="AL151" s="16"/>
      <c r="AM151" s="16"/>
      <c r="AN151" s="27"/>
      <c r="AO151" s="27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</row>
    <row r="152" spans="1:56" ht="16.5" customHeight="1">
      <c r="A152" s="71" t="s">
        <v>744</v>
      </c>
      <c r="B152" s="72">
        <v>14006</v>
      </c>
      <c r="C152" s="73" t="s">
        <v>206</v>
      </c>
      <c r="D152" s="53">
        <v>10696</v>
      </c>
      <c r="E152" s="74">
        <v>80</v>
      </c>
      <c r="F152" s="74"/>
      <c r="G152" s="74"/>
      <c r="H152" s="75" t="s">
        <v>207</v>
      </c>
      <c r="I152" s="73" t="s">
        <v>745</v>
      </c>
      <c r="J152" s="7"/>
      <c r="K152" s="7"/>
      <c r="L152" s="16"/>
      <c r="M152" s="7"/>
      <c r="N152" s="58"/>
      <c r="O152" s="7"/>
      <c r="P152" s="36"/>
      <c r="Q152" s="36"/>
      <c r="R152" s="36"/>
      <c r="S152" s="36"/>
      <c r="T152" s="38"/>
      <c r="U152" s="7"/>
      <c r="V152" s="7"/>
      <c r="W152" s="7"/>
      <c r="X152" s="27" t="s">
        <v>708</v>
      </c>
      <c r="Y152" s="7"/>
      <c r="Z152" s="7"/>
      <c r="AA152" s="7"/>
      <c r="AB152" s="36"/>
      <c r="AC152" s="36"/>
      <c r="AD152" s="36"/>
      <c r="AE152" s="36"/>
      <c r="AF152" s="38"/>
      <c r="AG152" s="7"/>
      <c r="AH152" s="7"/>
      <c r="AI152" s="7"/>
      <c r="AJ152" s="16"/>
      <c r="AK152" s="16"/>
      <c r="AL152" s="16"/>
      <c r="AM152" s="16"/>
      <c r="AN152" s="27"/>
      <c r="AO152" s="27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</row>
    <row r="153" spans="1:56" ht="16.5" customHeight="1">
      <c r="A153" s="7"/>
      <c r="B153" s="7"/>
      <c r="C153" s="7"/>
      <c r="D153" s="36"/>
      <c r="E153" s="36"/>
      <c r="F153" s="36"/>
      <c r="G153" s="36"/>
      <c r="H153" s="36"/>
      <c r="I153" s="7"/>
      <c r="J153" s="7"/>
      <c r="K153" s="7"/>
      <c r="L153" s="16"/>
      <c r="M153" s="7"/>
      <c r="N153" s="58"/>
      <c r="O153" s="7"/>
      <c r="P153" s="36"/>
      <c r="Q153" s="36"/>
      <c r="R153" s="36"/>
      <c r="S153" s="36"/>
      <c r="T153" s="38"/>
      <c r="U153" s="7"/>
      <c r="V153" s="7"/>
      <c r="W153" s="7"/>
      <c r="X153" s="27" t="s">
        <v>708</v>
      </c>
      <c r="Y153" s="213" t="s">
        <v>746</v>
      </c>
      <c r="Z153" s="214"/>
      <c r="AA153" s="215"/>
      <c r="AB153" s="33"/>
      <c r="AC153" s="32"/>
      <c r="AD153" s="32"/>
      <c r="AE153" s="32"/>
      <c r="AF153" s="34"/>
      <c r="AG153" s="32"/>
      <c r="AH153" s="32"/>
      <c r="AI153" s="32"/>
      <c r="AJ153" s="16"/>
      <c r="AK153" s="16"/>
      <c r="AL153" s="16"/>
      <c r="AM153" s="16"/>
      <c r="AN153" s="27"/>
      <c r="AO153" s="27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</row>
    <row r="154" spans="1:56" ht="16.5" customHeight="1">
      <c r="A154" s="213" t="s">
        <v>24</v>
      </c>
      <c r="B154" s="214"/>
      <c r="C154" s="215"/>
      <c r="D154" s="32"/>
      <c r="E154" s="32"/>
      <c r="F154" s="32"/>
      <c r="G154" s="32"/>
      <c r="H154" s="32"/>
      <c r="I154" s="32"/>
      <c r="J154" s="32"/>
      <c r="K154" s="32"/>
      <c r="L154" s="16"/>
      <c r="M154" s="7"/>
      <c r="N154" s="7"/>
      <c r="O154" s="7"/>
      <c r="P154" s="36"/>
      <c r="Q154" s="36"/>
      <c r="R154" s="36"/>
      <c r="S154" s="36"/>
      <c r="T154" s="38"/>
      <c r="U154" s="7"/>
      <c r="V154" s="7"/>
      <c r="W154" s="7"/>
      <c r="X154" s="16"/>
      <c r="Y154" s="7" t="s">
        <v>747</v>
      </c>
      <c r="Z154" s="64">
        <v>26301</v>
      </c>
      <c r="AA154" s="7" t="s">
        <v>641</v>
      </c>
      <c r="AB154" s="53">
        <v>10606</v>
      </c>
      <c r="AC154" s="36">
        <v>80</v>
      </c>
      <c r="AD154" s="36"/>
      <c r="AE154" s="36"/>
      <c r="AF154" s="38" t="s">
        <v>207</v>
      </c>
      <c r="AG154" s="7" t="str">
        <f t="shared" ref="AG154:AG169" si="35">"PH"&amp;RIGHT(Y154,7)</f>
        <v>PH2-6-301</v>
      </c>
      <c r="AH154" s="59" t="s">
        <v>748</v>
      </c>
      <c r="AI154" s="7"/>
      <c r="AJ154" s="16"/>
      <c r="AK154" s="16"/>
      <c r="AL154" s="16"/>
      <c r="AM154" s="16"/>
      <c r="AN154" s="27"/>
      <c r="AO154" s="27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</row>
    <row r="155" spans="1:56" ht="16.5" customHeight="1">
      <c r="A155" s="7" t="s">
        <v>749</v>
      </c>
      <c r="B155" s="35">
        <v>15001</v>
      </c>
      <c r="C155" s="7" t="s">
        <v>641</v>
      </c>
      <c r="D155" s="53">
        <v>10701</v>
      </c>
      <c r="E155" s="36">
        <v>80</v>
      </c>
      <c r="F155" s="36"/>
      <c r="G155" s="36"/>
      <c r="H155" s="36" t="s">
        <v>207</v>
      </c>
      <c r="I155" s="7" t="str">
        <f t="shared" ref="I155:I156" si="36">"PH"&amp;RIGHT(A155,7)</f>
        <v>PH1-5-001</v>
      </c>
      <c r="J155" s="7"/>
      <c r="K155" s="7"/>
      <c r="L155" s="16"/>
      <c r="M155" s="213" t="s">
        <v>25</v>
      </c>
      <c r="N155" s="214"/>
      <c r="O155" s="215"/>
      <c r="P155" s="33"/>
      <c r="Q155" s="32"/>
      <c r="R155" s="32"/>
      <c r="S155" s="32"/>
      <c r="T155" s="34"/>
      <c r="U155" s="32"/>
      <c r="V155" s="32"/>
      <c r="W155" s="32"/>
      <c r="X155" s="16"/>
      <c r="Y155" s="7" t="s">
        <v>750</v>
      </c>
      <c r="Z155" s="64">
        <v>26302</v>
      </c>
      <c r="AA155" s="7" t="s">
        <v>326</v>
      </c>
      <c r="AB155" s="53">
        <v>10611</v>
      </c>
      <c r="AC155" s="36">
        <v>80</v>
      </c>
      <c r="AD155" s="36"/>
      <c r="AE155" s="36"/>
      <c r="AF155" s="38"/>
      <c r="AG155" s="7" t="str">
        <f t="shared" si="35"/>
        <v>PH2-6-302</v>
      </c>
      <c r="AH155" s="59"/>
      <c r="AI155" s="7"/>
      <c r="AJ155" s="16"/>
      <c r="AK155" s="16"/>
      <c r="AL155" s="16"/>
      <c r="AM155" s="16"/>
      <c r="AN155" s="27"/>
      <c r="AO155" s="27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</row>
    <row r="156" spans="1:56" ht="16.5" customHeight="1">
      <c r="A156" s="7" t="s">
        <v>751</v>
      </c>
      <c r="B156" s="35">
        <v>15002</v>
      </c>
      <c r="C156" s="7" t="s">
        <v>326</v>
      </c>
      <c r="D156" s="53">
        <v>10706</v>
      </c>
      <c r="E156" s="36">
        <v>80</v>
      </c>
      <c r="F156" s="36"/>
      <c r="G156" s="36"/>
      <c r="H156" s="36"/>
      <c r="I156" s="7" t="str">
        <f t="shared" si="36"/>
        <v>PH1-5-002</v>
      </c>
      <c r="J156" s="7"/>
      <c r="K156" s="7"/>
      <c r="L156" s="16"/>
      <c r="M156" s="7" t="s">
        <v>752</v>
      </c>
      <c r="N156" s="35">
        <v>24101</v>
      </c>
      <c r="O156" s="7" t="s">
        <v>641</v>
      </c>
      <c r="P156" s="53">
        <v>10681</v>
      </c>
      <c r="Q156" s="36">
        <v>80</v>
      </c>
      <c r="R156" s="36"/>
      <c r="S156" s="36"/>
      <c r="T156" s="38" t="s">
        <v>207</v>
      </c>
      <c r="U156" s="7" t="str">
        <f>"PH"&amp;RIGHT(M156,7)</f>
        <v>PH2-4-101</v>
      </c>
      <c r="V156" s="7"/>
      <c r="W156" s="7"/>
      <c r="X156" s="16"/>
      <c r="Y156" s="7" t="s">
        <v>753</v>
      </c>
      <c r="Z156" s="64">
        <v>26303</v>
      </c>
      <c r="AA156" s="7" t="s">
        <v>663</v>
      </c>
      <c r="AB156" s="53">
        <v>10616</v>
      </c>
      <c r="AC156" s="36">
        <v>80</v>
      </c>
      <c r="AD156" s="36"/>
      <c r="AE156" s="36"/>
      <c r="AF156" s="38" t="s">
        <v>207</v>
      </c>
      <c r="AG156" s="7" t="str">
        <f t="shared" si="35"/>
        <v>PH2-6-303</v>
      </c>
      <c r="AH156" s="59"/>
      <c r="AI156" s="7"/>
      <c r="AJ156" s="16"/>
      <c r="AK156" s="16"/>
      <c r="AL156" s="16"/>
      <c r="AM156" s="16"/>
      <c r="AN156" s="27"/>
      <c r="AO156" s="27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</row>
    <row r="157" spans="1:56" ht="16.5" customHeight="1">
      <c r="A157" s="7"/>
      <c r="B157" s="7"/>
      <c r="C157" s="7"/>
      <c r="D157" s="36"/>
      <c r="E157" s="36"/>
      <c r="F157" s="36"/>
      <c r="G157" s="36"/>
      <c r="H157" s="36"/>
      <c r="I157" s="7"/>
      <c r="J157" s="7"/>
      <c r="K157" s="7"/>
      <c r="L157" s="16"/>
      <c r="M157" s="7" t="s">
        <v>754</v>
      </c>
      <c r="N157" s="35">
        <v>24102</v>
      </c>
      <c r="O157" s="7" t="s">
        <v>206</v>
      </c>
      <c r="P157" s="53">
        <v>10686</v>
      </c>
      <c r="Q157" s="36"/>
      <c r="R157" s="36"/>
      <c r="S157" s="36"/>
      <c r="T157" s="38"/>
      <c r="U157" s="7"/>
      <c r="V157" s="7"/>
      <c r="W157" s="7"/>
      <c r="X157" s="16"/>
      <c r="Y157" s="7" t="s">
        <v>755</v>
      </c>
      <c r="Z157" s="64">
        <v>26304</v>
      </c>
      <c r="AA157" s="7" t="s">
        <v>663</v>
      </c>
      <c r="AB157" s="53">
        <v>10621</v>
      </c>
      <c r="AC157" s="36">
        <v>80</v>
      </c>
      <c r="AD157" s="36"/>
      <c r="AE157" s="36"/>
      <c r="AF157" s="38"/>
      <c r="AG157" s="7" t="str">
        <f t="shared" si="35"/>
        <v>PH2-6-304</v>
      </c>
      <c r="AH157" s="59"/>
      <c r="AI157" s="7"/>
      <c r="AJ157" s="16"/>
      <c r="AK157" s="16"/>
      <c r="AL157" s="16"/>
      <c r="AM157" s="16"/>
      <c r="AN157" s="27"/>
      <c r="AO157" s="27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</row>
    <row r="158" spans="1:56" ht="16.5" customHeight="1">
      <c r="A158" s="213" t="s">
        <v>27</v>
      </c>
      <c r="B158" s="214"/>
      <c r="C158" s="215"/>
      <c r="D158" s="32"/>
      <c r="E158" s="32"/>
      <c r="F158" s="32"/>
      <c r="G158" s="32"/>
      <c r="H158" s="32"/>
      <c r="I158" s="32"/>
      <c r="J158" s="32"/>
      <c r="K158" s="32"/>
      <c r="L158" s="16"/>
      <c r="M158" s="7" t="s">
        <v>756</v>
      </c>
      <c r="N158" s="35">
        <v>24103</v>
      </c>
      <c r="O158" s="7" t="s">
        <v>326</v>
      </c>
      <c r="P158" s="53">
        <v>10691</v>
      </c>
      <c r="Q158" s="36">
        <v>80</v>
      </c>
      <c r="R158" s="36"/>
      <c r="S158" s="36"/>
      <c r="T158" s="38"/>
      <c r="U158" s="7" t="str">
        <f t="shared" ref="U158:U161" si="37">"PH"&amp;RIGHT(M158,7)</f>
        <v>PH2-4-103</v>
      </c>
      <c r="V158" s="7"/>
      <c r="W158" s="7"/>
      <c r="X158" s="16"/>
      <c r="Y158" s="7" t="s">
        <v>757</v>
      </c>
      <c r="Z158" s="64">
        <v>26305</v>
      </c>
      <c r="AA158" s="7" t="s">
        <v>206</v>
      </c>
      <c r="AB158" s="53">
        <v>10626</v>
      </c>
      <c r="AC158" s="36">
        <v>80</v>
      </c>
      <c r="AD158" s="36"/>
      <c r="AE158" s="36"/>
      <c r="AF158" s="38" t="s">
        <v>207</v>
      </c>
      <c r="AG158" s="7" t="str">
        <f t="shared" si="35"/>
        <v>PH2-6-305</v>
      </c>
      <c r="AH158" s="59"/>
      <c r="AI158" s="7"/>
      <c r="AJ158" s="16"/>
      <c r="AK158" s="16"/>
      <c r="AL158" s="16"/>
      <c r="AM158" s="16"/>
      <c r="AN158" s="27"/>
      <c r="AO158" s="27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</row>
    <row r="159" spans="1:56" ht="16.5" customHeight="1">
      <c r="A159" s="7" t="s">
        <v>758</v>
      </c>
      <c r="B159" s="35">
        <v>16001</v>
      </c>
      <c r="C159" s="7" t="s">
        <v>206</v>
      </c>
      <c r="D159" s="53">
        <v>10711</v>
      </c>
      <c r="E159" s="36">
        <v>80</v>
      </c>
      <c r="F159" s="36"/>
      <c r="G159" s="36"/>
      <c r="H159" s="36" t="s">
        <v>207</v>
      </c>
      <c r="I159" s="7" t="str">
        <f t="shared" ref="I159:I263" si="38">"PH"&amp;RIGHT(A159,7)</f>
        <v>PH1-6-001</v>
      </c>
      <c r="J159" s="56" t="s">
        <v>759</v>
      </c>
      <c r="K159" s="7"/>
      <c r="L159" s="16"/>
      <c r="M159" s="7" t="s">
        <v>760</v>
      </c>
      <c r="N159" s="35">
        <v>24104</v>
      </c>
      <c r="O159" s="7" t="s">
        <v>478</v>
      </c>
      <c r="P159" s="53">
        <v>10696</v>
      </c>
      <c r="Q159" s="36"/>
      <c r="R159" s="36"/>
      <c r="S159" s="36">
        <v>1.95</v>
      </c>
      <c r="T159" s="38" t="s">
        <v>207</v>
      </c>
      <c r="U159" s="7" t="str">
        <f t="shared" si="37"/>
        <v>PH2-4-104</v>
      </c>
      <c r="V159" s="7" t="s">
        <v>479</v>
      </c>
      <c r="W159" s="7"/>
      <c r="X159" s="16"/>
      <c r="Y159" s="7" t="s">
        <v>761</v>
      </c>
      <c r="Z159" s="64">
        <v>26306</v>
      </c>
      <c r="AA159" s="7" t="s">
        <v>206</v>
      </c>
      <c r="AB159" s="53">
        <v>10631</v>
      </c>
      <c r="AC159" s="36">
        <v>80</v>
      </c>
      <c r="AD159" s="36"/>
      <c r="AE159" s="36"/>
      <c r="AF159" s="38"/>
      <c r="AG159" s="7" t="str">
        <f t="shared" si="35"/>
        <v>PH2-6-306</v>
      </c>
      <c r="AH159" s="59"/>
      <c r="AI159" s="7"/>
      <c r="AJ159" s="16"/>
      <c r="AK159" s="16"/>
      <c r="AL159" s="16"/>
      <c r="AM159" s="16"/>
      <c r="AN159" s="27"/>
      <c r="AO159" s="27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</row>
    <row r="160" spans="1:56" ht="16.5" customHeight="1">
      <c r="A160" s="7" t="s">
        <v>762</v>
      </c>
      <c r="B160" s="35">
        <v>16002</v>
      </c>
      <c r="C160" s="7" t="s">
        <v>206</v>
      </c>
      <c r="D160" s="53">
        <v>10716</v>
      </c>
      <c r="E160" s="36">
        <v>80</v>
      </c>
      <c r="F160" s="36"/>
      <c r="G160" s="36"/>
      <c r="H160" s="36"/>
      <c r="I160" s="7" t="str">
        <f t="shared" si="38"/>
        <v>PH1-6-002</v>
      </c>
      <c r="J160" s="7"/>
      <c r="K160" s="7"/>
      <c r="L160" s="16"/>
      <c r="M160" s="7" t="s">
        <v>763</v>
      </c>
      <c r="N160" s="35">
        <v>24105</v>
      </c>
      <c r="O160" s="7" t="s">
        <v>206</v>
      </c>
      <c r="P160" s="53">
        <v>10701</v>
      </c>
      <c r="Q160" s="36">
        <v>80</v>
      </c>
      <c r="R160" s="36"/>
      <c r="S160" s="36"/>
      <c r="T160" s="38" t="s">
        <v>207</v>
      </c>
      <c r="U160" s="7" t="str">
        <f t="shared" si="37"/>
        <v>PH2-4-105</v>
      </c>
      <c r="V160" s="7"/>
      <c r="W160" s="7"/>
      <c r="X160" s="16"/>
      <c r="Y160" s="7" t="s">
        <v>764</v>
      </c>
      <c r="Z160" s="64">
        <v>26307</v>
      </c>
      <c r="AA160" s="7" t="s">
        <v>206</v>
      </c>
      <c r="AB160" s="53">
        <v>10636</v>
      </c>
      <c r="AC160" s="36">
        <v>80</v>
      </c>
      <c r="AD160" s="36"/>
      <c r="AE160" s="36"/>
      <c r="AF160" s="38" t="s">
        <v>207</v>
      </c>
      <c r="AG160" s="7" t="str">
        <f t="shared" si="35"/>
        <v>PH2-6-307</v>
      </c>
      <c r="AH160" s="59"/>
      <c r="AI160" s="7"/>
      <c r="AJ160" s="16"/>
      <c r="AK160" s="16"/>
      <c r="AL160" s="16"/>
      <c r="AM160" s="16"/>
      <c r="AN160" s="27"/>
      <c r="AO160" s="27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</row>
    <row r="161" spans="1:56" ht="16.5" customHeight="1">
      <c r="A161" s="7" t="s">
        <v>765</v>
      </c>
      <c r="B161" s="35">
        <v>16003</v>
      </c>
      <c r="C161" s="7" t="s">
        <v>206</v>
      </c>
      <c r="D161" s="53">
        <v>10721</v>
      </c>
      <c r="E161" s="36">
        <v>80</v>
      </c>
      <c r="F161" s="36"/>
      <c r="G161" s="36"/>
      <c r="H161" s="36" t="s">
        <v>207</v>
      </c>
      <c r="I161" s="7" t="str">
        <f t="shared" si="38"/>
        <v>PH1-6-003</v>
      </c>
      <c r="J161" s="7"/>
      <c r="K161" s="7"/>
      <c r="L161" s="16"/>
      <c r="M161" s="7" t="s">
        <v>766</v>
      </c>
      <c r="N161" s="35">
        <v>24106</v>
      </c>
      <c r="O161" s="7" t="s">
        <v>206</v>
      </c>
      <c r="P161" s="53">
        <v>10706</v>
      </c>
      <c r="Q161" s="36">
        <v>80</v>
      </c>
      <c r="R161" s="36"/>
      <c r="S161" s="36"/>
      <c r="T161" s="38"/>
      <c r="U161" s="7" t="str">
        <f t="shared" si="37"/>
        <v>PH2-4-106</v>
      </c>
      <c r="V161" s="7"/>
      <c r="W161" s="7"/>
      <c r="X161" s="27" t="s">
        <v>708</v>
      </c>
      <c r="Y161" s="7" t="s">
        <v>767</v>
      </c>
      <c r="Z161" s="64">
        <v>26308</v>
      </c>
      <c r="AA161" s="7" t="s">
        <v>206</v>
      </c>
      <c r="AB161" s="53">
        <v>10641</v>
      </c>
      <c r="AC161" s="36">
        <v>80</v>
      </c>
      <c r="AD161" s="36"/>
      <c r="AE161" s="36"/>
      <c r="AF161" s="38"/>
      <c r="AG161" s="7" t="str">
        <f t="shared" si="35"/>
        <v>PH2-6-308</v>
      </c>
      <c r="AH161" s="59"/>
      <c r="AI161" s="7"/>
      <c r="AJ161" s="16"/>
      <c r="AK161" s="16"/>
      <c r="AL161" s="16"/>
      <c r="AM161" s="16"/>
      <c r="AN161" s="27"/>
      <c r="AO161" s="27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</row>
    <row r="162" spans="1:56" ht="16.5" customHeight="1">
      <c r="A162" s="7" t="s">
        <v>768</v>
      </c>
      <c r="B162" s="35">
        <v>16004</v>
      </c>
      <c r="C162" s="7" t="s">
        <v>206</v>
      </c>
      <c r="D162" s="53">
        <v>10726</v>
      </c>
      <c r="E162" s="36">
        <v>80</v>
      </c>
      <c r="F162" s="36"/>
      <c r="G162" s="36"/>
      <c r="H162" s="36"/>
      <c r="I162" s="7" t="str">
        <f t="shared" si="38"/>
        <v>PH1-6-004</v>
      </c>
      <c r="J162" s="7"/>
      <c r="K162" s="7"/>
      <c r="L162" s="16"/>
      <c r="M162" s="7"/>
      <c r="N162" s="58"/>
      <c r="O162" s="7"/>
      <c r="P162" s="36"/>
      <c r="Q162" s="36"/>
      <c r="R162" s="36"/>
      <c r="S162" s="36"/>
      <c r="T162" s="38"/>
      <c r="U162" s="7"/>
      <c r="V162" s="7"/>
      <c r="W162" s="7"/>
      <c r="X162" s="27" t="s">
        <v>708</v>
      </c>
      <c r="Y162" s="7" t="s">
        <v>769</v>
      </c>
      <c r="Z162" s="64">
        <v>26309</v>
      </c>
      <c r="AA162" s="7" t="s">
        <v>206</v>
      </c>
      <c r="AB162" s="53">
        <v>10646</v>
      </c>
      <c r="AC162" s="36">
        <v>80</v>
      </c>
      <c r="AD162" s="36"/>
      <c r="AE162" s="36"/>
      <c r="AF162" s="38" t="s">
        <v>207</v>
      </c>
      <c r="AG162" s="7" t="str">
        <f t="shared" si="35"/>
        <v>PH2-6-309</v>
      </c>
      <c r="AH162" s="59"/>
      <c r="AI162" s="7"/>
      <c r="AJ162" s="16"/>
      <c r="AK162" s="16"/>
      <c r="AL162" s="16"/>
      <c r="AM162" s="16"/>
      <c r="AN162" s="27"/>
      <c r="AO162" s="27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</row>
    <row r="163" spans="1:56" ht="16.5" customHeight="1">
      <c r="A163" s="7" t="s">
        <v>770</v>
      </c>
      <c r="B163" s="35">
        <v>16005</v>
      </c>
      <c r="C163" s="7" t="s">
        <v>206</v>
      </c>
      <c r="D163" s="53">
        <v>10731</v>
      </c>
      <c r="E163" s="36">
        <v>80</v>
      </c>
      <c r="F163" s="36"/>
      <c r="G163" s="36"/>
      <c r="H163" s="36" t="s">
        <v>207</v>
      </c>
      <c r="I163" s="7" t="str">
        <f t="shared" si="38"/>
        <v>PH1-6-005</v>
      </c>
      <c r="J163" s="7"/>
      <c r="K163" s="7"/>
      <c r="L163" s="16"/>
      <c r="M163" s="7"/>
      <c r="N163" s="58"/>
      <c r="O163" s="7"/>
      <c r="P163" s="36"/>
      <c r="Q163" s="36"/>
      <c r="R163" s="36"/>
      <c r="S163" s="36"/>
      <c r="T163" s="38"/>
      <c r="U163" s="7"/>
      <c r="V163" s="7"/>
      <c r="W163" s="7"/>
      <c r="X163" s="16"/>
      <c r="Y163" s="7" t="s">
        <v>771</v>
      </c>
      <c r="Z163" s="64">
        <v>26310</v>
      </c>
      <c r="AA163" s="7" t="s">
        <v>206</v>
      </c>
      <c r="AB163" s="53">
        <v>10651</v>
      </c>
      <c r="AC163" s="36">
        <v>80</v>
      </c>
      <c r="AD163" s="36"/>
      <c r="AE163" s="36"/>
      <c r="AF163" s="38"/>
      <c r="AG163" s="7" t="str">
        <f t="shared" si="35"/>
        <v>PH2-6-310</v>
      </c>
      <c r="AH163" s="59"/>
      <c r="AI163" s="7"/>
      <c r="AJ163" s="16"/>
      <c r="AK163" s="16"/>
      <c r="AL163" s="16"/>
      <c r="AM163" s="16"/>
      <c r="AN163" s="27"/>
      <c r="AO163" s="27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</row>
    <row r="164" spans="1:56" ht="16.5" customHeight="1">
      <c r="A164" s="7" t="s">
        <v>772</v>
      </c>
      <c r="B164" s="35">
        <v>16006</v>
      </c>
      <c r="C164" s="7" t="s">
        <v>206</v>
      </c>
      <c r="D164" s="53">
        <v>10736</v>
      </c>
      <c r="E164" s="36">
        <v>80</v>
      </c>
      <c r="F164" s="36"/>
      <c r="G164" s="36"/>
      <c r="H164" s="36"/>
      <c r="I164" s="7" t="str">
        <f t="shared" si="38"/>
        <v>PH1-6-006</v>
      </c>
      <c r="J164" s="7"/>
      <c r="K164" s="7"/>
      <c r="L164" s="16"/>
      <c r="M164" s="7"/>
      <c r="N164" s="58"/>
      <c r="O164" s="7"/>
      <c r="P164" s="36"/>
      <c r="Q164" s="36"/>
      <c r="R164" s="36"/>
      <c r="S164" s="36"/>
      <c r="T164" s="38"/>
      <c r="U164" s="7"/>
      <c r="V164" s="7"/>
      <c r="W164" s="7"/>
      <c r="X164" s="16"/>
      <c r="Y164" s="7" t="s">
        <v>773</v>
      </c>
      <c r="Z164" s="64">
        <v>26311</v>
      </c>
      <c r="AA164" s="7" t="s">
        <v>206</v>
      </c>
      <c r="AB164" s="53">
        <v>10656</v>
      </c>
      <c r="AC164" s="36">
        <v>80</v>
      </c>
      <c r="AD164" s="36"/>
      <c r="AE164" s="36"/>
      <c r="AF164" s="38" t="s">
        <v>207</v>
      </c>
      <c r="AG164" s="7" t="str">
        <f t="shared" si="35"/>
        <v>PH2-6-311</v>
      </c>
      <c r="AH164" s="52"/>
      <c r="AI164" s="7"/>
      <c r="AJ164" s="16"/>
      <c r="AK164" s="16"/>
      <c r="AL164" s="16"/>
      <c r="AM164" s="16"/>
      <c r="AN164" s="27"/>
      <c r="AO164" s="27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</row>
    <row r="165" spans="1:56" ht="16.5" customHeight="1">
      <c r="A165" s="7" t="s">
        <v>774</v>
      </c>
      <c r="B165" s="35">
        <v>16007</v>
      </c>
      <c r="C165" s="7" t="s">
        <v>206</v>
      </c>
      <c r="D165" s="53">
        <v>10741</v>
      </c>
      <c r="E165" s="36">
        <v>80</v>
      </c>
      <c r="F165" s="36"/>
      <c r="G165" s="36"/>
      <c r="H165" s="36" t="s">
        <v>207</v>
      </c>
      <c r="I165" s="7" t="str">
        <f t="shared" si="38"/>
        <v>PH1-6-007</v>
      </c>
      <c r="J165" s="7"/>
      <c r="K165" s="7"/>
      <c r="L165" s="16"/>
      <c r="M165" s="7"/>
      <c r="N165" s="37"/>
      <c r="O165" s="7"/>
      <c r="P165" s="36"/>
      <c r="Q165" s="36"/>
      <c r="R165" s="7"/>
      <c r="S165" s="7"/>
      <c r="T165" s="38"/>
      <c r="U165" s="7"/>
      <c r="V165" s="7"/>
      <c r="W165" s="7"/>
      <c r="X165" s="16"/>
      <c r="Y165" s="7" t="s">
        <v>775</v>
      </c>
      <c r="Z165" s="64">
        <v>26312</v>
      </c>
      <c r="AA165" s="7" t="s">
        <v>206</v>
      </c>
      <c r="AB165" s="53">
        <v>10661</v>
      </c>
      <c r="AC165" s="36">
        <v>80</v>
      </c>
      <c r="AD165" s="36"/>
      <c r="AE165" s="36"/>
      <c r="AF165" s="38"/>
      <c r="AG165" s="7" t="str">
        <f t="shared" si="35"/>
        <v>PH2-6-312</v>
      </c>
      <c r="AH165" s="59"/>
      <c r="AI165" s="7"/>
      <c r="AJ165" s="16"/>
      <c r="AK165" s="16"/>
      <c r="AL165" s="16"/>
      <c r="AM165" s="16"/>
      <c r="AN165" s="27"/>
      <c r="AO165" s="27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</row>
    <row r="166" spans="1:56" ht="16.5" customHeight="1">
      <c r="A166" s="7" t="s">
        <v>776</v>
      </c>
      <c r="B166" s="35">
        <v>16008</v>
      </c>
      <c r="C166" s="7" t="s">
        <v>206</v>
      </c>
      <c r="D166" s="53">
        <v>10746</v>
      </c>
      <c r="E166" s="36">
        <v>80</v>
      </c>
      <c r="F166" s="36"/>
      <c r="G166" s="36"/>
      <c r="H166" s="36"/>
      <c r="I166" s="7" t="str">
        <f t="shared" si="38"/>
        <v>PH1-6-008</v>
      </c>
      <c r="J166" s="7"/>
      <c r="K166" s="7"/>
      <c r="L166" s="16"/>
      <c r="M166" s="213" t="s">
        <v>28</v>
      </c>
      <c r="N166" s="214"/>
      <c r="O166" s="215"/>
      <c r="P166" s="33"/>
      <c r="Q166" s="32"/>
      <c r="R166" s="32"/>
      <c r="S166" s="32"/>
      <c r="T166" s="34"/>
      <c r="U166" s="32"/>
      <c r="V166" s="32"/>
      <c r="W166" s="32"/>
      <c r="X166" s="16"/>
      <c r="Y166" s="7" t="s">
        <v>777</v>
      </c>
      <c r="Z166" s="64">
        <v>26313</v>
      </c>
      <c r="AA166" s="7" t="s">
        <v>206</v>
      </c>
      <c r="AB166" s="53">
        <v>10666</v>
      </c>
      <c r="AC166" s="36">
        <v>80</v>
      </c>
      <c r="AD166" s="36"/>
      <c r="AE166" s="36"/>
      <c r="AF166" s="38" t="s">
        <v>207</v>
      </c>
      <c r="AG166" s="7" t="str">
        <f t="shared" si="35"/>
        <v>PH2-6-313</v>
      </c>
      <c r="AH166" s="59"/>
      <c r="AI166" s="7"/>
      <c r="AJ166" s="16"/>
      <c r="AK166" s="16"/>
      <c r="AL166" s="16"/>
      <c r="AM166" s="16"/>
      <c r="AN166" s="27"/>
      <c r="AO166" s="27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</row>
    <row r="167" spans="1:56" ht="16.5" customHeight="1">
      <c r="A167" s="7" t="s">
        <v>778</v>
      </c>
      <c r="B167" s="35">
        <v>16009</v>
      </c>
      <c r="C167" s="7" t="s">
        <v>206</v>
      </c>
      <c r="D167" s="53">
        <v>10751</v>
      </c>
      <c r="E167" s="36">
        <v>80</v>
      </c>
      <c r="F167" s="36"/>
      <c r="G167" s="36"/>
      <c r="H167" s="36" t="s">
        <v>207</v>
      </c>
      <c r="I167" s="7" t="str">
        <f t="shared" si="38"/>
        <v>PH1-6-009</v>
      </c>
      <c r="J167" s="7"/>
      <c r="K167" s="7"/>
      <c r="L167" s="16"/>
      <c r="M167" s="7" t="s">
        <v>779</v>
      </c>
      <c r="N167" s="35">
        <v>24201</v>
      </c>
      <c r="O167" s="7" t="s">
        <v>641</v>
      </c>
      <c r="P167" s="53">
        <v>10711</v>
      </c>
      <c r="Q167" s="36">
        <v>80</v>
      </c>
      <c r="R167" s="36"/>
      <c r="S167" s="36"/>
      <c r="T167" s="38" t="s">
        <v>207</v>
      </c>
      <c r="U167" s="7" t="str">
        <f t="shared" ref="U167:U177" si="39">"PH"&amp;RIGHT(M167,7)</f>
        <v>PH2-4-201</v>
      </c>
      <c r="V167" s="7"/>
      <c r="W167" s="7"/>
      <c r="X167" s="16"/>
      <c r="Y167" s="7" t="s">
        <v>780</v>
      </c>
      <c r="Z167" s="64">
        <v>26314</v>
      </c>
      <c r="AA167" s="7" t="s">
        <v>206</v>
      </c>
      <c r="AB167" s="53">
        <v>10671</v>
      </c>
      <c r="AC167" s="36">
        <v>80</v>
      </c>
      <c r="AD167" s="36"/>
      <c r="AE167" s="36"/>
      <c r="AF167" s="38"/>
      <c r="AG167" s="7" t="str">
        <f t="shared" si="35"/>
        <v>PH2-6-314</v>
      </c>
      <c r="AH167" s="66" t="s">
        <v>120</v>
      </c>
      <c r="AI167" s="7"/>
      <c r="AJ167" s="16"/>
      <c r="AK167" s="16"/>
      <c r="AL167" s="16"/>
      <c r="AM167" s="16"/>
      <c r="AN167" s="27"/>
      <c r="AO167" s="27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</row>
    <row r="168" spans="1:56" ht="16.5" customHeight="1">
      <c r="A168" s="7" t="s">
        <v>781</v>
      </c>
      <c r="B168" s="35">
        <v>16010</v>
      </c>
      <c r="C168" s="7" t="s">
        <v>206</v>
      </c>
      <c r="D168" s="53">
        <v>10756</v>
      </c>
      <c r="E168" s="36">
        <v>80</v>
      </c>
      <c r="F168" s="36"/>
      <c r="G168" s="36"/>
      <c r="H168" s="36"/>
      <c r="I168" s="7" t="str">
        <f t="shared" si="38"/>
        <v>PH1-6-010</v>
      </c>
      <c r="J168" s="7"/>
      <c r="K168" s="7"/>
      <c r="L168" s="16"/>
      <c r="M168" s="7" t="s">
        <v>782</v>
      </c>
      <c r="N168" s="35">
        <v>24202</v>
      </c>
      <c r="O168" s="7" t="s">
        <v>326</v>
      </c>
      <c r="P168" s="53">
        <v>10716</v>
      </c>
      <c r="Q168" s="36">
        <v>80</v>
      </c>
      <c r="R168" s="36"/>
      <c r="S168" s="36"/>
      <c r="T168" s="38"/>
      <c r="U168" s="7" t="str">
        <f t="shared" si="39"/>
        <v>PH2-4-202</v>
      </c>
      <c r="V168" s="7"/>
      <c r="W168" s="7"/>
      <c r="X168" s="16"/>
      <c r="Y168" s="7" t="s">
        <v>783</v>
      </c>
      <c r="Z168" s="64">
        <v>26315</v>
      </c>
      <c r="AA168" s="7" t="s">
        <v>206</v>
      </c>
      <c r="AB168" s="53">
        <v>10676</v>
      </c>
      <c r="AC168" s="36">
        <v>80</v>
      </c>
      <c r="AD168" s="36"/>
      <c r="AE168" s="36"/>
      <c r="AF168" s="38" t="s">
        <v>207</v>
      </c>
      <c r="AG168" s="7" t="str">
        <f t="shared" si="35"/>
        <v>PH2-6-315</v>
      </c>
      <c r="AH168" s="59"/>
      <c r="AI168" s="7"/>
      <c r="AJ168" s="16"/>
      <c r="AK168" s="16"/>
      <c r="AL168" s="16"/>
      <c r="AM168" s="16"/>
      <c r="AN168" s="27"/>
      <c r="AO168" s="27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</row>
    <row r="169" spans="1:56" ht="16.5" customHeight="1">
      <c r="A169" s="7" t="s">
        <v>784</v>
      </c>
      <c r="B169" s="35">
        <v>16011</v>
      </c>
      <c r="C169" s="7" t="s">
        <v>206</v>
      </c>
      <c r="D169" s="53">
        <v>10761</v>
      </c>
      <c r="E169" s="36">
        <v>80</v>
      </c>
      <c r="F169" s="36"/>
      <c r="G169" s="36"/>
      <c r="H169" s="36" t="s">
        <v>207</v>
      </c>
      <c r="I169" s="7" t="str">
        <f t="shared" si="38"/>
        <v>PH1-6-011</v>
      </c>
      <c r="J169" s="7"/>
      <c r="K169" s="7"/>
      <c r="L169" s="16"/>
      <c r="M169" s="7" t="s">
        <v>785</v>
      </c>
      <c r="N169" s="35">
        <v>24203</v>
      </c>
      <c r="O169" s="7" t="s">
        <v>206</v>
      </c>
      <c r="P169" s="53">
        <v>10721</v>
      </c>
      <c r="Q169" s="36">
        <v>80</v>
      </c>
      <c r="R169" s="36"/>
      <c r="S169" s="36"/>
      <c r="T169" s="38" t="s">
        <v>207</v>
      </c>
      <c r="U169" s="7" t="str">
        <f t="shared" si="39"/>
        <v>PH2-4-203</v>
      </c>
      <c r="V169" s="7"/>
      <c r="W169" s="7"/>
      <c r="X169" s="16"/>
      <c r="Y169" s="7" t="s">
        <v>786</v>
      </c>
      <c r="Z169" s="64">
        <v>26316</v>
      </c>
      <c r="AA169" s="7" t="s">
        <v>206</v>
      </c>
      <c r="AB169" s="53">
        <v>10681</v>
      </c>
      <c r="AC169" s="36">
        <v>80</v>
      </c>
      <c r="AD169" s="36"/>
      <c r="AE169" s="36"/>
      <c r="AF169" s="38"/>
      <c r="AG169" s="7" t="str">
        <f t="shared" si="35"/>
        <v>PH2-6-316</v>
      </c>
      <c r="AH169" s="59"/>
      <c r="AI169" s="7"/>
      <c r="AJ169" s="16"/>
      <c r="AK169" s="16"/>
      <c r="AL169" s="16"/>
      <c r="AM169" s="16"/>
      <c r="AN169" s="27"/>
      <c r="AO169" s="27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</row>
    <row r="170" spans="1:56" ht="16.5" customHeight="1">
      <c r="A170" s="7" t="s">
        <v>787</v>
      </c>
      <c r="B170" s="35">
        <v>16012</v>
      </c>
      <c r="C170" s="7" t="s">
        <v>206</v>
      </c>
      <c r="D170" s="53">
        <v>10766</v>
      </c>
      <c r="E170" s="36">
        <v>80</v>
      </c>
      <c r="F170" s="36"/>
      <c r="G170" s="36"/>
      <c r="H170" s="36"/>
      <c r="I170" s="7" t="str">
        <f t="shared" si="38"/>
        <v>PH1-6-012</v>
      </c>
      <c r="J170" s="7"/>
      <c r="K170" s="7"/>
      <c r="L170" s="16"/>
      <c r="M170" s="7" t="s">
        <v>788</v>
      </c>
      <c r="N170" s="35">
        <v>24204</v>
      </c>
      <c r="O170" s="7" t="s">
        <v>206</v>
      </c>
      <c r="P170" s="53">
        <v>10726</v>
      </c>
      <c r="Q170" s="36">
        <v>80</v>
      </c>
      <c r="R170" s="36"/>
      <c r="S170" s="36"/>
      <c r="T170" s="38"/>
      <c r="U170" s="7" t="str">
        <f t="shared" si="39"/>
        <v>PH2-4-204</v>
      </c>
      <c r="V170" s="7"/>
      <c r="W170" s="7"/>
      <c r="X170" s="16"/>
      <c r="Y170" s="7" t="s">
        <v>789</v>
      </c>
      <c r="Z170" s="64">
        <v>26317</v>
      </c>
      <c r="AA170" s="7" t="s">
        <v>206</v>
      </c>
      <c r="AB170" s="53">
        <v>10686</v>
      </c>
      <c r="AC170" s="36"/>
      <c r="AD170" s="36"/>
      <c r="AE170" s="36"/>
      <c r="AF170" s="38"/>
      <c r="AG170" s="7"/>
      <c r="AH170" s="59"/>
      <c r="AI170" s="7"/>
      <c r="AJ170" s="16"/>
      <c r="AK170" s="16"/>
      <c r="AL170" s="16"/>
      <c r="AM170" s="16"/>
      <c r="AN170" s="27"/>
      <c r="AO170" s="27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</row>
    <row r="171" spans="1:56" ht="16.5" customHeight="1">
      <c r="A171" s="7" t="s">
        <v>790</v>
      </c>
      <c r="B171" s="35">
        <v>16013</v>
      </c>
      <c r="C171" s="7" t="s">
        <v>206</v>
      </c>
      <c r="D171" s="53">
        <v>10771</v>
      </c>
      <c r="E171" s="36">
        <v>80</v>
      </c>
      <c r="F171" s="36"/>
      <c r="G171" s="36"/>
      <c r="H171" s="36" t="s">
        <v>207</v>
      </c>
      <c r="I171" s="7" t="str">
        <f t="shared" si="38"/>
        <v>PH1-6-013</v>
      </c>
      <c r="J171" s="7"/>
      <c r="K171" s="7"/>
      <c r="L171" s="16"/>
      <c r="M171" s="7" t="s">
        <v>791</v>
      </c>
      <c r="N171" s="35">
        <v>24205</v>
      </c>
      <c r="O171" s="7" t="s">
        <v>206</v>
      </c>
      <c r="P171" s="53">
        <v>10731</v>
      </c>
      <c r="Q171" s="36">
        <v>80</v>
      </c>
      <c r="R171" s="36"/>
      <c r="S171" s="36"/>
      <c r="T171" s="38" t="s">
        <v>207</v>
      </c>
      <c r="U171" s="7" t="str">
        <f t="shared" si="39"/>
        <v>PH2-4-205</v>
      </c>
      <c r="V171" s="7"/>
      <c r="W171" s="7"/>
      <c r="X171" s="16"/>
      <c r="Y171" s="7"/>
      <c r="Z171" s="7"/>
      <c r="AA171" s="7"/>
      <c r="AB171" s="36"/>
      <c r="AC171" s="36"/>
      <c r="AD171" s="36"/>
      <c r="AE171" s="36"/>
      <c r="AF171" s="38"/>
      <c r="AG171" s="7"/>
      <c r="AH171" s="7"/>
      <c r="AI171" s="7"/>
      <c r="AJ171" s="16"/>
      <c r="AK171" s="16"/>
      <c r="AL171" s="16"/>
      <c r="AM171" s="16"/>
      <c r="AN171" s="27"/>
      <c r="AO171" s="27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</row>
    <row r="172" spans="1:56" ht="16.5" customHeight="1">
      <c r="A172" s="7" t="s">
        <v>792</v>
      </c>
      <c r="B172" s="35">
        <v>16014</v>
      </c>
      <c r="C172" s="7" t="s">
        <v>206</v>
      </c>
      <c r="D172" s="53">
        <v>10776</v>
      </c>
      <c r="E172" s="36">
        <v>80</v>
      </c>
      <c r="F172" s="36"/>
      <c r="G172" s="36"/>
      <c r="H172" s="36"/>
      <c r="I172" s="7" t="str">
        <f t="shared" si="38"/>
        <v>PH1-6-014</v>
      </c>
      <c r="J172" s="7"/>
      <c r="K172" s="7"/>
      <c r="L172" s="16"/>
      <c r="M172" s="7" t="s">
        <v>793</v>
      </c>
      <c r="N172" s="35">
        <v>24206</v>
      </c>
      <c r="O172" s="7" t="s">
        <v>206</v>
      </c>
      <c r="P172" s="53">
        <v>10736</v>
      </c>
      <c r="Q172" s="36">
        <v>80</v>
      </c>
      <c r="R172" s="36"/>
      <c r="S172" s="36"/>
      <c r="T172" s="38"/>
      <c r="U172" s="7" t="str">
        <f t="shared" si="39"/>
        <v>PH2-4-206</v>
      </c>
      <c r="V172" s="7"/>
      <c r="W172" s="7"/>
      <c r="X172" s="16"/>
      <c r="Y172" s="213" t="s">
        <v>794</v>
      </c>
      <c r="Z172" s="214"/>
      <c r="AA172" s="215"/>
      <c r="AB172" s="33"/>
      <c r="AC172" s="32"/>
      <c r="AD172" s="32"/>
      <c r="AE172" s="32"/>
      <c r="AF172" s="34"/>
      <c r="AG172" s="32"/>
      <c r="AH172" s="32"/>
      <c r="AI172" s="32"/>
      <c r="AJ172" s="16"/>
      <c r="AK172" s="16"/>
      <c r="AL172" s="16"/>
      <c r="AM172" s="16"/>
      <c r="AN172" s="27"/>
      <c r="AO172" s="27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</row>
    <row r="173" spans="1:56" ht="16.5" customHeight="1">
      <c r="A173" s="7" t="s">
        <v>795</v>
      </c>
      <c r="B173" s="35">
        <v>16015</v>
      </c>
      <c r="C173" s="7" t="s">
        <v>206</v>
      </c>
      <c r="D173" s="53">
        <v>10781</v>
      </c>
      <c r="E173" s="36">
        <v>80</v>
      </c>
      <c r="F173" s="36"/>
      <c r="G173" s="36"/>
      <c r="H173" s="36" t="s">
        <v>207</v>
      </c>
      <c r="I173" s="7" t="str">
        <f t="shared" si="38"/>
        <v>PH1-6-015</v>
      </c>
      <c r="J173" s="7"/>
      <c r="K173" s="7"/>
      <c r="L173" s="16"/>
      <c r="M173" s="7" t="s">
        <v>796</v>
      </c>
      <c r="N173" s="35">
        <v>24207</v>
      </c>
      <c r="O173" s="7" t="s">
        <v>206</v>
      </c>
      <c r="P173" s="53">
        <v>10741</v>
      </c>
      <c r="Q173" s="36">
        <v>80</v>
      </c>
      <c r="R173" s="36"/>
      <c r="S173" s="36"/>
      <c r="T173" s="38" t="s">
        <v>207</v>
      </c>
      <c r="U173" s="7" t="str">
        <f t="shared" si="39"/>
        <v>PH2-4-207</v>
      </c>
      <c r="V173" s="7"/>
      <c r="W173" s="7"/>
      <c r="X173" s="16"/>
      <c r="Y173" s="7" t="s">
        <v>797</v>
      </c>
      <c r="Z173" s="64">
        <v>26401</v>
      </c>
      <c r="AA173" s="7" t="s">
        <v>641</v>
      </c>
      <c r="AB173" s="53">
        <v>10691</v>
      </c>
      <c r="AC173" s="36">
        <v>80</v>
      </c>
      <c r="AD173" s="36"/>
      <c r="AE173" s="36"/>
      <c r="AF173" s="38" t="s">
        <v>207</v>
      </c>
      <c r="AG173" s="7" t="str">
        <f t="shared" ref="AG173:AG188" si="40">"PH"&amp;RIGHT(Y173,7)</f>
        <v>PH2-6-401</v>
      </c>
      <c r="AH173" s="59" t="s">
        <v>798</v>
      </c>
      <c r="AI173" s="7"/>
      <c r="AJ173" s="16"/>
      <c r="AK173" s="16"/>
      <c r="AL173" s="16"/>
      <c r="AM173" s="16"/>
      <c r="AN173" s="27"/>
      <c r="AO173" s="27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</row>
    <row r="174" spans="1:56" ht="16.5" customHeight="1">
      <c r="A174" s="7" t="s">
        <v>799</v>
      </c>
      <c r="B174" s="35">
        <v>16016</v>
      </c>
      <c r="C174" s="7" t="s">
        <v>663</v>
      </c>
      <c r="D174" s="53">
        <v>10786</v>
      </c>
      <c r="E174" s="36">
        <v>80</v>
      </c>
      <c r="F174" s="36"/>
      <c r="G174" s="36"/>
      <c r="H174" s="36"/>
      <c r="I174" s="7" t="str">
        <f t="shared" si="38"/>
        <v>PH1-6-016</v>
      </c>
      <c r="J174" s="7"/>
      <c r="K174" s="7"/>
      <c r="L174" s="16"/>
      <c r="M174" s="7" t="s">
        <v>800</v>
      </c>
      <c r="N174" s="35">
        <v>24208</v>
      </c>
      <c r="O174" s="7" t="s">
        <v>206</v>
      </c>
      <c r="P174" s="53">
        <v>10746</v>
      </c>
      <c r="Q174" s="36">
        <v>80</v>
      </c>
      <c r="R174" s="36"/>
      <c r="S174" s="36"/>
      <c r="T174" s="38"/>
      <c r="U174" s="7" t="str">
        <f t="shared" si="39"/>
        <v>PH2-4-208</v>
      </c>
      <c r="V174" s="7"/>
      <c r="W174" s="7"/>
      <c r="X174" s="16"/>
      <c r="Y174" s="7" t="s">
        <v>801</v>
      </c>
      <c r="Z174" s="64">
        <v>26402</v>
      </c>
      <c r="AA174" s="7" t="s">
        <v>326</v>
      </c>
      <c r="AB174" s="53">
        <v>10696</v>
      </c>
      <c r="AC174" s="36">
        <v>80</v>
      </c>
      <c r="AD174" s="36"/>
      <c r="AE174" s="36"/>
      <c r="AF174" s="38"/>
      <c r="AG174" s="7" t="str">
        <f t="shared" si="40"/>
        <v>PH2-6-402</v>
      </c>
      <c r="AH174" s="59"/>
      <c r="AI174" s="7"/>
      <c r="AJ174" s="16"/>
      <c r="AK174" s="16"/>
      <c r="AL174" s="16"/>
      <c r="AM174" s="16"/>
      <c r="AN174" s="27"/>
      <c r="AO174" s="27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</row>
    <row r="175" spans="1:56" ht="16.5" customHeight="1">
      <c r="A175" s="7" t="s">
        <v>802</v>
      </c>
      <c r="B175" s="35">
        <v>16017</v>
      </c>
      <c r="C175" s="7" t="s">
        <v>663</v>
      </c>
      <c r="D175" s="53">
        <v>10791</v>
      </c>
      <c r="E175" s="36">
        <v>80</v>
      </c>
      <c r="F175" s="36"/>
      <c r="G175" s="36"/>
      <c r="H175" s="36" t="s">
        <v>207</v>
      </c>
      <c r="I175" s="7" t="str">
        <f t="shared" si="38"/>
        <v>PH1-6-017</v>
      </c>
      <c r="J175" s="7"/>
      <c r="K175" s="7"/>
      <c r="L175" s="16"/>
      <c r="M175" s="7" t="s">
        <v>803</v>
      </c>
      <c r="N175" s="35">
        <v>24209</v>
      </c>
      <c r="O175" s="7" t="s">
        <v>326</v>
      </c>
      <c r="P175" s="53">
        <v>10751</v>
      </c>
      <c r="Q175" s="36">
        <v>80</v>
      </c>
      <c r="R175" s="36"/>
      <c r="S175" s="36"/>
      <c r="T175" s="38" t="s">
        <v>207</v>
      </c>
      <c r="U175" s="7" t="str">
        <f t="shared" si="39"/>
        <v>PH2-4-209</v>
      </c>
      <c r="V175" s="7"/>
      <c r="W175" s="7"/>
      <c r="X175" s="16"/>
      <c r="Y175" s="7" t="s">
        <v>804</v>
      </c>
      <c r="Z175" s="64">
        <v>26403</v>
      </c>
      <c r="AA175" s="7" t="s">
        <v>663</v>
      </c>
      <c r="AB175" s="53">
        <v>10701</v>
      </c>
      <c r="AC175" s="36">
        <v>80</v>
      </c>
      <c r="AD175" s="36"/>
      <c r="AE175" s="36"/>
      <c r="AF175" s="38" t="s">
        <v>207</v>
      </c>
      <c r="AG175" s="7" t="str">
        <f t="shared" si="40"/>
        <v>PH2-6-403</v>
      </c>
      <c r="AH175" s="59"/>
      <c r="AI175" s="7"/>
      <c r="AJ175" s="16"/>
      <c r="AK175" s="16"/>
      <c r="AL175" s="16"/>
      <c r="AM175" s="16"/>
      <c r="AN175" s="27"/>
      <c r="AO175" s="27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</row>
    <row r="176" spans="1:56" ht="16.5" customHeight="1">
      <c r="A176" s="7" t="s">
        <v>805</v>
      </c>
      <c r="B176" s="35">
        <v>16018</v>
      </c>
      <c r="C176" s="7" t="s">
        <v>206</v>
      </c>
      <c r="D176" s="53">
        <v>10796</v>
      </c>
      <c r="E176" s="36">
        <v>80</v>
      </c>
      <c r="F176" s="36"/>
      <c r="G176" s="36"/>
      <c r="H176" s="36"/>
      <c r="I176" s="7" t="str">
        <f t="shared" si="38"/>
        <v>PH1-6-018</v>
      </c>
      <c r="J176" s="7"/>
      <c r="K176" s="7"/>
      <c r="L176" s="16"/>
      <c r="M176" s="7" t="s">
        <v>806</v>
      </c>
      <c r="N176" s="35">
        <v>24210</v>
      </c>
      <c r="O176" s="7" t="s">
        <v>326</v>
      </c>
      <c r="P176" s="53">
        <v>10756</v>
      </c>
      <c r="Q176" s="36">
        <v>80</v>
      </c>
      <c r="R176" s="36"/>
      <c r="S176" s="36"/>
      <c r="T176" s="38"/>
      <c r="U176" s="7" t="str">
        <f t="shared" si="39"/>
        <v>PH2-4-210</v>
      </c>
      <c r="V176" s="7"/>
      <c r="W176" s="7"/>
      <c r="X176" s="16"/>
      <c r="Y176" s="7" t="s">
        <v>807</v>
      </c>
      <c r="Z176" s="64">
        <v>26404</v>
      </c>
      <c r="AA176" s="7" t="s">
        <v>663</v>
      </c>
      <c r="AB176" s="53">
        <v>10706</v>
      </c>
      <c r="AC176" s="36">
        <v>80</v>
      </c>
      <c r="AD176" s="36"/>
      <c r="AE176" s="36"/>
      <c r="AF176" s="38"/>
      <c r="AG176" s="7" t="str">
        <f t="shared" si="40"/>
        <v>PH2-6-404</v>
      </c>
      <c r="AH176" s="59"/>
      <c r="AI176" s="7"/>
      <c r="AJ176" s="16"/>
      <c r="AK176" s="16"/>
      <c r="AL176" s="16"/>
      <c r="AM176" s="16"/>
      <c r="AN176" s="27"/>
      <c r="AO176" s="27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</row>
    <row r="177" spans="1:56" ht="16.5" customHeight="1">
      <c r="A177" s="7" t="s">
        <v>808</v>
      </c>
      <c r="B177" s="35">
        <v>16019</v>
      </c>
      <c r="C177" s="7" t="s">
        <v>206</v>
      </c>
      <c r="D177" s="53">
        <v>10801</v>
      </c>
      <c r="E177" s="36">
        <v>80</v>
      </c>
      <c r="F177" s="36"/>
      <c r="G177" s="36"/>
      <c r="H177" s="36" t="s">
        <v>207</v>
      </c>
      <c r="I177" s="7" t="str">
        <f t="shared" si="38"/>
        <v>PH1-6-019</v>
      </c>
      <c r="J177" s="7"/>
      <c r="K177" s="7"/>
      <c r="L177" s="16"/>
      <c r="M177" s="7" t="s">
        <v>809</v>
      </c>
      <c r="N177" s="35">
        <v>24211</v>
      </c>
      <c r="O177" s="7" t="s">
        <v>810</v>
      </c>
      <c r="P177" s="53">
        <v>10761</v>
      </c>
      <c r="Q177" s="36"/>
      <c r="R177" s="36">
        <v>1.5</v>
      </c>
      <c r="S177" s="36"/>
      <c r="T177" s="38" t="s">
        <v>217</v>
      </c>
      <c r="U177" s="7" t="str">
        <f t="shared" si="39"/>
        <v>PH2-4-211</v>
      </c>
      <c r="V177" s="7"/>
      <c r="W177" s="7"/>
      <c r="X177" s="16"/>
      <c r="Y177" s="7" t="s">
        <v>811</v>
      </c>
      <c r="Z177" s="64">
        <v>26405</v>
      </c>
      <c r="AA177" s="7" t="s">
        <v>206</v>
      </c>
      <c r="AB177" s="53">
        <v>10711</v>
      </c>
      <c r="AC177" s="36">
        <v>80</v>
      </c>
      <c r="AD177" s="36"/>
      <c r="AE177" s="36"/>
      <c r="AF177" s="38" t="s">
        <v>207</v>
      </c>
      <c r="AG177" s="7" t="str">
        <f t="shared" si="40"/>
        <v>PH2-6-405</v>
      </c>
      <c r="AH177" s="59"/>
      <c r="AI177" s="7"/>
      <c r="AJ177" s="16"/>
      <c r="AK177" s="16"/>
      <c r="AL177" s="16"/>
      <c r="AM177" s="16"/>
      <c r="AN177" s="27"/>
      <c r="AO177" s="27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</row>
    <row r="178" spans="1:56" ht="16.5" customHeight="1">
      <c r="A178" s="7" t="s">
        <v>812</v>
      </c>
      <c r="B178" s="35">
        <v>16020</v>
      </c>
      <c r="C178" s="7" t="s">
        <v>206</v>
      </c>
      <c r="D178" s="53">
        <v>10806</v>
      </c>
      <c r="E178" s="36"/>
      <c r="F178" s="36">
        <v>0.75</v>
      </c>
      <c r="G178" s="36"/>
      <c r="H178" s="38" t="s">
        <v>217</v>
      </c>
      <c r="I178" s="7" t="str">
        <f t="shared" si="38"/>
        <v>PH1-6-020</v>
      </c>
      <c r="J178" s="7"/>
      <c r="K178" s="7"/>
      <c r="L178" s="16"/>
      <c r="M178" s="7" t="s">
        <v>813</v>
      </c>
      <c r="N178" s="35">
        <v>24212</v>
      </c>
      <c r="O178" s="7" t="s">
        <v>814</v>
      </c>
      <c r="P178" s="53">
        <v>10766</v>
      </c>
      <c r="Q178" s="36"/>
      <c r="R178" s="36"/>
      <c r="S178" s="36"/>
      <c r="T178" s="38"/>
      <c r="U178" s="7"/>
      <c r="V178" s="7"/>
      <c r="W178" s="7"/>
      <c r="X178" s="16"/>
      <c r="Y178" s="7" t="s">
        <v>815</v>
      </c>
      <c r="Z178" s="64">
        <v>26406</v>
      </c>
      <c r="AA178" s="7" t="s">
        <v>206</v>
      </c>
      <c r="AB178" s="53">
        <v>10716</v>
      </c>
      <c r="AC178" s="36">
        <v>80</v>
      </c>
      <c r="AD178" s="36"/>
      <c r="AE178" s="36"/>
      <c r="AF178" s="38"/>
      <c r="AG178" s="7" t="str">
        <f t="shared" si="40"/>
        <v>PH2-6-406</v>
      </c>
      <c r="AH178" s="59"/>
      <c r="AI178" s="7"/>
      <c r="AJ178" s="16"/>
      <c r="AK178" s="16"/>
      <c r="AL178" s="16"/>
      <c r="AM178" s="16"/>
      <c r="AN178" s="27"/>
      <c r="AO178" s="27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</row>
    <row r="179" spans="1:56" ht="16.5" customHeight="1">
      <c r="A179" s="7" t="s">
        <v>816</v>
      </c>
      <c r="B179" s="35">
        <v>16021</v>
      </c>
      <c r="C179" s="7" t="s">
        <v>817</v>
      </c>
      <c r="D179" s="53">
        <v>10811</v>
      </c>
      <c r="E179" s="36"/>
      <c r="F179" s="36">
        <v>0.75</v>
      </c>
      <c r="G179" s="36"/>
      <c r="H179" s="38" t="s">
        <v>217</v>
      </c>
      <c r="I179" s="7" t="str">
        <f t="shared" si="38"/>
        <v>PH1-6-021</v>
      </c>
      <c r="J179" s="7"/>
      <c r="K179" s="7"/>
      <c r="L179" s="16"/>
      <c r="M179" s="7" t="s">
        <v>818</v>
      </c>
      <c r="N179" s="35">
        <v>24213</v>
      </c>
      <c r="O179" s="7" t="s">
        <v>326</v>
      </c>
      <c r="P179" s="53">
        <v>10771</v>
      </c>
      <c r="Q179" s="36">
        <v>80</v>
      </c>
      <c r="R179" s="36"/>
      <c r="S179" s="36"/>
      <c r="T179" s="38" t="s">
        <v>207</v>
      </c>
      <c r="U179" s="7" t="str">
        <f t="shared" ref="U179:U200" si="41">"PH"&amp;RIGHT(M179,7)</f>
        <v>PH2-4-213</v>
      </c>
      <c r="V179" s="7"/>
      <c r="W179" s="7"/>
      <c r="X179" s="16"/>
      <c r="Y179" s="7" t="s">
        <v>819</v>
      </c>
      <c r="Z179" s="64">
        <v>26407</v>
      </c>
      <c r="AA179" s="7" t="s">
        <v>206</v>
      </c>
      <c r="AB179" s="53">
        <v>10721</v>
      </c>
      <c r="AC179" s="36">
        <v>80</v>
      </c>
      <c r="AD179" s="36"/>
      <c r="AE179" s="36"/>
      <c r="AF179" s="38" t="s">
        <v>207</v>
      </c>
      <c r="AG179" s="7" t="str">
        <f t="shared" si="40"/>
        <v>PH2-6-407</v>
      </c>
      <c r="AH179" s="59"/>
      <c r="AI179" s="7"/>
      <c r="AJ179" s="16"/>
      <c r="AK179" s="16"/>
      <c r="AL179" s="16"/>
      <c r="AM179" s="16"/>
      <c r="AN179" s="27"/>
      <c r="AO179" s="27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</row>
    <row r="180" spans="1:56" ht="16.5" customHeight="1">
      <c r="A180" s="7" t="s">
        <v>820</v>
      </c>
      <c r="B180" s="35">
        <v>16022</v>
      </c>
      <c r="C180" s="7" t="s">
        <v>821</v>
      </c>
      <c r="D180" s="53">
        <v>10816</v>
      </c>
      <c r="E180" s="36">
        <v>80</v>
      </c>
      <c r="F180" s="36"/>
      <c r="G180" s="36"/>
      <c r="H180" s="36" t="s">
        <v>207</v>
      </c>
      <c r="I180" s="7" t="str">
        <f t="shared" si="38"/>
        <v>PH1-6-022</v>
      </c>
      <c r="J180" s="7"/>
      <c r="K180" s="7"/>
      <c r="L180" s="16"/>
      <c r="M180" s="7" t="s">
        <v>822</v>
      </c>
      <c r="N180" s="35">
        <v>24214</v>
      </c>
      <c r="O180" s="7" t="s">
        <v>326</v>
      </c>
      <c r="P180" s="53">
        <v>10776</v>
      </c>
      <c r="Q180" s="36">
        <v>80</v>
      </c>
      <c r="R180" s="36"/>
      <c r="S180" s="36"/>
      <c r="T180" s="38"/>
      <c r="U180" s="7" t="str">
        <f t="shared" si="41"/>
        <v>PH2-4-214</v>
      </c>
      <c r="V180" s="7"/>
      <c r="W180" s="7"/>
      <c r="X180" s="16"/>
      <c r="Y180" s="7" t="s">
        <v>823</v>
      </c>
      <c r="Z180" s="64">
        <v>26408</v>
      </c>
      <c r="AA180" s="7" t="s">
        <v>206</v>
      </c>
      <c r="AB180" s="53">
        <v>10726</v>
      </c>
      <c r="AC180" s="36">
        <v>80</v>
      </c>
      <c r="AD180" s="36"/>
      <c r="AE180" s="36"/>
      <c r="AF180" s="38"/>
      <c r="AG180" s="7" t="str">
        <f t="shared" si="40"/>
        <v>PH2-6-408</v>
      </c>
      <c r="AH180" s="59"/>
      <c r="AI180" s="7"/>
      <c r="AJ180" s="16"/>
      <c r="AK180" s="16"/>
      <c r="AL180" s="16"/>
      <c r="AM180" s="16"/>
      <c r="AN180" s="27"/>
      <c r="AO180" s="27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</row>
    <row r="181" spans="1:56" ht="16.5" customHeight="1">
      <c r="A181" s="7" t="s">
        <v>824</v>
      </c>
      <c r="B181" s="35">
        <v>16023</v>
      </c>
      <c r="C181" s="7" t="s">
        <v>206</v>
      </c>
      <c r="D181" s="53">
        <v>10821</v>
      </c>
      <c r="E181" s="36">
        <v>80</v>
      </c>
      <c r="F181" s="36"/>
      <c r="G181" s="36"/>
      <c r="H181" s="36"/>
      <c r="I181" s="7" t="str">
        <f t="shared" si="38"/>
        <v>PH1-6-023</v>
      </c>
      <c r="J181" s="57" t="s">
        <v>105</v>
      </c>
      <c r="K181" s="7"/>
      <c r="L181" s="16"/>
      <c r="M181" s="7" t="s">
        <v>825</v>
      </c>
      <c r="N181" s="35">
        <v>24215</v>
      </c>
      <c r="O181" s="7" t="s">
        <v>206</v>
      </c>
      <c r="P181" s="53">
        <v>10781</v>
      </c>
      <c r="Q181" s="36">
        <v>80</v>
      </c>
      <c r="R181" s="36"/>
      <c r="S181" s="36"/>
      <c r="T181" s="38" t="s">
        <v>207</v>
      </c>
      <c r="U181" s="7" t="str">
        <f t="shared" si="41"/>
        <v>PH2-4-215</v>
      </c>
      <c r="V181" s="57" t="s">
        <v>155</v>
      </c>
      <c r="W181" s="7"/>
      <c r="X181" s="16"/>
      <c r="Y181" s="7" t="s">
        <v>826</v>
      </c>
      <c r="Z181" s="64">
        <v>26409</v>
      </c>
      <c r="AA181" s="7" t="s">
        <v>206</v>
      </c>
      <c r="AB181" s="53">
        <v>10731</v>
      </c>
      <c r="AC181" s="36">
        <v>80</v>
      </c>
      <c r="AD181" s="36"/>
      <c r="AE181" s="36"/>
      <c r="AF181" s="38" t="s">
        <v>207</v>
      </c>
      <c r="AG181" s="7" t="str">
        <f t="shared" si="40"/>
        <v>PH2-6-409</v>
      </c>
      <c r="AH181" s="59"/>
      <c r="AI181" s="7"/>
      <c r="AJ181" s="16"/>
      <c r="AK181" s="16"/>
      <c r="AL181" s="16"/>
      <c r="AM181" s="16"/>
      <c r="AN181" s="27"/>
      <c r="AO181" s="27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</row>
    <row r="182" spans="1:56" ht="16.5" customHeight="1">
      <c r="A182" s="7" t="s">
        <v>827</v>
      </c>
      <c r="B182" s="35">
        <v>16024</v>
      </c>
      <c r="C182" s="7" t="s">
        <v>206</v>
      </c>
      <c r="D182" s="53">
        <v>10826</v>
      </c>
      <c r="E182" s="36">
        <v>80</v>
      </c>
      <c r="F182" s="36"/>
      <c r="G182" s="36"/>
      <c r="H182" s="36" t="s">
        <v>207</v>
      </c>
      <c r="I182" s="7" t="str">
        <f t="shared" si="38"/>
        <v>PH1-6-024</v>
      </c>
      <c r="J182" s="7"/>
      <c r="K182" s="7"/>
      <c r="L182" s="16"/>
      <c r="M182" s="7" t="s">
        <v>828</v>
      </c>
      <c r="N182" s="35">
        <v>24216</v>
      </c>
      <c r="O182" s="7" t="s">
        <v>360</v>
      </c>
      <c r="P182" s="53">
        <v>10786</v>
      </c>
      <c r="Q182" s="36">
        <v>80</v>
      </c>
      <c r="R182" s="36"/>
      <c r="S182" s="36"/>
      <c r="T182" s="38" t="s">
        <v>207</v>
      </c>
      <c r="U182" s="7" t="str">
        <f t="shared" si="41"/>
        <v>PH2-4-216</v>
      </c>
      <c r="V182" s="7"/>
      <c r="W182" s="7"/>
      <c r="X182" s="16"/>
      <c r="Y182" s="7" t="s">
        <v>829</v>
      </c>
      <c r="Z182" s="64">
        <v>26410</v>
      </c>
      <c r="AA182" s="7" t="s">
        <v>206</v>
      </c>
      <c r="AB182" s="53">
        <v>10736</v>
      </c>
      <c r="AC182" s="36">
        <v>80</v>
      </c>
      <c r="AD182" s="36"/>
      <c r="AE182" s="36"/>
      <c r="AF182" s="38"/>
      <c r="AG182" s="7" t="str">
        <f t="shared" si="40"/>
        <v>PH2-6-410</v>
      </c>
      <c r="AH182" s="59"/>
      <c r="AI182" s="7"/>
      <c r="AJ182" s="16"/>
      <c r="AK182" s="16"/>
      <c r="AL182" s="16"/>
      <c r="AM182" s="16"/>
      <c r="AN182" s="27"/>
      <c r="AO182" s="27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</row>
    <row r="183" spans="1:56" ht="16.5" customHeight="1">
      <c r="A183" s="7" t="s">
        <v>830</v>
      </c>
      <c r="B183" s="35">
        <v>16025</v>
      </c>
      <c r="C183" s="7" t="s">
        <v>206</v>
      </c>
      <c r="D183" s="53">
        <v>10831</v>
      </c>
      <c r="E183" s="36"/>
      <c r="F183" s="36"/>
      <c r="G183" s="36">
        <v>1.95</v>
      </c>
      <c r="H183" s="36" t="s">
        <v>207</v>
      </c>
      <c r="I183" s="7" t="str">
        <f t="shared" si="38"/>
        <v>PH1-6-025</v>
      </c>
      <c r="J183" s="7" t="s">
        <v>479</v>
      </c>
      <c r="K183" s="7"/>
      <c r="L183" s="16"/>
      <c r="M183" s="7" t="s">
        <v>831</v>
      </c>
      <c r="N183" s="35">
        <v>24217</v>
      </c>
      <c r="O183" s="7" t="s">
        <v>206</v>
      </c>
      <c r="P183" s="53">
        <v>10791</v>
      </c>
      <c r="Q183" s="36">
        <v>80</v>
      </c>
      <c r="R183" s="36"/>
      <c r="S183" s="36"/>
      <c r="T183" s="38" t="s">
        <v>207</v>
      </c>
      <c r="U183" s="7" t="str">
        <f t="shared" si="41"/>
        <v>PH2-4-217</v>
      </c>
      <c r="V183" s="7"/>
      <c r="W183" s="7"/>
      <c r="X183" s="16"/>
      <c r="Y183" s="7" t="s">
        <v>832</v>
      </c>
      <c r="Z183" s="64">
        <v>26411</v>
      </c>
      <c r="AA183" s="7" t="s">
        <v>206</v>
      </c>
      <c r="AB183" s="53">
        <v>10741</v>
      </c>
      <c r="AC183" s="36">
        <v>80</v>
      </c>
      <c r="AD183" s="36"/>
      <c r="AE183" s="36"/>
      <c r="AF183" s="38" t="s">
        <v>207</v>
      </c>
      <c r="AG183" s="7" t="str">
        <f t="shared" si="40"/>
        <v>PH2-6-411</v>
      </c>
      <c r="AH183" s="52"/>
      <c r="AI183" s="7"/>
      <c r="AJ183" s="16"/>
      <c r="AK183" s="16"/>
      <c r="AL183" s="16"/>
      <c r="AM183" s="16"/>
      <c r="AN183" s="27"/>
      <c r="AO183" s="27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</row>
    <row r="184" spans="1:56" ht="16.5" customHeight="1">
      <c r="A184" s="7" t="s">
        <v>833</v>
      </c>
      <c r="B184" s="35">
        <v>16026</v>
      </c>
      <c r="C184" s="7" t="s">
        <v>206</v>
      </c>
      <c r="D184" s="53">
        <v>10836</v>
      </c>
      <c r="E184" s="36">
        <v>80</v>
      </c>
      <c r="F184" s="36"/>
      <c r="G184" s="36"/>
      <c r="H184" s="36" t="s">
        <v>207</v>
      </c>
      <c r="I184" s="7" t="str">
        <f t="shared" si="38"/>
        <v>PH1-6-026</v>
      </c>
      <c r="J184" s="7"/>
      <c r="K184" s="7"/>
      <c r="L184" s="16"/>
      <c r="M184" s="7" t="s">
        <v>834</v>
      </c>
      <c r="N184" s="35">
        <v>24218</v>
      </c>
      <c r="O184" s="7" t="s">
        <v>360</v>
      </c>
      <c r="P184" s="53">
        <v>10796</v>
      </c>
      <c r="Q184" s="36">
        <v>80</v>
      </c>
      <c r="R184" s="36"/>
      <c r="S184" s="36"/>
      <c r="T184" s="38" t="s">
        <v>207</v>
      </c>
      <c r="U184" s="7" t="str">
        <f t="shared" si="41"/>
        <v>PH2-4-218</v>
      </c>
      <c r="V184" s="7"/>
      <c r="W184" s="7"/>
      <c r="X184" s="16"/>
      <c r="Y184" s="7" t="s">
        <v>835</v>
      </c>
      <c r="Z184" s="64">
        <v>26412</v>
      </c>
      <c r="AA184" s="7" t="s">
        <v>206</v>
      </c>
      <c r="AB184" s="53">
        <v>10746</v>
      </c>
      <c r="AC184" s="36">
        <v>80</v>
      </c>
      <c r="AD184" s="36"/>
      <c r="AE184" s="36"/>
      <c r="AF184" s="38"/>
      <c r="AG184" s="7" t="str">
        <f t="shared" si="40"/>
        <v>PH2-6-412</v>
      </c>
      <c r="AH184" s="59"/>
      <c r="AI184" s="7"/>
      <c r="AJ184" s="16"/>
      <c r="AK184" s="16"/>
      <c r="AL184" s="16"/>
      <c r="AM184" s="16"/>
      <c r="AN184" s="27"/>
      <c r="AO184" s="27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</row>
    <row r="185" spans="1:56" ht="16.5" customHeight="1">
      <c r="A185" s="7" t="s">
        <v>836</v>
      </c>
      <c r="B185" s="35">
        <v>16027</v>
      </c>
      <c r="C185" s="7" t="s">
        <v>478</v>
      </c>
      <c r="D185" s="53">
        <v>10841</v>
      </c>
      <c r="E185" s="36">
        <v>80</v>
      </c>
      <c r="F185" s="36"/>
      <c r="G185" s="36"/>
      <c r="H185" s="36"/>
      <c r="I185" s="7" t="str">
        <f t="shared" si="38"/>
        <v>PH1-6-027</v>
      </c>
      <c r="J185" s="7"/>
      <c r="K185" s="7"/>
      <c r="L185" s="16"/>
      <c r="M185" s="7" t="s">
        <v>837</v>
      </c>
      <c r="N185" s="35">
        <v>24219</v>
      </c>
      <c r="O185" s="7" t="s">
        <v>206</v>
      </c>
      <c r="P185" s="53">
        <v>10801</v>
      </c>
      <c r="Q185" s="36">
        <v>80</v>
      </c>
      <c r="R185" s="36"/>
      <c r="S185" s="36"/>
      <c r="T185" s="38" t="s">
        <v>207</v>
      </c>
      <c r="U185" s="7" t="str">
        <f t="shared" si="41"/>
        <v>PH2-4-219</v>
      </c>
      <c r="V185" s="7"/>
      <c r="W185" s="7"/>
      <c r="X185" s="16"/>
      <c r="Y185" s="7" t="s">
        <v>838</v>
      </c>
      <c r="Z185" s="64">
        <v>26413</v>
      </c>
      <c r="AA185" s="7" t="s">
        <v>206</v>
      </c>
      <c r="AB185" s="53">
        <v>10751</v>
      </c>
      <c r="AC185" s="36">
        <v>80</v>
      </c>
      <c r="AD185" s="36"/>
      <c r="AE185" s="36"/>
      <c r="AF185" s="38" t="s">
        <v>207</v>
      </c>
      <c r="AG185" s="7" t="str">
        <f t="shared" si="40"/>
        <v>PH2-6-413</v>
      </c>
      <c r="AH185" s="59"/>
      <c r="AI185" s="7"/>
      <c r="AJ185" s="16"/>
      <c r="AK185" s="16"/>
      <c r="AL185" s="16"/>
      <c r="AM185" s="16"/>
      <c r="AN185" s="27"/>
      <c r="AO185" s="27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</row>
    <row r="186" spans="1:56" ht="16.5" customHeight="1">
      <c r="A186" s="7" t="s">
        <v>839</v>
      </c>
      <c r="B186" s="35">
        <v>16028</v>
      </c>
      <c r="C186" s="7" t="s">
        <v>206</v>
      </c>
      <c r="D186" s="53">
        <v>10846</v>
      </c>
      <c r="E186" s="36">
        <v>80</v>
      </c>
      <c r="F186" s="36"/>
      <c r="G186" s="36"/>
      <c r="H186" s="36" t="s">
        <v>207</v>
      </c>
      <c r="I186" s="7" t="str">
        <f t="shared" si="38"/>
        <v>PH1-6-028</v>
      </c>
      <c r="J186" s="7"/>
      <c r="K186" s="7"/>
      <c r="L186" s="16"/>
      <c r="M186" s="7" t="s">
        <v>840</v>
      </c>
      <c r="N186" s="35">
        <v>24220</v>
      </c>
      <c r="O186" s="7" t="s">
        <v>360</v>
      </c>
      <c r="P186" s="53">
        <v>10806</v>
      </c>
      <c r="Q186" s="36">
        <v>80</v>
      </c>
      <c r="R186" s="36"/>
      <c r="S186" s="36"/>
      <c r="T186" s="38" t="s">
        <v>207</v>
      </c>
      <c r="U186" s="7" t="str">
        <f t="shared" si="41"/>
        <v>PH2-4-220</v>
      </c>
      <c r="V186" s="7"/>
      <c r="W186" s="7"/>
      <c r="X186" s="16"/>
      <c r="Y186" s="7" t="s">
        <v>841</v>
      </c>
      <c r="Z186" s="64">
        <v>26414</v>
      </c>
      <c r="AA186" s="7" t="s">
        <v>206</v>
      </c>
      <c r="AB186" s="53">
        <v>10756</v>
      </c>
      <c r="AC186" s="36">
        <v>80</v>
      </c>
      <c r="AD186" s="36"/>
      <c r="AE186" s="36"/>
      <c r="AF186" s="38"/>
      <c r="AG186" s="7" t="str">
        <f t="shared" si="40"/>
        <v>PH2-6-414</v>
      </c>
      <c r="AH186" s="66" t="s">
        <v>127</v>
      </c>
      <c r="AI186" s="7"/>
      <c r="AJ186" s="16"/>
      <c r="AK186" s="16"/>
      <c r="AL186" s="16"/>
      <c r="AM186" s="16"/>
      <c r="AN186" s="27"/>
      <c r="AO186" s="27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</row>
    <row r="187" spans="1:56" ht="16.5" customHeight="1">
      <c r="A187" s="7" t="s">
        <v>842</v>
      </c>
      <c r="B187" s="35">
        <v>16029</v>
      </c>
      <c r="C187" s="7" t="s">
        <v>206</v>
      </c>
      <c r="D187" s="53">
        <v>10851</v>
      </c>
      <c r="E187" s="36"/>
      <c r="F187" s="36">
        <v>0.75</v>
      </c>
      <c r="G187" s="36"/>
      <c r="H187" s="38" t="s">
        <v>217</v>
      </c>
      <c r="I187" s="7" t="str">
        <f t="shared" si="38"/>
        <v>PH1-6-029</v>
      </c>
      <c r="J187" s="7"/>
      <c r="K187" s="7"/>
      <c r="L187" s="16"/>
      <c r="M187" s="7" t="s">
        <v>843</v>
      </c>
      <c r="N187" s="35">
        <v>24221</v>
      </c>
      <c r="O187" s="7" t="s">
        <v>206</v>
      </c>
      <c r="P187" s="53">
        <v>10811</v>
      </c>
      <c r="Q187" s="36">
        <v>80</v>
      </c>
      <c r="R187" s="36"/>
      <c r="S187" s="36"/>
      <c r="T187" s="38" t="s">
        <v>207</v>
      </c>
      <c r="U187" s="7" t="str">
        <f t="shared" si="41"/>
        <v>PH2-4-221</v>
      </c>
      <c r="V187" s="7"/>
      <c r="W187" s="7"/>
      <c r="X187" s="16"/>
      <c r="Y187" s="7" t="s">
        <v>844</v>
      </c>
      <c r="Z187" s="64">
        <v>26415</v>
      </c>
      <c r="AA187" s="7" t="s">
        <v>206</v>
      </c>
      <c r="AB187" s="53">
        <v>10761</v>
      </c>
      <c r="AC187" s="36">
        <v>80</v>
      </c>
      <c r="AD187" s="36"/>
      <c r="AE187" s="36"/>
      <c r="AF187" s="38" t="s">
        <v>207</v>
      </c>
      <c r="AG187" s="7" t="str">
        <f t="shared" si="40"/>
        <v>PH2-6-415</v>
      </c>
      <c r="AH187" s="59"/>
      <c r="AI187" s="7"/>
      <c r="AJ187" s="16"/>
      <c r="AK187" s="16"/>
      <c r="AL187" s="16"/>
      <c r="AM187" s="16"/>
      <c r="AN187" s="27"/>
      <c r="AO187" s="27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</row>
    <row r="188" spans="1:56" ht="16.5" customHeight="1">
      <c r="A188" s="7" t="s">
        <v>845</v>
      </c>
      <c r="B188" s="35">
        <v>16030</v>
      </c>
      <c r="C188" s="7" t="s">
        <v>206</v>
      </c>
      <c r="D188" s="53">
        <v>10856</v>
      </c>
      <c r="E188" s="36"/>
      <c r="F188" s="36">
        <v>0.75</v>
      </c>
      <c r="G188" s="36"/>
      <c r="H188" s="38" t="s">
        <v>217</v>
      </c>
      <c r="I188" s="7" t="str">
        <f t="shared" si="38"/>
        <v>PH1-6-030</v>
      </c>
      <c r="J188" s="7"/>
      <c r="K188" s="7"/>
      <c r="L188" s="16"/>
      <c r="M188" s="7" t="s">
        <v>846</v>
      </c>
      <c r="N188" s="35">
        <v>24222</v>
      </c>
      <c r="O188" s="7" t="s">
        <v>360</v>
      </c>
      <c r="P188" s="53">
        <v>10816</v>
      </c>
      <c r="Q188" s="36">
        <v>80</v>
      </c>
      <c r="R188" s="36"/>
      <c r="S188" s="36"/>
      <c r="T188" s="38" t="s">
        <v>207</v>
      </c>
      <c r="U188" s="7" t="str">
        <f t="shared" si="41"/>
        <v>PH2-4-222</v>
      </c>
      <c r="V188" s="7"/>
      <c r="W188" s="7"/>
      <c r="X188" s="16"/>
      <c r="Y188" s="7" t="s">
        <v>847</v>
      </c>
      <c r="Z188" s="64">
        <v>26416</v>
      </c>
      <c r="AA188" s="7" t="s">
        <v>206</v>
      </c>
      <c r="AB188" s="53">
        <v>10766</v>
      </c>
      <c r="AC188" s="36">
        <v>80</v>
      </c>
      <c r="AD188" s="36"/>
      <c r="AE188" s="36"/>
      <c r="AF188" s="38"/>
      <c r="AG188" s="7" t="str">
        <f t="shared" si="40"/>
        <v>PH2-6-416</v>
      </c>
      <c r="AH188" s="59"/>
      <c r="AI188" s="7"/>
      <c r="AJ188" s="16"/>
      <c r="AK188" s="16"/>
      <c r="AL188" s="16"/>
      <c r="AM188" s="16"/>
      <c r="AN188" s="27"/>
      <c r="AO188" s="27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</row>
    <row r="189" spans="1:56" ht="16.5" customHeight="1">
      <c r="A189" s="7" t="s">
        <v>848</v>
      </c>
      <c r="B189" s="35">
        <v>16031</v>
      </c>
      <c r="C189" s="7" t="s">
        <v>849</v>
      </c>
      <c r="D189" s="53">
        <v>10861</v>
      </c>
      <c r="E189" s="36">
        <v>80</v>
      </c>
      <c r="F189" s="36"/>
      <c r="G189" s="36"/>
      <c r="H189" s="36" t="s">
        <v>207</v>
      </c>
      <c r="I189" s="7" t="str">
        <f t="shared" si="38"/>
        <v>PH1-6-031</v>
      </c>
      <c r="J189" s="7"/>
      <c r="K189" s="7"/>
      <c r="L189" s="16"/>
      <c r="M189" s="7" t="s">
        <v>850</v>
      </c>
      <c r="N189" s="35">
        <v>24223</v>
      </c>
      <c r="O189" s="7" t="s">
        <v>206</v>
      </c>
      <c r="P189" s="53">
        <v>10821</v>
      </c>
      <c r="Q189" s="36">
        <v>80</v>
      </c>
      <c r="R189" s="36"/>
      <c r="S189" s="36"/>
      <c r="T189" s="38" t="s">
        <v>207</v>
      </c>
      <c r="U189" s="7" t="str">
        <f t="shared" si="41"/>
        <v>PH2-4-223</v>
      </c>
      <c r="V189" s="7"/>
      <c r="W189" s="7"/>
      <c r="X189" s="16"/>
      <c r="Y189" s="7" t="s">
        <v>851</v>
      </c>
      <c r="Z189" s="64">
        <v>26417</v>
      </c>
      <c r="AA189" s="7" t="s">
        <v>206</v>
      </c>
      <c r="AB189" s="53">
        <v>10771</v>
      </c>
      <c r="AC189" s="36"/>
      <c r="AD189" s="36"/>
      <c r="AE189" s="36"/>
      <c r="AF189" s="38"/>
      <c r="AG189" s="7"/>
      <c r="AH189" s="59"/>
      <c r="AI189" s="7"/>
      <c r="AJ189" s="16"/>
      <c r="AK189" s="16"/>
      <c r="AL189" s="16"/>
      <c r="AM189" s="16"/>
      <c r="AN189" s="27"/>
      <c r="AO189" s="27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</row>
    <row r="190" spans="1:56" ht="16.5" customHeight="1">
      <c r="A190" s="7" t="s">
        <v>852</v>
      </c>
      <c r="B190" s="35">
        <v>16032</v>
      </c>
      <c r="C190" s="7" t="s">
        <v>853</v>
      </c>
      <c r="D190" s="53">
        <v>10866</v>
      </c>
      <c r="E190" s="36">
        <v>80</v>
      </c>
      <c r="F190" s="36"/>
      <c r="G190" s="36"/>
      <c r="H190" s="36"/>
      <c r="I190" s="7" t="str">
        <f t="shared" si="38"/>
        <v>PH1-6-032</v>
      </c>
      <c r="J190" s="7"/>
      <c r="K190" s="7"/>
      <c r="L190" s="16"/>
      <c r="M190" s="7" t="s">
        <v>854</v>
      </c>
      <c r="N190" s="35">
        <v>24224</v>
      </c>
      <c r="O190" s="7" t="s">
        <v>360</v>
      </c>
      <c r="P190" s="53">
        <v>10826</v>
      </c>
      <c r="Q190" s="36">
        <v>80</v>
      </c>
      <c r="R190" s="36"/>
      <c r="S190" s="36"/>
      <c r="T190" s="38" t="s">
        <v>207</v>
      </c>
      <c r="U190" s="7" t="str">
        <f t="shared" si="41"/>
        <v>PH2-4-224</v>
      </c>
      <c r="V190" s="7"/>
      <c r="W190" s="7"/>
      <c r="X190" s="16"/>
      <c r="Y190" s="7"/>
      <c r="Z190" s="7"/>
      <c r="AA190" s="7"/>
      <c r="AB190" s="36"/>
      <c r="AC190" s="36"/>
      <c r="AD190" s="36"/>
      <c r="AE190" s="36"/>
      <c r="AF190" s="38"/>
      <c r="AG190" s="7"/>
      <c r="AH190" s="7"/>
      <c r="AI190" s="7"/>
      <c r="AJ190" s="16"/>
      <c r="AK190" s="16"/>
      <c r="AL190" s="16"/>
      <c r="AM190" s="16"/>
      <c r="AN190" s="27"/>
      <c r="AO190" s="27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</row>
    <row r="191" spans="1:56" ht="16.5" customHeight="1">
      <c r="A191" s="7" t="s">
        <v>855</v>
      </c>
      <c r="B191" s="35">
        <v>16033</v>
      </c>
      <c r="C191" s="7" t="s">
        <v>206</v>
      </c>
      <c r="D191" s="53">
        <v>10871</v>
      </c>
      <c r="E191" s="36">
        <v>80</v>
      </c>
      <c r="F191" s="36"/>
      <c r="G191" s="36"/>
      <c r="H191" s="36" t="s">
        <v>207</v>
      </c>
      <c r="I191" s="7" t="str">
        <f t="shared" si="38"/>
        <v>PH1-6-033</v>
      </c>
      <c r="J191" s="7"/>
      <c r="K191" s="7"/>
      <c r="L191" s="16"/>
      <c r="M191" s="7" t="s">
        <v>856</v>
      </c>
      <c r="N191" s="35">
        <v>24225</v>
      </c>
      <c r="O191" s="7" t="s">
        <v>206</v>
      </c>
      <c r="P191" s="53">
        <v>10831</v>
      </c>
      <c r="Q191" s="36">
        <v>80</v>
      </c>
      <c r="R191" s="36"/>
      <c r="S191" s="36"/>
      <c r="T191" s="38" t="s">
        <v>207</v>
      </c>
      <c r="U191" s="7" t="str">
        <f t="shared" si="41"/>
        <v>PH2-4-225</v>
      </c>
      <c r="V191" s="7"/>
      <c r="W191" s="7"/>
      <c r="X191" s="16"/>
      <c r="Y191" s="213" t="s">
        <v>857</v>
      </c>
      <c r="Z191" s="214"/>
      <c r="AA191" s="215"/>
      <c r="AB191" s="33"/>
      <c r="AC191" s="32"/>
      <c r="AD191" s="32"/>
      <c r="AE191" s="32"/>
      <c r="AF191" s="34"/>
      <c r="AG191" s="32"/>
      <c r="AH191" s="32"/>
      <c r="AI191" s="32"/>
      <c r="AJ191" s="16"/>
      <c r="AK191" s="16"/>
      <c r="AL191" s="16"/>
      <c r="AM191" s="16"/>
      <c r="AN191" s="27"/>
      <c r="AO191" s="27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</row>
    <row r="192" spans="1:56" ht="16.5" customHeight="1">
      <c r="A192" s="7" t="s">
        <v>858</v>
      </c>
      <c r="B192" s="35">
        <v>16034</v>
      </c>
      <c r="C192" s="7" t="s">
        <v>206</v>
      </c>
      <c r="D192" s="53">
        <v>10876</v>
      </c>
      <c r="E192" s="36">
        <v>80</v>
      </c>
      <c r="F192" s="36"/>
      <c r="G192" s="36"/>
      <c r="H192" s="36"/>
      <c r="I192" s="7" t="str">
        <f t="shared" si="38"/>
        <v>PH1-6-034</v>
      </c>
      <c r="J192" s="7"/>
      <c r="K192" s="7"/>
      <c r="L192" s="16"/>
      <c r="M192" s="7" t="s">
        <v>859</v>
      </c>
      <c r="N192" s="35">
        <v>24226</v>
      </c>
      <c r="O192" s="7" t="s">
        <v>360</v>
      </c>
      <c r="P192" s="53">
        <v>10836</v>
      </c>
      <c r="Q192" s="36">
        <v>80</v>
      </c>
      <c r="R192" s="36"/>
      <c r="S192" s="36"/>
      <c r="T192" s="38" t="s">
        <v>207</v>
      </c>
      <c r="U192" s="7" t="str">
        <f t="shared" si="41"/>
        <v>PH2-4-226</v>
      </c>
      <c r="V192" s="7"/>
      <c r="W192" s="7"/>
      <c r="X192" s="16"/>
      <c r="Y192" s="7" t="s">
        <v>860</v>
      </c>
      <c r="Z192" s="64">
        <v>26501</v>
      </c>
      <c r="AA192" s="7" t="s">
        <v>641</v>
      </c>
      <c r="AB192" s="53">
        <v>10776</v>
      </c>
      <c r="AC192" s="36">
        <v>80</v>
      </c>
      <c r="AD192" s="36"/>
      <c r="AE192" s="36"/>
      <c r="AF192" s="38" t="s">
        <v>207</v>
      </c>
      <c r="AG192" s="7" t="str">
        <f t="shared" ref="AG192:AG207" si="42">"PH"&amp;RIGHT(Y192,7)</f>
        <v>PH2-6-501</v>
      </c>
      <c r="AH192" s="59" t="s">
        <v>861</v>
      </c>
      <c r="AI192" s="7"/>
      <c r="AJ192" s="16"/>
      <c r="AK192" s="16"/>
      <c r="AL192" s="16"/>
      <c r="AM192" s="16"/>
      <c r="AN192" s="27"/>
      <c r="AO192" s="27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</row>
    <row r="193" spans="1:56" ht="16.5" customHeight="1">
      <c r="A193" s="7" t="s">
        <v>862</v>
      </c>
      <c r="B193" s="35">
        <v>16035</v>
      </c>
      <c r="C193" s="7" t="s">
        <v>206</v>
      </c>
      <c r="D193" s="53">
        <v>10881</v>
      </c>
      <c r="E193" s="36">
        <v>80</v>
      </c>
      <c r="F193" s="36"/>
      <c r="G193" s="36"/>
      <c r="H193" s="36" t="s">
        <v>207</v>
      </c>
      <c r="I193" s="7" t="str">
        <f t="shared" si="38"/>
        <v>PH1-6-035</v>
      </c>
      <c r="J193" s="7"/>
      <c r="K193" s="7"/>
      <c r="L193" s="16"/>
      <c r="M193" s="7" t="s">
        <v>863</v>
      </c>
      <c r="N193" s="35">
        <v>24227</v>
      </c>
      <c r="O193" s="7" t="s">
        <v>206</v>
      </c>
      <c r="P193" s="53">
        <v>10841</v>
      </c>
      <c r="Q193" s="36">
        <v>80</v>
      </c>
      <c r="R193" s="36"/>
      <c r="S193" s="36"/>
      <c r="T193" s="38" t="s">
        <v>207</v>
      </c>
      <c r="U193" s="7" t="str">
        <f t="shared" si="41"/>
        <v>PH2-4-227</v>
      </c>
      <c r="V193" s="7"/>
      <c r="W193" s="7"/>
      <c r="X193" s="16"/>
      <c r="Y193" s="7" t="s">
        <v>864</v>
      </c>
      <c r="Z193" s="64">
        <v>26502</v>
      </c>
      <c r="AA193" s="7" t="s">
        <v>326</v>
      </c>
      <c r="AB193" s="53">
        <v>10781</v>
      </c>
      <c r="AC193" s="36">
        <v>80</v>
      </c>
      <c r="AD193" s="36"/>
      <c r="AE193" s="36"/>
      <c r="AF193" s="38"/>
      <c r="AG193" s="7" t="str">
        <f t="shared" si="42"/>
        <v>PH2-6-502</v>
      </c>
      <c r="AH193" s="59"/>
      <c r="AI193" s="7"/>
      <c r="AJ193" s="16"/>
      <c r="AK193" s="16"/>
      <c r="AL193" s="16"/>
      <c r="AM193" s="16"/>
      <c r="AN193" s="27"/>
      <c r="AO193" s="27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</row>
    <row r="194" spans="1:56" ht="16.5" customHeight="1">
      <c r="A194" s="7" t="s">
        <v>865</v>
      </c>
      <c r="B194" s="35">
        <v>16036</v>
      </c>
      <c r="C194" s="7" t="s">
        <v>326</v>
      </c>
      <c r="D194" s="53">
        <v>10886</v>
      </c>
      <c r="E194" s="36">
        <v>80</v>
      </c>
      <c r="F194" s="36"/>
      <c r="G194" s="36"/>
      <c r="H194" s="36"/>
      <c r="I194" s="7" t="str">
        <f t="shared" si="38"/>
        <v>PH1-6-036</v>
      </c>
      <c r="J194" s="7"/>
      <c r="K194" s="7"/>
      <c r="L194" s="16"/>
      <c r="M194" s="7" t="s">
        <v>866</v>
      </c>
      <c r="N194" s="35">
        <v>24228</v>
      </c>
      <c r="O194" s="7" t="s">
        <v>360</v>
      </c>
      <c r="P194" s="53">
        <v>10846</v>
      </c>
      <c r="Q194" s="36">
        <v>80</v>
      </c>
      <c r="R194" s="36"/>
      <c r="S194" s="36"/>
      <c r="T194" s="38" t="s">
        <v>207</v>
      </c>
      <c r="U194" s="7" t="str">
        <f t="shared" si="41"/>
        <v>PH2-4-228</v>
      </c>
      <c r="V194" s="7"/>
      <c r="W194" s="7"/>
      <c r="X194" s="16"/>
      <c r="Y194" s="7" t="s">
        <v>867</v>
      </c>
      <c r="Z194" s="64">
        <v>26503</v>
      </c>
      <c r="AA194" s="7" t="s">
        <v>663</v>
      </c>
      <c r="AB194" s="53">
        <v>10786</v>
      </c>
      <c r="AC194" s="36">
        <v>80</v>
      </c>
      <c r="AD194" s="36"/>
      <c r="AE194" s="36"/>
      <c r="AF194" s="38" t="s">
        <v>207</v>
      </c>
      <c r="AG194" s="7" t="str">
        <f t="shared" si="42"/>
        <v>PH2-6-503</v>
      </c>
      <c r="AH194" s="59"/>
      <c r="AI194" s="7"/>
      <c r="AJ194" s="16"/>
      <c r="AK194" s="16"/>
      <c r="AL194" s="16"/>
      <c r="AM194" s="16"/>
      <c r="AN194" s="27"/>
      <c r="AO194" s="27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</row>
    <row r="195" spans="1:56" ht="16.5" customHeight="1">
      <c r="A195" s="7" t="s">
        <v>868</v>
      </c>
      <c r="B195" s="35">
        <v>16037</v>
      </c>
      <c r="C195" s="7" t="s">
        <v>326</v>
      </c>
      <c r="D195" s="53">
        <v>10891</v>
      </c>
      <c r="E195" s="36">
        <v>80</v>
      </c>
      <c r="F195" s="36"/>
      <c r="G195" s="36"/>
      <c r="H195" s="36" t="s">
        <v>207</v>
      </c>
      <c r="I195" s="7" t="str">
        <f t="shared" si="38"/>
        <v>PH1-6-037</v>
      </c>
      <c r="J195" s="7"/>
      <c r="K195" s="7"/>
      <c r="L195" s="16"/>
      <c r="M195" s="7" t="s">
        <v>869</v>
      </c>
      <c r="N195" s="35">
        <v>24229</v>
      </c>
      <c r="O195" s="7" t="s">
        <v>206</v>
      </c>
      <c r="P195" s="53">
        <v>10851</v>
      </c>
      <c r="Q195" s="36">
        <v>80</v>
      </c>
      <c r="R195" s="36"/>
      <c r="S195" s="36"/>
      <c r="T195" s="38" t="s">
        <v>207</v>
      </c>
      <c r="U195" s="7" t="str">
        <f t="shared" si="41"/>
        <v>PH2-4-229</v>
      </c>
      <c r="V195" s="7"/>
      <c r="W195" s="7"/>
      <c r="X195" s="16"/>
      <c r="Y195" s="7" t="s">
        <v>870</v>
      </c>
      <c r="Z195" s="64">
        <v>26504</v>
      </c>
      <c r="AA195" s="7" t="s">
        <v>663</v>
      </c>
      <c r="AB195" s="53">
        <v>10791</v>
      </c>
      <c r="AC195" s="36">
        <v>80</v>
      </c>
      <c r="AD195" s="36"/>
      <c r="AE195" s="36"/>
      <c r="AF195" s="38"/>
      <c r="AG195" s="7" t="str">
        <f t="shared" si="42"/>
        <v>PH2-6-504</v>
      </c>
      <c r="AH195" s="59"/>
      <c r="AI195" s="7"/>
      <c r="AJ195" s="16"/>
      <c r="AK195" s="16"/>
      <c r="AL195" s="16"/>
      <c r="AM195" s="16"/>
      <c r="AN195" s="27"/>
      <c r="AO195" s="27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</row>
    <row r="196" spans="1:56" ht="16.5" customHeight="1">
      <c r="A196" s="7" t="s">
        <v>871</v>
      </c>
      <c r="B196" s="35">
        <v>16038</v>
      </c>
      <c r="C196" s="7" t="s">
        <v>206</v>
      </c>
      <c r="D196" s="53">
        <v>10896</v>
      </c>
      <c r="E196" s="36">
        <v>80</v>
      </c>
      <c r="F196" s="36"/>
      <c r="G196" s="36"/>
      <c r="H196" s="36"/>
      <c r="I196" s="7" t="str">
        <f t="shared" si="38"/>
        <v>PH1-6-038</v>
      </c>
      <c r="J196" s="7"/>
      <c r="K196" s="7"/>
      <c r="L196" s="16"/>
      <c r="M196" s="7" t="s">
        <v>872</v>
      </c>
      <c r="N196" s="35">
        <v>24230</v>
      </c>
      <c r="O196" s="7" t="s">
        <v>360</v>
      </c>
      <c r="P196" s="53">
        <v>10856</v>
      </c>
      <c r="Q196" s="36">
        <v>80</v>
      </c>
      <c r="R196" s="36"/>
      <c r="S196" s="36"/>
      <c r="T196" s="38" t="s">
        <v>207</v>
      </c>
      <c r="U196" s="7" t="str">
        <f t="shared" si="41"/>
        <v>PH2-4-230</v>
      </c>
      <c r="V196" s="7"/>
      <c r="W196" s="7"/>
      <c r="X196" s="16"/>
      <c r="Y196" s="7" t="s">
        <v>873</v>
      </c>
      <c r="Z196" s="64">
        <v>26505</v>
      </c>
      <c r="AA196" s="7" t="s">
        <v>206</v>
      </c>
      <c r="AB196" s="53">
        <v>10796</v>
      </c>
      <c r="AC196" s="36">
        <v>80</v>
      </c>
      <c r="AD196" s="36"/>
      <c r="AE196" s="36"/>
      <c r="AF196" s="38" t="s">
        <v>207</v>
      </c>
      <c r="AG196" s="7" t="str">
        <f t="shared" si="42"/>
        <v>PH2-6-505</v>
      </c>
      <c r="AH196" s="59"/>
      <c r="AI196" s="7"/>
      <c r="AJ196" s="16"/>
      <c r="AK196" s="16"/>
      <c r="AL196" s="16"/>
      <c r="AM196" s="16"/>
      <c r="AN196" s="27"/>
      <c r="AO196" s="27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</row>
    <row r="197" spans="1:56" ht="16.5" customHeight="1">
      <c r="A197" s="7" t="s">
        <v>874</v>
      </c>
      <c r="B197" s="35">
        <v>16039</v>
      </c>
      <c r="C197" s="7" t="s">
        <v>326</v>
      </c>
      <c r="D197" s="53">
        <v>10901</v>
      </c>
      <c r="E197" s="36">
        <v>80</v>
      </c>
      <c r="F197" s="36"/>
      <c r="G197" s="36"/>
      <c r="H197" s="36" t="s">
        <v>207</v>
      </c>
      <c r="I197" s="7" t="str">
        <f t="shared" si="38"/>
        <v>PH1-6-039</v>
      </c>
      <c r="J197" s="7"/>
      <c r="K197" s="7"/>
      <c r="L197" s="16"/>
      <c r="M197" s="7" t="s">
        <v>875</v>
      </c>
      <c r="N197" s="35">
        <v>24231</v>
      </c>
      <c r="O197" s="7" t="s">
        <v>206</v>
      </c>
      <c r="P197" s="53">
        <v>10861</v>
      </c>
      <c r="Q197" s="36">
        <v>80</v>
      </c>
      <c r="R197" s="36"/>
      <c r="S197" s="36"/>
      <c r="T197" s="38" t="s">
        <v>207</v>
      </c>
      <c r="U197" s="7" t="str">
        <f t="shared" si="41"/>
        <v>PH2-4-231</v>
      </c>
      <c r="V197" s="7"/>
      <c r="W197" s="7"/>
      <c r="X197" s="16"/>
      <c r="Y197" s="7" t="s">
        <v>876</v>
      </c>
      <c r="Z197" s="64">
        <v>26506</v>
      </c>
      <c r="AA197" s="7" t="s">
        <v>206</v>
      </c>
      <c r="AB197" s="53">
        <v>10801</v>
      </c>
      <c r="AC197" s="36">
        <v>80</v>
      </c>
      <c r="AD197" s="36"/>
      <c r="AE197" s="36"/>
      <c r="AF197" s="38"/>
      <c r="AG197" s="7" t="str">
        <f t="shared" si="42"/>
        <v>PH2-6-506</v>
      </c>
      <c r="AH197" s="59"/>
      <c r="AI197" s="7"/>
      <c r="AJ197" s="16"/>
      <c r="AK197" s="16"/>
      <c r="AL197" s="16"/>
      <c r="AM197" s="16"/>
      <c r="AN197" s="27"/>
      <c r="AO197" s="27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</row>
    <row r="198" spans="1:56" ht="16.5" customHeight="1">
      <c r="A198" s="7" t="s">
        <v>877</v>
      </c>
      <c r="B198" s="35">
        <v>16040</v>
      </c>
      <c r="C198" s="7" t="s">
        <v>326</v>
      </c>
      <c r="D198" s="53">
        <v>10906</v>
      </c>
      <c r="E198" s="36"/>
      <c r="F198" s="36"/>
      <c r="G198" s="36">
        <v>1.95</v>
      </c>
      <c r="H198" s="36" t="s">
        <v>207</v>
      </c>
      <c r="I198" s="7" t="str">
        <f t="shared" si="38"/>
        <v>PH1-6-040</v>
      </c>
      <c r="J198" s="7"/>
      <c r="K198" s="7"/>
      <c r="L198" s="16"/>
      <c r="M198" s="7" t="s">
        <v>878</v>
      </c>
      <c r="N198" s="35">
        <v>24232</v>
      </c>
      <c r="O198" s="7" t="s">
        <v>360</v>
      </c>
      <c r="P198" s="53">
        <v>10866</v>
      </c>
      <c r="Q198" s="36">
        <v>80</v>
      </c>
      <c r="R198" s="36"/>
      <c r="S198" s="36"/>
      <c r="T198" s="38" t="s">
        <v>207</v>
      </c>
      <c r="U198" s="7" t="str">
        <f t="shared" si="41"/>
        <v>PH2-4-232</v>
      </c>
      <c r="V198" s="7"/>
      <c r="W198" s="7"/>
      <c r="X198" s="16"/>
      <c r="Y198" s="7" t="s">
        <v>879</v>
      </c>
      <c r="Z198" s="64">
        <v>26507</v>
      </c>
      <c r="AA198" s="7" t="s">
        <v>206</v>
      </c>
      <c r="AB198" s="53">
        <v>10806</v>
      </c>
      <c r="AC198" s="36">
        <v>80</v>
      </c>
      <c r="AD198" s="36"/>
      <c r="AE198" s="36"/>
      <c r="AF198" s="38" t="s">
        <v>207</v>
      </c>
      <c r="AG198" s="7" t="str">
        <f t="shared" si="42"/>
        <v>PH2-6-507</v>
      </c>
      <c r="AH198" s="59"/>
      <c r="AI198" s="7"/>
      <c r="AJ198" s="16"/>
      <c r="AK198" s="16"/>
      <c r="AL198" s="16"/>
      <c r="AM198" s="16"/>
      <c r="AN198" s="27"/>
      <c r="AO198" s="27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</row>
    <row r="199" spans="1:56" ht="16.5" customHeight="1">
      <c r="A199" s="7" t="s">
        <v>880</v>
      </c>
      <c r="B199" s="35">
        <v>16041</v>
      </c>
      <c r="C199" s="7" t="s">
        <v>663</v>
      </c>
      <c r="D199" s="53">
        <v>10911</v>
      </c>
      <c r="E199" s="36">
        <v>80</v>
      </c>
      <c r="F199" s="36"/>
      <c r="G199" s="36"/>
      <c r="H199" s="36" t="s">
        <v>207</v>
      </c>
      <c r="I199" s="7" t="str">
        <f t="shared" si="38"/>
        <v>PH1-6-041</v>
      </c>
      <c r="J199" s="7"/>
      <c r="K199" s="7"/>
      <c r="L199" s="16"/>
      <c r="M199" s="7" t="s">
        <v>881</v>
      </c>
      <c r="N199" s="35">
        <v>24233</v>
      </c>
      <c r="O199" s="7" t="s">
        <v>206</v>
      </c>
      <c r="P199" s="53">
        <v>10871</v>
      </c>
      <c r="Q199" s="36">
        <v>80</v>
      </c>
      <c r="R199" s="36"/>
      <c r="S199" s="36"/>
      <c r="T199" s="38" t="s">
        <v>207</v>
      </c>
      <c r="U199" s="7" t="str">
        <f t="shared" si="41"/>
        <v>PH2-4-233</v>
      </c>
      <c r="V199" s="7"/>
      <c r="W199" s="7"/>
      <c r="X199" s="16"/>
      <c r="Y199" s="7" t="s">
        <v>882</v>
      </c>
      <c r="Z199" s="64">
        <v>26508</v>
      </c>
      <c r="AA199" s="7" t="s">
        <v>206</v>
      </c>
      <c r="AB199" s="53">
        <v>10811</v>
      </c>
      <c r="AC199" s="36">
        <v>80</v>
      </c>
      <c r="AD199" s="36"/>
      <c r="AE199" s="36"/>
      <c r="AF199" s="38"/>
      <c r="AG199" s="7" t="str">
        <f t="shared" si="42"/>
        <v>PH2-6-508</v>
      </c>
      <c r="AH199" s="59"/>
      <c r="AI199" s="7"/>
      <c r="AJ199" s="16"/>
      <c r="AK199" s="16"/>
      <c r="AL199" s="16"/>
      <c r="AM199" s="16"/>
      <c r="AN199" s="27"/>
      <c r="AO199" s="27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</row>
    <row r="200" spans="1:56" ht="16.5" customHeight="1">
      <c r="A200" s="7" t="s">
        <v>883</v>
      </c>
      <c r="B200" s="35">
        <v>16042</v>
      </c>
      <c r="C200" s="7" t="s">
        <v>663</v>
      </c>
      <c r="D200" s="53">
        <v>10916</v>
      </c>
      <c r="E200" s="36">
        <v>80</v>
      </c>
      <c r="F200" s="36"/>
      <c r="G200" s="36"/>
      <c r="H200" s="36"/>
      <c r="I200" s="7" t="str">
        <f t="shared" si="38"/>
        <v>PH1-6-042</v>
      </c>
      <c r="J200" s="57" t="s">
        <v>126</v>
      </c>
      <c r="K200" s="7"/>
      <c r="L200" s="16"/>
      <c r="M200" s="7" t="s">
        <v>884</v>
      </c>
      <c r="N200" s="35">
        <v>24234</v>
      </c>
      <c r="O200" s="7" t="s">
        <v>885</v>
      </c>
      <c r="P200" s="53">
        <v>10876</v>
      </c>
      <c r="Q200" s="36"/>
      <c r="R200" s="36">
        <v>1.5</v>
      </c>
      <c r="S200" s="36"/>
      <c r="T200" s="38" t="s">
        <v>217</v>
      </c>
      <c r="U200" s="7" t="str">
        <f t="shared" si="41"/>
        <v>PH2-4-234</v>
      </c>
      <c r="V200" s="7"/>
      <c r="W200" s="7"/>
      <c r="X200" s="16"/>
      <c r="Y200" s="7" t="s">
        <v>886</v>
      </c>
      <c r="Z200" s="64">
        <v>26509</v>
      </c>
      <c r="AA200" s="7" t="s">
        <v>206</v>
      </c>
      <c r="AB200" s="53">
        <v>10816</v>
      </c>
      <c r="AC200" s="36">
        <v>80</v>
      </c>
      <c r="AD200" s="36"/>
      <c r="AE200" s="36"/>
      <c r="AF200" s="38" t="s">
        <v>207</v>
      </c>
      <c r="AG200" s="7" t="str">
        <f t="shared" si="42"/>
        <v>PH2-6-509</v>
      </c>
      <c r="AH200" s="59"/>
      <c r="AI200" s="7"/>
      <c r="AJ200" s="16"/>
      <c r="AK200" s="16"/>
      <c r="AL200" s="16"/>
      <c r="AM200" s="16"/>
      <c r="AN200" s="27"/>
      <c r="AO200" s="27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</row>
    <row r="201" spans="1:56" ht="16.5" customHeight="1">
      <c r="A201" s="7" t="s">
        <v>887</v>
      </c>
      <c r="B201" s="35">
        <v>16043</v>
      </c>
      <c r="C201" s="7" t="s">
        <v>478</v>
      </c>
      <c r="D201" s="53">
        <v>10921</v>
      </c>
      <c r="E201" s="36">
        <v>80</v>
      </c>
      <c r="F201" s="36"/>
      <c r="G201" s="36"/>
      <c r="H201" s="36" t="s">
        <v>207</v>
      </c>
      <c r="I201" s="7" t="str">
        <f t="shared" si="38"/>
        <v>PH1-6-043</v>
      </c>
      <c r="J201" s="7" t="s">
        <v>479</v>
      </c>
      <c r="K201" s="7"/>
      <c r="L201" s="16"/>
      <c r="M201" s="7" t="s">
        <v>888</v>
      </c>
      <c r="N201" s="35">
        <v>24235</v>
      </c>
      <c r="O201" s="7" t="s">
        <v>889</v>
      </c>
      <c r="P201" s="53">
        <v>10881</v>
      </c>
      <c r="Q201" s="36"/>
      <c r="R201" s="36"/>
      <c r="S201" s="36"/>
      <c r="T201" s="38"/>
      <c r="U201" s="7"/>
      <c r="V201" s="7"/>
      <c r="W201" s="7"/>
      <c r="X201" s="16"/>
      <c r="Y201" s="7" t="s">
        <v>890</v>
      </c>
      <c r="Z201" s="64">
        <v>26510</v>
      </c>
      <c r="AA201" s="7" t="s">
        <v>206</v>
      </c>
      <c r="AB201" s="53">
        <v>10821</v>
      </c>
      <c r="AC201" s="36">
        <v>80</v>
      </c>
      <c r="AD201" s="36"/>
      <c r="AE201" s="36"/>
      <c r="AF201" s="38"/>
      <c r="AG201" s="7" t="str">
        <f t="shared" si="42"/>
        <v>PH2-6-510</v>
      </c>
      <c r="AH201" s="59"/>
      <c r="AI201" s="7"/>
      <c r="AJ201" s="16"/>
      <c r="AK201" s="16"/>
      <c r="AL201" s="16"/>
      <c r="AM201" s="16"/>
      <c r="AN201" s="27"/>
      <c r="AO201" s="27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</row>
    <row r="202" spans="1:56" ht="16.5" customHeight="1">
      <c r="A202" s="7" t="s">
        <v>891</v>
      </c>
      <c r="B202" s="35">
        <v>16044</v>
      </c>
      <c r="C202" s="7" t="s">
        <v>206</v>
      </c>
      <c r="D202" s="53">
        <v>10926</v>
      </c>
      <c r="E202" s="36">
        <v>80</v>
      </c>
      <c r="F202" s="36"/>
      <c r="G202" s="36"/>
      <c r="H202" s="36"/>
      <c r="I202" s="7" t="str">
        <f t="shared" si="38"/>
        <v>PH1-6-044</v>
      </c>
      <c r="J202" s="7"/>
      <c r="K202" s="7"/>
      <c r="L202" s="16"/>
      <c r="M202" s="7" t="s">
        <v>892</v>
      </c>
      <c r="N202" s="35">
        <v>24236</v>
      </c>
      <c r="O202" s="7" t="s">
        <v>893</v>
      </c>
      <c r="P202" s="53">
        <v>10886</v>
      </c>
      <c r="Q202" s="36"/>
      <c r="R202" s="36">
        <v>0.75</v>
      </c>
      <c r="S202" s="36"/>
      <c r="T202" s="38" t="s">
        <v>217</v>
      </c>
      <c r="U202" s="7" t="str">
        <f t="shared" ref="U202:U204" si="43">"PH"&amp;RIGHT(M202,7)</f>
        <v>PH2-4-236</v>
      </c>
      <c r="V202" s="7"/>
      <c r="W202" s="7"/>
      <c r="X202" s="16"/>
      <c r="Y202" s="7" t="s">
        <v>894</v>
      </c>
      <c r="Z202" s="64">
        <v>26511</v>
      </c>
      <c r="AA202" s="7" t="s">
        <v>206</v>
      </c>
      <c r="AB202" s="53">
        <v>10826</v>
      </c>
      <c r="AC202" s="36">
        <v>80</v>
      </c>
      <c r="AD202" s="36"/>
      <c r="AE202" s="36"/>
      <c r="AF202" s="38" t="s">
        <v>207</v>
      </c>
      <c r="AG202" s="7" t="str">
        <f t="shared" si="42"/>
        <v>PH2-6-511</v>
      </c>
      <c r="AH202" s="52"/>
      <c r="AI202" s="7"/>
      <c r="AJ202" s="16"/>
      <c r="AK202" s="16"/>
      <c r="AL202" s="16"/>
      <c r="AM202" s="16"/>
      <c r="AN202" s="27"/>
      <c r="AO202" s="27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</row>
    <row r="203" spans="1:56" ht="16.5" customHeight="1">
      <c r="A203" s="7" t="s">
        <v>895</v>
      </c>
      <c r="B203" s="35">
        <v>16045</v>
      </c>
      <c r="C203" s="7" t="s">
        <v>206</v>
      </c>
      <c r="D203" s="53">
        <v>10931</v>
      </c>
      <c r="E203" s="36">
        <v>80</v>
      </c>
      <c r="F203" s="36"/>
      <c r="G203" s="36"/>
      <c r="H203" s="36" t="s">
        <v>207</v>
      </c>
      <c r="I203" s="7" t="str">
        <f t="shared" si="38"/>
        <v>PH1-6-045</v>
      </c>
      <c r="J203" s="7"/>
      <c r="K203" s="7"/>
      <c r="L203" s="16"/>
      <c r="M203" s="7" t="s">
        <v>896</v>
      </c>
      <c r="N203" s="35">
        <v>24237</v>
      </c>
      <c r="O203" s="7" t="s">
        <v>326</v>
      </c>
      <c r="P203" s="53">
        <v>10891</v>
      </c>
      <c r="Q203" s="36">
        <v>80</v>
      </c>
      <c r="R203" s="36"/>
      <c r="S203" s="36"/>
      <c r="T203" s="38" t="s">
        <v>207</v>
      </c>
      <c r="U203" s="7" t="str">
        <f t="shared" si="43"/>
        <v>PH2-4-237</v>
      </c>
      <c r="V203" s="7"/>
      <c r="W203" s="7"/>
      <c r="X203" s="16"/>
      <c r="Y203" s="7" t="s">
        <v>897</v>
      </c>
      <c r="Z203" s="64">
        <v>26512</v>
      </c>
      <c r="AA203" s="7" t="s">
        <v>206</v>
      </c>
      <c r="AB203" s="53">
        <v>10831</v>
      </c>
      <c r="AC203" s="36">
        <v>80</v>
      </c>
      <c r="AD203" s="36"/>
      <c r="AE203" s="36"/>
      <c r="AF203" s="38"/>
      <c r="AG203" s="7" t="str">
        <f t="shared" si="42"/>
        <v>PH2-6-512</v>
      </c>
      <c r="AH203" s="59"/>
      <c r="AI203" s="7"/>
      <c r="AJ203" s="16"/>
      <c r="AK203" s="16"/>
      <c r="AL203" s="16"/>
      <c r="AM203" s="16"/>
      <c r="AN203" s="27"/>
      <c r="AO203" s="27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</row>
    <row r="204" spans="1:56" ht="16.5" customHeight="1">
      <c r="A204" s="7" t="s">
        <v>898</v>
      </c>
      <c r="B204" s="35">
        <v>16046</v>
      </c>
      <c r="C204" s="7" t="s">
        <v>206</v>
      </c>
      <c r="D204" s="53">
        <v>10936</v>
      </c>
      <c r="E204" s="36">
        <v>80</v>
      </c>
      <c r="F204" s="36"/>
      <c r="G204" s="36"/>
      <c r="H204" s="36"/>
      <c r="I204" s="7" t="str">
        <f t="shared" si="38"/>
        <v>PH1-6-046</v>
      </c>
      <c r="J204" s="7"/>
      <c r="K204" s="7"/>
      <c r="L204" s="16"/>
      <c r="M204" s="7" t="s">
        <v>899</v>
      </c>
      <c r="N204" s="35">
        <v>24238</v>
      </c>
      <c r="O204" s="7" t="s">
        <v>330</v>
      </c>
      <c r="P204" s="53">
        <v>10896</v>
      </c>
      <c r="Q204" s="36">
        <v>80</v>
      </c>
      <c r="R204" s="36"/>
      <c r="S204" s="36"/>
      <c r="T204" s="38"/>
      <c r="U204" s="7" t="str">
        <f t="shared" si="43"/>
        <v>PH2-4-238</v>
      </c>
      <c r="V204" s="7"/>
      <c r="W204" s="7"/>
      <c r="X204" s="16"/>
      <c r="Y204" s="7" t="s">
        <v>900</v>
      </c>
      <c r="Z204" s="64">
        <v>26513</v>
      </c>
      <c r="AA204" s="7" t="s">
        <v>206</v>
      </c>
      <c r="AB204" s="53">
        <v>10836</v>
      </c>
      <c r="AC204" s="36">
        <v>80</v>
      </c>
      <c r="AD204" s="36"/>
      <c r="AE204" s="36"/>
      <c r="AF204" s="38" t="s">
        <v>207</v>
      </c>
      <c r="AG204" s="7" t="str">
        <f t="shared" si="42"/>
        <v>PH2-6-513</v>
      </c>
      <c r="AH204" s="59"/>
      <c r="AI204" s="7"/>
      <c r="AJ204" s="16"/>
      <c r="AK204" s="16"/>
      <c r="AL204" s="16"/>
      <c r="AM204" s="16"/>
      <c r="AN204" s="27"/>
      <c r="AO204" s="27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</row>
    <row r="205" spans="1:56" ht="16.5" customHeight="1">
      <c r="A205" s="7" t="s">
        <v>901</v>
      </c>
      <c r="B205" s="35">
        <v>16047</v>
      </c>
      <c r="C205" s="7" t="s">
        <v>206</v>
      </c>
      <c r="D205" s="53">
        <v>10941</v>
      </c>
      <c r="E205" s="36">
        <v>80</v>
      </c>
      <c r="F205" s="36"/>
      <c r="G205" s="36"/>
      <c r="H205" s="36" t="s">
        <v>207</v>
      </c>
      <c r="I205" s="7" t="str">
        <f t="shared" si="38"/>
        <v>PH1-6-047</v>
      </c>
      <c r="J205" s="7"/>
      <c r="K205" s="7"/>
      <c r="L205" s="16"/>
      <c r="M205" s="7"/>
      <c r="N205" s="37"/>
      <c r="O205" s="7"/>
      <c r="P205" s="36"/>
      <c r="Q205" s="36"/>
      <c r="R205" s="7"/>
      <c r="S205" s="7"/>
      <c r="T205" s="38"/>
      <c r="U205" s="7"/>
      <c r="V205" s="7"/>
      <c r="W205" s="7"/>
      <c r="X205" s="16"/>
      <c r="Y205" s="7" t="s">
        <v>902</v>
      </c>
      <c r="Z205" s="64">
        <v>26514</v>
      </c>
      <c r="AA205" s="7" t="s">
        <v>206</v>
      </c>
      <c r="AB205" s="53">
        <v>10841</v>
      </c>
      <c r="AC205" s="36">
        <v>80</v>
      </c>
      <c r="AD205" s="36"/>
      <c r="AE205" s="36"/>
      <c r="AF205" s="38"/>
      <c r="AG205" s="7" t="str">
        <f t="shared" si="42"/>
        <v>PH2-6-514</v>
      </c>
      <c r="AH205" s="66" t="s">
        <v>134</v>
      </c>
      <c r="AI205" s="7"/>
      <c r="AJ205" s="16"/>
      <c r="AK205" s="16"/>
      <c r="AL205" s="16"/>
      <c r="AM205" s="16"/>
      <c r="AN205" s="27"/>
      <c r="AO205" s="27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</row>
    <row r="206" spans="1:56" ht="16.5" customHeight="1">
      <c r="A206" s="7" t="s">
        <v>903</v>
      </c>
      <c r="B206" s="35">
        <v>16048</v>
      </c>
      <c r="C206" s="7" t="s">
        <v>206</v>
      </c>
      <c r="D206" s="53">
        <v>10946</v>
      </c>
      <c r="E206" s="36">
        <v>80</v>
      </c>
      <c r="F206" s="36"/>
      <c r="G206" s="36"/>
      <c r="H206" s="36"/>
      <c r="I206" s="7" t="str">
        <f t="shared" si="38"/>
        <v>PH1-6-048</v>
      </c>
      <c r="J206" s="7"/>
      <c r="K206" s="7"/>
      <c r="L206" s="16"/>
      <c r="M206" s="49"/>
      <c r="N206" s="62"/>
      <c r="O206" s="42"/>
      <c r="P206" s="36"/>
      <c r="Q206" s="36"/>
      <c r="R206" s="7"/>
      <c r="S206" s="7"/>
      <c r="T206" s="38"/>
      <c r="U206" s="7"/>
      <c r="V206" s="7"/>
      <c r="W206" s="7"/>
      <c r="X206" s="16"/>
      <c r="Y206" s="7" t="s">
        <v>904</v>
      </c>
      <c r="Z206" s="64">
        <v>26515</v>
      </c>
      <c r="AA206" s="7" t="s">
        <v>206</v>
      </c>
      <c r="AB206" s="53">
        <v>10846</v>
      </c>
      <c r="AC206" s="36">
        <v>80</v>
      </c>
      <c r="AD206" s="36"/>
      <c r="AE206" s="36"/>
      <c r="AF206" s="38" t="s">
        <v>207</v>
      </c>
      <c r="AG206" s="7" t="str">
        <f t="shared" si="42"/>
        <v>PH2-6-515</v>
      </c>
      <c r="AH206" s="59"/>
      <c r="AI206" s="7"/>
      <c r="AJ206" s="16"/>
      <c r="AK206" s="16"/>
      <c r="AL206" s="16"/>
      <c r="AM206" s="16"/>
      <c r="AN206" s="27"/>
      <c r="AO206" s="27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</row>
    <row r="207" spans="1:56" ht="16.5" customHeight="1">
      <c r="A207" s="7" t="s">
        <v>905</v>
      </c>
      <c r="B207" s="35">
        <v>16049</v>
      </c>
      <c r="C207" s="7" t="s">
        <v>206</v>
      </c>
      <c r="D207" s="53">
        <v>10951</v>
      </c>
      <c r="E207" s="36">
        <v>80</v>
      </c>
      <c r="F207" s="36"/>
      <c r="G207" s="36"/>
      <c r="H207" s="36" t="s">
        <v>207</v>
      </c>
      <c r="I207" s="7" t="str">
        <f t="shared" si="38"/>
        <v>PH1-6-049</v>
      </c>
      <c r="J207" s="7"/>
      <c r="K207" s="7"/>
      <c r="L207" s="16"/>
      <c r="M207" s="49"/>
      <c r="N207" s="62"/>
      <c r="O207" s="42"/>
      <c r="P207" s="36"/>
      <c r="Q207" s="36"/>
      <c r="R207" s="7"/>
      <c r="S207" s="7"/>
      <c r="T207" s="38"/>
      <c r="U207" s="7"/>
      <c r="V207" s="7"/>
      <c r="W207" s="7"/>
      <c r="X207" s="16"/>
      <c r="Y207" s="7" t="s">
        <v>906</v>
      </c>
      <c r="Z207" s="64">
        <v>26516</v>
      </c>
      <c r="AA207" s="7" t="s">
        <v>206</v>
      </c>
      <c r="AB207" s="53">
        <v>10851</v>
      </c>
      <c r="AC207" s="36">
        <v>80</v>
      </c>
      <c r="AD207" s="36"/>
      <c r="AE207" s="36"/>
      <c r="AF207" s="38"/>
      <c r="AG207" s="7" t="str">
        <f t="shared" si="42"/>
        <v>PH2-6-516</v>
      </c>
      <c r="AH207" s="59"/>
      <c r="AI207" s="7"/>
      <c r="AJ207" s="16"/>
      <c r="AK207" s="16"/>
      <c r="AL207" s="16"/>
      <c r="AM207" s="16"/>
      <c r="AN207" s="27"/>
      <c r="AO207" s="27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</row>
    <row r="208" spans="1:56" ht="16.5" customHeight="1">
      <c r="A208" s="7" t="s">
        <v>907</v>
      </c>
      <c r="B208" s="35">
        <v>16050</v>
      </c>
      <c r="C208" s="7" t="s">
        <v>206</v>
      </c>
      <c r="D208" s="53">
        <v>10956</v>
      </c>
      <c r="E208" s="36">
        <v>80</v>
      </c>
      <c r="F208" s="36"/>
      <c r="G208" s="36"/>
      <c r="H208" s="36"/>
      <c r="I208" s="7" t="str">
        <f t="shared" si="38"/>
        <v>PH1-6-050</v>
      </c>
      <c r="J208" s="7"/>
      <c r="K208" s="7"/>
      <c r="L208" s="16"/>
      <c r="M208" s="213" t="s">
        <v>31</v>
      </c>
      <c r="N208" s="214"/>
      <c r="O208" s="215"/>
      <c r="P208" s="33"/>
      <c r="Q208" s="33"/>
      <c r="R208" s="32"/>
      <c r="S208" s="32"/>
      <c r="T208" s="34"/>
      <c r="U208" s="32"/>
      <c r="V208" s="32"/>
      <c r="W208" s="32"/>
      <c r="X208" s="16"/>
      <c r="Y208" s="7" t="s">
        <v>908</v>
      </c>
      <c r="Z208" s="64">
        <v>26517</v>
      </c>
      <c r="AA208" s="7" t="s">
        <v>206</v>
      </c>
      <c r="AB208" s="53">
        <v>10856</v>
      </c>
      <c r="AC208" s="36"/>
      <c r="AD208" s="36"/>
      <c r="AE208" s="36"/>
      <c r="AF208" s="38"/>
      <c r="AG208" s="7"/>
      <c r="AH208" s="59"/>
      <c r="AI208" s="7"/>
      <c r="AJ208" s="16"/>
      <c r="AK208" s="16"/>
      <c r="AL208" s="16"/>
      <c r="AM208" s="16"/>
      <c r="AN208" s="27"/>
      <c r="AO208" s="27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</row>
    <row r="209" spans="1:56" ht="16.5" customHeight="1">
      <c r="A209" s="7" t="s">
        <v>909</v>
      </c>
      <c r="B209" s="35">
        <v>16051</v>
      </c>
      <c r="C209" s="7" t="s">
        <v>206</v>
      </c>
      <c r="D209" s="53">
        <v>10961</v>
      </c>
      <c r="E209" s="36">
        <v>80</v>
      </c>
      <c r="F209" s="36"/>
      <c r="G209" s="36"/>
      <c r="H209" s="36" t="s">
        <v>207</v>
      </c>
      <c r="I209" s="7" t="str">
        <f t="shared" si="38"/>
        <v>PH1-6-051</v>
      </c>
      <c r="J209" s="7"/>
      <c r="K209" s="7"/>
      <c r="L209" s="16"/>
      <c r="M209" s="7" t="s">
        <v>910</v>
      </c>
      <c r="N209" s="35">
        <v>24301</v>
      </c>
      <c r="O209" s="7" t="s">
        <v>206</v>
      </c>
      <c r="P209" s="53">
        <v>10901</v>
      </c>
      <c r="Q209" s="36">
        <v>80</v>
      </c>
      <c r="R209" s="36"/>
      <c r="S209" s="36"/>
      <c r="T209" s="38" t="s">
        <v>207</v>
      </c>
      <c r="U209" s="7" t="str">
        <f t="shared" ref="U209:U306" si="44">"PH"&amp;RIGHT(M209,7)</f>
        <v>PH2-4-301</v>
      </c>
      <c r="V209" s="7"/>
      <c r="W209" s="7"/>
      <c r="X209" s="16"/>
      <c r="Y209" s="7"/>
      <c r="Z209" s="7"/>
      <c r="AA209" s="7"/>
      <c r="AB209" s="36"/>
      <c r="AC209" s="36"/>
      <c r="AD209" s="36"/>
      <c r="AE209" s="36"/>
      <c r="AF209" s="38"/>
      <c r="AG209" s="7"/>
      <c r="AH209" s="59"/>
      <c r="AI209" s="7"/>
      <c r="AJ209" s="16"/>
      <c r="AK209" s="16"/>
      <c r="AL209" s="16"/>
      <c r="AM209" s="16"/>
      <c r="AN209" s="27"/>
      <c r="AO209" s="27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</row>
    <row r="210" spans="1:56" ht="16.5" customHeight="1">
      <c r="A210" s="7" t="s">
        <v>911</v>
      </c>
      <c r="B210" s="35">
        <v>16052</v>
      </c>
      <c r="C210" s="7" t="s">
        <v>206</v>
      </c>
      <c r="D210" s="53">
        <v>10966</v>
      </c>
      <c r="E210" s="36">
        <v>80</v>
      </c>
      <c r="F210" s="36"/>
      <c r="G210" s="36"/>
      <c r="H210" s="36"/>
      <c r="I210" s="7" t="str">
        <f t="shared" si="38"/>
        <v>PH1-6-052</v>
      </c>
      <c r="J210" s="7"/>
      <c r="K210" s="7"/>
      <c r="L210" s="16"/>
      <c r="M210" s="7" t="s">
        <v>912</v>
      </c>
      <c r="N210" s="35">
        <v>24302</v>
      </c>
      <c r="O210" s="7" t="s">
        <v>206</v>
      </c>
      <c r="P210" s="53">
        <v>10906</v>
      </c>
      <c r="Q210" s="36">
        <v>80</v>
      </c>
      <c r="R210" s="36"/>
      <c r="S210" s="36"/>
      <c r="T210" s="38"/>
      <c r="U210" s="7" t="str">
        <f t="shared" si="44"/>
        <v>PH2-4-302</v>
      </c>
      <c r="V210" s="7"/>
      <c r="W210" s="7"/>
      <c r="X210" s="16"/>
      <c r="Y210" s="213" t="s">
        <v>913</v>
      </c>
      <c r="Z210" s="214"/>
      <c r="AA210" s="215"/>
      <c r="AB210" s="33"/>
      <c r="AC210" s="32"/>
      <c r="AD210" s="32"/>
      <c r="AE210" s="32"/>
      <c r="AF210" s="34"/>
      <c r="AG210" s="32"/>
      <c r="AH210" s="32"/>
      <c r="AI210" s="32"/>
      <c r="AJ210" s="16"/>
      <c r="AK210" s="16"/>
      <c r="AL210" s="16"/>
      <c r="AM210" s="16"/>
      <c r="AN210" s="27"/>
      <c r="AO210" s="27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</row>
    <row r="211" spans="1:56" ht="16.5" customHeight="1">
      <c r="A211" s="7" t="s">
        <v>914</v>
      </c>
      <c r="B211" s="35">
        <v>16053</v>
      </c>
      <c r="C211" s="7" t="s">
        <v>206</v>
      </c>
      <c r="D211" s="53">
        <v>10971</v>
      </c>
      <c r="E211" s="36">
        <v>80</v>
      </c>
      <c r="F211" s="36"/>
      <c r="G211" s="36"/>
      <c r="H211" s="36" t="s">
        <v>207</v>
      </c>
      <c r="I211" s="7" t="str">
        <f t="shared" si="38"/>
        <v>PH1-6-053</v>
      </c>
      <c r="J211" s="7"/>
      <c r="K211" s="7"/>
      <c r="L211" s="16"/>
      <c r="M211" s="7" t="s">
        <v>915</v>
      </c>
      <c r="N211" s="35">
        <v>24303</v>
      </c>
      <c r="O211" s="7" t="s">
        <v>206</v>
      </c>
      <c r="P211" s="53">
        <v>10911</v>
      </c>
      <c r="Q211" s="36">
        <v>80</v>
      </c>
      <c r="R211" s="36"/>
      <c r="S211" s="36"/>
      <c r="T211" s="38" t="s">
        <v>207</v>
      </c>
      <c r="U211" s="7" t="str">
        <f t="shared" si="44"/>
        <v>PH2-4-303</v>
      </c>
      <c r="V211" s="7"/>
      <c r="W211" s="7"/>
      <c r="X211" s="16"/>
      <c r="Y211" s="7" t="s">
        <v>916</v>
      </c>
      <c r="Z211" s="64">
        <v>26601</v>
      </c>
      <c r="AA211" s="7" t="s">
        <v>641</v>
      </c>
      <c r="AB211" s="53">
        <v>10861</v>
      </c>
      <c r="AC211" s="36">
        <v>80</v>
      </c>
      <c r="AD211" s="36"/>
      <c r="AE211" s="36"/>
      <c r="AF211" s="38" t="s">
        <v>207</v>
      </c>
      <c r="AG211" s="7" t="str">
        <f t="shared" ref="AG211:AG227" si="45">"PH"&amp;RIGHT(Y211,7)</f>
        <v>PH2-6-601</v>
      </c>
      <c r="AH211" s="59" t="s">
        <v>917</v>
      </c>
      <c r="AI211" s="7"/>
      <c r="AJ211" s="16"/>
      <c r="AK211" s="16"/>
      <c r="AL211" s="16"/>
      <c r="AM211" s="16"/>
      <c r="AN211" s="27"/>
      <c r="AO211" s="27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</row>
    <row r="212" spans="1:56" ht="16.5" customHeight="1">
      <c r="A212" s="7" t="s">
        <v>918</v>
      </c>
      <c r="B212" s="35">
        <v>16054</v>
      </c>
      <c r="C212" s="7" t="s">
        <v>206</v>
      </c>
      <c r="D212" s="53">
        <v>10976</v>
      </c>
      <c r="E212" s="36">
        <v>80</v>
      </c>
      <c r="F212" s="36"/>
      <c r="G212" s="36"/>
      <c r="H212" s="36"/>
      <c r="I212" s="7" t="str">
        <f t="shared" si="38"/>
        <v>PH1-6-054</v>
      </c>
      <c r="J212" s="7"/>
      <c r="K212" s="7"/>
      <c r="L212" s="16"/>
      <c r="M212" s="7" t="s">
        <v>919</v>
      </c>
      <c r="N212" s="35">
        <v>24304</v>
      </c>
      <c r="O212" s="7" t="s">
        <v>206</v>
      </c>
      <c r="P212" s="53">
        <v>10916</v>
      </c>
      <c r="Q212" s="36">
        <v>80</v>
      </c>
      <c r="R212" s="36"/>
      <c r="S212" s="36"/>
      <c r="T212" s="38"/>
      <c r="U212" s="7" t="str">
        <f t="shared" si="44"/>
        <v>PH2-4-304</v>
      </c>
      <c r="V212" s="7"/>
      <c r="W212" s="7"/>
      <c r="X212" s="16"/>
      <c r="Y212" s="7" t="s">
        <v>920</v>
      </c>
      <c r="Z212" s="64">
        <v>26602</v>
      </c>
      <c r="AA212" s="7" t="s">
        <v>326</v>
      </c>
      <c r="AB212" s="53">
        <v>10866</v>
      </c>
      <c r="AC212" s="36">
        <v>80</v>
      </c>
      <c r="AD212" s="36"/>
      <c r="AE212" s="36"/>
      <c r="AF212" s="38"/>
      <c r="AG212" s="7" t="str">
        <f t="shared" si="45"/>
        <v>PH2-6-602</v>
      </c>
      <c r="AH212" s="59"/>
      <c r="AI212" s="7"/>
      <c r="AJ212" s="16"/>
      <c r="AK212" s="16"/>
      <c r="AL212" s="16"/>
      <c r="AM212" s="16"/>
      <c r="AN212" s="27"/>
      <c r="AO212" s="27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</row>
    <row r="213" spans="1:56" ht="16.5" customHeight="1">
      <c r="A213" s="7" t="s">
        <v>921</v>
      </c>
      <c r="B213" s="35">
        <v>16055</v>
      </c>
      <c r="C213" s="7" t="s">
        <v>206</v>
      </c>
      <c r="D213" s="53">
        <v>10981</v>
      </c>
      <c r="E213" s="36">
        <v>80</v>
      </c>
      <c r="F213" s="36"/>
      <c r="G213" s="36"/>
      <c r="H213" s="36" t="s">
        <v>207</v>
      </c>
      <c r="I213" s="7" t="str">
        <f t="shared" si="38"/>
        <v>PH1-6-055</v>
      </c>
      <c r="J213" s="7"/>
      <c r="K213" s="7"/>
      <c r="L213" s="16"/>
      <c r="M213" s="7" t="s">
        <v>922</v>
      </c>
      <c r="N213" s="35">
        <v>24305</v>
      </c>
      <c r="O213" s="7" t="s">
        <v>206</v>
      </c>
      <c r="P213" s="53">
        <v>10921</v>
      </c>
      <c r="Q213" s="36">
        <v>80</v>
      </c>
      <c r="R213" s="36"/>
      <c r="S213" s="36"/>
      <c r="T213" s="38" t="s">
        <v>207</v>
      </c>
      <c r="U213" s="7" t="str">
        <f t="shared" si="44"/>
        <v>PH2-4-305</v>
      </c>
      <c r="V213" s="7"/>
      <c r="W213" s="7"/>
      <c r="X213" s="16"/>
      <c r="Y213" s="7" t="s">
        <v>923</v>
      </c>
      <c r="Z213" s="64">
        <v>26603</v>
      </c>
      <c r="AA213" s="7" t="s">
        <v>663</v>
      </c>
      <c r="AB213" s="53">
        <v>10871</v>
      </c>
      <c r="AC213" s="36">
        <v>80</v>
      </c>
      <c r="AD213" s="36"/>
      <c r="AE213" s="36"/>
      <c r="AF213" s="38" t="s">
        <v>207</v>
      </c>
      <c r="AG213" s="7" t="str">
        <f t="shared" si="45"/>
        <v>PH2-6-603</v>
      </c>
      <c r="AH213" s="59"/>
      <c r="AI213" s="7"/>
      <c r="AJ213" s="16"/>
      <c r="AK213" s="16"/>
      <c r="AL213" s="16"/>
      <c r="AM213" s="16"/>
      <c r="AN213" s="27"/>
      <c r="AO213" s="27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</row>
    <row r="214" spans="1:56" ht="16.5" customHeight="1">
      <c r="A214" s="7" t="s">
        <v>924</v>
      </c>
      <c r="B214" s="35">
        <v>16056</v>
      </c>
      <c r="C214" s="7" t="s">
        <v>206</v>
      </c>
      <c r="D214" s="53">
        <v>10986</v>
      </c>
      <c r="E214" s="36">
        <v>80</v>
      </c>
      <c r="F214" s="36"/>
      <c r="G214" s="36"/>
      <c r="H214" s="36"/>
      <c r="I214" s="7" t="str">
        <f t="shared" si="38"/>
        <v>PH1-6-056</v>
      </c>
      <c r="J214" s="7"/>
      <c r="K214" s="7"/>
      <c r="L214" s="16"/>
      <c r="M214" s="7" t="s">
        <v>925</v>
      </c>
      <c r="N214" s="35">
        <v>24306</v>
      </c>
      <c r="O214" s="7" t="s">
        <v>206</v>
      </c>
      <c r="P214" s="53">
        <v>10926</v>
      </c>
      <c r="Q214" s="36">
        <v>80</v>
      </c>
      <c r="R214" s="36"/>
      <c r="S214" s="36"/>
      <c r="T214" s="38"/>
      <c r="U214" s="7" t="str">
        <f t="shared" si="44"/>
        <v>PH2-4-306</v>
      </c>
      <c r="V214" s="7"/>
      <c r="W214" s="7"/>
      <c r="X214" s="27" t="s">
        <v>708</v>
      </c>
      <c r="Y214" s="7" t="s">
        <v>926</v>
      </c>
      <c r="Z214" s="64">
        <v>26604</v>
      </c>
      <c r="AA214" s="7" t="s">
        <v>663</v>
      </c>
      <c r="AB214" s="53">
        <v>10876</v>
      </c>
      <c r="AC214" s="36">
        <v>80</v>
      </c>
      <c r="AD214" s="36"/>
      <c r="AE214" s="36"/>
      <c r="AF214" s="38"/>
      <c r="AG214" s="7" t="str">
        <f t="shared" si="45"/>
        <v>PH2-6-604</v>
      </c>
      <c r="AH214" s="59"/>
      <c r="AI214" s="7"/>
      <c r="AJ214" s="16"/>
      <c r="AK214" s="16"/>
      <c r="AL214" s="16"/>
      <c r="AM214" s="16"/>
      <c r="AN214" s="27"/>
      <c r="AO214" s="27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</row>
    <row r="215" spans="1:56" ht="16.5" customHeight="1">
      <c r="A215" s="7" t="s">
        <v>927</v>
      </c>
      <c r="B215" s="35">
        <v>16057</v>
      </c>
      <c r="C215" s="7" t="s">
        <v>206</v>
      </c>
      <c r="D215" s="53">
        <v>10991</v>
      </c>
      <c r="E215" s="36">
        <v>80</v>
      </c>
      <c r="F215" s="36"/>
      <c r="G215" s="36"/>
      <c r="H215" s="36" t="s">
        <v>207</v>
      </c>
      <c r="I215" s="7" t="str">
        <f t="shared" si="38"/>
        <v>PH1-6-057</v>
      </c>
      <c r="J215" s="7"/>
      <c r="K215" s="7"/>
      <c r="L215" s="16"/>
      <c r="M215" s="7" t="s">
        <v>928</v>
      </c>
      <c r="N215" s="35">
        <v>24307</v>
      </c>
      <c r="O215" s="7" t="s">
        <v>206</v>
      </c>
      <c r="P215" s="53">
        <v>10931</v>
      </c>
      <c r="Q215" s="36">
        <v>80</v>
      </c>
      <c r="R215" s="36"/>
      <c r="S215" s="36"/>
      <c r="T215" s="38" t="s">
        <v>207</v>
      </c>
      <c r="U215" s="7" t="str">
        <f t="shared" si="44"/>
        <v>PH2-4-307</v>
      </c>
      <c r="V215" s="7"/>
      <c r="W215" s="7"/>
      <c r="X215" s="27" t="s">
        <v>708</v>
      </c>
      <c r="Y215" s="7" t="s">
        <v>929</v>
      </c>
      <c r="Z215" s="64">
        <v>26605</v>
      </c>
      <c r="AA215" s="7" t="s">
        <v>206</v>
      </c>
      <c r="AB215" s="53">
        <v>10881</v>
      </c>
      <c r="AC215" s="36">
        <v>80</v>
      </c>
      <c r="AD215" s="36"/>
      <c r="AE215" s="36"/>
      <c r="AF215" s="38" t="s">
        <v>207</v>
      </c>
      <c r="AG215" s="7" t="str">
        <f t="shared" si="45"/>
        <v>PH2-6-605</v>
      </c>
      <c r="AH215" s="59"/>
      <c r="AI215" s="7"/>
      <c r="AJ215" s="16"/>
      <c r="AK215" s="16"/>
      <c r="AL215" s="16"/>
      <c r="AM215" s="16"/>
      <c r="AN215" s="27"/>
      <c r="AO215" s="27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</row>
    <row r="216" spans="1:56" ht="16.5" customHeight="1">
      <c r="A216" s="7" t="s">
        <v>930</v>
      </c>
      <c r="B216" s="35">
        <v>16058</v>
      </c>
      <c r="C216" s="7" t="s">
        <v>206</v>
      </c>
      <c r="D216" s="53">
        <v>10996</v>
      </c>
      <c r="E216" s="36">
        <v>80</v>
      </c>
      <c r="F216" s="36"/>
      <c r="G216" s="36"/>
      <c r="H216" s="36"/>
      <c r="I216" s="7" t="str">
        <f t="shared" si="38"/>
        <v>PH1-6-058</v>
      </c>
      <c r="J216" s="7"/>
      <c r="K216" s="7"/>
      <c r="L216" s="16"/>
      <c r="M216" s="7" t="s">
        <v>931</v>
      </c>
      <c r="N216" s="35">
        <v>24308</v>
      </c>
      <c r="O216" s="7" t="s">
        <v>206</v>
      </c>
      <c r="P216" s="53">
        <v>10936</v>
      </c>
      <c r="Q216" s="36">
        <v>80</v>
      </c>
      <c r="R216" s="36"/>
      <c r="S216" s="36"/>
      <c r="T216" s="38"/>
      <c r="U216" s="7" t="str">
        <f t="shared" si="44"/>
        <v>PH2-4-308</v>
      </c>
      <c r="V216" s="7"/>
      <c r="W216" s="7"/>
      <c r="X216" s="27" t="s">
        <v>708</v>
      </c>
      <c r="Y216" s="7" t="s">
        <v>932</v>
      </c>
      <c r="Z216" s="64">
        <v>26606</v>
      </c>
      <c r="AA216" s="7" t="s">
        <v>206</v>
      </c>
      <c r="AB216" s="53">
        <v>10886</v>
      </c>
      <c r="AC216" s="36">
        <v>80</v>
      </c>
      <c r="AD216" s="36"/>
      <c r="AE216" s="36"/>
      <c r="AF216" s="38"/>
      <c r="AG216" s="7" t="str">
        <f t="shared" si="45"/>
        <v>PH2-6-606</v>
      </c>
      <c r="AH216" s="59"/>
      <c r="AI216" s="7"/>
      <c r="AJ216" s="16"/>
      <c r="AK216" s="16"/>
      <c r="AL216" s="16"/>
      <c r="AM216" s="16"/>
      <c r="AN216" s="27"/>
      <c r="AO216" s="27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</row>
    <row r="217" spans="1:56" ht="16.5" customHeight="1">
      <c r="A217" s="7" t="s">
        <v>933</v>
      </c>
      <c r="B217" s="35">
        <v>16059</v>
      </c>
      <c r="C217" s="7" t="s">
        <v>206</v>
      </c>
      <c r="D217" s="53">
        <v>11001</v>
      </c>
      <c r="E217" s="36">
        <v>80</v>
      </c>
      <c r="F217" s="36"/>
      <c r="G217" s="36"/>
      <c r="H217" s="36" t="s">
        <v>207</v>
      </c>
      <c r="I217" s="7" t="str">
        <f t="shared" si="38"/>
        <v>PH1-6-059</v>
      </c>
      <c r="J217" s="7"/>
      <c r="K217" s="7"/>
      <c r="L217" s="16"/>
      <c r="M217" s="7" t="s">
        <v>934</v>
      </c>
      <c r="N217" s="35">
        <v>24309</v>
      </c>
      <c r="O217" s="7" t="s">
        <v>206</v>
      </c>
      <c r="P217" s="53">
        <v>10941</v>
      </c>
      <c r="Q217" s="36">
        <v>80</v>
      </c>
      <c r="R217" s="36"/>
      <c r="S217" s="36"/>
      <c r="T217" s="38" t="s">
        <v>207</v>
      </c>
      <c r="U217" s="7" t="str">
        <f t="shared" si="44"/>
        <v>PH2-4-309</v>
      </c>
      <c r="V217" s="7"/>
      <c r="W217" s="7"/>
      <c r="X217" s="27" t="s">
        <v>708</v>
      </c>
      <c r="Y217" s="7" t="s">
        <v>935</v>
      </c>
      <c r="Z217" s="64">
        <v>26607</v>
      </c>
      <c r="AA217" s="7" t="s">
        <v>206</v>
      </c>
      <c r="AB217" s="53">
        <v>10891</v>
      </c>
      <c r="AC217" s="36">
        <v>80</v>
      </c>
      <c r="AD217" s="36"/>
      <c r="AE217" s="36"/>
      <c r="AF217" s="38" t="s">
        <v>207</v>
      </c>
      <c r="AG217" s="7" t="str">
        <f t="shared" si="45"/>
        <v>PH2-6-607</v>
      </c>
      <c r="AH217" s="59"/>
      <c r="AI217" s="7"/>
      <c r="AJ217" s="16"/>
      <c r="AK217" s="16"/>
      <c r="AL217" s="16"/>
      <c r="AM217" s="16"/>
      <c r="AN217" s="27"/>
      <c r="AO217" s="27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</row>
    <row r="218" spans="1:56" ht="16.5" customHeight="1">
      <c r="A218" s="7" t="s">
        <v>936</v>
      </c>
      <c r="B218" s="35">
        <v>16060</v>
      </c>
      <c r="C218" s="7" t="s">
        <v>206</v>
      </c>
      <c r="D218" s="53">
        <v>11006</v>
      </c>
      <c r="E218" s="36">
        <v>80</v>
      </c>
      <c r="F218" s="36"/>
      <c r="G218" s="36"/>
      <c r="H218" s="36"/>
      <c r="I218" s="7" t="str">
        <f t="shared" si="38"/>
        <v>PH1-6-060</v>
      </c>
      <c r="J218" s="7"/>
      <c r="K218" s="7"/>
      <c r="L218" s="16"/>
      <c r="M218" s="7" t="s">
        <v>937</v>
      </c>
      <c r="N218" s="35">
        <v>24401</v>
      </c>
      <c r="O218" s="7" t="s">
        <v>206</v>
      </c>
      <c r="P218" s="53">
        <v>10946</v>
      </c>
      <c r="Q218" s="36">
        <v>80</v>
      </c>
      <c r="R218" s="36"/>
      <c r="S218" s="36"/>
      <c r="T218" s="38"/>
      <c r="U218" s="7" t="str">
        <f t="shared" si="44"/>
        <v>PH2-4-401</v>
      </c>
      <c r="V218" s="7"/>
      <c r="W218" s="7"/>
      <c r="X218" s="16"/>
      <c r="Y218" s="7" t="s">
        <v>938</v>
      </c>
      <c r="Z218" s="64">
        <v>26608</v>
      </c>
      <c r="AA218" s="7" t="s">
        <v>206</v>
      </c>
      <c r="AB218" s="53">
        <v>10896</v>
      </c>
      <c r="AC218" s="36">
        <v>80</v>
      </c>
      <c r="AD218" s="36"/>
      <c r="AE218" s="36"/>
      <c r="AF218" s="38"/>
      <c r="AG218" s="7" t="str">
        <f t="shared" si="45"/>
        <v>PH2-6-608</v>
      </c>
      <c r="AH218" s="59"/>
      <c r="AI218" s="7"/>
      <c r="AJ218" s="16"/>
      <c r="AK218" s="16"/>
      <c r="AL218" s="16"/>
      <c r="AM218" s="16"/>
      <c r="AN218" s="27"/>
      <c r="AO218" s="27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</row>
    <row r="219" spans="1:56" ht="16.5" customHeight="1">
      <c r="A219" s="7" t="s">
        <v>939</v>
      </c>
      <c r="B219" s="35">
        <v>16061</v>
      </c>
      <c r="C219" s="7" t="s">
        <v>206</v>
      </c>
      <c r="D219" s="53">
        <v>11011</v>
      </c>
      <c r="E219" s="36">
        <v>80</v>
      </c>
      <c r="F219" s="36"/>
      <c r="G219" s="36"/>
      <c r="H219" s="36" t="s">
        <v>207</v>
      </c>
      <c r="I219" s="7" t="str">
        <f t="shared" si="38"/>
        <v>PH1-6-061</v>
      </c>
      <c r="J219" s="7"/>
      <c r="K219" s="7"/>
      <c r="L219" s="16"/>
      <c r="M219" s="7" t="s">
        <v>940</v>
      </c>
      <c r="N219" s="35">
        <v>24402</v>
      </c>
      <c r="O219" s="7" t="s">
        <v>206</v>
      </c>
      <c r="P219" s="53">
        <v>10951</v>
      </c>
      <c r="Q219" s="36">
        <v>80</v>
      </c>
      <c r="R219" s="36"/>
      <c r="S219" s="36"/>
      <c r="T219" s="38" t="s">
        <v>207</v>
      </c>
      <c r="U219" s="7" t="str">
        <f t="shared" si="44"/>
        <v>PH2-4-402</v>
      </c>
      <c r="V219" s="7"/>
      <c r="W219" s="7"/>
      <c r="X219" s="16"/>
      <c r="Y219" s="7" t="s">
        <v>941</v>
      </c>
      <c r="Z219" s="64">
        <v>26609</v>
      </c>
      <c r="AA219" s="7" t="s">
        <v>206</v>
      </c>
      <c r="AB219" s="53">
        <v>10901</v>
      </c>
      <c r="AC219" s="36">
        <v>80</v>
      </c>
      <c r="AD219" s="36"/>
      <c r="AE219" s="36"/>
      <c r="AF219" s="38" t="s">
        <v>207</v>
      </c>
      <c r="AG219" s="7" t="str">
        <f t="shared" si="45"/>
        <v>PH2-6-609</v>
      </c>
      <c r="AH219" s="59"/>
      <c r="AI219" s="7"/>
      <c r="AJ219" s="16"/>
      <c r="AK219" s="16"/>
      <c r="AL219" s="16"/>
      <c r="AM219" s="16"/>
      <c r="AN219" s="27"/>
      <c r="AO219" s="27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</row>
    <row r="220" spans="1:56" ht="16.5" customHeight="1">
      <c r="A220" s="7" t="s">
        <v>942</v>
      </c>
      <c r="B220" s="35">
        <v>16062</v>
      </c>
      <c r="C220" s="7" t="s">
        <v>206</v>
      </c>
      <c r="D220" s="53">
        <v>11016</v>
      </c>
      <c r="E220" s="36">
        <v>80</v>
      </c>
      <c r="F220" s="36"/>
      <c r="G220" s="36"/>
      <c r="H220" s="36"/>
      <c r="I220" s="7" t="str">
        <f t="shared" si="38"/>
        <v>PH1-6-062</v>
      </c>
      <c r="J220" s="7"/>
      <c r="K220" s="7"/>
      <c r="L220" s="16"/>
      <c r="M220" s="7" t="s">
        <v>943</v>
      </c>
      <c r="N220" s="35">
        <v>24403</v>
      </c>
      <c r="O220" s="7" t="s">
        <v>206</v>
      </c>
      <c r="P220" s="53">
        <v>10956</v>
      </c>
      <c r="Q220" s="36">
        <v>80</v>
      </c>
      <c r="R220" s="36"/>
      <c r="S220" s="36"/>
      <c r="T220" s="38"/>
      <c r="U220" s="7" t="str">
        <f t="shared" si="44"/>
        <v>PH2-4-403</v>
      </c>
      <c r="V220" s="7"/>
      <c r="W220" s="7"/>
      <c r="X220" s="16"/>
      <c r="Y220" s="7" t="s">
        <v>944</v>
      </c>
      <c r="Z220" s="64">
        <v>26610</v>
      </c>
      <c r="AA220" s="7" t="s">
        <v>206</v>
      </c>
      <c r="AB220" s="53">
        <v>10906</v>
      </c>
      <c r="AC220" s="36">
        <v>80</v>
      </c>
      <c r="AD220" s="36"/>
      <c r="AE220" s="36"/>
      <c r="AF220" s="38"/>
      <c r="AG220" s="7" t="str">
        <f t="shared" si="45"/>
        <v>PH2-6-610</v>
      </c>
      <c r="AH220" s="59"/>
      <c r="AI220" s="7"/>
      <c r="AJ220" s="16"/>
      <c r="AK220" s="16"/>
      <c r="AL220" s="16"/>
      <c r="AM220" s="16"/>
      <c r="AN220" s="27"/>
      <c r="AO220" s="27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</row>
    <row r="221" spans="1:56" ht="16.5" customHeight="1">
      <c r="A221" s="7" t="s">
        <v>945</v>
      </c>
      <c r="B221" s="35">
        <v>16063</v>
      </c>
      <c r="C221" s="7" t="s">
        <v>206</v>
      </c>
      <c r="D221" s="53">
        <v>11021</v>
      </c>
      <c r="E221" s="36">
        <v>80</v>
      </c>
      <c r="F221" s="36"/>
      <c r="G221" s="36"/>
      <c r="H221" s="36" t="s">
        <v>207</v>
      </c>
      <c r="I221" s="7" t="str">
        <f t="shared" si="38"/>
        <v>PH1-6-063</v>
      </c>
      <c r="J221" s="7"/>
      <c r="K221" s="7"/>
      <c r="L221" s="16"/>
      <c r="M221" s="7" t="s">
        <v>946</v>
      </c>
      <c r="N221" s="35">
        <v>24404</v>
      </c>
      <c r="O221" s="7" t="s">
        <v>206</v>
      </c>
      <c r="P221" s="53">
        <v>10961</v>
      </c>
      <c r="Q221" s="36">
        <v>80</v>
      </c>
      <c r="R221" s="36"/>
      <c r="S221" s="36"/>
      <c r="T221" s="38" t="s">
        <v>207</v>
      </c>
      <c r="U221" s="7" t="str">
        <f t="shared" si="44"/>
        <v>PH2-4-404</v>
      </c>
      <c r="V221" s="7"/>
      <c r="W221" s="7"/>
      <c r="X221" s="16"/>
      <c r="Y221" s="7" t="s">
        <v>947</v>
      </c>
      <c r="Z221" s="64">
        <v>26611</v>
      </c>
      <c r="AA221" s="7" t="s">
        <v>206</v>
      </c>
      <c r="AB221" s="53">
        <v>10911</v>
      </c>
      <c r="AC221" s="36">
        <v>80</v>
      </c>
      <c r="AD221" s="36"/>
      <c r="AE221" s="36"/>
      <c r="AF221" s="38" t="s">
        <v>207</v>
      </c>
      <c r="AG221" s="7" t="str">
        <f t="shared" si="45"/>
        <v>PH2-6-611</v>
      </c>
      <c r="AH221" s="52"/>
      <c r="AI221" s="7"/>
      <c r="AJ221" s="16"/>
      <c r="AK221" s="16"/>
      <c r="AL221" s="16"/>
      <c r="AM221" s="16"/>
      <c r="AN221" s="27"/>
      <c r="AO221" s="27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</row>
    <row r="222" spans="1:56" ht="16.5" customHeight="1">
      <c r="A222" s="7" t="s">
        <v>948</v>
      </c>
      <c r="B222" s="35">
        <v>16064</v>
      </c>
      <c r="C222" s="7" t="s">
        <v>206</v>
      </c>
      <c r="D222" s="53">
        <v>11026</v>
      </c>
      <c r="E222" s="36">
        <v>80</v>
      </c>
      <c r="F222" s="36"/>
      <c r="G222" s="36"/>
      <c r="H222" s="36"/>
      <c r="I222" s="7" t="str">
        <f t="shared" si="38"/>
        <v>PH1-6-064</v>
      </c>
      <c r="J222" s="7"/>
      <c r="K222" s="7"/>
      <c r="L222" s="16"/>
      <c r="M222" s="7" t="s">
        <v>949</v>
      </c>
      <c r="N222" s="35">
        <v>24405</v>
      </c>
      <c r="O222" s="7" t="s">
        <v>206</v>
      </c>
      <c r="P222" s="53">
        <v>10966</v>
      </c>
      <c r="Q222" s="36">
        <v>80</v>
      </c>
      <c r="R222" s="36"/>
      <c r="S222" s="36"/>
      <c r="T222" s="38"/>
      <c r="U222" s="7" t="str">
        <f t="shared" si="44"/>
        <v>PH2-4-405</v>
      </c>
      <c r="V222" s="7"/>
      <c r="W222" s="7"/>
      <c r="X222" s="16"/>
      <c r="Y222" s="7" t="s">
        <v>950</v>
      </c>
      <c r="Z222" s="64">
        <v>26612</v>
      </c>
      <c r="AA222" s="7" t="s">
        <v>206</v>
      </c>
      <c r="AB222" s="53">
        <v>10916</v>
      </c>
      <c r="AC222" s="36">
        <v>80</v>
      </c>
      <c r="AD222" s="36"/>
      <c r="AE222" s="36"/>
      <c r="AF222" s="38"/>
      <c r="AG222" s="7" t="str">
        <f t="shared" si="45"/>
        <v>PH2-6-612</v>
      </c>
      <c r="AH222" s="59"/>
      <c r="AI222" s="7"/>
      <c r="AJ222" s="16"/>
      <c r="AK222" s="16"/>
      <c r="AL222" s="16"/>
      <c r="AM222" s="16"/>
      <c r="AN222" s="27"/>
      <c r="AO222" s="27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</row>
    <row r="223" spans="1:56" ht="16.5" customHeight="1">
      <c r="A223" s="7" t="s">
        <v>951</v>
      </c>
      <c r="B223" s="35">
        <v>16065</v>
      </c>
      <c r="C223" s="7" t="s">
        <v>206</v>
      </c>
      <c r="D223" s="53">
        <v>11031</v>
      </c>
      <c r="E223" s="36">
        <v>80</v>
      </c>
      <c r="F223" s="36"/>
      <c r="G223" s="36"/>
      <c r="H223" s="36" t="s">
        <v>207</v>
      </c>
      <c r="I223" s="7" t="str">
        <f t="shared" si="38"/>
        <v>PH1-6-065</v>
      </c>
      <c r="J223" s="7"/>
      <c r="K223" s="7"/>
      <c r="L223" s="16"/>
      <c r="M223" s="7" t="s">
        <v>952</v>
      </c>
      <c r="N223" s="35">
        <v>24406</v>
      </c>
      <c r="O223" s="7" t="s">
        <v>206</v>
      </c>
      <c r="P223" s="53">
        <v>10971</v>
      </c>
      <c r="Q223" s="36">
        <v>80</v>
      </c>
      <c r="R223" s="36"/>
      <c r="S223" s="36"/>
      <c r="T223" s="38" t="s">
        <v>207</v>
      </c>
      <c r="U223" s="7" t="str">
        <f t="shared" si="44"/>
        <v>PH2-4-406</v>
      </c>
      <c r="V223" s="7"/>
      <c r="W223" s="7"/>
      <c r="X223" s="16"/>
      <c r="Y223" s="7" t="s">
        <v>953</v>
      </c>
      <c r="Z223" s="64">
        <v>26613</v>
      </c>
      <c r="AA223" s="7" t="s">
        <v>206</v>
      </c>
      <c r="AB223" s="53">
        <v>10921</v>
      </c>
      <c r="AC223" s="36">
        <v>80</v>
      </c>
      <c r="AD223" s="36"/>
      <c r="AE223" s="36"/>
      <c r="AF223" s="38" t="s">
        <v>207</v>
      </c>
      <c r="AG223" s="7" t="str">
        <f t="shared" si="45"/>
        <v>PH2-6-613</v>
      </c>
      <c r="AH223" s="59"/>
      <c r="AI223" s="7"/>
      <c r="AJ223" s="16"/>
      <c r="AK223" s="16"/>
      <c r="AL223" s="16"/>
      <c r="AM223" s="16"/>
      <c r="AN223" s="27"/>
      <c r="AO223" s="27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</row>
    <row r="224" spans="1:56" ht="16.5" customHeight="1">
      <c r="A224" s="7" t="s">
        <v>954</v>
      </c>
      <c r="B224" s="35">
        <v>16066</v>
      </c>
      <c r="C224" s="7" t="s">
        <v>206</v>
      </c>
      <c r="D224" s="53">
        <v>11036</v>
      </c>
      <c r="E224" s="36">
        <v>80</v>
      </c>
      <c r="F224" s="36"/>
      <c r="G224" s="36"/>
      <c r="H224" s="36"/>
      <c r="I224" s="7" t="str">
        <f t="shared" si="38"/>
        <v>PH1-6-066</v>
      </c>
      <c r="J224" s="7"/>
      <c r="K224" s="7"/>
      <c r="L224" s="16"/>
      <c r="M224" s="7" t="s">
        <v>955</v>
      </c>
      <c r="N224" s="35">
        <v>24407</v>
      </c>
      <c r="O224" s="7" t="s">
        <v>206</v>
      </c>
      <c r="P224" s="53">
        <v>10976</v>
      </c>
      <c r="Q224" s="36">
        <v>80</v>
      </c>
      <c r="R224" s="36"/>
      <c r="S224" s="36"/>
      <c r="T224" s="38"/>
      <c r="U224" s="7" t="str">
        <f t="shared" si="44"/>
        <v>PH2-4-407</v>
      </c>
      <c r="V224" s="7"/>
      <c r="W224" s="7"/>
      <c r="X224" s="16"/>
      <c r="Y224" s="7" t="s">
        <v>956</v>
      </c>
      <c r="Z224" s="64">
        <v>26614</v>
      </c>
      <c r="AA224" s="7" t="s">
        <v>206</v>
      </c>
      <c r="AB224" s="53">
        <v>10926</v>
      </c>
      <c r="AC224" s="36">
        <v>80</v>
      </c>
      <c r="AD224" s="36"/>
      <c r="AE224" s="36"/>
      <c r="AF224" s="38"/>
      <c r="AG224" s="7" t="str">
        <f t="shared" si="45"/>
        <v>PH2-6-614</v>
      </c>
      <c r="AH224" s="66" t="s">
        <v>141</v>
      </c>
      <c r="AI224" s="7"/>
      <c r="AJ224" s="16"/>
      <c r="AK224" s="16"/>
      <c r="AL224" s="16"/>
      <c r="AM224" s="16"/>
      <c r="AN224" s="27"/>
      <c r="AO224" s="27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</row>
    <row r="225" spans="1:56" ht="16.5" customHeight="1">
      <c r="A225" s="7" t="s">
        <v>957</v>
      </c>
      <c r="B225" s="35">
        <v>16067</v>
      </c>
      <c r="C225" s="7" t="s">
        <v>206</v>
      </c>
      <c r="D225" s="53">
        <v>11041</v>
      </c>
      <c r="E225" s="36">
        <v>80</v>
      </c>
      <c r="F225" s="36"/>
      <c r="G225" s="36"/>
      <c r="H225" s="36" t="s">
        <v>207</v>
      </c>
      <c r="I225" s="7" t="str">
        <f t="shared" si="38"/>
        <v>PH1-6-067</v>
      </c>
      <c r="J225" s="7"/>
      <c r="K225" s="7"/>
      <c r="L225" s="16"/>
      <c r="M225" s="7" t="s">
        <v>958</v>
      </c>
      <c r="N225" s="35">
        <v>24408</v>
      </c>
      <c r="O225" s="7" t="s">
        <v>206</v>
      </c>
      <c r="P225" s="53">
        <v>10981</v>
      </c>
      <c r="Q225" s="36">
        <v>80</v>
      </c>
      <c r="R225" s="36"/>
      <c r="S225" s="36"/>
      <c r="T225" s="38" t="s">
        <v>207</v>
      </c>
      <c r="U225" s="7" t="str">
        <f t="shared" si="44"/>
        <v>PH2-4-408</v>
      </c>
      <c r="V225" s="7"/>
      <c r="W225" s="7"/>
      <c r="X225" s="16"/>
      <c r="Y225" s="7" t="s">
        <v>959</v>
      </c>
      <c r="Z225" s="64">
        <v>26615</v>
      </c>
      <c r="AA225" s="7" t="s">
        <v>206</v>
      </c>
      <c r="AB225" s="53">
        <v>10931</v>
      </c>
      <c r="AC225" s="36">
        <v>80</v>
      </c>
      <c r="AD225" s="36"/>
      <c r="AE225" s="36"/>
      <c r="AF225" s="38" t="s">
        <v>207</v>
      </c>
      <c r="AG225" s="7" t="str">
        <f t="shared" si="45"/>
        <v>PH2-6-615</v>
      </c>
      <c r="AH225" s="59"/>
      <c r="AI225" s="7"/>
      <c r="AJ225" s="16"/>
      <c r="AK225" s="16"/>
      <c r="AL225" s="16"/>
      <c r="AM225" s="16"/>
      <c r="AN225" s="27"/>
      <c r="AO225" s="27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</row>
    <row r="226" spans="1:56" ht="16.5" customHeight="1">
      <c r="A226" s="7" t="s">
        <v>960</v>
      </c>
      <c r="B226" s="35">
        <v>16068</v>
      </c>
      <c r="C226" s="7" t="s">
        <v>206</v>
      </c>
      <c r="D226" s="53">
        <v>11046</v>
      </c>
      <c r="E226" s="36">
        <v>80</v>
      </c>
      <c r="F226" s="36"/>
      <c r="G226" s="36"/>
      <c r="H226" s="36"/>
      <c r="I226" s="7" t="str">
        <f t="shared" si="38"/>
        <v>PH1-6-068</v>
      </c>
      <c r="J226" s="7"/>
      <c r="K226" s="7"/>
      <c r="L226" s="16"/>
      <c r="M226" s="7" t="s">
        <v>961</v>
      </c>
      <c r="N226" s="35">
        <v>24409</v>
      </c>
      <c r="O226" s="7" t="s">
        <v>206</v>
      </c>
      <c r="P226" s="53">
        <v>10986</v>
      </c>
      <c r="Q226" s="36">
        <v>80</v>
      </c>
      <c r="R226" s="36"/>
      <c r="S226" s="36"/>
      <c r="T226" s="38"/>
      <c r="U226" s="7" t="str">
        <f t="shared" si="44"/>
        <v>PH2-4-409</v>
      </c>
      <c r="V226" s="7"/>
      <c r="W226" s="7"/>
      <c r="X226" s="16"/>
      <c r="Y226" s="7" t="s">
        <v>962</v>
      </c>
      <c r="Z226" s="64">
        <v>26616</v>
      </c>
      <c r="AA226" s="7" t="s">
        <v>206</v>
      </c>
      <c r="AB226" s="53">
        <v>10936</v>
      </c>
      <c r="AC226" s="36">
        <v>80</v>
      </c>
      <c r="AD226" s="36"/>
      <c r="AE226" s="36"/>
      <c r="AF226" s="38"/>
      <c r="AG226" s="7" t="str">
        <f t="shared" si="45"/>
        <v>PH2-6-616</v>
      </c>
      <c r="AH226" s="59"/>
      <c r="AI226" s="7"/>
      <c r="AJ226" s="16"/>
      <c r="AK226" s="16"/>
      <c r="AL226" s="16"/>
      <c r="AM226" s="16"/>
      <c r="AN226" s="27"/>
      <c r="AO226" s="27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</row>
    <row r="227" spans="1:56" ht="16.5" customHeight="1">
      <c r="A227" s="7" t="s">
        <v>963</v>
      </c>
      <c r="B227" s="35">
        <v>16069</v>
      </c>
      <c r="C227" s="7" t="s">
        <v>206</v>
      </c>
      <c r="D227" s="53">
        <v>11051</v>
      </c>
      <c r="E227" s="36">
        <v>80</v>
      </c>
      <c r="F227" s="36"/>
      <c r="G227" s="36"/>
      <c r="H227" s="36" t="s">
        <v>207</v>
      </c>
      <c r="I227" s="7" t="str">
        <f t="shared" si="38"/>
        <v>PH1-6-069</v>
      </c>
      <c r="J227" s="7"/>
      <c r="K227" s="7"/>
      <c r="L227" s="16"/>
      <c r="M227" s="7" t="s">
        <v>964</v>
      </c>
      <c r="N227" s="35">
        <v>24501</v>
      </c>
      <c r="O227" s="7" t="s">
        <v>206</v>
      </c>
      <c r="P227" s="53">
        <v>10991</v>
      </c>
      <c r="Q227" s="36">
        <v>80</v>
      </c>
      <c r="R227" s="36"/>
      <c r="S227" s="36"/>
      <c r="T227" s="38" t="s">
        <v>207</v>
      </c>
      <c r="U227" s="7" t="str">
        <f t="shared" si="44"/>
        <v>PH2-4-501</v>
      </c>
      <c r="V227" s="7"/>
      <c r="W227" s="7"/>
      <c r="X227" s="16"/>
      <c r="Y227" s="7" t="s">
        <v>965</v>
      </c>
      <c r="Z227" s="64">
        <v>26617</v>
      </c>
      <c r="AA227" s="7" t="s">
        <v>206</v>
      </c>
      <c r="AB227" s="53">
        <v>10941</v>
      </c>
      <c r="AC227" s="36">
        <v>80</v>
      </c>
      <c r="AD227" s="36"/>
      <c r="AE227" s="36"/>
      <c r="AF227" s="38"/>
      <c r="AG227" s="7" t="str">
        <f t="shared" si="45"/>
        <v>PH2-6-617</v>
      </c>
      <c r="AH227" s="59"/>
      <c r="AI227" s="7"/>
      <c r="AJ227" s="16"/>
      <c r="AK227" s="16"/>
      <c r="AL227" s="16"/>
      <c r="AM227" s="16"/>
      <c r="AN227" s="27"/>
      <c r="AO227" s="27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</row>
    <row r="228" spans="1:56" ht="16.5" customHeight="1">
      <c r="A228" s="7" t="s">
        <v>966</v>
      </c>
      <c r="B228" s="35">
        <v>16070</v>
      </c>
      <c r="C228" s="7" t="s">
        <v>206</v>
      </c>
      <c r="D228" s="53">
        <v>11056</v>
      </c>
      <c r="E228" s="36">
        <v>80</v>
      </c>
      <c r="F228" s="36"/>
      <c r="G228" s="36"/>
      <c r="H228" s="36"/>
      <c r="I228" s="7" t="str">
        <f t="shared" si="38"/>
        <v>PH1-6-070</v>
      </c>
      <c r="J228" s="7"/>
      <c r="K228" s="7"/>
      <c r="L228" s="16"/>
      <c r="M228" s="7" t="s">
        <v>967</v>
      </c>
      <c r="N228" s="35">
        <v>24502</v>
      </c>
      <c r="O228" s="7" t="s">
        <v>206</v>
      </c>
      <c r="P228" s="53">
        <v>10996</v>
      </c>
      <c r="Q228" s="36">
        <v>80</v>
      </c>
      <c r="R228" s="36"/>
      <c r="S228" s="36"/>
      <c r="T228" s="38"/>
      <c r="U228" s="7" t="str">
        <f t="shared" si="44"/>
        <v>PH2-4-502</v>
      </c>
      <c r="V228" s="7"/>
      <c r="W228" s="7"/>
      <c r="X228" s="16"/>
      <c r="Y228" s="7"/>
      <c r="Z228" s="7"/>
      <c r="AA228" s="7"/>
      <c r="AB228" s="36"/>
      <c r="AC228" s="36"/>
      <c r="AD228" s="36"/>
      <c r="AE228" s="36"/>
      <c r="AF228" s="38"/>
      <c r="AG228" s="7"/>
      <c r="AH228" s="7"/>
      <c r="AI228" s="7"/>
      <c r="AJ228" s="16"/>
      <c r="AK228" s="16"/>
      <c r="AL228" s="16"/>
      <c r="AM228" s="16"/>
      <c r="AN228" s="27"/>
      <c r="AO228" s="27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</row>
    <row r="229" spans="1:56" ht="16.5" customHeight="1">
      <c r="A229" s="7" t="s">
        <v>968</v>
      </c>
      <c r="B229" s="35">
        <v>16071</v>
      </c>
      <c r="C229" s="7" t="s">
        <v>206</v>
      </c>
      <c r="D229" s="53">
        <v>11061</v>
      </c>
      <c r="E229" s="36">
        <v>80</v>
      </c>
      <c r="F229" s="36"/>
      <c r="G229" s="36"/>
      <c r="H229" s="36" t="s">
        <v>207</v>
      </c>
      <c r="I229" s="7" t="str">
        <f t="shared" si="38"/>
        <v>PH1-6-071</v>
      </c>
      <c r="J229" s="7"/>
      <c r="K229" s="7"/>
      <c r="L229" s="16"/>
      <c r="M229" s="7" t="s">
        <v>969</v>
      </c>
      <c r="N229" s="35">
        <v>24503</v>
      </c>
      <c r="O229" s="7" t="s">
        <v>206</v>
      </c>
      <c r="P229" s="53">
        <v>11001</v>
      </c>
      <c r="Q229" s="36">
        <v>80</v>
      </c>
      <c r="R229" s="36"/>
      <c r="S229" s="36"/>
      <c r="T229" s="38" t="s">
        <v>207</v>
      </c>
      <c r="U229" s="7" t="str">
        <f t="shared" si="44"/>
        <v>PH2-4-503</v>
      </c>
      <c r="V229" s="7"/>
      <c r="W229" s="7"/>
      <c r="X229" s="16"/>
      <c r="Y229" s="213" t="s">
        <v>970</v>
      </c>
      <c r="Z229" s="214"/>
      <c r="AA229" s="215"/>
      <c r="AB229" s="33"/>
      <c r="AC229" s="32"/>
      <c r="AD229" s="32"/>
      <c r="AE229" s="32"/>
      <c r="AF229" s="34"/>
      <c r="AG229" s="32"/>
      <c r="AH229" s="32"/>
      <c r="AI229" s="32"/>
      <c r="AJ229" s="16"/>
      <c r="AK229" s="16"/>
      <c r="AL229" s="16"/>
      <c r="AM229" s="16"/>
      <c r="AN229" s="27"/>
      <c r="AO229" s="27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</row>
    <row r="230" spans="1:56" ht="16.5" customHeight="1">
      <c r="A230" s="7" t="s">
        <v>971</v>
      </c>
      <c r="B230" s="35">
        <v>16072</v>
      </c>
      <c r="C230" s="7" t="s">
        <v>206</v>
      </c>
      <c r="D230" s="53">
        <v>11066</v>
      </c>
      <c r="E230" s="36">
        <v>80</v>
      </c>
      <c r="F230" s="36"/>
      <c r="G230" s="36"/>
      <c r="H230" s="36"/>
      <c r="I230" s="7" t="str">
        <f t="shared" si="38"/>
        <v>PH1-6-072</v>
      </c>
      <c r="J230" s="7"/>
      <c r="K230" s="7"/>
      <c r="L230" s="16"/>
      <c r="M230" s="7" t="s">
        <v>972</v>
      </c>
      <c r="N230" s="35">
        <v>24504</v>
      </c>
      <c r="O230" s="7" t="s">
        <v>206</v>
      </c>
      <c r="P230" s="53">
        <v>11006</v>
      </c>
      <c r="Q230" s="36">
        <v>80</v>
      </c>
      <c r="R230" s="36"/>
      <c r="S230" s="36"/>
      <c r="T230" s="38"/>
      <c r="U230" s="7" t="str">
        <f t="shared" si="44"/>
        <v>PH2-4-504</v>
      </c>
      <c r="V230" s="7"/>
      <c r="W230" s="7"/>
      <c r="X230" s="16"/>
      <c r="Y230" s="7" t="s">
        <v>973</v>
      </c>
      <c r="Z230" s="64">
        <v>26701</v>
      </c>
      <c r="AA230" s="7" t="s">
        <v>641</v>
      </c>
      <c r="AB230" s="53">
        <v>10946</v>
      </c>
      <c r="AC230" s="36">
        <v>80</v>
      </c>
      <c r="AD230" s="36"/>
      <c r="AE230" s="36"/>
      <c r="AF230" s="38" t="s">
        <v>207</v>
      </c>
      <c r="AG230" s="7" t="str">
        <f t="shared" ref="AG230:AG246" si="46">"PH"&amp;RIGHT(Y230,7)</f>
        <v>PH2-6-701</v>
      </c>
      <c r="AH230" s="59" t="s">
        <v>974</v>
      </c>
      <c r="AI230" s="7"/>
      <c r="AJ230" s="16"/>
      <c r="AK230" s="16"/>
      <c r="AL230" s="16"/>
      <c r="AM230" s="16"/>
      <c r="AN230" s="27"/>
      <c r="AO230" s="27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</row>
    <row r="231" spans="1:56" ht="16.5" customHeight="1">
      <c r="A231" s="7" t="s">
        <v>975</v>
      </c>
      <c r="B231" s="35">
        <v>16073</v>
      </c>
      <c r="C231" s="7" t="s">
        <v>206</v>
      </c>
      <c r="D231" s="53">
        <v>11071</v>
      </c>
      <c r="E231" s="36">
        <v>80</v>
      </c>
      <c r="F231" s="36"/>
      <c r="G231" s="36"/>
      <c r="H231" s="36" t="s">
        <v>207</v>
      </c>
      <c r="I231" s="7" t="str">
        <f t="shared" si="38"/>
        <v>PH1-6-073</v>
      </c>
      <c r="J231" s="7"/>
      <c r="K231" s="7"/>
      <c r="L231" s="16"/>
      <c r="M231" s="7" t="s">
        <v>976</v>
      </c>
      <c r="N231" s="35">
        <v>24505</v>
      </c>
      <c r="O231" s="7" t="s">
        <v>206</v>
      </c>
      <c r="P231" s="53">
        <v>11011</v>
      </c>
      <c r="Q231" s="36">
        <v>80</v>
      </c>
      <c r="R231" s="36"/>
      <c r="S231" s="36"/>
      <c r="T231" s="38" t="s">
        <v>207</v>
      </c>
      <c r="U231" s="7" t="str">
        <f t="shared" si="44"/>
        <v>PH2-4-505</v>
      </c>
      <c r="V231" s="7"/>
      <c r="W231" s="7"/>
      <c r="X231" s="16"/>
      <c r="Y231" s="7" t="s">
        <v>977</v>
      </c>
      <c r="Z231" s="64">
        <v>26702</v>
      </c>
      <c r="AA231" s="7" t="s">
        <v>326</v>
      </c>
      <c r="AB231" s="53">
        <v>10951</v>
      </c>
      <c r="AC231" s="36">
        <v>80</v>
      </c>
      <c r="AD231" s="36"/>
      <c r="AE231" s="36"/>
      <c r="AF231" s="38"/>
      <c r="AG231" s="7" t="str">
        <f t="shared" si="46"/>
        <v>PH2-6-702</v>
      </c>
      <c r="AH231" s="59"/>
      <c r="AI231" s="7"/>
      <c r="AJ231" s="16"/>
      <c r="AK231" s="16"/>
      <c r="AL231" s="16"/>
      <c r="AM231" s="16"/>
      <c r="AN231" s="27"/>
      <c r="AO231" s="27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</row>
    <row r="232" spans="1:56" ht="16.5" customHeight="1">
      <c r="A232" s="7" t="s">
        <v>978</v>
      </c>
      <c r="B232" s="35">
        <v>16074</v>
      </c>
      <c r="C232" s="7" t="s">
        <v>206</v>
      </c>
      <c r="D232" s="53">
        <v>11076</v>
      </c>
      <c r="E232" s="36">
        <v>80</v>
      </c>
      <c r="F232" s="36"/>
      <c r="G232" s="36"/>
      <c r="H232" s="36"/>
      <c r="I232" s="7" t="str">
        <f t="shared" si="38"/>
        <v>PH1-6-074</v>
      </c>
      <c r="J232" s="7"/>
      <c r="K232" s="7"/>
      <c r="L232" s="16"/>
      <c r="M232" s="7" t="s">
        <v>979</v>
      </c>
      <c r="N232" s="35">
        <v>24506</v>
      </c>
      <c r="O232" s="7" t="s">
        <v>206</v>
      </c>
      <c r="P232" s="53">
        <v>11016</v>
      </c>
      <c r="Q232" s="36">
        <v>80</v>
      </c>
      <c r="R232" s="36"/>
      <c r="S232" s="36"/>
      <c r="T232" s="38"/>
      <c r="U232" s="7" t="str">
        <f t="shared" si="44"/>
        <v>PH2-4-506</v>
      </c>
      <c r="V232" s="7"/>
      <c r="W232" s="7"/>
      <c r="X232" s="16"/>
      <c r="Y232" s="7" t="s">
        <v>980</v>
      </c>
      <c r="Z232" s="64">
        <v>26703</v>
      </c>
      <c r="AA232" s="7" t="s">
        <v>663</v>
      </c>
      <c r="AB232" s="53">
        <v>10956</v>
      </c>
      <c r="AC232" s="36">
        <v>80</v>
      </c>
      <c r="AD232" s="36"/>
      <c r="AE232" s="36"/>
      <c r="AF232" s="38" t="s">
        <v>207</v>
      </c>
      <c r="AG232" s="7" t="str">
        <f t="shared" si="46"/>
        <v>PH2-6-703</v>
      </c>
      <c r="AH232" s="59"/>
      <c r="AI232" s="7"/>
      <c r="AJ232" s="16"/>
      <c r="AK232" s="16"/>
      <c r="AL232" s="16"/>
      <c r="AM232" s="16"/>
      <c r="AN232" s="27"/>
      <c r="AO232" s="27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</row>
    <row r="233" spans="1:56" ht="16.5" customHeight="1">
      <c r="A233" s="7" t="s">
        <v>981</v>
      </c>
      <c r="B233" s="35">
        <v>16075</v>
      </c>
      <c r="C233" s="7" t="s">
        <v>206</v>
      </c>
      <c r="D233" s="53">
        <v>11081</v>
      </c>
      <c r="E233" s="36">
        <v>80</v>
      </c>
      <c r="F233" s="36"/>
      <c r="G233" s="36"/>
      <c r="H233" s="36" t="s">
        <v>207</v>
      </c>
      <c r="I233" s="7" t="str">
        <f t="shared" si="38"/>
        <v>PH1-6-075</v>
      </c>
      <c r="J233" s="7"/>
      <c r="K233" s="7"/>
      <c r="L233" s="16"/>
      <c r="M233" s="7" t="s">
        <v>982</v>
      </c>
      <c r="N233" s="35">
        <v>24507</v>
      </c>
      <c r="O233" s="7" t="s">
        <v>206</v>
      </c>
      <c r="P233" s="53">
        <v>11021</v>
      </c>
      <c r="Q233" s="36">
        <v>80</v>
      </c>
      <c r="R233" s="36"/>
      <c r="S233" s="36"/>
      <c r="T233" s="38" t="s">
        <v>207</v>
      </c>
      <c r="U233" s="7" t="str">
        <f t="shared" si="44"/>
        <v>PH2-4-507</v>
      </c>
      <c r="V233" s="7"/>
      <c r="W233" s="7"/>
      <c r="X233" s="16"/>
      <c r="Y233" s="7" t="s">
        <v>983</v>
      </c>
      <c r="Z233" s="64">
        <v>26704</v>
      </c>
      <c r="AA233" s="7" t="s">
        <v>663</v>
      </c>
      <c r="AB233" s="53">
        <v>10961</v>
      </c>
      <c r="AC233" s="36">
        <v>80</v>
      </c>
      <c r="AD233" s="36"/>
      <c r="AE233" s="36"/>
      <c r="AF233" s="38"/>
      <c r="AG233" s="7" t="str">
        <f t="shared" si="46"/>
        <v>PH2-6-704</v>
      </c>
      <c r="AH233" s="59"/>
      <c r="AI233" s="7"/>
      <c r="AJ233" s="16"/>
      <c r="AK233" s="16"/>
      <c r="AL233" s="16"/>
      <c r="AM233" s="16"/>
      <c r="AN233" s="27"/>
      <c r="AO233" s="27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</row>
    <row r="234" spans="1:56" ht="16.5" customHeight="1">
      <c r="A234" s="7" t="s">
        <v>984</v>
      </c>
      <c r="B234" s="35">
        <v>16076</v>
      </c>
      <c r="C234" s="7" t="s">
        <v>206</v>
      </c>
      <c r="D234" s="53">
        <v>11086</v>
      </c>
      <c r="E234" s="36">
        <v>80</v>
      </c>
      <c r="F234" s="36"/>
      <c r="G234" s="36"/>
      <c r="H234" s="36"/>
      <c r="I234" s="7" t="str">
        <f t="shared" si="38"/>
        <v>PH1-6-076</v>
      </c>
      <c r="J234" s="7"/>
      <c r="K234" s="7"/>
      <c r="L234" s="16"/>
      <c r="M234" s="7" t="s">
        <v>985</v>
      </c>
      <c r="N234" s="35">
        <v>24508</v>
      </c>
      <c r="O234" s="7" t="s">
        <v>206</v>
      </c>
      <c r="P234" s="53">
        <v>11026</v>
      </c>
      <c r="Q234" s="36">
        <v>80</v>
      </c>
      <c r="R234" s="36"/>
      <c r="S234" s="36"/>
      <c r="T234" s="38"/>
      <c r="U234" s="7" t="str">
        <f t="shared" si="44"/>
        <v>PH2-4-508</v>
      </c>
      <c r="V234" s="7"/>
      <c r="W234" s="7"/>
      <c r="X234" s="16"/>
      <c r="Y234" s="7" t="s">
        <v>986</v>
      </c>
      <c r="Z234" s="64">
        <v>26705</v>
      </c>
      <c r="AA234" s="7" t="s">
        <v>206</v>
      </c>
      <c r="AB234" s="53">
        <v>10966</v>
      </c>
      <c r="AC234" s="36">
        <v>80</v>
      </c>
      <c r="AD234" s="36"/>
      <c r="AE234" s="36"/>
      <c r="AF234" s="38" t="s">
        <v>207</v>
      </c>
      <c r="AG234" s="7" t="str">
        <f t="shared" si="46"/>
        <v>PH2-6-705</v>
      </c>
      <c r="AH234" s="59"/>
      <c r="AI234" s="7"/>
      <c r="AJ234" s="16"/>
      <c r="AK234" s="16"/>
      <c r="AL234" s="16"/>
      <c r="AM234" s="16"/>
      <c r="AN234" s="27"/>
      <c r="AO234" s="27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</row>
    <row r="235" spans="1:56" ht="16.5" customHeight="1">
      <c r="A235" s="7" t="s">
        <v>987</v>
      </c>
      <c r="B235" s="35">
        <v>16077</v>
      </c>
      <c r="C235" s="7" t="s">
        <v>206</v>
      </c>
      <c r="D235" s="53">
        <v>11091</v>
      </c>
      <c r="E235" s="36">
        <v>80</v>
      </c>
      <c r="F235" s="36"/>
      <c r="G235" s="36"/>
      <c r="H235" s="36" t="s">
        <v>207</v>
      </c>
      <c r="I235" s="7" t="str">
        <f t="shared" si="38"/>
        <v>PH1-6-077</v>
      </c>
      <c r="J235" s="7"/>
      <c r="K235" s="7"/>
      <c r="L235" s="16"/>
      <c r="M235" s="7" t="s">
        <v>988</v>
      </c>
      <c r="N235" s="35">
        <v>24509</v>
      </c>
      <c r="O235" s="7" t="s">
        <v>206</v>
      </c>
      <c r="P235" s="53">
        <v>11031</v>
      </c>
      <c r="Q235" s="36">
        <v>80</v>
      </c>
      <c r="R235" s="36"/>
      <c r="S235" s="36"/>
      <c r="T235" s="38" t="s">
        <v>207</v>
      </c>
      <c r="U235" s="7" t="str">
        <f t="shared" si="44"/>
        <v>PH2-4-509</v>
      </c>
      <c r="V235" s="7"/>
      <c r="W235" s="7"/>
      <c r="X235" s="16"/>
      <c r="Y235" s="7" t="s">
        <v>989</v>
      </c>
      <c r="Z235" s="64">
        <v>26706</v>
      </c>
      <c r="AA235" s="7" t="s">
        <v>206</v>
      </c>
      <c r="AB235" s="53">
        <v>10971</v>
      </c>
      <c r="AC235" s="36">
        <v>80</v>
      </c>
      <c r="AD235" s="36"/>
      <c r="AE235" s="36"/>
      <c r="AF235" s="38"/>
      <c r="AG235" s="7" t="str">
        <f t="shared" si="46"/>
        <v>PH2-6-706</v>
      </c>
      <c r="AH235" s="59"/>
      <c r="AI235" s="7"/>
      <c r="AJ235" s="16"/>
      <c r="AK235" s="16"/>
      <c r="AL235" s="16"/>
      <c r="AM235" s="16"/>
      <c r="AN235" s="27"/>
      <c r="AO235" s="27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</row>
    <row r="236" spans="1:56" ht="16.5" customHeight="1">
      <c r="A236" s="7" t="s">
        <v>990</v>
      </c>
      <c r="B236" s="35">
        <v>16078</v>
      </c>
      <c r="C236" s="7" t="s">
        <v>206</v>
      </c>
      <c r="D236" s="53">
        <v>11096</v>
      </c>
      <c r="E236" s="36">
        <v>80</v>
      </c>
      <c r="F236" s="36"/>
      <c r="G236" s="36"/>
      <c r="H236" s="36"/>
      <c r="I236" s="7" t="str">
        <f t="shared" si="38"/>
        <v>PH1-6-078</v>
      </c>
      <c r="J236" s="7"/>
      <c r="K236" s="7"/>
      <c r="L236" s="16"/>
      <c r="M236" s="7" t="s">
        <v>991</v>
      </c>
      <c r="N236" s="35">
        <v>24601</v>
      </c>
      <c r="O236" s="7" t="s">
        <v>206</v>
      </c>
      <c r="P236" s="53">
        <v>11036</v>
      </c>
      <c r="Q236" s="36">
        <v>80</v>
      </c>
      <c r="R236" s="36"/>
      <c r="S236" s="36"/>
      <c r="T236" s="38"/>
      <c r="U236" s="7" t="str">
        <f t="shared" si="44"/>
        <v>PH2-4-601</v>
      </c>
      <c r="V236" s="7"/>
      <c r="W236" s="7"/>
      <c r="X236" s="16"/>
      <c r="Y236" s="7" t="s">
        <v>992</v>
      </c>
      <c r="Z236" s="64">
        <v>26707</v>
      </c>
      <c r="AA236" s="7" t="s">
        <v>206</v>
      </c>
      <c r="AB236" s="53">
        <v>10976</v>
      </c>
      <c r="AC236" s="36">
        <v>80</v>
      </c>
      <c r="AD236" s="36"/>
      <c r="AE236" s="36"/>
      <c r="AF236" s="38" t="s">
        <v>207</v>
      </c>
      <c r="AG236" s="7" t="str">
        <f t="shared" si="46"/>
        <v>PH2-6-707</v>
      </c>
      <c r="AH236" s="59"/>
      <c r="AI236" s="7"/>
      <c r="AJ236" s="16"/>
      <c r="AK236" s="16"/>
      <c r="AL236" s="16"/>
      <c r="AM236" s="16"/>
      <c r="AN236" s="27"/>
      <c r="AO236" s="27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</row>
    <row r="237" spans="1:56" ht="16.5" customHeight="1">
      <c r="A237" s="7" t="s">
        <v>993</v>
      </c>
      <c r="B237" s="35">
        <v>16079</v>
      </c>
      <c r="C237" s="7" t="s">
        <v>206</v>
      </c>
      <c r="D237" s="53">
        <v>11101</v>
      </c>
      <c r="E237" s="36">
        <v>80</v>
      </c>
      <c r="F237" s="36"/>
      <c r="G237" s="36"/>
      <c r="H237" s="36" t="s">
        <v>207</v>
      </c>
      <c r="I237" s="7" t="str">
        <f t="shared" si="38"/>
        <v>PH1-6-079</v>
      </c>
      <c r="J237" s="7"/>
      <c r="K237" s="7"/>
      <c r="L237" s="16"/>
      <c r="M237" s="7" t="s">
        <v>994</v>
      </c>
      <c r="N237" s="35">
        <v>24602</v>
      </c>
      <c r="O237" s="7" t="s">
        <v>206</v>
      </c>
      <c r="P237" s="53">
        <v>11041</v>
      </c>
      <c r="Q237" s="36">
        <v>80</v>
      </c>
      <c r="R237" s="36"/>
      <c r="S237" s="36"/>
      <c r="T237" s="38" t="s">
        <v>207</v>
      </c>
      <c r="U237" s="7" t="str">
        <f t="shared" si="44"/>
        <v>PH2-4-602</v>
      </c>
      <c r="V237" s="7"/>
      <c r="W237" s="7"/>
      <c r="X237" s="16"/>
      <c r="Y237" s="7" t="s">
        <v>995</v>
      </c>
      <c r="Z237" s="64">
        <v>26708</v>
      </c>
      <c r="AA237" s="7" t="s">
        <v>206</v>
      </c>
      <c r="AB237" s="53">
        <v>10981</v>
      </c>
      <c r="AC237" s="36">
        <v>80</v>
      </c>
      <c r="AD237" s="36"/>
      <c r="AE237" s="36"/>
      <c r="AF237" s="38"/>
      <c r="AG237" s="7" t="str">
        <f t="shared" si="46"/>
        <v>PH2-6-708</v>
      </c>
      <c r="AH237" s="59"/>
      <c r="AI237" s="7"/>
      <c r="AJ237" s="16"/>
      <c r="AK237" s="16"/>
      <c r="AL237" s="16"/>
      <c r="AM237" s="16"/>
      <c r="AN237" s="27"/>
      <c r="AO237" s="27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</row>
    <row r="238" spans="1:56" ht="16.5" customHeight="1">
      <c r="A238" s="7" t="s">
        <v>996</v>
      </c>
      <c r="B238" s="35">
        <v>16080</v>
      </c>
      <c r="C238" s="7" t="s">
        <v>206</v>
      </c>
      <c r="D238" s="53">
        <v>11106</v>
      </c>
      <c r="E238" s="36">
        <v>80</v>
      </c>
      <c r="F238" s="36"/>
      <c r="G238" s="36"/>
      <c r="H238" s="36"/>
      <c r="I238" s="7" t="str">
        <f t="shared" si="38"/>
        <v>PH1-6-080</v>
      </c>
      <c r="J238" s="7"/>
      <c r="K238" s="7"/>
      <c r="L238" s="16"/>
      <c r="M238" s="7" t="s">
        <v>997</v>
      </c>
      <c r="N238" s="35">
        <v>24603</v>
      </c>
      <c r="O238" s="7" t="s">
        <v>206</v>
      </c>
      <c r="P238" s="53">
        <v>11046</v>
      </c>
      <c r="Q238" s="36">
        <v>80</v>
      </c>
      <c r="R238" s="36"/>
      <c r="S238" s="36"/>
      <c r="T238" s="38"/>
      <c r="U238" s="7" t="str">
        <f t="shared" si="44"/>
        <v>PH2-4-603</v>
      </c>
      <c r="V238" s="7"/>
      <c r="W238" s="7"/>
      <c r="X238" s="16"/>
      <c r="Y238" s="7" t="s">
        <v>998</v>
      </c>
      <c r="Z238" s="64">
        <v>26709</v>
      </c>
      <c r="AA238" s="7" t="s">
        <v>206</v>
      </c>
      <c r="AB238" s="53">
        <v>10986</v>
      </c>
      <c r="AC238" s="36">
        <v>80</v>
      </c>
      <c r="AD238" s="36"/>
      <c r="AE238" s="36"/>
      <c r="AF238" s="38" t="s">
        <v>207</v>
      </c>
      <c r="AG238" s="7" t="str">
        <f t="shared" si="46"/>
        <v>PH2-6-709</v>
      </c>
      <c r="AH238" s="59"/>
      <c r="AI238" s="7"/>
      <c r="AJ238" s="16"/>
      <c r="AK238" s="16"/>
      <c r="AL238" s="16"/>
      <c r="AM238" s="16"/>
      <c r="AN238" s="27"/>
      <c r="AO238" s="27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</row>
    <row r="239" spans="1:56" ht="16.5" customHeight="1">
      <c r="A239" s="7" t="s">
        <v>999</v>
      </c>
      <c r="B239" s="35">
        <v>16081</v>
      </c>
      <c r="C239" s="7" t="s">
        <v>206</v>
      </c>
      <c r="D239" s="53">
        <v>11111</v>
      </c>
      <c r="E239" s="36">
        <v>80</v>
      </c>
      <c r="F239" s="36"/>
      <c r="G239" s="36"/>
      <c r="H239" s="36" t="s">
        <v>207</v>
      </c>
      <c r="I239" s="7" t="str">
        <f t="shared" si="38"/>
        <v>PH1-6-081</v>
      </c>
      <c r="J239" s="7"/>
      <c r="K239" s="7"/>
      <c r="L239" s="16"/>
      <c r="M239" s="7" t="s">
        <v>1000</v>
      </c>
      <c r="N239" s="35">
        <v>24604</v>
      </c>
      <c r="O239" s="7" t="s">
        <v>206</v>
      </c>
      <c r="P239" s="53">
        <v>11051</v>
      </c>
      <c r="Q239" s="36">
        <v>80</v>
      </c>
      <c r="R239" s="36"/>
      <c r="S239" s="36"/>
      <c r="T239" s="38" t="s">
        <v>207</v>
      </c>
      <c r="U239" s="7" t="str">
        <f t="shared" si="44"/>
        <v>PH2-4-604</v>
      </c>
      <c r="V239" s="7"/>
      <c r="W239" s="7"/>
      <c r="X239" s="16"/>
      <c r="Y239" s="7" t="s">
        <v>1001</v>
      </c>
      <c r="Z239" s="64">
        <v>26710</v>
      </c>
      <c r="AA239" s="7" t="s">
        <v>206</v>
      </c>
      <c r="AB239" s="53">
        <v>10991</v>
      </c>
      <c r="AC239" s="36">
        <v>80</v>
      </c>
      <c r="AD239" s="36"/>
      <c r="AE239" s="36"/>
      <c r="AF239" s="38"/>
      <c r="AG239" s="7" t="str">
        <f t="shared" si="46"/>
        <v>PH2-6-710</v>
      </c>
      <c r="AH239" s="59"/>
      <c r="AI239" s="7"/>
      <c r="AJ239" s="16"/>
      <c r="AK239" s="16"/>
      <c r="AL239" s="16"/>
      <c r="AM239" s="16"/>
      <c r="AN239" s="27"/>
      <c r="AO239" s="27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</row>
    <row r="240" spans="1:56" ht="16.5" customHeight="1">
      <c r="A240" s="7" t="s">
        <v>1002</v>
      </c>
      <c r="B240" s="35">
        <v>16082</v>
      </c>
      <c r="C240" s="7" t="s">
        <v>206</v>
      </c>
      <c r="D240" s="53">
        <v>11116</v>
      </c>
      <c r="E240" s="36">
        <v>80</v>
      </c>
      <c r="F240" s="36"/>
      <c r="G240" s="36"/>
      <c r="H240" s="36" t="s">
        <v>207</v>
      </c>
      <c r="I240" s="7" t="str">
        <f t="shared" si="38"/>
        <v>PH1-6-082</v>
      </c>
      <c r="J240" s="7"/>
      <c r="K240" s="7"/>
      <c r="L240" s="16"/>
      <c r="M240" s="7" t="s">
        <v>1003</v>
      </c>
      <c r="N240" s="35">
        <v>24605</v>
      </c>
      <c r="O240" s="7" t="s">
        <v>206</v>
      </c>
      <c r="P240" s="53">
        <v>11056</v>
      </c>
      <c r="Q240" s="36">
        <v>80</v>
      </c>
      <c r="R240" s="36"/>
      <c r="S240" s="36"/>
      <c r="T240" s="38"/>
      <c r="U240" s="7" t="str">
        <f t="shared" si="44"/>
        <v>PH2-4-605</v>
      </c>
      <c r="V240" s="7"/>
      <c r="W240" s="7"/>
      <c r="X240" s="16"/>
      <c r="Y240" s="7" t="s">
        <v>1004</v>
      </c>
      <c r="Z240" s="64">
        <v>26711</v>
      </c>
      <c r="AA240" s="7" t="s">
        <v>206</v>
      </c>
      <c r="AB240" s="53">
        <v>10996</v>
      </c>
      <c r="AC240" s="36">
        <v>80</v>
      </c>
      <c r="AD240" s="36"/>
      <c r="AE240" s="36"/>
      <c r="AF240" s="38" t="s">
        <v>207</v>
      </c>
      <c r="AG240" s="7" t="str">
        <f t="shared" si="46"/>
        <v>PH2-6-711</v>
      </c>
      <c r="AH240" s="52"/>
      <c r="AI240" s="7"/>
      <c r="AJ240" s="16"/>
      <c r="AK240" s="16"/>
      <c r="AL240" s="16"/>
      <c r="AM240" s="16"/>
      <c r="AN240" s="27"/>
      <c r="AO240" s="27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</row>
    <row r="241" spans="1:56" ht="16.5" customHeight="1">
      <c r="A241" s="7" t="s">
        <v>1005</v>
      </c>
      <c r="B241" s="35">
        <v>16083</v>
      </c>
      <c r="C241" s="7" t="s">
        <v>206</v>
      </c>
      <c r="D241" s="53">
        <v>11121</v>
      </c>
      <c r="E241" s="36">
        <v>80</v>
      </c>
      <c r="F241" s="36"/>
      <c r="G241" s="36"/>
      <c r="H241" s="36"/>
      <c r="I241" s="7" t="str">
        <f t="shared" si="38"/>
        <v>PH1-6-083</v>
      </c>
      <c r="J241" s="7"/>
      <c r="K241" s="7"/>
      <c r="L241" s="16"/>
      <c r="M241" s="7" t="s">
        <v>1006</v>
      </c>
      <c r="N241" s="35">
        <v>24606</v>
      </c>
      <c r="O241" s="7" t="s">
        <v>206</v>
      </c>
      <c r="P241" s="53">
        <v>11061</v>
      </c>
      <c r="Q241" s="36">
        <v>80</v>
      </c>
      <c r="R241" s="36"/>
      <c r="S241" s="36"/>
      <c r="T241" s="38" t="s">
        <v>207</v>
      </c>
      <c r="U241" s="7" t="str">
        <f t="shared" si="44"/>
        <v>PH2-4-606</v>
      </c>
      <c r="V241" s="7"/>
      <c r="W241" s="7"/>
      <c r="X241" s="16"/>
      <c r="Y241" s="7" t="s">
        <v>1007</v>
      </c>
      <c r="Z241" s="64">
        <v>26712</v>
      </c>
      <c r="AA241" s="7" t="s">
        <v>206</v>
      </c>
      <c r="AB241" s="53">
        <v>11001</v>
      </c>
      <c r="AC241" s="36">
        <v>80</v>
      </c>
      <c r="AD241" s="36"/>
      <c r="AE241" s="36"/>
      <c r="AF241" s="38"/>
      <c r="AG241" s="7" t="str">
        <f t="shared" si="46"/>
        <v>PH2-6-712</v>
      </c>
      <c r="AH241" s="59"/>
      <c r="AI241" s="7"/>
      <c r="AJ241" s="16"/>
      <c r="AK241" s="16"/>
      <c r="AL241" s="16"/>
      <c r="AM241" s="16"/>
      <c r="AN241" s="27"/>
      <c r="AO241" s="27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</row>
    <row r="242" spans="1:56" ht="16.5" customHeight="1">
      <c r="A242" s="7" t="s">
        <v>1008</v>
      </c>
      <c r="B242" s="35">
        <v>16084</v>
      </c>
      <c r="C242" s="7" t="s">
        <v>360</v>
      </c>
      <c r="D242" s="53">
        <v>11126</v>
      </c>
      <c r="E242" s="36">
        <v>80</v>
      </c>
      <c r="F242" s="36"/>
      <c r="G242" s="36"/>
      <c r="H242" s="36" t="s">
        <v>207</v>
      </c>
      <c r="I242" s="7" t="str">
        <f t="shared" si="38"/>
        <v>PH1-6-084</v>
      </c>
      <c r="J242" s="7"/>
      <c r="K242" s="7"/>
      <c r="L242" s="16"/>
      <c r="M242" s="7" t="s">
        <v>1009</v>
      </c>
      <c r="N242" s="35">
        <v>24607</v>
      </c>
      <c r="O242" s="7" t="s">
        <v>206</v>
      </c>
      <c r="P242" s="53">
        <v>11066</v>
      </c>
      <c r="Q242" s="36">
        <v>80</v>
      </c>
      <c r="R242" s="36"/>
      <c r="S242" s="36"/>
      <c r="T242" s="38"/>
      <c r="U242" s="7" t="str">
        <f t="shared" si="44"/>
        <v>PH2-4-607</v>
      </c>
      <c r="V242" s="7"/>
      <c r="W242" s="7"/>
      <c r="X242" s="16"/>
      <c r="Y242" s="7" t="s">
        <v>1010</v>
      </c>
      <c r="Z242" s="64">
        <v>26713</v>
      </c>
      <c r="AA242" s="7" t="s">
        <v>206</v>
      </c>
      <c r="AB242" s="53">
        <v>11006</v>
      </c>
      <c r="AC242" s="36">
        <v>80</v>
      </c>
      <c r="AD242" s="36"/>
      <c r="AE242" s="36"/>
      <c r="AF242" s="38" t="s">
        <v>207</v>
      </c>
      <c r="AG242" s="7" t="str">
        <f t="shared" si="46"/>
        <v>PH2-6-713</v>
      </c>
      <c r="AH242" s="59"/>
      <c r="AI242" s="7"/>
      <c r="AJ242" s="16"/>
      <c r="AK242" s="16"/>
      <c r="AL242" s="16"/>
      <c r="AM242" s="16"/>
      <c r="AN242" s="27"/>
      <c r="AO242" s="27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</row>
    <row r="243" spans="1:56" ht="16.5" customHeight="1">
      <c r="A243" s="7" t="s">
        <v>1011</v>
      </c>
      <c r="B243" s="35">
        <v>16085</v>
      </c>
      <c r="C243" s="7" t="s">
        <v>206</v>
      </c>
      <c r="D243" s="53">
        <v>11131</v>
      </c>
      <c r="E243" s="36">
        <v>80</v>
      </c>
      <c r="F243" s="36"/>
      <c r="G243" s="36"/>
      <c r="H243" s="36"/>
      <c r="I243" s="7" t="str">
        <f t="shared" si="38"/>
        <v>PH1-6-085</v>
      </c>
      <c r="J243" s="7"/>
      <c r="K243" s="7"/>
      <c r="L243" s="16"/>
      <c r="M243" s="7" t="s">
        <v>1012</v>
      </c>
      <c r="N243" s="35">
        <v>24608</v>
      </c>
      <c r="O243" s="7" t="s">
        <v>206</v>
      </c>
      <c r="P243" s="53">
        <v>11071</v>
      </c>
      <c r="Q243" s="36">
        <v>80</v>
      </c>
      <c r="R243" s="36"/>
      <c r="S243" s="36"/>
      <c r="T243" s="38" t="s">
        <v>207</v>
      </c>
      <c r="U243" s="7" t="str">
        <f t="shared" si="44"/>
        <v>PH2-4-608</v>
      </c>
      <c r="V243" s="7"/>
      <c r="W243" s="7"/>
      <c r="X243" s="16"/>
      <c r="Y243" s="7" t="s">
        <v>1013</v>
      </c>
      <c r="Z243" s="64">
        <v>26714</v>
      </c>
      <c r="AA243" s="7" t="s">
        <v>206</v>
      </c>
      <c r="AB243" s="53">
        <v>11011</v>
      </c>
      <c r="AC243" s="36">
        <v>80</v>
      </c>
      <c r="AD243" s="36"/>
      <c r="AE243" s="36"/>
      <c r="AF243" s="38"/>
      <c r="AG243" s="7" t="str">
        <f t="shared" si="46"/>
        <v>PH2-6-714</v>
      </c>
      <c r="AH243" s="66" t="s">
        <v>148</v>
      </c>
      <c r="AI243" s="7"/>
      <c r="AJ243" s="16"/>
      <c r="AK243" s="16"/>
      <c r="AL243" s="16"/>
      <c r="AM243" s="16"/>
      <c r="AN243" s="27"/>
      <c r="AO243" s="27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</row>
    <row r="244" spans="1:56" ht="16.5" customHeight="1">
      <c r="A244" s="7" t="s">
        <v>1014</v>
      </c>
      <c r="B244" s="35">
        <v>16086</v>
      </c>
      <c r="C244" s="7" t="s">
        <v>206</v>
      </c>
      <c r="D244" s="53">
        <v>11136</v>
      </c>
      <c r="E244" s="36">
        <v>80</v>
      </c>
      <c r="F244" s="36"/>
      <c r="G244" s="36"/>
      <c r="H244" s="36" t="s">
        <v>207</v>
      </c>
      <c r="I244" s="7" t="str">
        <f t="shared" si="38"/>
        <v>PH1-6-086</v>
      </c>
      <c r="J244" s="7"/>
      <c r="K244" s="7"/>
      <c r="L244" s="16"/>
      <c r="M244" s="7" t="s">
        <v>1015</v>
      </c>
      <c r="N244" s="35">
        <v>24609</v>
      </c>
      <c r="O244" s="7" t="s">
        <v>206</v>
      </c>
      <c r="P244" s="53">
        <v>11076</v>
      </c>
      <c r="Q244" s="36">
        <v>80</v>
      </c>
      <c r="R244" s="36"/>
      <c r="S244" s="36"/>
      <c r="T244" s="38"/>
      <c r="U244" s="7" t="str">
        <f t="shared" si="44"/>
        <v>PH2-4-609</v>
      </c>
      <c r="V244" s="7"/>
      <c r="W244" s="7"/>
      <c r="X244" s="16"/>
      <c r="Y244" s="7" t="s">
        <v>1016</v>
      </c>
      <c r="Z244" s="64">
        <v>26715</v>
      </c>
      <c r="AA244" s="7" t="s">
        <v>206</v>
      </c>
      <c r="AB244" s="53">
        <v>11016</v>
      </c>
      <c r="AC244" s="36">
        <v>80</v>
      </c>
      <c r="AD244" s="36"/>
      <c r="AE244" s="36"/>
      <c r="AF244" s="38" t="s">
        <v>207</v>
      </c>
      <c r="AG244" s="7" t="str">
        <f t="shared" si="46"/>
        <v>PH2-6-715</v>
      </c>
      <c r="AH244" s="59"/>
      <c r="AI244" s="7"/>
      <c r="AJ244" s="16"/>
      <c r="AK244" s="16"/>
      <c r="AL244" s="16"/>
      <c r="AM244" s="16"/>
      <c r="AN244" s="27"/>
      <c r="AO244" s="27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</row>
    <row r="245" spans="1:56" ht="16.5" customHeight="1">
      <c r="A245" s="7" t="s">
        <v>1017</v>
      </c>
      <c r="B245" s="35">
        <v>16087</v>
      </c>
      <c r="C245" s="7" t="s">
        <v>206</v>
      </c>
      <c r="D245" s="53">
        <v>11141</v>
      </c>
      <c r="E245" s="36">
        <v>80</v>
      </c>
      <c r="F245" s="36"/>
      <c r="G245" s="36"/>
      <c r="H245" s="36"/>
      <c r="I245" s="7" t="str">
        <f t="shared" si="38"/>
        <v>PH1-6-087</v>
      </c>
      <c r="J245" s="7"/>
      <c r="K245" s="7"/>
      <c r="L245" s="16"/>
      <c r="M245" s="7" t="s">
        <v>1018</v>
      </c>
      <c r="N245" s="35">
        <v>24701</v>
      </c>
      <c r="O245" s="7" t="s">
        <v>206</v>
      </c>
      <c r="P245" s="53">
        <v>11081</v>
      </c>
      <c r="Q245" s="36">
        <v>80</v>
      </c>
      <c r="R245" s="36"/>
      <c r="S245" s="36"/>
      <c r="T245" s="38"/>
      <c r="U245" s="7" t="str">
        <f t="shared" si="44"/>
        <v>PH2-4-701</v>
      </c>
      <c r="V245" s="7"/>
      <c r="W245" s="7"/>
      <c r="X245" s="16"/>
      <c r="Y245" s="7" t="s">
        <v>1019</v>
      </c>
      <c r="Z245" s="64">
        <v>26716</v>
      </c>
      <c r="AA245" s="7" t="s">
        <v>206</v>
      </c>
      <c r="AB245" s="53">
        <v>11021</v>
      </c>
      <c r="AC245" s="36">
        <v>80</v>
      </c>
      <c r="AD245" s="36"/>
      <c r="AE245" s="36"/>
      <c r="AF245" s="38"/>
      <c r="AG245" s="7" t="str">
        <f t="shared" si="46"/>
        <v>PH2-6-716</v>
      </c>
      <c r="AH245" s="59"/>
      <c r="AI245" s="7"/>
      <c r="AJ245" s="16"/>
      <c r="AK245" s="16"/>
      <c r="AL245" s="16"/>
      <c r="AM245" s="16"/>
      <c r="AN245" s="27"/>
      <c r="AO245" s="27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</row>
    <row r="246" spans="1:56" ht="16.5" customHeight="1">
      <c r="A246" s="7" t="s">
        <v>1020</v>
      </c>
      <c r="B246" s="35">
        <v>16088</v>
      </c>
      <c r="C246" s="7" t="s">
        <v>206</v>
      </c>
      <c r="D246" s="53">
        <v>11146</v>
      </c>
      <c r="E246" s="36">
        <v>80</v>
      </c>
      <c r="F246" s="36"/>
      <c r="G246" s="36"/>
      <c r="H246" s="36" t="s">
        <v>207</v>
      </c>
      <c r="I246" s="7" t="str">
        <f t="shared" si="38"/>
        <v>PH1-6-088</v>
      </c>
      <c r="J246" s="7"/>
      <c r="K246" s="7"/>
      <c r="L246" s="16"/>
      <c r="M246" s="7" t="s">
        <v>1021</v>
      </c>
      <c r="N246" s="35">
        <v>24702</v>
      </c>
      <c r="O246" s="7" t="s">
        <v>206</v>
      </c>
      <c r="P246" s="53">
        <v>11086</v>
      </c>
      <c r="Q246" s="36">
        <v>80</v>
      </c>
      <c r="R246" s="36"/>
      <c r="S246" s="36"/>
      <c r="T246" s="38" t="s">
        <v>207</v>
      </c>
      <c r="U246" s="7" t="str">
        <f t="shared" si="44"/>
        <v>PH2-4-702</v>
      </c>
      <c r="V246" s="7"/>
      <c r="W246" s="7"/>
      <c r="X246" s="27" t="s">
        <v>708</v>
      </c>
      <c r="Y246" s="7" t="s">
        <v>1022</v>
      </c>
      <c r="Z246" s="64">
        <v>26717</v>
      </c>
      <c r="AA246" s="7" t="s">
        <v>206</v>
      </c>
      <c r="AB246" s="53">
        <v>11026</v>
      </c>
      <c r="AC246" s="36">
        <v>80</v>
      </c>
      <c r="AD246" s="36"/>
      <c r="AE246" s="36"/>
      <c r="AF246" s="38"/>
      <c r="AG246" s="7" t="str">
        <f t="shared" si="46"/>
        <v>PH2-6-717</v>
      </c>
      <c r="AH246" s="59"/>
      <c r="AI246" s="7"/>
      <c r="AJ246" s="16"/>
      <c r="AK246" s="16"/>
      <c r="AL246" s="16"/>
      <c r="AM246" s="16"/>
      <c r="AN246" s="27"/>
      <c r="AO246" s="27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</row>
    <row r="247" spans="1:56" ht="16.5" customHeight="1">
      <c r="A247" s="7" t="s">
        <v>1023</v>
      </c>
      <c r="B247" s="35">
        <v>16089</v>
      </c>
      <c r="C247" s="7" t="s">
        <v>206</v>
      </c>
      <c r="D247" s="53">
        <v>11151</v>
      </c>
      <c r="E247" s="36">
        <v>80</v>
      </c>
      <c r="F247" s="36"/>
      <c r="G247" s="36"/>
      <c r="H247" s="36"/>
      <c r="I247" s="7" t="str">
        <f t="shared" si="38"/>
        <v>PH1-6-089</v>
      </c>
      <c r="J247" s="7"/>
      <c r="K247" s="7"/>
      <c r="L247" s="16"/>
      <c r="M247" s="7" t="s">
        <v>1024</v>
      </c>
      <c r="N247" s="35">
        <v>24703</v>
      </c>
      <c r="O247" s="7" t="s">
        <v>206</v>
      </c>
      <c r="P247" s="53">
        <v>11091</v>
      </c>
      <c r="Q247" s="36">
        <v>80</v>
      </c>
      <c r="R247" s="36"/>
      <c r="S247" s="36"/>
      <c r="T247" s="38"/>
      <c r="U247" s="7" t="str">
        <f t="shared" si="44"/>
        <v>PH2-4-703</v>
      </c>
      <c r="V247" s="7"/>
      <c r="W247" s="7"/>
      <c r="X247" s="27" t="s">
        <v>708</v>
      </c>
      <c r="Y247" s="7"/>
      <c r="Z247" s="7"/>
      <c r="AA247" s="7"/>
      <c r="AB247" s="36"/>
      <c r="AC247" s="36"/>
      <c r="AD247" s="36"/>
      <c r="AE247" s="36"/>
      <c r="AF247" s="38"/>
      <c r="AG247" s="7"/>
      <c r="AH247" s="7"/>
      <c r="AI247" s="7"/>
      <c r="AJ247" s="16"/>
      <c r="AK247" s="16"/>
      <c r="AL247" s="16"/>
      <c r="AM247" s="16"/>
      <c r="AN247" s="27"/>
      <c r="AO247" s="27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</row>
    <row r="248" spans="1:56" ht="16.5" customHeight="1">
      <c r="A248" s="7" t="s">
        <v>1025</v>
      </c>
      <c r="B248" s="35">
        <v>16090</v>
      </c>
      <c r="C248" s="7" t="s">
        <v>206</v>
      </c>
      <c r="D248" s="53">
        <v>11156</v>
      </c>
      <c r="E248" s="36">
        <v>80</v>
      </c>
      <c r="F248" s="36"/>
      <c r="G248" s="36"/>
      <c r="H248" s="36" t="s">
        <v>207</v>
      </c>
      <c r="I248" s="7" t="str">
        <f t="shared" si="38"/>
        <v>PH1-6-090</v>
      </c>
      <c r="J248" s="7"/>
      <c r="K248" s="7"/>
      <c r="L248" s="16"/>
      <c r="M248" s="7" t="s">
        <v>1026</v>
      </c>
      <c r="N248" s="35">
        <v>24704</v>
      </c>
      <c r="O248" s="7" t="s">
        <v>206</v>
      </c>
      <c r="P248" s="53">
        <v>11096</v>
      </c>
      <c r="Q248" s="36">
        <v>80</v>
      </c>
      <c r="R248" s="36"/>
      <c r="S248" s="36"/>
      <c r="T248" s="38" t="s">
        <v>207</v>
      </c>
      <c r="U248" s="7" t="str">
        <f t="shared" si="44"/>
        <v>PH2-4-704</v>
      </c>
      <c r="V248" s="7"/>
      <c r="W248" s="7"/>
      <c r="X248" s="27" t="s">
        <v>708</v>
      </c>
      <c r="Y248" s="213" t="s">
        <v>1027</v>
      </c>
      <c r="Z248" s="214"/>
      <c r="AA248" s="215"/>
      <c r="AB248" s="33"/>
      <c r="AC248" s="32"/>
      <c r="AD248" s="32"/>
      <c r="AE248" s="32"/>
      <c r="AF248" s="34"/>
      <c r="AG248" s="32"/>
      <c r="AH248" s="32"/>
      <c r="AI248" s="32"/>
      <c r="AJ248" s="16"/>
      <c r="AK248" s="16"/>
      <c r="AL248" s="16"/>
      <c r="AM248" s="16"/>
      <c r="AN248" s="27"/>
      <c r="AO248" s="27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</row>
    <row r="249" spans="1:56" ht="16.5" customHeight="1">
      <c r="A249" s="7" t="s">
        <v>1028</v>
      </c>
      <c r="B249" s="35">
        <v>16091</v>
      </c>
      <c r="C249" s="7" t="s">
        <v>206</v>
      </c>
      <c r="D249" s="53">
        <v>11161</v>
      </c>
      <c r="E249" s="36">
        <v>80</v>
      </c>
      <c r="F249" s="36"/>
      <c r="G249" s="36"/>
      <c r="H249" s="36"/>
      <c r="I249" s="7" t="str">
        <f t="shared" si="38"/>
        <v>PH1-6-091</v>
      </c>
      <c r="J249" s="7"/>
      <c r="K249" s="7"/>
      <c r="L249" s="16"/>
      <c r="M249" s="7" t="s">
        <v>1029</v>
      </c>
      <c r="N249" s="35">
        <v>24705</v>
      </c>
      <c r="O249" s="7" t="s">
        <v>206</v>
      </c>
      <c r="P249" s="53">
        <v>11101</v>
      </c>
      <c r="Q249" s="36">
        <v>80</v>
      </c>
      <c r="R249" s="36"/>
      <c r="S249" s="36"/>
      <c r="T249" s="38"/>
      <c r="U249" s="7" t="str">
        <f t="shared" si="44"/>
        <v>PH2-4-705</v>
      </c>
      <c r="V249" s="7"/>
      <c r="W249" s="7"/>
      <c r="X249" s="27" t="s">
        <v>708</v>
      </c>
      <c r="Y249" s="7" t="s">
        <v>1030</v>
      </c>
      <c r="Z249" s="64">
        <v>27001</v>
      </c>
      <c r="AA249" s="7" t="s">
        <v>206</v>
      </c>
      <c r="AB249" s="53">
        <v>11031</v>
      </c>
      <c r="AC249" s="36">
        <v>80</v>
      </c>
      <c r="AD249" s="36"/>
      <c r="AE249" s="36"/>
      <c r="AF249" s="38" t="s">
        <v>207</v>
      </c>
      <c r="AG249" s="7" t="str">
        <f t="shared" ref="AG249:AG253" si="47">"PH"&amp;RIGHT(Y249,7)</f>
        <v>PH2-7-001</v>
      </c>
      <c r="AH249" s="7"/>
      <c r="AI249" s="7"/>
      <c r="AJ249" s="16"/>
      <c r="AK249" s="16"/>
      <c r="AL249" s="16"/>
      <c r="AM249" s="16"/>
      <c r="AN249" s="27"/>
      <c r="AO249" s="27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</row>
    <row r="250" spans="1:56" ht="16.5" customHeight="1">
      <c r="A250" s="7" t="s">
        <v>1031</v>
      </c>
      <c r="B250" s="35">
        <v>16092</v>
      </c>
      <c r="C250" s="7" t="s">
        <v>206</v>
      </c>
      <c r="D250" s="53">
        <v>11166</v>
      </c>
      <c r="E250" s="36">
        <v>80</v>
      </c>
      <c r="F250" s="36"/>
      <c r="G250" s="36"/>
      <c r="H250" s="36" t="s">
        <v>207</v>
      </c>
      <c r="I250" s="7" t="str">
        <f t="shared" si="38"/>
        <v>PH1-6-092</v>
      </c>
      <c r="J250" s="7"/>
      <c r="K250" s="7"/>
      <c r="L250" s="16"/>
      <c r="M250" s="7" t="s">
        <v>1032</v>
      </c>
      <c r="N250" s="35">
        <v>24706</v>
      </c>
      <c r="O250" s="7" t="s">
        <v>206</v>
      </c>
      <c r="P250" s="53">
        <v>11106</v>
      </c>
      <c r="Q250" s="36">
        <v>80</v>
      </c>
      <c r="R250" s="36"/>
      <c r="S250" s="36"/>
      <c r="T250" s="38" t="s">
        <v>207</v>
      </c>
      <c r="U250" s="7" t="str">
        <f t="shared" si="44"/>
        <v>PH2-4-706</v>
      </c>
      <c r="V250" s="7"/>
      <c r="W250" s="7"/>
      <c r="X250" s="27" t="s">
        <v>708</v>
      </c>
      <c r="Y250" s="7" t="s">
        <v>1033</v>
      </c>
      <c r="Z250" s="64">
        <v>27002</v>
      </c>
      <c r="AA250" s="7" t="s">
        <v>206</v>
      </c>
      <c r="AB250" s="53">
        <v>11036</v>
      </c>
      <c r="AC250" s="36">
        <v>80</v>
      </c>
      <c r="AD250" s="36"/>
      <c r="AE250" s="36"/>
      <c r="AF250" s="38"/>
      <c r="AG250" s="7" t="str">
        <f t="shared" si="47"/>
        <v>PH2-7-002</v>
      </c>
      <c r="AH250" s="7"/>
      <c r="AI250" s="7"/>
      <c r="AJ250" s="16"/>
      <c r="AK250" s="16"/>
      <c r="AL250" s="16"/>
      <c r="AM250" s="16"/>
      <c r="AN250" s="27"/>
      <c r="AO250" s="27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</row>
    <row r="251" spans="1:56" ht="16.5" customHeight="1">
      <c r="A251" s="7" t="s">
        <v>1034</v>
      </c>
      <c r="B251" s="35">
        <v>16093</v>
      </c>
      <c r="C251" s="7" t="s">
        <v>206</v>
      </c>
      <c r="D251" s="53">
        <v>11171</v>
      </c>
      <c r="E251" s="36">
        <v>80</v>
      </c>
      <c r="F251" s="36"/>
      <c r="G251" s="36"/>
      <c r="H251" s="36"/>
      <c r="I251" s="7" t="str">
        <f t="shared" si="38"/>
        <v>PH1-6-093</v>
      </c>
      <c r="J251" s="7"/>
      <c r="K251" s="7"/>
      <c r="L251" s="16"/>
      <c r="M251" s="7" t="s">
        <v>1035</v>
      </c>
      <c r="N251" s="35">
        <v>24707</v>
      </c>
      <c r="O251" s="7" t="s">
        <v>206</v>
      </c>
      <c r="P251" s="53">
        <v>11111</v>
      </c>
      <c r="Q251" s="36">
        <v>80</v>
      </c>
      <c r="R251" s="36"/>
      <c r="S251" s="36"/>
      <c r="T251" s="38"/>
      <c r="U251" s="7" t="str">
        <f t="shared" si="44"/>
        <v>PH2-4-707</v>
      </c>
      <c r="V251" s="7"/>
      <c r="W251" s="7"/>
      <c r="X251" s="27" t="s">
        <v>708</v>
      </c>
      <c r="Y251" s="7" t="s">
        <v>1036</v>
      </c>
      <c r="Z251" s="64">
        <v>27003</v>
      </c>
      <c r="AA251" s="7" t="s">
        <v>206</v>
      </c>
      <c r="AB251" s="53">
        <v>11041</v>
      </c>
      <c r="AC251" s="36">
        <v>80</v>
      </c>
      <c r="AD251" s="36"/>
      <c r="AE251" s="36"/>
      <c r="AF251" s="38" t="s">
        <v>207</v>
      </c>
      <c r="AG251" s="7" t="str">
        <f t="shared" si="47"/>
        <v>PH2-7-003</v>
      </c>
      <c r="AH251" s="7"/>
      <c r="AI251" s="7"/>
      <c r="AJ251" s="16"/>
      <c r="AK251" s="16"/>
      <c r="AL251" s="16"/>
      <c r="AM251" s="16"/>
      <c r="AN251" s="27"/>
      <c r="AO251" s="27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</row>
    <row r="252" spans="1:56" ht="16.5" customHeight="1">
      <c r="A252" s="7" t="s">
        <v>1037</v>
      </c>
      <c r="B252" s="35">
        <v>16094</v>
      </c>
      <c r="C252" s="7" t="s">
        <v>206</v>
      </c>
      <c r="D252" s="53">
        <v>11176</v>
      </c>
      <c r="E252" s="36">
        <v>80</v>
      </c>
      <c r="F252" s="36"/>
      <c r="G252" s="36"/>
      <c r="H252" s="36" t="s">
        <v>207</v>
      </c>
      <c r="I252" s="7" t="str">
        <f t="shared" si="38"/>
        <v>PH1-6-094</v>
      </c>
      <c r="J252" s="7"/>
      <c r="K252" s="7"/>
      <c r="L252" s="16"/>
      <c r="M252" s="7" t="s">
        <v>1038</v>
      </c>
      <c r="N252" s="35">
        <v>24708</v>
      </c>
      <c r="O252" s="7" t="s">
        <v>206</v>
      </c>
      <c r="P252" s="53">
        <v>11116</v>
      </c>
      <c r="Q252" s="36">
        <v>80</v>
      </c>
      <c r="R252" s="36"/>
      <c r="S252" s="36"/>
      <c r="T252" s="38" t="s">
        <v>207</v>
      </c>
      <c r="U252" s="7" t="str">
        <f t="shared" si="44"/>
        <v>PH2-4-708</v>
      </c>
      <c r="V252" s="7"/>
      <c r="W252" s="7"/>
      <c r="X252" s="27" t="s">
        <v>708</v>
      </c>
      <c r="Y252" s="7" t="s">
        <v>1039</v>
      </c>
      <c r="Z252" s="64">
        <v>27004</v>
      </c>
      <c r="AA252" s="7" t="s">
        <v>206</v>
      </c>
      <c r="AB252" s="53">
        <v>11046</v>
      </c>
      <c r="AC252" s="36">
        <v>80</v>
      </c>
      <c r="AD252" s="36"/>
      <c r="AE252" s="36"/>
      <c r="AF252" s="38"/>
      <c r="AG252" s="7" t="str">
        <f t="shared" si="47"/>
        <v>PH2-7-004</v>
      </c>
      <c r="AH252" s="7"/>
      <c r="AI252" s="7"/>
      <c r="AJ252" s="16"/>
      <c r="AK252" s="16"/>
      <c r="AL252" s="16"/>
      <c r="AM252" s="16"/>
      <c r="AN252" s="27"/>
      <c r="AO252" s="27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</row>
    <row r="253" spans="1:56" ht="16.5" customHeight="1">
      <c r="A253" s="7" t="s">
        <v>1040</v>
      </c>
      <c r="B253" s="35">
        <v>16095</v>
      </c>
      <c r="C253" s="7" t="s">
        <v>206</v>
      </c>
      <c r="D253" s="53">
        <v>11181</v>
      </c>
      <c r="E253" s="36">
        <v>80</v>
      </c>
      <c r="F253" s="36"/>
      <c r="G253" s="36"/>
      <c r="H253" s="36"/>
      <c r="I253" s="7" t="str">
        <f t="shared" si="38"/>
        <v>PH1-6-095</v>
      </c>
      <c r="J253" s="7"/>
      <c r="K253" s="7"/>
      <c r="L253" s="16"/>
      <c r="M253" s="7" t="s">
        <v>1041</v>
      </c>
      <c r="N253" s="35">
        <v>24709</v>
      </c>
      <c r="O253" s="7" t="s">
        <v>206</v>
      </c>
      <c r="P253" s="53">
        <v>11121</v>
      </c>
      <c r="Q253" s="36">
        <v>80</v>
      </c>
      <c r="R253" s="36"/>
      <c r="S253" s="36"/>
      <c r="T253" s="38"/>
      <c r="U253" s="7" t="str">
        <f t="shared" si="44"/>
        <v>PH2-4-709</v>
      </c>
      <c r="V253" s="7"/>
      <c r="W253" s="7"/>
      <c r="X253" s="27" t="s">
        <v>708</v>
      </c>
      <c r="Y253" s="7" t="s">
        <v>1042</v>
      </c>
      <c r="Z253" s="64">
        <v>27005</v>
      </c>
      <c r="AA253" s="7" t="s">
        <v>206</v>
      </c>
      <c r="AB253" s="53">
        <v>11051</v>
      </c>
      <c r="AC253" s="36">
        <v>80</v>
      </c>
      <c r="AD253" s="36"/>
      <c r="AE253" s="36"/>
      <c r="AF253" s="38" t="s">
        <v>207</v>
      </c>
      <c r="AG253" s="7" t="str">
        <f t="shared" si="47"/>
        <v>PH2-7-005</v>
      </c>
      <c r="AH253" s="7"/>
      <c r="AI253" s="7"/>
      <c r="AJ253" s="16"/>
      <c r="AK253" s="16"/>
      <c r="AL253" s="16"/>
      <c r="AM253" s="16"/>
      <c r="AN253" s="27"/>
      <c r="AO253" s="27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</row>
    <row r="254" spans="1:56" ht="16.5" customHeight="1">
      <c r="A254" s="7" t="s">
        <v>1043</v>
      </c>
      <c r="B254" s="35">
        <v>16096</v>
      </c>
      <c r="C254" s="7" t="s">
        <v>206</v>
      </c>
      <c r="D254" s="53">
        <v>11186</v>
      </c>
      <c r="E254" s="36">
        <v>80</v>
      </c>
      <c r="F254" s="36"/>
      <c r="G254" s="36"/>
      <c r="H254" s="36" t="s">
        <v>207</v>
      </c>
      <c r="I254" s="7" t="str">
        <f t="shared" si="38"/>
        <v>PH1-6-096</v>
      </c>
      <c r="J254" s="7"/>
      <c r="K254" s="7"/>
      <c r="L254" s="16"/>
      <c r="M254" s="7" t="s">
        <v>1044</v>
      </c>
      <c r="N254" s="35">
        <v>24801</v>
      </c>
      <c r="O254" s="7" t="s">
        <v>206</v>
      </c>
      <c r="P254" s="53">
        <v>11126</v>
      </c>
      <c r="Q254" s="36">
        <v>80</v>
      </c>
      <c r="R254" s="36"/>
      <c r="S254" s="36"/>
      <c r="T254" s="38" t="s">
        <v>207</v>
      </c>
      <c r="U254" s="7" t="str">
        <f t="shared" si="44"/>
        <v>PH2-4-801</v>
      </c>
      <c r="V254" s="7"/>
      <c r="W254" s="7"/>
      <c r="X254" s="16"/>
      <c r="Y254" s="7" t="s">
        <v>1045</v>
      </c>
      <c r="Z254" s="64">
        <v>27006</v>
      </c>
      <c r="AA254" s="7" t="s">
        <v>206</v>
      </c>
      <c r="AB254" s="53">
        <v>11056</v>
      </c>
      <c r="AC254" s="36">
        <v>80</v>
      </c>
      <c r="AD254" s="36"/>
      <c r="AE254" s="36"/>
      <c r="AF254" s="38"/>
      <c r="AG254" s="7"/>
      <c r="AH254" s="7"/>
      <c r="AI254" s="7"/>
      <c r="AJ254" s="16"/>
      <c r="AK254" s="16"/>
      <c r="AL254" s="16"/>
      <c r="AM254" s="16"/>
      <c r="AN254" s="27"/>
      <c r="AO254" s="27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</row>
    <row r="255" spans="1:56" ht="16.5" customHeight="1">
      <c r="A255" s="7" t="s">
        <v>1046</v>
      </c>
      <c r="B255" s="35">
        <v>16097</v>
      </c>
      <c r="C255" s="7" t="s">
        <v>206</v>
      </c>
      <c r="D255" s="53">
        <v>11191</v>
      </c>
      <c r="E255" s="36">
        <v>80</v>
      </c>
      <c r="F255" s="36"/>
      <c r="G255" s="36"/>
      <c r="H255" s="36"/>
      <c r="I255" s="7" t="str">
        <f t="shared" si="38"/>
        <v>PH1-6-097</v>
      </c>
      <c r="J255" s="7"/>
      <c r="K255" s="7"/>
      <c r="L255" s="16"/>
      <c r="M255" s="7" t="s">
        <v>1047</v>
      </c>
      <c r="N255" s="35">
        <v>24802</v>
      </c>
      <c r="O255" s="7" t="s">
        <v>206</v>
      </c>
      <c r="P255" s="53">
        <v>11131</v>
      </c>
      <c r="Q255" s="36">
        <v>80</v>
      </c>
      <c r="R255" s="36"/>
      <c r="S255" s="36"/>
      <c r="T255" s="38"/>
      <c r="U255" s="7" t="str">
        <f t="shared" si="44"/>
        <v>PH2-4-802</v>
      </c>
      <c r="V255" s="7"/>
      <c r="W255" s="7"/>
      <c r="X255" s="16"/>
      <c r="Y255" s="7" t="s">
        <v>1048</v>
      </c>
      <c r="Z255" s="64">
        <v>27007</v>
      </c>
      <c r="AA255" s="7" t="s">
        <v>206</v>
      </c>
      <c r="AB255" s="53">
        <v>11061</v>
      </c>
      <c r="AC255" s="36">
        <v>80</v>
      </c>
      <c r="AD255" s="36"/>
      <c r="AE255" s="36"/>
      <c r="AF255" s="38" t="s">
        <v>207</v>
      </c>
      <c r="AG255" s="7"/>
      <c r="AH255" s="7"/>
      <c r="AI255" s="7"/>
      <c r="AJ255" s="16"/>
      <c r="AK255" s="16"/>
      <c r="AL255" s="16"/>
      <c r="AM255" s="16"/>
      <c r="AN255" s="27"/>
      <c r="AO255" s="27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</row>
    <row r="256" spans="1:56" ht="16.5" customHeight="1">
      <c r="A256" s="7" t="s">
        <v>1049</v>
      </c>
      <c r="B256" s="35">
        <v>16098</v>
      </c>
      <c r="C256" s="7" t="s">
        <v>206</v>
      </c>
      <c r="D256" s="53">
        <v>11196</v>
      </c>
      <c r="E256" s="36">
        <v>80</v>
      </c>
      <c r="F256" s="36"/>
      <c r="G256" s="36"/>
      <c r="H256" s="36" t="s">
        <v>207</v>
      </c>
      <c r="I256" s="7" t="str">
        <f t="shared" si="38"/>
        <v>PH1-6-098</v>
      </c>
      <c r="J256" s="7"/>
      <c r="K256" s="7"/>
      <c r="L256" s="16"/>
      <c r="M256" s="7" t="s">
        <v>1050</v>
      </c>
      <c r="N256" s="35">
        <v>24803</v>
      </c>
      <c r="O256" s="7" t="s">
        <v>206</v>
      </c>
      <c r="P256" s="53">
        <v>11136</v>
      </c>
      <c r="Q256" s="36">
        <v>80</v>
      </c>
      <c r="R256" s="36"/>
      <c r="S256" s="36"/>
      <c r="T256" s="38" t="s">
        <v>207</v>
      </c>
      <c r="U256" s="7" t="str">
        <f t="shared" si="44"/>
        <v>PH2-4-803</v>
      </c>
      <c r="V256" s="7"/>
      <c r="W256" s="7"/>
      <c r="X256" s="16"/>
      <c r="Y256" s="7" t="s">
        <v>1051</v>
      </c>
      <c r="Z256" s="64">
        <v>27008</v>
      </c>
      <c r="AA256" s="7" t="s">
        <v>206</v>
      </c>
      <c r="AB256" s="53">
        <v>11066</v>
      </c>
      <c r="AC256" s="36">
        <v>80</v>
      </c>
      <c r="AD256" s="36"/>
      <c r="AE256" s="36"/>
      <c r="AF256" s="38"/>
      <c r="AG256" s="7"/>
      <c r="AH256" s="7"/>
      <c r="AI256" s="7"/>
      <c r="AJ256" s="16"/>
      <c r="AK256" s="16"/>
      <c r="AL256" s="16"/>
      <c r="AM256" s="16"/>
      <c r="AN256" s="27"/>
      <c r="AO256" s="27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</row>
    <row r="257" spans="1:56" ht="16.5" customHeight="1">
      <c r="A257" s="7" t="s">
        <v>1052</v>
      </c>
      <c r="B257" s="35">
        <v>16099</v>
      </c>
      <c r="C257" s="7" t="s">
        <v>206</v>
      </c>
      <c r="D257" s="53">
        <v>11201</v>
      </c>
      <c r="E257" s="36">
        <v>80</v>
      </c>
      <c r="F257" s="36"/>
      <c r="G257" s="36"/>
      <c r="H257" s="36"/>
      <c r="I257" s="7" t="str">
        <f t="shared" si="38"/>
        <v>PH1-6-099</v>
      </c>
      <c r="J257" s="7"/>
      <c r="K257" s="7"/>
      <c r="L257" s="16"/>
      <c r="M257" s="7" t="s">
        <v>1053</v>
      </c>
      <c r="N257" s="35">
        <v>24804</v>
      </c>
      <c r="O257" s="7" t="s">
        <v>206</v>
      </c>
      <c r="P257" s="53">
        <v>11141</v>
      </c>
      <c r="Q257" s="36">
        <v>80</v>
      </c>
      <c r="R257" s="36"/>
      <c r="S257" s="36"/>
      <c r="T257" s="38"/>
      <c r="U257" s="7" t="str">
        <f t="shared" si="44"/>
        <v>PH2-4-804</v>
      </c>
      <c r="V257" s="7"/>
      <c r="W257" s="7"/>
      <c r="X257" s="16"/>
      <c r="Y257" s="7" t="s">
        <v>1054</v>
      </c>
      <c r="Z257" s="64">
        <v>27009</v>
      </c>
      <c r="AA257" s="7" t="s">
        <v>206</v>
      </c>
      <c r="AB257" s="53">
        <v>11071</v>
      </c>
      <c r="AC257" s="36">
        <v>80</v>
      </c>
      <c r="AD257" s="36"/>
      <c r="AE257" s="36"/>
      <c r="AF257" s="38" t="s">
        <v>207</v>
      </c>
      <c r="AG257" s="7" t="str">
        <f t="shared" ref="AG257:AG260" si="48">"PH"&amp;RIGHT(Y257,7)</f>
        <v>PH2-7-009</v>
      </c>
      <c r="AH257" s="7"/>
      <c r="AI257" s="7"/>
      <c r="AJ257" s="16"/>
      <c r="AK257" s="16"/>
      <c r="AL257" s="16"/>
      <c r="AM257" s="16"/>
      <c r="AN257" s="27"/>
      <c r="AO257" s="27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</row>
    <row r="258" spans="1:56" ht="16.5" customHeight="1">
      <c r="A258" s="7" t="s">
        <v>1055</v>
      </c>
      <c r="B258" s="35">
        <v>16100</v>
      </c>
      <c r="C258" s="7" t="s">
        <v>206</v>
      </c>
      <c r="D258" s="53">
        <v>11206</v>
      </c>
      <c r="E258" s="36">
        <v>80</v>
      </c>
      <c r="F258" s="36"/>
      <c r="G258" s="36"/>
      <c r="H258" s="36" t="s">
        <v>207</v>
      </c>
      <c r="I258" s="7" t="str">
        <f t="shared" si="38"/>
        <v>PH1-6-100</v>
      </c>
      <c r="J258" s="7"/>
      <c r="K258" s="7"/>
      <c r="L258" s="16"/>
      <c r="M258" s="7" t="s">
        <v>1056</v>
      </c>
      <c r="N258" s="35">
        <v>24805</v>
      </c>
      <c r="O258" s="7" t="s">
        <v>206</v>
      </c>
      <c r="P258" s="53">
        <v>11146</v>
      </c>
      <c r="Q258" s="36">
        <v>80</v>
      </c>
      <c r="R258" s="36"/>
      <c r="S258" s="36"/>
      <c r="T258" s="38" t="s">
        <v>207</v>
      </c>
      <c r="U258" s="7" t="str">
        <f t="shared" si="44"/>
        <v>PH2-4-805</v>
      </c>
      <c r="V258" s="7"/>
      <c r="W258" s="7"/>
      <c r="X258" s="27" t="s">
        <v>708</v>
      </c>
      <c r="Y258" s="7" t="s">
        <v>1057</v>
      </c>
      <c r="Z258" s="64">
        <v>27010</v>
      </c>
      <c r="AA258" s="7" t="s">
        <v>206</v>
      </c>
      <c r="AB258" s="53">
        <v>11076</v>
      </c>
      <c r="AC258" s="36">
        <v>80</v>
      </c>
      <c r="AD258" s="36"/>
      <c r="AE258" s="36"/>
      <c r="AF258" s="38"/>
      <c r="AG258" s="7" t="str">
        <f t="shared" si="48"/>
        <v>PH2-7-010</v>
      </c>
      <c r="AH258" s="7"/>
      <c r="AI258" s="7"/>
      <c r="AJ258" s="16"/>
      <c r="AK258" s="16"/>
      <c r="AL258" s="16"/>
      <c r="AM258" s="16"/>
      <c r="AN258" s="27"/>
      <c r="AO258" s="27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</row>
    <row r="259" spans="1:56" ht="16.5" customHeight="1">
      <c r="A259" s="7" t="s">
        <v>1058</v>
      </c>
      <c r="B259" s="35">
        <v>16101</v>
      </c>
      <c r="C259" s="7" t="s">
        <v>206</v>
      </c>
      <c r="D259" s="53">
        <v>11211</v>
      </c>
      <c r="E259" s="36">
        <v>80</v>
      </c>
      <c r="F259" s="36"/>
      <c r="G259" s="36"/>
      <c r="H259" s="36"/>
      <c r="I259" s="7" t="str">
        <f t="shared" si="38"/>
        <v>PH1-6-101</v>
      </c>
      <c r="J259" s="7"/>
      <c r="K259" s="7"/>
      <c r="L259" s="16"/>
      <c r="M259" s="7" t="s">
        <v>1059</v>
      </c>
      <c r="N259" s="35">
        <v>24806</v>
      </c>
      <c r="O259" s="7" t="s">
        <v>206</v>
      </c>
      <c r="P259" s="53">
        <v>11151</v>
      </c>
      <c r="Q259" s="36">
        <v>80</v>
      </c>
      <c r="R259" s="36"/>
      <c r="S259" s="36"/>
      <c r="T259" s="38"/>
      <c r="U259" s="7" t="str">
        <f t="shared" si="44"/>
        <v>PH2-4-806</v>
      </c>
      <c r="V259" s="7"/>
      <c r="W259" s="7"/>
      <c r="X259" s="27" t="s">
        <v>708</v>
      </c>
      <c r="Y259" s="7" t="s">
        <v>1060</v>
      </c>
      <c r="Z259" s="64">
        <v>27011</v>
      </c>
      <c r="AA259" s="7" t="s">
        <v>206</v>
      </c>
      <c r="AB259" s="53">
        <v>11081</v>
      </c>
      <c r="AC259" s="36">
        <v>80</v>
      </c>
      <c r="AD259" s="36"/>
      <c r="AE259" s="36"/>
      <c r="AF259" s="38" t="s">
        <v>207</v>
      </c>
      <c r="AG259" s="7" t="str">
        <f t="shared" si="48"/>
        <v>PH2-7-011</v>
      </c>
      <c r="AH259" s="7"/>
      <c r="AI259" s="7"/>
      <c r="AJ259" s="16"/>
      <c r="AK259" s="16"/>
      <c r="AL259" s="16"/>
      <c r="AM259" s="16"/>
      <c r="AN259" s="27"/>
      <c r="AO259" s="27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</row>
    <row r="260" spans="1:56" ht="16.5" customHeight="1">
      <c r="A260" s="7" t="s">
        <v>1061</v>
      </c>
      <c r="B260" s="35">
        <v>16102</v>
      </c>
      <c r="C260" s="7" t="s">
        <v>206</v>
      </c>
      <c r="D260" s="53">
        <v>11216</v>
      </c>
      <c r="E260" s="36">
        <v>80</v>
      </c>
      <c r="F260" s="36"/>
      <c r="G260" s="36"/>
      <c r="H260" s="36" t="s">
        <v>207</v>
      </c>
      <c r="I260" s="7" t="str">
        <f t="shared" si="38"/>
        <v>PH1-6-102</v>
      </c>
      <c r="J260" s="7"/>
      <c r="K260" s="7"/>
      <c r="L260" s="16"/>
      <c r="M260" s="7" t="s">
        <v>1062</v>
      </c>
      <c r="N260" s="35">
        <v>24807</v>
      </c>
      <c r="O260" s="7" t="s">
        <v>206</v>
      </c>
      <c r="P260" s="53">
        <v>11156</v>
      </c>
      <c r="Q260" s="36">
        <v>80</v>
      </c>
      <c r="R260" s="36"/>
      <c r="S260" s="36"/>
      <c r="T260" s="38" t="s">
        <v>207</v>
      </c>
      <c r="U260" s="7" t="str">
        <f t="shared" si="44"/>
        <v>PH2-4-807</v>
      </c>
      <c r="V260" s="7"/>
      <c r="W260" s="7"/>
      <c r="X260" s="27" t="s">
        <v>708</v>
      </c>
      <c r="Y260" s="7" t="s">
        <v>1063</v>
      </c>
      <c r="Z260" s="64">
        <v>27012</v>
      </c>
      <c r="AA260" s="7" t="s">
        <v>206</v>
      </c>
      <c r="AB260" s="53">
        <v>11086</v>
      </c>
      <c r="AC260" s="36">
        <v>80</v>
      </c>
      <c r="AD260" s="36"/>
      <c r="AE260" s="36"/>
      <c r="AF260" s="38"/>
      <c r="AG260" s="7" t="str">
        <f t="shared" si="48"/>
        <v>PH2-7-012</v>
      </c>
      <c r="AH260" s="7"/>
      <c r="AI260" s="7"/>
      <c r="AJ260" s="16"/>
      <c r="AK260" s="16"/>
      <c r="AL260" s="16"/>
      <c r="AM260" s="16"/>
      <c r="AN260" s="27"/>
      <c r="AO260" s="27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</row>
    <row r="261" spans="1:56" ht="16.5" customHeight="1">
      <c r="A261" s="7" t="s">
        <v>1064</v>
      </c>
      <c r="B261" s="35">
        <v>16103</v>
      </c>
      <c r="C261" s="7" t="s">
        <v>206</v>
      </c>
      <c r="D261" s="53">
        <v>11221</v>
      </c>
      <c r="E261" s="36">
        <v>80</v>
      </c>
      <c r="F261" s="36"/>
      <c r="G261" s="36"/>
      <c r="H261" s="36"/>
      <c r="I261" s="7" t="str">
        <f t="shared" si="38"/>
        <v>PH1-6-103</v>
      </c>
      <c r="J261" s="7"/>
      <c r="K261" s="7"/>
      <c r="L261" s="16"/>
      <c r="M261" s="7" t="s">
        <v>1065</v>
      </c>
      <c r="N261" s="35">
        <v>24808</v>
      </c>
      <c r="O261" s="7" t="s">
        <v>206</v>
      </c>
      <c r="P261" s="53">
        <v>11161</v>
      </c>
      <c r="Q261" s="36">
        <v>80</v>
      </c>
      <c r="R261" s="36"/>
      <c r="S261" s="36"/>
      <c r="T261" s="38"/>
      <c r="U261" s="7" t="str">
        <f t="shared" si="44"/>
        <v>PH2-4-808</v>
      </c>
      <c r="V261" s="7"/>
      <c r="W261" s="7"/>
      <c r="X261" s="27" t="s">
        <v>708</v>
      </c>
      <c r="Y261" s="7" t="s">
        <v>1066</v>
      </c>
      <c r="Z261" s="64">
        <v>27013</v>
      </c>
      <c r="AA261" s="7" t="s">
        <v>360</v>
      </c>
      <c r="AB261" s="53">
        <v>11091</v>
      </c>
      <c r="AC261" s="36"/>
      <c r="AD261" s="36"/>
      <c r="AE261" s="36">
        <v>1.95</v>
      </c>
      <c r="AF261" s="38" t="s">
        <v>207</v>
      </c>
      <c r="AG261" s="7"/>
      <c r="AH261" s="7" t="s">
        <v>479</v>
      </c>
      <c r="AI261" s="7"/>
      <c r="AJ261" s="16"/>
      <c r="AK261" s="16"/>
      <c r="AL261" s="16"/>
      <c r="AM261" s="16"/>
      <c r="AN261" s="27"/>
      <c r="AO261" s="27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</row>
    <row r="262" spans="1:56" ht="16.5" customHeight="1">
      <c r="A262" s="7" t="s">
        <v>1067</v>
      </c>
      <c r="B262" s="35">
        <v>16104</v>
      </c>
      <c r="C262" s="7" t="s">
        <v>206</v>
      </c>
      <c r="D262" s="53">
        <v>11226</v>
      </c>
      <c r="E262" s="36">
        <v>80</v>
      </c>
      <c r="F262" s="36"/>
      <c r="G262" s="36"/>
      <c r="H262" s="36" t="s">
        <v>207</v>
      </c>
      <c r="I262" s="7" t="str">
        <f t="shared" si="38"/>
        <v>PH1-6-104</v>
      </c>
      <c r="J262" s="7"/>
      <c r="K262" s="7"/>
      <c r="L262" s="16"/>
      <c r="M262" s="7" t="s">
        <v>1068</v>
      </c>
      <c r="N262" s="35">
        <v>24809</v>
      </c>
      <c r="O262" s="7" t="s">
        <v>206</v>
      </c>
      <c r="P262" s="53">
        <v>11166</v>
      </c>
      <c r="Q262" s="36">
        <v>80</v>
      </c>
      <c r="R262" s="36"/>
      <c r="S262" s="36"/>
      <c r="T262" s="38" t="s">
        <v>207</v>
      </c>
      <c r="U262" s="7" t="str">
        <f t="shared" si="44"/>
        <v>PH2-4-809</v>
      </c>
      <c r="V262" s="7"/>
      <c r="W262" s="7"/>
      <c r="X262" s="27" t="s">
        <v>708</v>
      </c>
      <c r="Y262" s="7" t="s">
        <v>1069</v>
      </c>
      <c r="Z262" s="64">
        <v>27014</v>
      </c>
      <c r="AA262" s="7" t="s">
        <v>206</v>
      </c>
      <c r="AB262" s="53">
        <v>11096</v>
      </c>
      <c r="AC262" s="36">
        <v>80</v>
      </c>
      <c r="AD262" s="36"/>
      <c r="AE262" s="36"/>
      <c r="AF262" s="38" t="s">
        <v>207</v>
      </c>
      <c r="AG262" s="7" t="str">
        <f>"PH"&amp;RIGHT(Y262,7)</f>
        <v>PH2-7-014</v>
      </c>
      <c r="AH262" s="7"/>
      <c r="AI262" s="7"/>
      <c r="AJ262" s="16"/>
      <c r="AK262" s="16"/>
      <c r="AL262" s="16"/>
      <c r="AM262" s="16"/>
      <c r="AN262" s="27"/>
      <c r="AO262" s="27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</row>
    <row r="263" spans="1:56" ht="16.5" customHeight="1">
      <c r="A263" s="7" t="s">
        <v>1070</v>
      </c>
      <c r="B263" s="35">
        <v>16105</v>
      </c>
      <c r="C263" s="7" t="s">
        <v>206</v>
      </c>
      <c r="D263" s="53">
        <v>11231</v>
      </c>
      <c r="E263" s="36">
        <v>80</v>
      </c>
      <c r="F263" s="36"/>
      <c r="G263" s="36"/>
      <c r="H263" s="36"/>
      <c r="I263" s="7" t="str">
        <f t="shared" si="38"/>
        <v>PH1-6-105</v>
      </c>
      <c r="J263" s="7"/>
      <c r="K263" s="7"/>
      <c r="L263" s="16"/>
      <c r="M263" s="7" t="s">
        <v>1071</v>
      </c>
      <c r="N263" s="35">
        <v>24901</v>
      </c>
      <c r="O263" s="7" t="s">
        <v>206</v>
      </c>
      <c r="P263" s="53">
        <v>11171</v>
      </c>
      <c r="Q263" s="36">
        <v>80</v>
      </c>
      <c r="R263" s="36"/>
      <c r="S263" s="36"/>
      <c r="T263" s="38"/>
      <c r="U263" s="7" t="str">
        <f t="shared" si="44"/>
        <v>PH2-4-901</v>
      </c>
      <c r="V263" s="7"/>
      <c r="W263" s="7"/>
      <c r="X263" s="27" t="s">
        <v>708</v>
      </c>
      <c r="Y263" s="7" t="s">
        <v>1072</v>
      </c>
      <c r="Z263" s="64">
        <v>27015</v>
      </c>
      <c r="AA263" s="7" t="s">
        <v>360</v>
      </c>
      <c r="AB263" s="53">
        <v>11101</v>
      </c>
      <c r="AC263" s="36"/>
      <c r="AD263" s="36"/>
      <c r="AE263" s="36">
        <v>1.95</v>
      </c>
      <c r="AF263" s="38" t="s">
        <v>207</v>
      </c>
      <c r="AG263" s="7"/>
      <c r="AH263" s="7" t="s">
        <v>479</v>
      </c>
      <c r="AI263" s="7"/>
      <c r="AJ263" s="16"/>
      <c r="AK263" s="16"/>
      <c r="AL263" s="16"/>
      <c r="AM263" s="16"/>
      <c r="AN263" s="27"/>
      <c r="AO263" s="27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</row>
    <row r="264" spans="1:56" ht="16.5" customHeight="1">
      <c r="A264" s="7" t="s">
        <v>1073</v>
      </c>
      <c r="B264" s="35">
        <v>16106</v>
      </c>
      <c r="C264" s="7" t="s">
        <v>206</v>
      </c>
      <c r="D264" s="53">
        <v>11236</v>
      </c>
      <c r="E264" s="36">
        <v>80</v>
      </c>
      <c r="F264" s="36"/>
      <c r="G264" s="36"/>
      <c r="H264" s="36" t="s">
        <v>207</v>
      </c>
      <c r="I264" s="7" t="str">
        <f t="shared" ref="I264:I314" si="49">"PH"&amp;RIGHT(A255,7)</f>
        <v>PH1-6-097</v>
      </c>
      <c r="J264" s="7"/>
      <c r="K264" s="7"/>
      <c r="L264" s="16"/>
      <c r="M264" s="7" t="s">
        <v>1074</v>
      </c>
      <c r="N264" s="35">
        <v>24902</v>
      </c>
      <c r="O264" s="7" t="s">
        <v>206</v>
      </c>
      <c r="P264" s="53">
        <v>11176</v>
      </c>
      <c r="Q264" s="36">
        <v>80</v>
      </c>
      <c r="R264" s="36"/>
      <c r="S264" s="36"/>
      <c r="T264" s="38" t="s">
        <v>207</v>
      </c>
      <c r="U264" s="7" t="str">
        <f t="shared" si="44"/>
        <v>PH2-4-902</v>
      </c>
      <c r="V264" s="7"/>
      <c r="W264" s="7"/>
      <c r="X264" s="27" t="s">
        <v>708</v>
      </c>
      <c r="Y264" s="7" t="s">
        <v>1075</v>
      </c>
      <c r="Z264" s="64">
        <v>27016</v>
      </c>
      <c r="AA264" s="7" t="s">
        <v>206</v>
      </c>
      <c r="AB264" s="53">
        <v>11106</v>
      </c>
      <c r="AC264" s="36">
        <v>80</v>
      </c>
      <c r="AD264" s="36"/>
      <c r="AE264" s="36"/>
      <c r="AF264" s="38" t="s">
        <v>207</v>
      </c>
      <c r="AG264" s="7" t="str">
        <f t="shared" ref="AG264:AG278" si="50">"PH"&amp;RIGHT(Y264,7)</f>
        <v>PH2-7-016</v>
      </c>
      <c r="AH264" s="7"/>
      <c r="AI264" s="7"/>
      <c r="AJ264" s="16"/>
      <c r="AK264" s="16"/>
      <c r="AL264" s="16"/>
      <c r="AM264" s="16"/>
      <c r="AN264" s="27"/>
      <c r="AO264" s="27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</row>
    <row r="265" spans="1:56" ht="16.5" customHeight="1">
      <c r="A265" s="7" t="s">
        <v>1076</v>
      </c>
      <c r="B265" s="35">
        <v>16107</v>
      </c>
      <c r="C265" s="7" t="s">
        <v>206</v>
      </c>
      <c r="D265" s="53">
        <v>11241</v>
      </c>
      <c r="E265" s="36">
        <v>80</v>
      </c>
      <c r="F265" s="36"/>
      <c r="G265" s="36"/>
      <c r="H265" s="36"/>
      <c r="I265" s="7" t="str">
        <f t="shared" si="49"/>
        <v>PH1-6-098</v>
      </c>
      <c r="J265" s="7"/>
      <c r="K265" s="7"/>
      <c r="L265" s="16"/>
      <c r="M265" s="7" t="s">
        <v>1077</v>
      </c>
      <c r="N265" s="35">
        <v>24903</v>
      </c>
      <c r="O265" s="7" t="s">
        <v>206</v>
      </c>
      <c r="P265" s="53">
        <v>11181</v>
      </c>
      <c r="Q265" s="36">
        <v>80</v>
      </c>
      <c r="R265" s="36"/>
      <c r="S265" s="36"/>
      <c r="T265" s="38"/>
      <c r="U265" s="7" t="str">
        <f t="shared" si="44"/>
        <v>PH2-4-903</v>
      </c>
      <c r="V265" s="7"/>
      <c r="W265" s="7"/>
      <c r="X265" s="27" t="s">
        <v>708</v>
      </c>
      <c r="Y265" s="7" t="s">
        <v>1078</v>
      </c>
      <c r="Z265" s="64">
        <v>27017</v>
      </c>
      <c r="AA265" s="7" t="s">
        <v>206</v>
      </c>
      <c r="AB265" s="53">
        <v>11111</v>
      </c>
      <c r="AC265" s="36">
        <v>80</v>
      </c>
      <c r="AD265" s="36"/>
      <c r="AE265" s="36"/>
      <c r="AF265" s="38"/>
      <c r="AG265" s="7" t="str">
        <f t="shared" si="50"/>
        <v>PH2-7-017</v>
      </c>
      <c r="AH265" s="7"/>
      <c r="AI265" s="7"/>
      <c r="AJ265" s="16"/>
      <c r="AK265" s="16"/>
      <c r="AL265" s="16"/>
      <c r="AM265" s="16"/>
      <c r="AN265" s="27"/>
      <c r="AO265" s="27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</row>
    <row r="266" spans="1:56" ht="16.5" customHeight="1">
      <c r="A266" s="7" t="s">
        <v>1079</v>
      </c>
      <c r="B266" s="35">
        <v>16108</v>
      </c>
      <c r="C266" s="7" t="s">
        <v>663</v>
      </c>
      <c r="D266" s="53">
        <v>11246</v>
      </c>
      <c r="E266" s="36"/>
      <c r="F266" s="36"/>
      <c r="G266" s="36">
        <v>1.95</v>
      </c>
      <c r="H266" s="36" t="s">
        <v>207</v>
      </c>
      <c r="I266" s="7" t="str">
        <f t="shared" si="49"/>
        <v>PH1-6-099</v>
      </c>
      <c r="J266" s="7"/>
      <c r="K266" s="7"/>
      <c r="L266" s="16"/>
      <c r="M266" s="7" t="s">
        <v>1080</v>
      </c>
      <c r="N266" s="35">
        <v>24904</v>
      </c>
      <c r="O266" s="7" t="s">
        <v>206</v>
      </c>
      <c r="P266" s="53">
        <v>11186</v>
      </c>
      <c r="Q266" s="36">
        <v>80</v>
      </c>
      <c r="R266" s="36"/>
      <c r="S266" s="36"/>
      <c r="T266" s="38" t="s">
        <v>207</v>
      </c>
      <c r="U266" s="7" t="str">
        <f t="shared" si="44"/>
        <v>PH2-4-904</v>
      </c>
      <c r="V266" s="7"/>
      <c r="W266" s="7"/>
      <c r="X266" s="27" t="s">
        <v>708</v>
      </c>
      <c r="Y266" s="7" t="s">
        <v>1081</v>
      </c>
      <c r="Z266" s="64">
        <v>27018</v>
      </c>
      <c r="AA266" s="7" t="s">
        <v>206</v>
      </c>
      <c r="AB266" s="53">
        <v>11116</v>
      </c>
      <c r="AC266" s="36">
        <v>80</v>
      </c>
      <c r="AD266" s="36"/>
      <c r="AE266" s="36"/>
      <c r="AF266" s="38" t="s">
        <v>207</v>
      </c>
      <c r="AG266" s="7" t="str">
        <f t="shared" si="50"/>
        <v>PH2-7-018</v>
      </c>
      <c r="AH266" s="7"/>
      <c r="AI266" s="7"/>
      <c r="AJ266" s="16"/>
      <c r="AK266" s="16"/>
      <c r="AL266" s="16"/>
      <c r="AM266" s="16"/>
      <c r="AN266" s="27"/>
      <c r="AO266" s="27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</row>
    <row r="267" spans="1:56" ht="16.5" customHeight="1">
      <c r="A267" s="7" t="s">
        <v>1082</v>
      </c>
      <c r="B267" s="35">
        <v>16109</v>
      </c>
      <c r="C267" s="7" t="s">
        <v>663</v>
      </c>
      <c r="D267" s="53">
        <v>11251</v>
      </c>
      <c r="E267" s="36">
        <v>80</v>
      </c>
      <c r="F267" s="36"/>
      <c r="G267" s="36"/>
      <c r="H267" s="36" t="s">
        <v>207</v>
      </c>
      <c r="I267" s="7" t="str">
        <f t="shared" si="49"/>
        <v>PH1-6-100</v>
      </c>
      <c r="J267" s="7"/>
      <c r="K267" s="7"/>
      <c r="L267" s="16"/>
      <c r="M267" s="7" t="s">
        <v>1083</v>
      </c>
      <c r="N267" s="35">
        <v>24905</v>
      </c>
      <c r="O267" s="7" t="s">
        <v>206</v>
      </c>
      <c r="P267" s="53">
        <v>11191</v>
      </c>
      <c r="Q267" s="36">
        <v>80</v>
      </c>
      <c r="R267" s="36"/>
      <c r="S267" s="36"/>
      <c r="T267" s="38"/>
      <c r="U267" s="7" t="str">
        <f t="shared" si="44"/>
        <v>PH2-4-905</v>
      </c>
      <c r="V267" s="7"/>
      <c r="W267" s="7"/>
      <c r="X267" s="27" t="s">
        <v>708</v>
      </c>
      <c r="Y267" s="7" t="s">
        <v>1084</v>
      </c>
      <c r="Z267" s="64">
        <v>27019</v>
      </c>
      <c r="AA267" s="7" t="s">
        <v>206</v>
      </c>
      <c r="AB267" s="53">
        <v>11121</v>
      </c>
      <c r="AC267" s="36">
        <v>80</v>
      </c>
      <c r="AD267" s="36"/>
      <c r="AE267" s="36"/>
      <c r="AF267" s="38"/>
      <c r="AG267" s="7" t="str">
        <f t="shared" si="50"/>
        <v>PH2-7-019</v>
      </c>
      <c r="AH267" s="7"/>
      <c r="AI267" s="7"/>
      <c r="AJ267" s="16"/>
      <c r="AK267" s="16"/>
      <c r="AL267" s="16"/>
      <c r="AM267" s="16"/>
      <c r="AN267" s="27"/>
      <c r="AO267" s="27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</row>
    <row r="268" spans="1:56" ht="16.5" customHeight="1">
      <c r="A268" s="7" t="s">
        <v>1085</v>
      </c>
      <c r="B268" s="35">
        <v>16110</v>
      </c>
      <c r="C268" s="7" t="s">
        <v>478</v>
      </c>
      <c r="D268" s="53">
        <v>11256</v>
      </c>
      <c r="E268" s="36">
        <v>80</v>
      </c>
      <c r="F268" s="36"/>
      <c r="G268" s="36"/>
      <c r="H268" s="36"/>
      <c r="I268" s="7" t="str">
        <f t="shared" si="49"/>
        <v>PH1-6-101</v>
      </c>
      <c r="J268" s="7" t="s">
        <v>479</v>
      </c>
      <c r="K268" s="7"/>
      <c r="L268" s="16"/>
      <c r="M268" s="7" t="s">
        <v>1086</v>
      </c>
      <c r="N268" s="35">
        <v>24906</v>
      </c>
      <c r="O268" s="7" t="s">
        <v>206</v>
      </c>
      <c r="P268" s="53">
        <v>11196</v>
      </c>
      <c r="Q268" s="36">
        <v>80</v>
      </c>
      <c r="R268" s="36"/>
      <c r="S268" s="36"/>
      <c r="T268" s="38" t="s">
        <v>207</v>
      </c>
      <c r="U268" s="7" t="str">
        <f t="shared" si="44"/>
        <v>PH2-4-906</v>
      </c>
      <c r="V268" s="7"/>
      <c r="W268" s="7"/>
      <c r="X268" s="27" t="s">
        <v>708</v>
      </c>
      <c r="Y268" s="7" t="s">
        <v>1087</v>
      </c>
      <c r="Z268" s="64">
        <v>27020</v>
      </c>
      <c r="AA268" s="7" t="s">
        <v>206</v>
      </c>
      <c r="AB268" s="53">
        <v>11126</v>
      </c>
      <c r="AC268" s="36">
        <v>80</v>
      </c>
      <c r="AD268" s="36"/>
      <c r="AE268" s="36"/>
      <c r="AF268" s="38" t="s">
        <v>207</v>
      </c>
      <c r="AG268" s="7" t="str">
        <f t="shared" si="50"/>
        <v>PH2-7-020</v>
      </c>
      <c r="AH268" s="7"/>
      <c r="AI268" s="7"/>
      <c r="AJ268" s="16"/>
      <c r="AK268" s="16"/>
      <c r="AL268" s="16"/>
      <c r="AM268" s="16"/>
      <c r="AN268" s="27"/>
      <c r="AO268" s="27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</row>
    <row r="269" spans="1:56" ht="16.5" customHeight="1">
      <c r="A269" s="7" t="s">
        <v>1088</v>
      </c>
      <c r="B269" s="35">
        <v>16111</v>
      </c>
      <c r="C269" s="7" t="s">
        <v>206</v>
      </c>
      <c r="D269" s="53">
        <v>11261</v>
      </c>
      <c r="E269" s="36"/>
      <c r="F269" s="36"/>
      <c r="G269" s="36">
        <v>1.95</v>
      </c>
      <c r="H269" s="36" t="s">
        <v>207</v>
      </c>
      <c r="I269" s="7" t="str">
        <f t="shared" si="49"/>
        <v>PH1-6-102</v>
      </c>
      <c r="J269" s="7"/>
      <c r="K269" s="7"/>
      <c r="L269" s="16"/>
      <c r="M269" s="7" t="s">
        <v>1089</v>
      </c>
      <c r="N269" s="35">
        <v>24907</v>
      </c>
      <c r="O269" s="7" t="s">
        <v>206</v>
      </c>
      <c r="P269" s="53">
        <v>11201</v>
      </c>
      <c r="Q269" s="36">
        <v>80</v>
      </c>
      <c r="R269" s="36"/>
      <c r="S269" s="36"/>
      <c r="T269" s="38"/>
      <c r="U269" s="7" t="str">
        <f t="shared" si="44"/>
        <v>PH2-4-907</v>
      </c>
      <c r="V269" s="7"/>
      <c r="W269" s="7"/>
      <c r="X269" s="27" t="s">
        <v>708</v>
      </c>
      <c r="Y269" s="7" t="s">
        <v>1090</v>
      </c>
      <c r="Z269" s="64">
        <v>27021</v>
      </c>
      <c r="AA269" s="7" t="s">
        <v>206</v>
      </c>
      <c r="AB269" s="53">
        <v>11131</v>
      </c>
      <c r="AC269" s="36">
        <v>80</v>
      </c>
      <c r="AD269" s="36"/>
      <c r="AE269" s="36"/>
      <c r="AF269" s="38"/>
      <c r="AG269" s="7" t="str">
        <f t="shared" si="50"/>
        <v>PH2-7-021</v>
      </c>
      <c r="AH269" s="7"/>
      <c r="AI269" s="7"/>
      <c r="AJ269" s="16"/>
      <c r="AK269" s="16"/>
      <c r="AL269" s="16"/>
      <c r="AM269" s="16"/>
      <c r="AN269" s="27"/>
      <c r="AO269" s="27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</row>
    <row r="270" spans="1:56" ht="16.5" customHeight="1">
      <c r="A270" s="7" t="s">
        <v>1091</v>
      </c>
      <c r="B270" s="35">
        <v>16112</v>
      </c>
      <c r="C270" s="7" t="s">
        <v>206</v>
      </c>
      <c r="D270" s="53">
        <v>11266</v>
      </c>
      <c r="E270" s="36">
        <v>80</v>
      </c>
      <c r="F270" s="36"/>
      <c r="G270" s="36"/>
      <c r="H270" s="36" t="s">
        <v>207</v>
      </c>
      <c r="I270" s="7" t="str">
        <f t="shared" si="49"/>
        <v>PH1-6-103</v>
      </c>
      <c r="J270" s="7"/>
      <c r="K270" s="7"/>
      <c r="L270" s="16"/>
      <c r="M270" s="7" t="s">
        <v>1092</v>
      </c>
      <c r="N270" s="35">
        <v>24908</v>
      </c>
      <c r="O270" s="7" t="s">
        <v>206</v>
      </c>
      <c r="P270" s="53">
        <v>11206</v>
      </c>
      <c r="Q270" s="36">
        <v>80</v>
      </c>
      <c r="R270" s="36"/>
      <c r="S270" s="36"/>
      <c r="T270" s="38" t="s">
        <v>207</v>
      </c>
      <c r="U270" s="7" t="str">
        <f t="shared" si="44"/>
        <v>PH2-4-908</v>
      </c>
      <c r="V270" s="7"/>
      <c r="W270" s="7"/>
      <c r="X270" s="27" t="s">
        <v>708</v>
      </c>
      <c r="Y270" s="7" t="s">
        <v>1093</v>
      </c>
      <c r="Z270" s="64">
        <v>27022</v>
      </c>
      <c r="AA270" s="7" t="s">
        <v>206</v>
      </c>
      <c r="AB270" s="53">
        <v>11136</v>
      </c>
      <c r="AC270" s="36">
        <v>80</v>
      </c>
      <c r="AD270" s="36"/>
      <c r="AE270" s="36"/>
      <c r="AF270" s="38" t="s">
        <v>207</v>
      </c>
      <c r="AG270" s="7" t="str">
        <f t="shared" si="50"/>
        <v>PH2-7-022</v>
      </c>
      <c r="AH270" s="7"/>
      <c r="AI270" s="7"/>
      <c r="AJ270" s="16"/>
      <c r="AK270" s="16"/>
      <c r="AL270" s="16"/>
      <c r="AM270" s="16"/>
      <c r="AN270" s="27"/>
      <c r="AO270" s="27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</row>
    <row r="271" spans="1:56" ht="16.5" customHeight="1">
      <c r="A271" s="7" t="s">
        <v>1094</v>
      </c>
      <c r="B271" s="35">
        <v>16113</v>
      </c>
      <c r="C271" s="7" t="s">
        <v>478</v>
      </c>
      <c r="D271" s="53">
        <v>11271</v>
      </c>
      <c r="E271" s="36">
        <v>80</v>
      </c>
      <c r="F271" s="36"/>
      <c r="G271" s="36"/>
      <c r="H271" s="36"/>
      <c r="I271" s="7" t="str">
        <f t="shared" si="49"/>
        <v>PH1-6-104</v>
      </c>
      <c r="J271" s="7" t="s">
        <v>479</v>
      </c>
      <c r="K271" s="7"/>
      <c r="L271" s="16"/>
      <c r="M271" s="7" t="s">
        <v>1095</v>
      </c>
      <c r="N271" s="35">
        <v>24909</v>
      </c>
      <c r="O271" s="7" t="s">
        <v>206</v>
      </c>
      <c r="P271" s="53">
        <v>11211</v>
      </c>
      <c r="Q271" s="36">
        <v>80</v>
      </c>
      <c r="R271" s="36"/>
      <c r="S271" s="36"/>
      <c r="T271" s="38"/>
      <c r="U271" s="7" t="str">
        <f t="shared" si="44"/>
        <v>PH2-4-909</v>
      </c>
      <c r="V271" s="7"/>
      <c r="W271" s="7"/>
      <c r="X271" s="27" t="s">
        <v>708</v>
      </c>
      <c r="Y271" s="7" t="s">
        <v>1096</v>
      </c>
      <c r="Z271" s="64">
        <v>27023</v>
      </c>
      <c r="AA271" s="7" t="s">
        <v>206</v>
      </c>
      <c r="AB271" s="53">
        <v>11141</v>
      </c>
      <c r="AC271" s="36">
        <v>80</v>
      </c>
      <c r="AD271" s="36"/>
      <c r="AE271" s="36"/>
      <c r="AF271" s="38"/>
      <c r="AG271" s="7" t="str">
        <f t="shared" si="50"/>
        <v>PH2-7-023</v>
      </c>
      <c r="AH271" s="7"/>
      <c r="AI271" s="7"/>
      <c r="AJ271" s="16"/>
      <c r="AK271" s="16"/>
      <c r="AL271" s="16"/>
      <c r="AM271" s="16"/>
      <c r="AN271" s="27"/>
      <c r="AO271" s="27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</row>
    <row r="272" spans="1:56" ht="16.5" customHeight="1">
      <c r="A272" s="7" t="s">
        <v>1097</v>
      </c>
      <c r="B272" s="35">
        <v>16114</v>
      </c>
      <c r="C272" s="7" t="s">
        <v>206</v>
      </c>
      <c r="D272" s="53">
        <v>11276</v>
      </c>
      <c r="E272" s="36"/>
      <c r="F272" s="36"/>
      <c r="G272" s="36">
        <v>1.95</v>
      </c>
      <c r="H272" s="36" t="s">
        <v>207</v>
      </c>
      <c r="I272" s="7" t="str">
        <f t="shared" si="49"/>
        <v>PH1-6-105</v>
      </c>
      <c r="J272" s="57" t="s">
        <v>140</v>
      </c>
      <c r="K272" s="7"/>
      <c r="L272" s="16"/>
      <c r="M272" s="7" t="s">
        <v>1098</v>
      </c>
      <c r="N272" s="35">
        <v>24911</v>
      </c>
      <c r="O272" s="7" t="s">
        <v>360</v>
      </c>
      <c r="P272" s="53">
        <v>11216</v>
      </c>
      <c r="Q272" s="36">
        <v>80</v>
      </c>
      <c r="R272" s="36"/>
      <c r="S272" s="36"/>
      <c r="T272" s="38" t="s">
        <v>207</v>
      </c>
      <c r="U272" s="7" t="str">
        <f t="shared" si="44"/>
        <v>PH2-4-911</v>
      </c>
      <c r="V272" s="7"/>
      <c r="W272" s="7"/>
      <c r="X272" s="27" t="s">
        <v>708</v>
      </c>
      <c r="Y272" s="7" t="s">
        <v>1099</v>
      </c>
      <c r="Z272" s="64">
        <v>27024</v>
      </c>
      <c r="AA272" s="7" t="s">
        <v>206</v>
      </c>
      <c r="AB272" s="53">
        <v>11146</v>
      </c>
      <c r="AC272" s="36">
        <v>80</v>
      </c>
      <c r="AD272" s="36"/>
      <c r="AE272" s="36"/>
      <c r="AF272" s="38" t="s">
        <v>207</v>
      </c>
      <c r="AG272" s="7" t="str">
        <f t="shared" si="50"/>
        <v>PH2-7-024</v>
      </c>
      <c r="AH272" s="7"/>
      <c r="AI272" s="7"/>
      <c r="AJ272" s="16"/>
      <c r="AK272" s="16"/>
      <c r="AL272" s="16"/>
      <c r="AM272" s="16"/>
      <c r="AN272" s="27"/>
      <c r="AO272" s="27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</row>
    <row r="273" spans="1:56" ht="16.5" customHeight="1">
      <c r="A273" s="7" t="s">
        <v>1100</v>
      </c>
      <c r="B273" s="35">
        <v>16115</v>
      </c>
      <c r="C273" s="7" t="s">
        <v>206</v>
      </c>
      <c r="D273" s="53">
        <v>11281</v>
      </c>
      <c r="E273" s="36">
        <v>80</v>
      </c>
      <c r="F273" s="36"/>
      <c r="G273" s="36"/>
      <c r="H273" s="36" t="s">
        <v>207</v>
      </c>
      <c r="I273" s="7" t="str">
        <f t="shared" si="49"/>
        <v>PH1-6-106</v>
      </c>
      <c r="J273" s="7"/>
      <c r="K273" s="7"/>
      <c r="L273" s="16"/>
      <c r="M273" s="7" t="s">
        <v>1101</v>
      </c>
      <c r="N273" s="35">
        <v>24912</v>
      </c>
      <c r="O273" s="7" t="s">
        <v>206</v>
      </c>
      <c r="P273" s="53">
        <v>11221</v>
      </c>
      <c r="Q273" s="36">
        <v>80</v>
      </c>
      <c r="R273" s="36"/>
      <c r="S273" s="36"/>
      <c r="T273" s="38" t="s">
        <v>207</v>
      </c>
      <c r="U273" s="7" t="str">
        <f t="shared" si="44"/>
        <v>PH2-4-912</v>
      </c>
      <c r="V273" s="7"/>
      <c r="W273" s="7"/>
      <c r="X273" s="27" t="s">
        <v>708</v>
      </c>
      <c r="Y273" s="7" t="s">
        <v>1102</v>
      </c>
      <c r="Z273" s="64">
        <v>27025</v>
      </c>
      <c r="AA273" s="7" t="s">
        <v>206</v>
      </c>
      <c r="AB273" s="53">
        <v>11151</v>
      </c>
      <c r="AC273" s="36">
        <v>80</v>
      </c>
      <c r="AD273" s="36"/>
      <c r="AE273" s="36"/>
      <c r="AF273" s="38"/>
      <c r="AG273" s="7" t="str">
        <f t="shared" si="50"/>
        <v>PH2-7-025</v>
      </c>
      <c r="AH273" s="7"/>
      <c r="AI273" s="7"/>
      <c r="AJ273" s="16"/>
      <c r="AK273" s="16"/>
      <c r="AL273" s="16"/>
      <c r="AM273" s="16"/>
      <c r="AN273" s="27"/>
      <c r="AO273" s="27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</row>
    <row r="274" spans="1:56" ht="16.5" customHeight="1">
      <c r="A274" s="7" t="s">
        <v>1103</v>
      </c>
      <c r="B274" s="35">
        <v>16116</v>
      </c>
      <c r="C274" s="7" t="s">
        <v>478</v>
      </c>
      <c r="D274" s="53">
        <v>11286</v>
      </c>
      <c r="E274" s="36">
        <v>80</v>
      </c>
      <c r="F274" s="36"/>
      <c r="G274" s="36"/>
      <c r="H274" s="36"/>
      <c r="I274" s="7" t="str">
        <f t="shared" si="49"/>
        <v>PH1-6-107</v>
      </c>
      <c r="J274" s="7" t="s">
        <v>479</v>
      </c>
      <c r="K274" s="7"/>
      <c r="L274" s="16"/>
      <c r="M274" s="7" t="s">
        <v>1104</v>
      </c>
      <c r="N274" s="35">
        <v>24913</v>
      </c>
      <c r="O274" s="7" t="s">
        <v>360</v>
      </c>
      <c r="P274" s="53">
        <v>11226</v>
      </c>
      <c r="Q274" s="36">
        <v>80</v>
      </c>
      <c r="R274" s="36"/>
      <c r="S274" s="36"/>
      <c r="T274" s="38" t="s">
        <v>207</v>
      </c>
      <c r="U274" s="7" t="str">
        <f t="shared" si="44"/>
        <v>PH2-4-913</v>
      </c>
      <c r="V274" s="7"/>
      <c r="W274" s="7"/>
      <c r="X274" s="27" t="s">
        <v>708</v>
      </c>
      <c r="Y274" s="7" t="s">
        <v>1105</v>
      </c>
      <c r="Z274" s="64">
        <v>27026</v>
      </c>
      <c r="AA274" s="7" t="s">
        <v>206</v>
      </c>
      <c r="AB274" s="53">
        <v>11156</v>
      </c>
      <c r="AC274" s="36">
        <v>80</v>
      </c>
      <c r="AD274" s="36"/>
      <c r="AE274" s="36"/>
      <c r="AF274" s="38" t="s">
        <v>207</v>
      </c>
      <c r="AG274" s="7" t="str">
        <f t="shared" si="50"/>
        <v>PH2-7-026</v>
      </c>
      <c r="AH274" s="7"/>
      <c r="AI274" s="7"/>
      <c r="AJ274" s="16"/>
      <c r="AK274" s="16"/>
      <c r="AL274" s="16"/>
      <c r="AM274" s="16"/>
      <c r="AN274" s="27"/>
      <c r="AO274" s="27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</row>
    <row r="275" spans="1:56" ht="16.5" customHeight="1">
      <c r="A275" s="7" t="s">
        <v>1106</v>
      </c>
      <c r="B275" s="35">
        <v>16117</v>
      </c>
      <c r="C275" s="7" t="s">
        <v>206</v>
      </c>
      <c r="D275" s="53">
        <v>11291</v>
      </c>
      <c r="E275" s="36"/>
      <c r="F275" s="36"/>
      <c r="G275" s="36">
        <v>1.95</v>
      </c>
      <c r="H275" s="36" t="s">
        <v>207</v>
      </c>
      <c r="I275" s="7" t="str">
        <f t="shared" si="49"/>
        <v>PH1-6-108</v>
      </c>
      <c r="J275" s="7"/>
      <c r="K275" s="7"/>
      <c r="L275" s="16"/>
      <c r="M275" s="7" t="s">
        <v>1107</v>
      </c>
      <c r="N275" s="35">
        <v>24914</v>
      </c>
      <c r="O275" s="7" t="s">
        <v>206</v>
      </c>
      <c r="P275" s="53">
        <v>11231</v>
      </c>
      <c r="Q275" s="36">
        <v>80</v>
      </c>
      <c r="R275" s="36"/>
      <c r="S275" s="36"/>
      <c r="T275" s="38" t="s">
        <v>207</v>
      </c>
      <c r="U275" s="7" t="str">
        <f t="shared" si="44"/>
        <v>PH2-4-914</v>
      </c>
      <c r="V275" s="7"/>
      <c r="W275" s="7"/>
      <c r="X275" s="27" t="s">
        <v>708</v>
      </c>
      <c r="Y275" s="7" t="s">
        <v>1108</v>
      </c>
      <c r="Z275" s="64">
        <v>27027</v>
      </c>
      <c r="AA275" s="7" t="s">
        <v>206</v>
      </c>
      <c r="AB275" s="53">
        <v>11161</v>
      </c>
      <c r="AC275" s="36">
        <v>80</v>
      </c>
      <c r="AD275" s="36"/>
      <c r="AE275" s="36"/>
      <c r="AF275" s="38"/>
      <c r="AG275" s="7" t="str">
        <f t="shared" si="50"/>
        <v>PH2-7-027</v>
      </c>
      <c r="AH275" s="7"/>
      <c r="AI275" s="7"/>
      <c r="AJ275" s="16"/>
      <c r="AK275" s="16"/>
      <c r="AL275" s="16"/>
      <c r="AM275" s="16"/>
      <c r="AN275" s="27"/>
      <c r="AO275" s="27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</row>
    <row r="276" spans="1:56" ht="16.5" customHeight="1">
      <c r="A276" s="7" t="s">
        <v>1109</v>
      </c>
      <c r="B276" s="35">
        <v>16118</v>
      </c>
      <c r="C276" s="7" t="s">
        <v>206</v>
      </c>
      <c r="D276" s="53">
        <v>11296</v>
      </c>
      <c r="E276" s="36">
        <v>80</v>
      </c>
      <c r="F276" s="36"/>
      <c r="G276" s="36"/>
      <c r="H276" s="36" t="s">
        <v>207</v>
      </c>
      <c r="I276" s="7" t="str">
        <f t="shared" si="49"/>
        <v>PH1-6-109</v>
      </c>
      <c r="J276" s="7"/>
      <c r="K276" s="7"/>
      <c r="L276" s="16"/>
      <c r="M276" s="7" t="s">
        <v>1110</v>
      </c>
      <c r="N276" s="35">
        <v>24915</v>
      </c>
      <c r="O276" s="7" t="s">
        <v>360</v>
      </c>
      <c r="P276" s="53">
        <v>11236</v>
      </c>
      <c r="Q276" s="36">
        <v>80</v>
      </c>
      <c r="R276" s="36"/>
      <c r="S276" s="36"/>
      <c r="T276" s="38" t="s">
        <v>207</v>
      </c>
      <c r="U276" s="7" t="str">
        <f t="shared" si="44"/>
        <v>PH2-4-915</v>
      </c>
      <c r="V276" s="7"/>
      <c r="W276" s="7"/>
      <c r="X276" s="27" t="s">
        <v>708</v>
      </c>
      <c r="Y276" s="7" t="s">
        <v>1111</v>
      </c>
      <c r="Z276" s="64">
        <v>27028</v>
      </c>
      <c r="AA276" s="7" t="s">
        <v>326</v>
      </c>
      <c r="AB276" s="53">
        <v>11166</v>
      </c>
      <c r="AC276" s="36">
        <v>80</v>
      </c>
      <c r="AD276" s="36"/>
      <c r="AE276" s="36"/>
      <c r="AF276" s="38" t="s">
        <v>207</v>
      </c>
      <c r="AG276" s="7" t="str">
        <f t="shared" si="50"/>
        <v>PH2-7-028</v>
      </c>
      <c r="AH276" s="7"/>
      <c r="AI276" s="7"/>
      <c r="AJ276" s="16"/>
      <c r="AK276" s="16"/>
      <c r="AL276" s="16"/>
      <c r="AM276" s="16"/>
      <c r="AN276" s="27"/>
      <c r="AO276" s="27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</row>
    <row r="277" spans="1:56" ht="16.5" customHeight="1">
      <c r="A277" s="7" t="s">
        <v>1112</v>
      </c>
      <c r="B277" s="35">
        <v>16119</v>
      </c>
      <c r="C277" s="7" t="s">
        <v>478</v>
      </c>
      <c r="D277" s="53">
        <v>11301</v>
      </c>
      <c r="E277" s="36">
        <v>80</v>
      </c>
      <c r="F277" s="36"/>
      <c r="G277" s="36"/>
      <c r="H277" s="36"/>
      <c r="I277" s="7" t="str">
        <f t="shared" si="49"/>
        <v>PH1-6-110</v>
      </c>
      <c r="J277" s="7" t="s">
        <v>479</v>
      </c>
      <c r="K277" s="7"/>
      <c r="L277" s="16"/>
      <c r="M277" s="7" t="s">
        <v>1113</v>
      </c>
      <c r="N277" s="35">
        <v>24916</v>
      </c>
      <c r="O277" s="7" t="s">
        <v>206</v>
      </c>
      <c r="P277" s="53">
        <v>11241</v>
      </c>
      <c r="Q277" s="36">
        <v>80</v>
      </c>
      <c r="R277" s="36"/>
      <c r="S277" s="36"/>
      <c r="T277" s="38" t="s">
        <v>207</v>
      </c>
      <c r="U277" s="7" t="str">
        <f t="shared" si="44"/>
        <v>PH2-4-916</v>
      </c>
      <c r="V277" s="7"/>
      <c r="W277" s="7"/>
      <c r="X277" s="27" t="s">
        <v>708</v>
      </c>
      <c r="Y277" s="7" t="s">
        <v>1114</v>
      </c>
      <c r="Z277" s="64">
        <v>27029</v>
      </c>
      <c r="AA277" s="7" t="s">
        <v>326</v>
      </c>
      <c r="AB277" s="53">
        <v>11171</v>
      </c>
      <c r="AC277" s="36">
        <v>80</v>
      </c>
      <c r="AD277" s="36"/>
      <c r="AE277" s="36"/>
      <c r="AF277" s="38"/>
      <c r="AG277" s="7" t="str">
        <f t="shared" si="50"/>
        <v>PH2-7-029</v>
      </c>
      <c r="AH277" s="7"/>
      <c r="AI277" s="7"/>
      <c r="AJ277" s="16"/>
      <c r="AK277" s="16"/>
      <c r="AL277" s="16"/>
      <c r="AM277" s="16"/>
      <c r="AN277" s="27"/>
      <c r="AO277" s="27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</row>
    <row r="278" spans="1:56" ht="16.5" customHeight="1">
      <c r="A278" s="7" t="s">
        <v>1115</v>
      </c>
      <c r="B278" s="35">
        <v>16120</v>
      </c>
      <c r="C278" s="7" t="s">
        <v>206</v>
      </c>
      <c r="D278" s="53">
        <v>11306</v>
      </c>
      <c r="E278" s="36"/>
      <c r="F278" s="36"/>
      <c r="G278" s="36">
        <v>1.95</v>
      </c>
      <c r="H278" s="36" t="s">
        <v>207</v>
      </c>
      <c r="I278" s="7" t="str">
        <f t="shared" si="49"/>
        <v>PH1-6-111</v>
      </c>
      <c r="J278" s="7"/>
      <c r="K278" s="7"/>
      <c r="L278" s="16"/>
      <c r="M278" s="7" t="s">
        <v>1116</v>
      </c>
      <c r="N278" s="35">
        <v>24917</v>
      </c>
      <c r="O278" s="7" t="s">
        <v>360</v>
      </c>
      <c r="P278" s="53">
        <v>11246</v>
      </c>
      <c r="Q278" s="36">
        <v>80</v>
      </c>
      <c r="R278" s="36"/>
      <c r="S278" s="36"/>
      <c r="T278" s="38" t="s">
        <v>207</v>
      </c>
      <c r="U278" s="7" t="str">
        <f t="shared" si="44"/>
        <v>PH2-4-917</v>
      </c>
      <c r="V278" s="7"/>
      <c r="W278" s="7"/>
      <c r="X278" s="16"/>
      <c r="Y278" s="7" t="s">
        <v>1117</v>
      </c>
      <c r="Z278" s="64">
        <v>27030</v>
      </c>
      <c r="AA278" s="7" t="s">
        <v>1118</v>
      </c>
      <c r="AB278" s="53">
        <v>11176</v>
      </c>
      <c r="AC278" s="36"/>
      <c r="AD278" s="36">
        <v>1.5</v>
      </c>
      <c r="AE278" s="36"/>
      <c r="AF278" s="38" t="s">
        <v>217</v>
      </c>
      <c r="AG278" s="7" t="str">
        <f t="shared" si="50"/>
        <v>PH2-7-030</v>
      </c>
      <c r="AH278" s="7"/>
      <c r="AI278" s="7"/>
      <c r="AJ278" s="16"/>
      <c r="AK278" s="16"/>
      <c r="AL278" s="16"/>
      <c r="AM278" s="16"/>
      <c r="AN278" s="27"/>
      <c r="AO278" s="27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</row>
    <row r="279" spans="1:56" ht="16.5" customHeight="1">
      <c r="A279" s="7" t="s">
        <v>1119</v>
      </c>
      <c r="B279" s="35">
        <v>16121</v>
      </c>
      <c r="C279" s="7" t="s">
        <v>206</v>
      </c>
      <c r="D279" s="53">
        <v>11311</v>
      </c>
      <c r="E279" s="36">
        <v>80</v>
      </c>
      <c r="F279" s="36"/>
      <c r="G279" s="36"/>
      <c r="H279" s="36" t="s">
        <v>207</v>
      </c>
      <c r="I279" s="7" t="str">
        <f t="shared" si="49"/>
        <v>PH1-6-112</v>
      </c>
      <c r="J279" s="7"/>
      <c r="K279" s="7"/>
      <c r="L279" s="16"/>
      <c r="M279" s="7" t="s">
        <v>1120</v>
      </c>
      <c r="N279" s="35">
        <v>24918</v>
      </c>
      <c r="O279" s="7" t="s">
        <v>206</v>
      </c>
      <c r="P279" s="53">
        <v>11251</v>
      </c>
      <c r="Q279" s="36">
        <v>80</v>
      </c>
      <c r="R279" s="36"/>
      <c r="S279" s="36"/>
      <c r="T279" s="38" t="s">
        <v>207</v>
      </c>
      <c r="U279" s="7" t="str">
        <f t="shared" si="44"/>
        <v>PH2-4-918</v>
      </c>
      <c r="V279" s="7"/>
      <c r="W279" s="7"/>
      <c r="X279" s="16"/>
      <c r="Y279" s="7" t="s">
        <v>1121</v>
      </c>
      <c r="Z279" s="64">
        <v>27031</v>
      </c>
      <c r="AA279" s="7" t="s">
        <v>206</v>
      </c>
      <c r="AB279" s="53">
        <v>11181</v>
      </c>
      <c r="AC279" s="36">
        <v>80</v>
      </c>
      <c r="AD279" s="36"/>
      <c r="AE279" s="36"/>
      <c r="AF279" s="38" t="s">
        <v>207</v>
      </c>
      <c r="AG279" s="7"/>
      <c r="AH279" s="7"/>
      <c r="AI279" s="7"/>
      <c r="AJ279" s="16"/>
      <c r="AK279" s="16"/>
      <c r="AL279" s="16"/>
      <c r="AM279" s="16"/>
      <c r="AN279" s="27"/>
      <c r="AO279" s="27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</row>
    <row r="280" spans="1:56" ht="16.5" customHeight="1">
      <c r="A280" s="7" t="s">
        <v>1122</v>
      </c>
      <c r="B280" s="35">
        <v>16122</v>
      </c>
      <c r="C280" s="7" t="s">
        <v>478</v>
      </c>
      <c r="D280" s="53">
        <v>11316</v>
      </c>
      <c r="E280" s="36">
        <v>80</v>
      </c>
      <c r="F280" s="36"/>
      <c r="G280" s="36"/>
      <c r="H280" s="36"/>
      <c r="I280" s="7" t="str">
        <f t="shared" si="49"/>
        <v>PH1-6-113</v>
      </c>
      <c r="J280" s="7" t="s">
        <v>479</v>
      </c>
      <c r="K280" s="7"/>
      <c r="L280" s="16"/>
      <c r="M280" s="7" t="s">
        <v>1123</v>
      </c>
      <c r="N280" s="35">
        <v>24919</v>
      </c>
      <c r="O280" s="7" t="s">
        <v>360</v>
      </c>
      <c r="P280" s="53">
        <v>11256</v>
      </c>
      <c r="Q280" s="36">
        <v>80</v>
      </c>
      <c r="R280" s="36"/>
      <c r="S280" s="36"/>
      <c r="T280" s="38" t="s">
        <v>207</v>
      </c>
      <c r="U280" s="7" t="str">
        <f t="shared" si="44"/>
        <v>PH2-4-919</v>
      </c>
      <c r="V280" s="7"/>
      <c r="W280" s="7"/>
      <c r="X280" s="16"/>
      <c r="Y280" s="7" t="s">
        <v>1124</v>
      </c>
      <c r="Z280" s="64">
        <v>27032</v>
      </c>
      <c r="AA280" s="7" t="s">
        <v>206</v>
      </c>
      <c r="AB280" s="53">
        <v>11186</v>
      </c>
      <c r="AC280" s="36">
        <v>80</v>
      </c>
      <c r="AD280" s="36"/>
      <c r="AE280" s="36"/>
      <c r="AF280" s="38"/>
      <c r="AG280" s="7"/>
      <c r="AH280" s="7"/>
      <c r="AI280" s="7"/>
      <c r="AJ280" s="16"/>
      <c r="AK280" s="16"/>
      <c r="AL280" s="16"/>
      <c r="AM280" s="16"/>
      <c r="AN280" s="27"/>
      <c r="AO280" s="27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</row>
    <row r="281" spans="1:56" ht="16.5" customHeight="1">
      <c r="A281" s="7" t="s">
        <v>1125</v>
      </c>
      <c r="B281" s="35">
        <v>16123</v>
      </c>
      <c r="C281" s="7" t="s">
        <v>206</v>
      </c>
      <c r="D281" s="53">
        <v>11321</v>
      </c>
      <c r="E281" s="36"/>
      <c r="F281" s="36"/>
      <c r="G281" s="36">
        <v>1.95</v>
      </c>
      <c r="H281" s="36" t="s">
        <v>207</v>
      </c>
      <c r="I281" s="7" t="str">
        <f t="shared" si="49"/>
        <v>PH1-6-114</v>
      </c>
      <c r="J281" s="7"/>
      <c r="K281" s="7"/>
      <c r="L281" s="16"/>
      <c r="M281" s="7" t="s">
        <v>1126</v>
      </c>
      <c r="N281" s="35">
        <v>24920</v>
      </c>
      <c r="O281" s="7" t="s">
        <v>206</v>
      </c>
      <c r="P281" s="53">
        <v>11261</v>
      </c>
      <c r="Q281" s="36">
        <v>80</v>
      </c>
      <c r="R281" s="36"/>
      <c r="S281" s="36"/>
      <c r="T281" s="38" t="s">
        <v>207</v>
      </c>
      <c r="U281" s="7" t="str">
        <f t="shared" si="44"/>
        <v>PH2-4-920</v>
      </c>
      <c r="V281" s="7"/>
      <c r="W281" s="7"/>
      <c r="X281" s="27" t="s">
        <v>708</v>
      </c>
      <c r="Y281" s="7" t="s">
        <v>1127</v>
      </c>
      <c r="Z281" s="64">
        <v>27033</v>
      </c>
      <c r="AA281" s="7" t="s">
        <v>206</v>
      </c>
      <c r="AB281" s="53">
        <v>11191</v>
      </c>
      <c r="AC281" s="36">
        <v>80</v>
      </c>
      <c r="AD281" s="36"/>
      <c r="AE281" s="36"/>
      <c r="AF281" s="38" t="s">
        <v>207</v>
      </c>
      <c r="AG281" s="7" t="str">
        <f t="shared" ref="AG281:AG286" si="51">"PH"&amp;RIGHT(Y281,7)</f>
        <v>PH2-7-033</v>
      </c>
      <c r="AH281" s="7"/>
      <c r="AI281" s="7"/>
      <c r="AJ281" s="16"/>
      <c r="AK281" s="16"/>
      <c r="AL281" s="16"/>
      <c r="AM281" s="16"/>
      <c r="AN281" s="27"/>
      <c r="AO281" s="27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</row>
    <row r="282" spans="1:56" ht="16.5" customHeight="1">
      <c r="A282" s="7" t="s">
        <v>1128</v>
      </c>
      <c r="B282" s="35">
        <v>16124</v>
      </c>
      <c r="C282" s="7" t="s">
        <v>206</v>
      </c>
      <c r="D282" s="53">
        <v>11326</v>
      </c>
      <c r="E282" s="36">
        <v>80</v>
      </c>
      <c r="F282" s="36"/>
      <c r="G282" s="36"/>
      <c r="H282" s="36" t="s">
        <v>207</v>
      </c>
      <c r="I282" s="7" t="str">
        <f t="shared" si="49"/>
        <v>PH1-6-115</v>
      </c>
      <c r="J282" s="7"/>
      <c r="K282" s="7"/>
      <c r="L282" s="16"/>
      <c r="M282" s="7" t="s">
        <v>1129</v>
      </c>
      <c r="N282" s="35">
        <v>24921</v>
      </c>
      <c r="O282" s="7" t="s">
        <v>360</v>
      </c>
      <c r="P282" s="53">
        <v>11266</v>
      </c>
      <c r="Q282" s="36">
        <v>80</v>
      </c>
      <c r="R282" s="36"/>
      <c r="S282" s="36"/>
      <c r="T282" s="38" t="s">
        <v>207</v>
      </c>
      <c r="U282" s="7" t="str">
        <f t="shared" si="44"/>
        <v>PH2-4-921</v>
      </c>
      <c r="V282" s="7"/>
      <c r="W282" s="7"/>
      <c r="X282" s="27" t="s">
        <v>708</v>
      </c>
      <c r="Y282" s="7" t="s">
        <v>1130</v>
      </c>
      <c r="Z282" s="64">
        <v>27034</v>
      </c>
      <c r="AA282" s="7" t="s">
        <v>206</v>
      </c>
      <c r="AB282" s="53">
        <v>11196</v>
      </c>
      <c r="AC282" s="36">
        <v>80</v>
      </c>
      <c r="AD282" s="36"/>
      <c r="AE282" s="36"/>
      <c r="AF282" s="38"/>
      <c r="AG282" s="7" t="str">
        <f t="shared" si="51"/>
        <v>PH2-7-034</v>
      </c>
      <c r="AH282" s="7"/>
      <c r="AI282" s="7"/>
      <c r="AJ282" s="16"/>
      <c r="AK282" s="16"/>
      <c r="AL282" s="16"/>
      <c r="AM282" s="16"/>
      <c r="AN282" s="27"/>
      <c r="AO282" s="27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</row>
    <row r="283" spans="1:56" ht="16.5" customHeight="1">
      <c r="A283" s="7" t="s">
        <v>1131</v>
      </c>
      <c r="B283" s="35">
        <v>16125</v>
      </c>
      <c r="C283" s="7" t="s">
        <v>478</v>
      </c>
      <c r="D283" s="53">
        <v>11331</v>
      </c>
      <c r="E283" s="36">
        <v>80</v>
      </c>
      <c r="F283" s="36"/>
      <c r="G283" s="36"/>
      <c r="H283" s="36"/>
      <c r="I283" s="7" t="str">
        <f t="shared" si="49"/>
        <v>PH1-6-116</v>
      </c>
      <c r="J283" s="7" t="s">
        <v>479</v>
      </c>
      <c r="K283" s="7"/>
      <c r="L283" s="16"/>
      <c r="M283" s="7" t="s">
        <v>1132</v>
      </c>
      <c r="N283" s="35">
        <v>24922</v>
      </c>
      <c r="O283" s="7" t="s">
        <v>206</v>
      </c>
      <c r="P283" s="53">
        <v>11271</v>
      </c>
      <c r="Q283" s="36">
        <v>80</v>
      </c>
      <c r="R283" s="36"/>
      <c r="S283" s="36"/>
      <c r="T283" s="38" t="s">
        <v>207</v>
      </c>
      <c r="U283" s="7" t="str">
        <f t="shared" si="44"/>
        <v>PH2-4-922</v>
      </c>
      <c r="V283" s="7"/>
      <c r="W283" s="7"/>
      <c r="X283" s="27" t="s">
        <v>708</v>
      </c>
      <c r="Y283" s="7" t="s">
        <v>1133</v>
      </c>
      <c r="Z283" s="64">
        <v>27035</v>
      </c>
      <c r="AA283" s="7" t="s">
        <v>206</v>
      </c>
      <c r="AB283" s="53">
        <v>11201</v>
      </c>
      <c r="AC283" s="36">
        <v>80</v>
      </c>
      <c r="AD283" s="36"/>
      <c r="AE283" s="36"/>
      <c r="AF283" s="38" t="s">
        <v>207</v>
      </c>
      <c r="AG283" s="7" t="str">
        <f t="shared" si="51"/>
        <v>PH2-7-035</v>
      </c>
      <c r="AH283" s="7"/>
      <c r="AI283" s="7"/>
      <c r="AJ283" s="16"/>
      <c r="AK283" s="16"/>
      <c r="AL283" s="16"/>
      <c r="AM283" s="16"/>
      <c r="AN283" s="27"/>
      <c r="AO283" s="27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</row>
    <row r="284" spans="1:56" ht="16.5" customHeight="1">
      <c r="A284" s="7" t="s">
        <v>1134</v>
      </c>
      <c r="B284" s="35">
        <v>16126</v>
      </c>
      <c r="C284" s="7" t="s">
        <v>206</v>
      </c>
      <c r="D284" s="53">
        <v>11336</v>
      </c>
      <c r="E284" s="36"/>
      <c r="F284" s="36"/>
      <c r="G284" s="36">
        <v>1.95</v>
      </c>
      <c r="H284" s="36" t="s">
        <v>207</v>
      </c>
      <c r="I284" s="7" t="str">
        <f t="shared" si="49"/>
        <v>PH1-6-117</v>
      </c>
      <c r="J284" s="7"/>
      <c r="K284" s="7"/>
      <c r="L284" s="16"/>
      <c r="M284" s="7" t="s">
        <v>1135</v>
      </c>
      <c r="N284" s="35">
        <v>24923</v>
      </c>
      <c r="O284" s="7" t="s">
        <v>360</v>
      </c>
      <c r="P284" s="53">
        <v>11276</v>
      </c>
      <c r="Q284" s="36">
        <v>80</v>
      </c>
      <c r="R284" s="36"/>
      <c r="S284" s="36"/>
      <c r="T284" s="38" t="s">
        <v>207</v>
      </c>
      <c r="U284" s="7" t="str">
        <f t="shared" si="44"/>
        <v>PH2-4-923</v>
      </c>
      <c r="V284" s="7"/>
      <c r="W284" s="7"/>
      <c r="X284" s="27" t="s">
        <v>708</v>
      </c>
      <c r="Y284" s="7" t="s">
        <v>1136</v>
      </c>
      <c r="Z284" s="64">
        <v>27036</v>
      </c>
      <c r="AA284" s="7" t="s">
        <v>206</v>
      </c>
      <c r="AB284" s="53">
        <v>11206</v>
      </c>
      <c r="AC284" s="36">
        <v>80</v>
      </c>
      <c r="AD284" s="36"/>
      <c r="AE284" s="36"/>
      <c r="AF284" s="38"/>
      <c r="AG284" s="7" t="str">
        <f t="shared" si="51"/>
        <v>PH2-7-036</v>
      </c>
      <c r="AH284" s="7"/>
      <c r="AI284" s="7"/>
      <c r="AJ284" s="16"/>
      <c r="AK284" s="16"/>
      <c r="AL284" s="16"/>
      <c r="AM284" s="16"/>
      <c r="AN284" s="27"/>
      <c r="AO284" s="27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</row>
    <row r="285" spans="1:56" ht="16.5" customHeight="1">
      <c r="A285" s="7" t="s">
        <v>1137</v>
      </c>
      <c r="B285" s="35">
        <v>16127</v>
      </c>
      <c r="C285" s="7" t="s">
        <v>206</v>
      </c>
      <c r="D285" s="53">
        <v>11341</v>
      </c>
      <c r="E285" s="36">
        <v>80</v>
      </c>
      <c r="F285" s="36"/>
      <c r="G285" s="36"/>
      <c r="H285" s="36" t="s">
        <v>207</v>
      </c>
      <c r="I285" s="7" t="str">
        <f t="shared" si="49"/>
        <v>PH1-6-118</v>
      </c>
      <c r="J285" s="7"/>
      <c r="K285" s="7"/>
      <c r="L285" s="16"/>
      <c r="M285" s="7" t="s">
        <v>1138</v>
      </c>
      <c r="N285" s="35">
        <v>24924</v>
      </c>
      <c r="O285" s="7" t="s">
        <v>206</v>
      </c>
      <c r="P285" s="53">
        <v>11281</v>
      </c>
      <c r="Q285" s="36">
        <v>80</v>
      </c>
      <c r="R285" s="36"/>
      <c r="S285" s="36"/>
      <c r="T285" s="38" t="s">
        <v>207</v>
      </c>
      <c r="U285" s="7" t="str">
        <f t="shared" si="44"/>
        <v>PH2-4-924</v>
      </c>
      <c r="V285" s="7"/>
      <c r="W285" s="7"/>
      <c r="X285" s="27" t="s">
        <v>708</v>
      </c>
      <c r="Y285" s="7" t="s">
        <v>1139</v>
      </c>
      <c r="Z285" s="64">
        <v>27037</v>
      </c>
      <c r="AA285" s="7" t="s">
        <v>1140</v>
      </c>
      <c r="AB285" s="53">
        <v>11211</v>
      </c>
      <c r="AC285" s="36"/>
      <c r="AD285" s="36">
        <v>1.5</v>
      </c>
      <c r="AE285" s="36"/>
      <c r="AF285" s="38" t="s">
        <v>217</v>
      </c>
      <c r="AG285" s="7" t="str">
        <f t="shared" si="51"/>
        <v>PH2-7-037</v>
      </c>
      <c r="AH285" s="7"/>
      <c r="AI285" s="7"/>
      <c r="AJ285" s="16"/>
      <c r="AK285" s="16"/>
      <c r="AL285" s="16"/>
      <c r="AM285" s="16"/>
      <c r="AN285" s="27"/>
      <c r="AO285" s="27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</row>
    <row r="286" spans="1:56" ht="16.5" customHeight="1">
      <c r="A286" s="7" t="s">
        <v>1141</v>
      </c>
      <c r="B286" s="35">
        <v>16128</v>
      </c>
      <c r="C286" s="7" t="s">
        <v>478</v>
      </c>
      <c r="D286" s="53">
        <v>11346</v>
      </c>
      <c r="E286" s="36">
        <v>80</v>
      </c>
      <c r="F286" s="36"/>
      <c r="G286" s="36"/>
      <c r="H286" s="36"/>
      <c r="I286" s="7" t="str">
        <f t="shared" si="49"/>
        <v>PH1-6-119</v>
      </c>
      <c r="J286" s="7" t="s">
        <v>479</v>
      </c>
      <c r="K286" s="7"/>
      <c r="L286" s="16"/>
      <c r="M286" s="7" t="s">
        <v>1142</v>
      </c>
      <c r="N286" s="35">
        <v>24925</v>
      </c>
      <c r="O286" s="7" t="s">
        <v>360</v>
      </c>
      <c r="P286" s="53">
        <v>11286</v>
      </c>
      <c r="Q286" s="36">
        <v>80</v>
      </c>
      <c r="R286" s="36"/>
      <c r="S286" s="36"/>
      <c r="T286" s="38" t="s">
        <v>207</v>
      </c>
      <c r="U286" s="7" t="str">
        <f t="shared" si="44"/>
        <v>PH2-4-925</v>
      </c>
      <c r="V286" s="57" t="s">
        <v>161</v>
      </c>
      <c r="W286" s="7"/>
      <c r="X286" s="27" t="s">
        <v>708</v>
      </c>
      <c r="Y286" s="7" t="s">
        <v>1143</v>
      </c>
      <c r="Z286" s="64">
        <v>27038</v>
      </c>
      <c r="AA286" s="7" t="s">
        <v>206</v>
      </c>
      <c r="AB286" s="53">
        <v>11216</v>
      </c>
      <c r="AC286" s="36">
        <v>80</v>
      </c>
      <c r="AD286" s="36"/>
      <c r="AE286" s="36"/>
      <c r="AF286" s="38" t="s">
        <v>207</v>
      </c>
      <c r="AG286" s="7" t="str">
        <f t="shared" si="51"/>
        <v>PH2-7-038</v>
      </c>
      <c r="AH286" s="7"/>
      <c r="AI286" s="7"/>
      <c r="AJ286" s="16"/>
      <c r="AK286" s="16"/>
      <c r="AL286" s="16"/>
      <c r="AM286" s="16"/>
      <c r="AN286" s="27"/>
      <c r="AO286" s="27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</row>
    <row r="287" spans="1:56" ht="16.5" customHeight="1">
      <c r="A287" s="7" t="s">
        <v>1144</v>
      </c>
      <c r="B287" s="35">
        <v>16129</v>
      </c>
      <c r="C287" s="7" t="s">
        <v>206</v>
      </c>
      <c r="D287" s="53">
        <v>11351</v>
      </c>
      <c r="E287" s="36"/>
      <c r="F287" s="36"/>
      <c r="G287" s="36">
        <v>1.95</v>
      </c>
      <c r="H287" s="36" t="s">
        <v>207</v>
      </c>
      <c r="I287" s="7" t="str">
        <f t="shared" si="49"/>
        <v>PH1-6-120</v>
      </c>
      <c r="J287" s="7"/>
      <c r="K287" s="7"/>
      <c r="L287" s="16"/>
      <c r="M287" s="7" t="s">
        <v>1145</v>
      </c>
      <c r="N287" s="35">
        <v>24926</v>
      </c>
      <c r="O287" s="7" t="s">
        <v>206</v>
      </c>
      <c r="P287" s="53">
        <v>11291</v>
      </c>
      <c r="Q287" s="36">
        <v>80</v>
      </c>
      <c r="R287" s="36"/>
      <c r="S287" s="36"/>
      <c r="T287" s="38" t="s">
        <v>207</v>
      </c>
      <c r="U287" s="7" t="str">
        <f t="shared" si="44"/>
        <v>PH2-4-926</v>
      </c>
      <c r="V287" s="7"/>
      <c r="W287" s="7"/>
      <c r="X287" s="27" t="s">
        <v>708</v>
      </c>
      <c r="Y287" s="7" t="s">
        <v>1146</v>
      </c>
      <c r="Z287" s="64">
        <v>27039</v>
      </c>
      <c r="AA287" s="7" t="s">
        <v>206</v>
      </c>
      <c r="AB287" s="53">
        <v>11221</v>
      </c>
      <c r="AC287" s="36"/>
      <c r="AD287" s="36"/>
      <c r="AE287" s="36"/>
      <c r="AF287" s="38"/>
      <c r="AG287" s="7"/>
      <c r="AH287" s="7"/>
      <c r="AI287" s="7"/>
      <c r="AJ287" s="16"/>
      <c r="AK287" s="16"/>
      <c r="AL287" s="16"/>
      <c r="AM287" s="16"/>
      <c r="AN287" s="27"/>
      <c r="AO287" s="27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</row>
    <row r="288" spans="1:56" ht="16.5" customHeight="1">
      <c r="A288" s="7" t="s">
        <v>1147</v>
      </c>
      <c r="B288" s="35">
        <v>16130</v>
      </c>
      <c r="C288" s="7" t="s">
        <v>206</v>
      </c>
      <c r="D288" s="53">
        <v>11356</v>
      </c>
      <c r="E288" s="36">
        <v>80</v>
      </c>
      <c r="F288" s="36"/>
      <c r="G288" s="36"/>
      <c r="H288" s="36" t="s">
        <v>207</v>
      </c>
      <c r="I288" s="7" t="str">
        <f t="shared" si="49"/>
        <v>PH1-6-121</v>
      </c>
      <c r="J288" s="7"/>
      <c r="K288" s="7"/>
      <c r="L288" s="16"/>
      <c r="M288" s="7" t="s">
        <v>1148</v>
      </c>
      <c r="N288" s="35">
        <v>24927</v>
      </c>
      <c r="O288" s="7" t="s">
        <v>206</v>
      </c>
      <c r="P288" s="53">
        <v>11296</v>
      </c>
      <c r="Q288" s="36">
        <v>80</v>
      </c>
      <c r="R288" s="36"/>
      <c r="S288" s="36"/>
      <c r="T288" s="38"/>
      <c r="U288" s="7" t="str">
        <f t="shared" si="44"/>
        <v>PH2-4-927</v>
      </c>
      <c r="V288" s="7"/>
      <c r="W288" s="7"/>
      <c r="X288" s="27" t="s">
        <v>708</v>
      </c>
      <c r="Y288" s="7" t="s">
        <v>1149</v>
      </c>
      <c r="Z288" s="64">
        <v>27040</v>
      </c>
      <c r="AA288" s="7" t="s">
        <v>326</v>
      </c>
      <c r="AB288" s="53">
        <v>11226</v>
      </c>
      <c r="AC288" s="36">
        <v>80</v>
      </c>
      <c r="AD288" s="36"/>
      <c r="AE288" s="36"/>
      <c r="AF288" s="38"/>
      <c r="AG288" s="7" t="str">
        <f t="shared" ref="AG288:AG289" si="52">"PH"&amp;RIGHT(Y288,7)</f>
        <v>PH2-7-040</v>
      </c>
      <c r="AH288" s="7"/>
      <c r="AI288" s="7"/>
      <c r="AJ288" s="16"/>
      <c r="AK288" s="16"/>
      <c r="AL288" s="16"/>
      <c r="AM288" s="16"/>
      <c r="AN288" s="27"/>
      <c r="AO288" s="27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</row>
    <row r="289" spans="1:56" ht="16.5" customHeight="1">
      <c r="A289" s="7" t="s">
        <v>1150</v>
      </c>
      <c r="B289" s="35">
        <v>16131</v>
      </c>
      <c r="C289" s="7" t="s">
        <v>478</v>
      </c>
      <c r="D289" s="53">
        <v>11361</v>
      </c>
      <c r="E289" s="36">
        <v>80</v>
      </c>
      <c r="F289" s="36"/>
      <c r="G289" s="36"/>
      <c r="H289" s="36"/>
      <c r="I289" s="7" t="str">
        <f t="shared" si="49"/>
        <v>PH1-6-122</v>
      </c>
      <c r="J289" s="7" t="s">
        <v>479</v>
      </c>
      <c r="K289" s="7"/>
      <c r="L289" s="16"/>
      <c r="M289" s="7" t="s">
        <v>1151</v>
      </c>
      <c r="N289" s="35">
        <v>24928</v>
      </c>
      <c r="O289" s="7" t="s">
        <v>206</v>
      </c>
      <c r="P289" s="53">
        <v>11301</v>
      </c>
      <c r="Q289" s="36">
        <v>80</v>
      </c>
      <c r="R289" s="36"/>
      <c r="S289" s="36"/>
      <c r="T289" s="38" t="s">
        <v>207</v>
      </c>
      <c r="U289" s="7" t="str">
        <f t="shared" si="44"/>
        <v>PH2-4-928</v>
      </c>
      <c r="V289" s="7"/>
      <c r="W289" s="7"/>
      <c r="X289" s="27" t="s">
        <v>708</v>
      </c>
      <c r="Y289" s="7" t="s">
        <v>1152</v>
      </c>
      <c r="Z289" s="64">
        <v>27041</v>
      </c>
      <c r="AA289" s="7" t="s">
        <v>330</v>
      </c>
      <c r="AB289" s="53">
        <v>11231</v>
      </c>
      <c r="AC289" s="36">
        <v>80</v>
      </c>
      <c r="AD289" s="36"/>
      <c r="AE289" s="36"/>
      <c r="AF289" s="38" t="s">
        <v>207</v>
      </c>
      <c r="AG289" s="7" t="str">
        <f t="shared" si="52"/>
        <v>PH2-7-041</v>
      </c>
      <c r="AH289" s="7"/>
      <c r="AI289" s="7"/>
      <c r="AJ289" s="16"/>
      <c r="AK289" s="16"/>
      <c r="AL289" s="16"/>
      <c r="AM289" s="16"/>
      <c r="AN289" s="27"/>
      <c r="AO289" s="27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</row>
    <row r="290" spans="1:56" ht="16.5" customHeight="1">
      <c r="A290" s="7" t="s">
        <v>1153</v>
      </c>
      <c r="B290" s="35">
        <v>16132</v>
      </c>
      <c r="C290" s="7" t="s">
        <v>206</v>
      </c>
      <c r="D290" s="53">
        <v>11366</v>
      </c>
      <c r="E290" s="36">
        <v>80</v>
      </c>
      <c r="F290" s="36"/>
      <c r="G290" s="36"/>
      <c r="H290" s="36" t="s">
        <v>207</v>
      </c>
      <c r="I290" s="7" t="str">
        <f t="shared" si="49"/>
        <v>PH1-6-123</v>
      </c>
      <c r="J290" s="7"/>
      <c r="K290" s="7"/>
      <c r="L290" s="16"/>
      <c r="M290" s="7" t="s">
        <v>1154</v>
      </c>
      <c r="N290" s="35">
        <v>24929</v>
      </c>
      <c r="O290" s="7" t="s">
        <v>206</v>
      </c>
      <c r="P290" s="53">
        <v>11306</v>
      </c>
      <c r="Q290" s="36">
        <v>80</v>
      </c>
      <c r="R290" s="36"/>
      <c r="S290" s="36"/>
      <c r="T290" s="38"/>
      <c r="U290" s="7" t="str">
        <f t="shared" si="44"/>
        <v>PH2-4-929</v>
      </c>
      <c r="V290" s="7"/>
      <c r="W290" s="7"/>
      <c r="X290" s="27" t="s">
        <v>708</v>
      </c>
      <c r="Y290" s="7"/>
      <c r="Z290" s="58"/>
      <c r="AA290" s="7"/>
      <c r="AB290" s="36"/>
      <c r="AC290" s="36"/>
      <c r="AD290" s="36"/>
      <c r="AE290" s="36"/>
      <c r="AF290" s="38"/>
      <c r="AG290" s="7"/>
      <c r="AH290" s="7"/>
      <c r="AI290" s="7"/>
      <c r="AJ290" s="16"/>
      <c r="AK290" s="16"/>
      <c r="AL290" s="16"/>
      <c r="AM290" s="16"/>
      <c r="AN290" s="27"/>
      <c r="AO290" s="27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</row>
    <row r="291" spans="1:56" ht="16.5" customHeight="1">
      <c r="A291" s="7" t="s">
        <v>1155</v>
      </c>
      <c r="B291" s="35">
        <v>16133</v>
      </c>
      <c r="C291" s="7" t="s">
        <v>206</v>
      </c>
      <c r="D291" s="53">
        <v>11371</v>
      </c>
      <c r="E291" s="36">
        <v>80</v>
      </c>
      <c r="F291" s="36"/>
      <c r="G291" s="36"/>
      <c r="H291" s="36"/>
      <c r="I291" s="7" t="str">
        <f t="shared" si="49"/>
        <v>PH1-6-124</v>
      </c>
      <c r="J291" s="7"/>
      <c r="K291" s="7"/>
      <c r="L291" s="16"/>
      <c r="M291" s="7" t="s">
        <v>1156</v>
      </c>
      <c r="N291" s="35">
        <v>24930</v>
      </c>
      <c r="O291" s="7" t="s">
        <v>206</v>
      </c>
      <c r="P291" s="53">
        <v>11311</v>
      </c>
      <c r="Q291" s="36">
        <v>80</v>
      </c>
      <c r="R291" s="36"/>
      <c r="S291" s="36"/>
      <c r="T291" s="38" t="s">
        <v>207</v>
      </c>
      <c r="U291" s="7" t="str">
        <f t="shared" si="44"/>
        <v>PH2-4-930</v>
      </c>
      <c r="V291" s="7"/>
      <c r="W291" s="7"/>
      <c r="X291" s="27" t="s">
        <v>708</v>
      </c>
      <c r="Y291" s="213" t="s">
        <v>1157</v>
      </c>
      <c r="Z291" s="214"/>
      <c r="AA291" s="215"/>
      <c r="AB291" s="33"/>
      <c r="AC291" s="32"/>
      <c r="AD291" s="32"/>
      <c r="AE291" s="32"/>
      <c r="AF291" s="32"/>
      <c r="AG291" s="32"/>
      <c r="AH291" s="32"/>
      <c r="AI291" s="32"/>
      <c r="AJ291" s="16"/>
      <c r="AK291" s="16"/>
      <c r="AL291" s="16"/>
      <c r="AM291" s="16"/>
      <c r="AN291" s="27"/>
      <c r="AO291" s="27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</row>
    <row r="292" spans="1:56" ht="16.5" customHeight="1">
      <c r="A292" s="7" t="s">
        <v>1158</v>
      </c>
      <c r="B292" s="35">
        <v>16134</v>
      </c>
      <c r="C292" s="7" t="s">
        <v>206</v>
      </c>
      <c r="D292" s="53">
        <v>11376</v>
      </c>
      <c r="E292" s="36">
        <v>80</v>
      </c>
      <c r="F292" s="36"/>
      <c r="G292" s="36"/>
      <c r="H292" s="36" t="s">
        <v>207</v>
      </c>
      <c r="I292" s="7" t="str">
        <f t="shared" si="49"/>
        <v>PH1-6-125</v>
      </c>
      <c r="J292" s="7"/>
      <c r="K292" s="7"/>
      <c r="L292" s="16"/>
      <c r="M292" s="7" t="s">
        <v>1159</v>
      </c>
      <c r="N292" s="35">
        <v>24931</v>
      </c>
      <c r="O292" s="7" t="s">
        <v>206</v>
      </c>
      <c r="P292" s="53">
        <v>11316</v>
      </c>
      <c r="Q292" s="36">
        <v>80</v>
      </c>
      <c r="R292" s="36"/>
      <c r="S292" s="36"/>
      <c r="T292" s="38"/>
      <c r="U292" s="7" t="str">
        <f t="shared" si="44"/>
        <v>PH2-4-931</v>
      </c>
      <c r="V292" s="7"/>
      <c r="W292" s="7"/>
      <c r="X292" s="27" t="s">
        <v>708</v>
      </c>
      <c r="Y292" s="7" t="s">
        <v>376</v>
      </c>
      <c r="Z292" s="35">
        <v>39001</v>
      </c>
      <c r="AA292" s="7" t="s">
        <v>52</v>
      </c>
      <c r="AB292" s="36">
        <v>12701</v>
      </c>
      <c r="AC292" s="16"/>
      <c r="AD292" s="36"/>
      <c r="AE292" s="36"/>
      <c r="AF292" s="36"/>
      <c r="AG292" s="7"/>
      <c r="AH292" s="7"/>
      <c r="AI292" s="7"/>
      <c r="AJ292" s="16"/>
      <c r="AK292" s="16"/>
      <c r="AL292" s="16"/>
      <c r="AM292" s="16"/>
      <c r="AN292" s="27"/>
      <c r="AO292" s="27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</row>
    <row r="293" spans="1:56" ht="16.5" customHeight="1">
      <c r="A293" s="7" t="s">
        <v>1160</v>
      </c>
      <c r="B293" s="35">
        <v>16135</v>
      </c>
      <c r="C293" s="7" t="s">
        <v>206</v>
      </c>
      <c r="D293" s="53">
        <v>11381</v>
      </c>
      <c r="E293" s="36">
        <v>80</v>
      </c>
      <c r="F293" s="36"/>
      <c r="G293" s="36"/>
      <c r="H293" s="36"/>
      <c r="I293" s="7" t="str">
        <f t="shared" si="49"/>
        <v>PH1-6-126</v>
      </c>
      <c r="J293" s="7"/>
      <c r="K293" s="7"/>
      <c r="L293" s="16"/>
      <c r="M293" s="7" t="s">
        <v>1161</v>
      </c>
      <c r="N293" s="35">
        <v>24932</v>
      </c>
      <c r="O293" s="7" t="s">
        <v>206</v>
      </c>
      <c r="P293" s="53">
        <v>11321</v>
      </c>
      <c r="Q293" s="36">
        <v>80</v>
      </c>
      <c r="R293" s="36"/>
      <c r="S293" s="36"/>
      <c r="T293" s="38" t="s">
        <v>207</v>
      </c>
      <c r="U293" s="7" t="str">
        <f t="shared" si="44"/>
        <v>PH2-4-932</v>
      </c>
      <c r="V293" s="7"/>
      <c r="W293" s="7"/>
      <c r="X293" s="27" t="s">
        <v>708</v>
      </c>
      <c r="Y293" s="7" t="s">
        <v>381</v>
      </c>
      <c r="Z293" s="35">
        <v>39002</v>
      </c>
      <c r="AA293" s="7" t="s">
        <v>58</v>
      </c>
      <c r="AB293" s="36">
        <v>12706</v>
      </c>
      <c r="AC293" s="36"/>
      <c r="AD293" s="36"/>
      <c r="AE293" s="36"/>
      <c r="AF293" s="36"/>
      <c r="AG293" s="7"/>
      <c r="AH293" s="7"/>
      <c r="AI293" s="7"/>
      <c r="AJ293" s="16"/>
      <c r="AK293" s="16"/>
      <c r="AL293" s="16"/>
      <c r="AM293" s="16"/>
      <c r="AN293" s="27"/>
      <c r="AO293" s="27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</row>
    <row r="294" spans="1:56" ht="16.5" customHeight="1">
      <c r="A294" s="7" t="s">
        <v>1162</v>
      </c>
      <c r="B294" s="35">
        <v>16136</v>
      </c>
      <c r="C294" s="7" t="s">
        <v>206</v>
      </c>
      <c r="D294" s="53">
        <v>11386</v>
      </c>
      <c r="E294" s="36">
        <v>80</v>
      </c>
      <c r="F294" s="36"/>
      <c r="G294" s="36"/>
      <c r="H294" s="36" t="s">
        <v>207</v>
      </c>
      <c r="I294" s="7" t="str">
        <f t="shared" si="49"/>
        <v>PH1-6-127</v>
      </c>
      <c r="J294" s="56" t="s">
        <v>1163</v>
      </c>
      <c r="K294" s="7"/>
      <c r="L294" s="16"/>
      <c r="M294" s="7" t="s">
        <v>1164</v>
      </c>
      <c r="N294" s="35">
        <v>24933</v>
      </c>
      <c r="O294" s="7" t="s">
        <v>206</v>
      </c>
      <c r="P294" s="53">
        <v>11326</v>
      </c>
      <c r="Q294" s="36">
        <v>80</v>
      </c>
      <c r="R294" s="36"/>
      <c r="S294" s="36"/>
      <c r="T294" s="38"/>
      <c r="U294" s="7" t="str">
        <f t="shared" si="44"/>
        <v>PH2-4-933</v>
      </c>
      <c r="V294" s="7"/>
      <c r="W294" s="7"/>
      <c r="X294" s="27" t="s">
        <v>708</v>
      </c>
      <c r="Y294" s="7" t="s">
        <v>385</v>
      </c>
      <c r="Z294" s="35">
        <v>39003</v>
      </c>
      <c r="AA294" s="7" t="s">
        <v>1165</v>
      </c>
      <c r="AB294" s="36">
        <v>12711</v>
      </c>
      <c r="AC294" s="36"/>
      <c r="AD294" s="36"/>
      <c r="AE294" s="36"/>
      <c r="AF294" s="36"/>
      <c r="AG294" s="7"/>
      <c r="AH294" s="7"/>
      <c r="AI294" s="7"/>
      <c r="AJ294" s="16"/>
      <c r="AK294" s="16"/>
      <c r="AL294" s="16"/>
      <c r="AM294" s="16"/>
      <c r="AN294" s="27"/>
      <c r="AO294" s="27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</row>
    <row r="295" spans="1:56" ht="16.5" customHeight="1">
      <c r="A295" s="7" t="s">
        <v>1166</v>
      </c>
      <c r="B295" s="35">
        <v>16137</v>
      </c>
      <c r="C295" s="7" t="s">
        <v>206</v>
      </c>
      <c r="D295" s="53">
        <v>11391</v>
      </c>
      <c r="E295" s="36">
        <v>80</v>
      </c>
      <c r="F295" s="36"/>
      <c r="G295" s="36"/>
      <c r="H295" s="36" t="s">
        <v>207</v>
      </c>
      <c r="I295" s="7" t="str">
        <f t="shared" si="49"/>
        <v>PH1-6-128</v>
      </c>
      <c r="J295" s="7"/>
      <c r="K295" s="7"/>
      <c r="L295" s="16"/>
      <c r="M295" s="7" t="s">
        <v>1167</v>
      </c>
      <c r="N295" s="35">
        <v>24934</v>
      </c>
      <c r="O295" s="7" t="s">
        <v>206</v>
      </c>
      <c r="P295" s="53">
        <v>11331</v>
      </c>
      <c r="Q295" s="36">
        <v>80</v>
      </c>
      <c r="R295" s="36"/>
      <c r="S295" s="36"/>
      <c r="T295" s="38" t="s">
        <v>207</v>
      </c>
      <c r="U295" s="7" t="str">
        <f t="shared" si="44"/>
        <v>PH2-4-934</v>
      </c>
      <c r="V295" s="7"/>
      <c r="W295" s="7"/>
      <c r="X295" s="27" t="s">
        <v>708</v>
      </c>
      <c r="Y295" s="7" t="s">
        <v>388</v>
      </c>
      <c r="Z295" s="35">
        <v>39004</v>
      </c>
      <c r="AA295" s="7" t="s">
        <v>1168</v>
      </c>
      <c r="AB295" s="36">
        <v>12716</v>
      </c>
      <c r="AC295" s="36"/>
      <c r="AD295" s="36"/>
      <c r="AE295" s="36"/>
      <c r="AF295" s="36"/>
      <c r="AG295" s="7"/>
      <c r="AH295" s="7"/>
      <c r="AI295" s="7"/>
      <c r="AJ295" s="16"/>
      <c r="AK295" s="16"/>
      <c r="AL295" s="16"/>
      <c r="AM295" s="16"/>
      <c r="AN295" s="27"/>
      <c r="AO295" s="27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</row>
    <row r="296" spans="1:56" ht="16.5" customHeight="1">
      <c r="A296" s="7" t="s">
        <v>1169</v>
      </c>
      <c r="B296" s="35">
        <v>16138</v>
      </c>
      <c r="C296" s="7" t="s">
        <v>360</v>
      </c>
      <c r="D296" s="53">
        <v>11396</v>
      </c>
      <c r="E296" s="36">
        <v>80</v>
      </c>
      <c r="F296" s="36"/>
      <c r="G296" s="36"/>
      <c r="H296" s="36"/>
      <c r="I296" s="7" t="str">
        <f t="shared" si="49"/>
        <v>PH1-6-129</v>
      </c>
      <c r="J296" s="7"/>
      <c r="K296" s="7"/>
      <c r="L296" s="16"/>
      <c r="M296" s="7" t="s">
        <v>1170</v>
      </c>
      <c r="N296" s="35">
        <v>24941</v>
      </c>
      <c r="O296" s="7" t="s">
        <v>206</v>
      </c>
      <c r="P296" s="53">
        <v>11336</v>
      </c>
      <c r="Q296" s="36">
        <v>80</v>
      </c>
      <c r="R296" s="36"/>
      <c r="S296" s="36"/>
      <c r="T296" s="38" t="s">
        <v>207</v>
      </c>
      <c r="U296" s="7" t="str">
        <f t="shared" si="44"/>
        <v>PH2-4-941</v>
      </c>
      <c r="V296" s="7"/>
      <c r="W296" s="7"/>
      <c r="X296" s="27" t="s">
        <v>708</v>
      </c>
      <c r="Y296" s="7" t="s">
        <v>392</v>
      </c>
      <c r="Z296" s="35">
        <v>39005</v>
      </c>
      <c r="AA296" s="7" t="s">
        <v>72</v>
      </c>
      <c r="AB296" s="36">
        <v>12721</v>
      </c>
      <c r="AC296" s="36"/>
      <c r="AD296" s="36"/>
      <c r="AE296" s="36"/>
      <c r="AF296" s="36"/>
      <c r="AG296" s="7"/>
      <c r="AH296" s="7"/>
      <c r="AI296" s="7"/>
      <c r="AJ296" s="16"/>
      <c r="AK296" s="16"/>
      <c r="AL296" s="16"/>
      <c r="AM296" s="16"/>
      <c r="AN296" s="27"/>
      <c r="AO296" s="27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</row>
    <row r="297" spans="1:56" ht="16.5" customHeight="1">
      <c r="A297" s="7" t="s">
        <v>1171</v>
      </c>
      <c r="B297" s="35">
        <v>16139</v>
      </c>
      <c r="C297" s="7" t="s">
        <v>206</v>
      </c>
      <c r="D297" s="53">
        <v>11401</v>
      </c>
      <c r="E297" s="36">
        <v>80</v>
      </c>
      <c r="F297" s="36"/>
      <c r="G297" s="36"/>
      <c r="H297" s="36" t="s">
        <v>207</v>
      </c>
      <c r="I297" s="7" t="str">
        <f t="shared" si="49"/>
        <v>PH1-6-130</v>
      </c>
      <c r="J297" s="7"/>
      <c r="K297" s="7"/>
      <c r="L297" s="16"/>
      <c r="M297" s="7" t="s">
        <v>1172</v>
      </c>
      <c r="N297" s="35">
        <v>24942</v>
      </c>
      <c r="O297" s="7" t="s">
        <v>206</v>
      </c>
      <c r="P297" s="53">
        <v>11341</v>
      </c>
      <c r="Q297" s="36">
        <v>80</v>
      </c>
      <c r="R297" s="36"/>
      <c r="S297" s="36"/>
      <c r="T297" s="38"/>
      <c r="U297" s="7" t="str">
        <f t="shared" si="44"/>
        <v>PH2-4-942</v>
      </c>
      <c r="V297" s="7"/>
      <c r="W297" s="7"/>
      <c r="X297" s="27" t="s">
        <v>708</v>
      </c>
      <c r="Y297" s="7" t="s">
        <v>397</v>
      </c>
      <c r="Z297" s="76">
        <v>39006</v>
      </c>
      <c r="AA297" s="7" t="s">
        <v>79</v>
      </c>
      <c r="AB297" s="36">
        <v>12726</v>
      </c>
      <c r="AC297" s="36"/>
      <c r="AD297" s="36"/>
      <c r="AE297" s="36"/>
      <c r="AF297" s="36"/>
      <c r="AG297" s="7"/>
      <c r="AH297" s="7"/>
      <c r="AI297" s="7"/>
      <c r="AJ297" s="16"/>
      <c r="AK297" s="16"/>
      <c r="AL297" s="16"/>
      <c r="AM297" s="16"/>
      <c r="AN297" s="27"/>
      <c r="AO297" s="27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</row>
    <row r="298" spans="1:56" ht="16.5" customHeight="1">
      <c r="A298" s="7" t="s">
        <v>1173</v>
      </c>
      <c r="B298" s="35">
        <v>16140</v>
      </c>
      <c r="C298" s="7" t="s">
        <v>206</v>
      </c>
      <c r="D298" s="53">
        <v>11406</v>
      </c>
      <c r="E298" s="36">
        <v>80</v>
      </c>
      <c r="F298" s="36"/>
      <c r="G298" s="36"/>
      <c r="H298" s="36"/>
      <c r="I298" s="7" t="str">
        <f t="shared" si="49"/>
        <v>PH1-6-131</v>
      </c>
      <c r="J298" s="7"/>
      <c r="K298" s="7"/>
      <c r="L298" s="16"/>
      <c r="M298" s="7" t="s">
        <v>1174</v>
      </c>
      <c r="N298" s="35">
        <v>24943</v>
      </c>
      <c r="O298" s="7" t="s">
        <v>206</v>
      </c>
      <c r="P298" s="53">
        <v>11346</v>
      </c>
      <c r="Q298" s="36">
        <v>80</v>
      </c>
      <c r="R298" s="36"/>
      <c r="S298" s="36"/>
      <c r="T298" s="38" t="s">
        <v>207</v>
      </c>
      <c r="U298" s="7" t="str">
        <f t="shared" si="44"/>
        <v>PH2-4-943</v>
      </c>
      <c r="V298" s="7"/>
      <c r="W298" s="7"/>
      <c r="X298" s="27" t="s">
        <v>708</v>
      </c>
      <c r="Y298" s="7" t="s">
        <v>392</v>
      </c>
      <c r="Z298" s="35">
        <v>39007</v>
      </c>
      <c r="AA298" s="7" t="s">
        <v>93</v>
      </c>
      <c r="AB298" s="36">
        <v>12731</v>
      </c>
      <c r="AC298" s="7"/>
      <c r="AD298" s="7"/>
      <c r="AE298" s="7"/>
      <c r="AF298" s="7"/>
      <c r="AG298" s="7"/>
      <c r="AH298" s="7"/>
      <c r="AI298" s="7"/>
      <c r="AJ298" s="16"/>
      <c r="AK298" s="16"/>
      <c r="AL298" s="16"/>
      <c r="AM298" s="16"/>
      <c r="AN298" s="27"/>
      <c r="AO298" s="27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</row>
    <row r="299" spans="1:56" ht="16.5" customHeight="1">
      <c r="A299" s="7" t="s">
        <v>1175</v>
      </c>
      <c r="B299" s="35">
        <v>16141</v>
      </c>
      <c r="C299" s="7" t="s">
        <v>206</v>
      </c>
      <c r="D299" s="53">
        <v>11411</v>
      </c>
      <c r="E299" s="36">
        <v>80</v>
      </c>
      <c r="F299" s="36"/>
      <c r="G299" s="36"/>
      <c r="H299" s="36" t="s">
        <v>207</v>
      </c>
      <c r="I299" s="7" t="str">
        <f t="shared" si="49"/>
        <v>PH1-6-132</v>
      </c>
      <c r="J299" s="56"/>
      <c r="K299" s="7"/>
      <c r="L299" s="16"/>
      <c r="M299" s="7" t="s">
        <v>1176</v>
      </c>
      <c r="N299" s="35">
        <v>24944</v>
      </c>
      <c r="O299" s="7" t="s">
        <v>206</v>
      </c>
      <c r="P299" s="53">
        <v>11351</v>
      </c>
      <c r="Q299" s="36">
        <v>80</v>
      </c>
      <c r="R299" s="36"/>
      <c r="S299" s="36"/>
      <c r="T299" s="38"/>
      <c r="U299" s="7" t="str">
        <f t="shared" si="44"/>
        <v>PH2-4-944</v>
      </c>
      <c r="V299" s="7"/>
      <c r="W299" s="7"/>
      <c r="X299" s="27" t="s">
        <v>708</v>
      </c>
      <c r="Y299" s="7" t="s">
        <v>397</v>
      </c>
      <c r="Z299" s="35">
        <v>39008</v>
      </c>
      <c r="AA299" s="7" t="s">
        <v>100</v>
      </c>
      <c r="AB299" s="36">
        <v>12736</v>
      </c>
      <c r="AC299" s="7"/>
      <c r="AD299" s="7"/>
      <c r="AE299" s="7"/>
      <c r="AF299" s="7"/>
      <c r="AG299" s="7"/>
      <c r="AH299" s="7"/>
      <c r="AI299" s="7"/>
      <c r="AJ299" s="16"/>
      <c r="AK299" s="16"/>
      <c r="AL299" s="16"/>
      <c r="AM299" s="16"/>
      <c r="AN299" s="27"/>
      <c r="AO299" s="27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</row>
    <row r="300" spans="1:56" ht="16.5" customHeight="1">
      <c r="A300" s="7" t="s">
        <v>1177</v>
      </c>
      <c r="B300" s="35">
        <v>16142</v>
      </c>
      <c r="C300" s="7" t="s">
        <v>206</v>
      </c>
      <c r="D300" s="53">
        <v>11416</v>
      </c>
      <c r="E300" s="36">
        <v>80</v>
      </c>
      <c r="F300" s="36"/>
      <c r="G300" s="36"/>
      <c r="H300" s="36" t="s">
        <v>207</v>
      </c>
      <c r="I300" s="7" t="str">
        <f t="shared" si="49"/>
        <v>PH1-6-133</v>
      </c>
      <c r="J300" s="56"/>
      <c r="K300" s="7"/>
      <c r="L300" s="16"/>
      <c r="M300" s="7" t="s">
        <v>1178</v>
      </c>
      <c r="N300" s="35">
        <v>24945</v>
      </c>
      <c r="O300" s="7" t="s">
        <v>206</v>
      </c>
      <c r="P300" s="53">
        <v>11356</v>
      </c>
      <c r="Q300" s="36">
        <v>80</v>
      </c>
      <c r="R300" s="36"/>
      <c r="S300" s="36"/>
      <c r="T300" s="38" t="s">
        <v>207</v>
      </c>
      <c r="U300" s="7" t="str">
        <f t="shared" si="44"/>
        <v>PH2-4-945</v>
      </c>
      <c r="V300" s="7"/>
      <c r="W300" s="7"/>
      <c r="X300" s="27" t="s">
        <v>708</v>
      </c>
      <c r="Y300" s="7" t="s">
        <v>403</v>
      </c>
      <c r="Z300" s="35">
        <v>39009</v>
      </c>
      <c r="AA300" s="7" t="s">
        <v>86</v>
      </c>
      <c r="AB300" s="36">
        <v>12741</v>
      </c>
      <c r="AC300" s="7"/>
      <c r="AD300" s="7"/>
      <c r="AE300" s="7"/>
      <c r="AF300" s="7"/>
      <c r="AG300" s="7"/>
      <c r="AH300" s="7"/>
      <c r="AI300" s="7"/>
      <c r="AJ300" s="16"/>
      <c r="AK300" s="16"/>
      <c r="AL300" s="16"/>
      <c r="AM300" s="16"/>
      <c r="AN300" s="27"/>
      <c r="AO300" s="27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</row>
    <row r="301" spans="1:56" ht="16.5" customHeight="1">
      <c r="A301" s="7" t="s">
        <v>1179</v>
      </c>
      <c r="B301" s="35">
        <v>16143</v>
      </c>
      <c r="C301" s="7" t="s">
        <v>360</v>
      </c>
      <c r="D301" s="53">
        <v>11421</v>
      </c>
      <c r="E301" s="36">
        <v>80</v>
      </c>
      <c r="F301" s="36"/>
      <c r="G301" s="36"/>
      <c r="H301" s="36"/>
      <c r="I301" s="7" t="str">
        <f t="shared" si="49"/>
        <v>PH1-6-134</v>
      </c>
      <c r="J301" s="56"/>
      <c r="K301" s="7"/>
      <c r="L301" s="16"/>
      <c r="M301" s="7" t="s">
        <v>1180</v>
      </c>
      <c r="N301" s="35">
        <v>24946</v>
      </c>
      <c r="O301" s="7" t="s">
        <v>206</v>
      </c>
      <c r="P301" s="53">
        <v>11361</v>
      </c>
      <c r="Q301" s="36">
        <v>80</v>
      </c>
      <c r="R301" s="36"/>
      <c r="S301" s="36"/>
      <c r="T301" s="38"/>
      <c r="U301" s="7" t="str">
        <f t="shared" si="44"/>
        <v>PH2-4-946</v>
      </c>
      <c r="V301" s="7"/>
      <c r="W301" s="7"/>
      <c r="X301" s="16"/>
      <c r="Y301" s="7" t="s">
        <v>411</v>
      </c>
      <c r="Z301" s="35">
        <v>39010</v>
      </c>
      <c r="AA301" s="7" t="s">
        <v>1181</v>
      </c>
      <c r="AB301" s="36">
        <v>12746</v>
      </c>
      <c r="AC301" s="7"/>
      <c r="AD301" s="7"/>
      <c r="AE301" s="7"/>
      <c r="AF301" s="7"/>
      <c r="AG301" s="7"/>
      <c r="AH301" s="7"/>
      <c r="AI301" s="7"/>
      <c r="AJ301" s="16"/>
      <c r="AK301" s="16"/>
      <c r="AL301" s="16"/>
      <c r="AM301" s="16"/>
      <c r="AN301" s="27"/>
      <c r="AO301" s="27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</row>
    <row r="302" spans="1:56" ht="16.5" customHeight="1">
      <c r="A302" s="7" t="s">
        <v>1182</v>
      </c>
      <c r="B302" s="35">
        <v>16144</v>
      </c>
      <c r="C302" s="7" t="s">
        <v>206</v>
      </c>
      <c r="D302" s="53">
        <v>11426</v>
      </c>
      <c r="E302" s="36">
        <v>80</v>
      </c>
      <c r="F302" s="36"/>
      <c r="G302" s="36"/>
      <c r="H302" s="36" t="s">
        <v>207</v>
      </c>
      <c r="I302" s="7" t="str">
        <f t="shared" si="49"/>
        <v>PH1-6-135</v>
      </c>
      <c r="J302" s="59" t="s">
        <v>1183</v>
      </c>
      <c r="K302" s="7"/>
      <c r="L302" s="16"/>
      <c r="M302" s="7" t="s">
        <v>1184</v>
      </c>
      <c r="N302" s="35">
        <v>24947</v>
      </c>
      <c r="O302" s="7" t="s">
        <v>206</v>
      </c>
      <c r="P302" s="53">
        <v>11366</v>
      </c>
      <c r="Q302" s="36">
        <v>80</v>
      </c>
      <c r="R302" s="36"/>
      <c r="S302" s="36"/>
      <c r="T302" s="38" t="s">
        <v>207</v>
      </c>
      <c r="U302" s="7" t="str">
        <f t="shared" si="44"/>
        <v>PH2-4-947</v>
      </c>
      <c r="V302" s="7"/>
      <c r="W302" s="7"/>
      <c r="X302" s="16"/>
      <c r="Y302" s="7" t="s">
        <v>415</v>
      </c>
      <c r="Z302" s="35">
        <v>39011</v>
      </c>
      <c r="AA302" s="7" t="s">
        <v>156</v>
      </c>
      <c r="AB302" s="36">
        <v>12751</v>
      </c>
      <c r="AC302" s="7"/>
      <c r="AD302" s="7"/>
      <c r="AE302" s="7"/>
      <c r="AF302" s="7"/>
      <c r="AG302" s="7"/>
      <c r="AH302" s="7"/>
      <c r="AI302" s="7"/>
      <c r="AJ302" s="16"/>
      <c r="AK302" s="16"/>
      <c r="AL302" s="16"/>
      <c r="AM302" s="16"/>
      <c r="AN302" s="27"/>
      <c r="AO302" s="27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</row>
    <row r="303" spans="1:56" ht="16.5" customHeight="1">
      <c r="A303" s="7" t="s">
        <v>1185</v>
      </c>
      <c r="B303" s="35">
        <v>16145</v>
      </c>
      <c r="C303" s="7" t="s">
        <v>206</v>
      </c>
      <c r="D303" s="53">
        <v>11431</v>
      </c>
      <c r="E303" s="36">
        <v>80</v>
      </c>
      <c r="F303" s="36"/>
      <c r="G303" s="36"/>
      <c r="H303" s="36"/>
      <c r="I303" s="7" t="str">
        <f t="shared" si="49"/>
        <v>PH1-6-136</v>
      </c>
      <c r="J303" s="59"/>
      <c r="K303" s="7"/>
      <c r="L303" s="16"/>
      <c r="M303" s="7" t="s">
        <v>1186</v>
      </c>
      <c r="N303" s="35">
        <v>24948</v>
      </c>
      <c r="O303" s="7" t="s">
        <v>206</v>
      </c>
      <c r="P303" s="53">
        <v>11371</v>
      </c>
      <c r="Q303" s="36">
        <v>80</v>
      </c>
      <c r="R303" s="36"/>
      <c r="S303" s="36"/>
      <c r="T303" s="38"/>
      <c r="U303" s="7" t="str">
        <f t="shared" si="44"/>
        <v>PH2-4-948</v>
      </c>
      <c r="V303" s="7"/>
      <c r="W303" s="7"/>
      <c r="X303" s="16"/>
      <c r="Y303" s="7" t="s">
        <v>419</v>
      </c>
      <c r="Z303" s="35">
        <v>39012</v>
      </c>
      <c r="AA303" s="7" t="s">
        <v>481</v>
      </c>
      <c r="AB303" s="36">
        <v>12756</v>
      </c>
      <c r="AC303" s="7"/>
      <c r="AD303" s="7"/>
      <c r="AE303" s="7"/>
      <c r="AF303" s="7"/>
      <c r="AG303" s="7"/>
      <c r="AH303" s="7"/>
      <c r="AI303" s="7"/>
      <c r="AJ303" s="16"/>
      <c r="AK303" s="16"/>
      <c r="AL303" s="16"/>
      <c r="AM303" s="16"/>
      <c r="AN303" s="27"/>
      <c r="AO303" s="27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</row>
    <row r="304" spans="1:56" ht="16.5" customHeight="1">
      <c r="A304" s="7" t="s">
        <v>1187</v>
      </c>
      <c r="B304" s="35">
        <v>16146</v>
      </c>
      <c r="C304" s="7" t="s">
        <v>206</v>
      </c>
      <c r="D304" s="53">
        <v>11436</v>
      </c>
      <c r="E304" s="36">
        <v>80</v>
      </c>
      <c r="F304" s="36"/>
      <c r="G304" s="36"/>
      <c r="H304" s="36" t="s">
        <v>207</v>
      </c>
      <c r="I304" s="7" t="str">
        <f t="shared" si="49"/>
        <v>PH1-6-137</v>
      </c>
      <c r="J304" s="7"/>
      <c r="K304" s="7"/>
      <c r="L304" s="16"/>
      <c r="M304" s="7" t="s">
        <v>1188</v>
      </c>
      <c r="N304" s="35">
        <v>24949</v>
      </c>
      <c r="O304" s="7" t="s">
        <v>206</v>
      </c>
      <c r="P304" s="53">
        <v>11376</v>
      </c>
      <c r="Q304" s="36">
        <v>80</v>
      </c>
      <c r="R304" s="36"/>
      <c r="S304" s="36"/>
      <c r="T304" s="38" t="s">
        <v>207</v>
      </c>
      <c r="U304" s="7" t="str">
        <f t="shared" si="44"/>
        <v>PH2-4-949</v>
      </c>
      <c r="V304" s="7"/>
      <c r="W304" s="7"/>
      <c r="X304" s="27" t="s">
        <v>708</v>
      </c>
      <c r="Y304" s="7" t="s">
        <v>423</v>
      </c>
      <c r="Z304" s="35">
        <v>39013</v>
      </c>
      <c r="AA304" s="7" t="s">
        <v>1189</v>
      </c>
      <c r="AB304" s="36">
        <v>12761</v>
      </c>
      <c r="AC304" s="7"/>
      <c r="AD304" s="7"/>
      <c r="AE304" s="7"/>
      <c r="AF304" s="7"/>
      <c r="AG304" s="7"/>
      <c r="AH304" s="7"/>
      <c r="AI304" s="7"/>
      <c r="AJ304" s="16"/>
      <c r="AK304" s="16"/>
      <c r="AL304" s="16"/>
      <c r="AM304" s="16"/>
      <c r="AN304" s="27"/>
      <c r="AO304" s="27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</row>
    <row r="305" spans="1:56" ht="16.5" customHeight="1">
      <c r="A305" s="7" t="s">
        <v>1190</v>
      </c>
      <c r="B305" s="35">
        <v>16147</v>
      </c>
      <c r="C305" s="7" t="s">
        <v>206</v>
      </c>
      <c r="D305" s="53">
        <v>11441</v>
      </c>
      <c r="E305" s="36">
        <v>80</v>
      </c>
      <c r="F305" s="36"/>
      <c r="G305" s="36"/>
      <c r="H305" s="36"/>
      <c r="I305" s="7" t="str">
        <f t="shared" si="49"/>
        <v>PH1-6-138</v>
      </c>
      <c r="J305" s="7"/>
      <c r="K305" s="7"/>
      <c r="L305" s="16"/>
      <c r="M305" s="7" t="s">
        <v>1191</v>
      </c>
      <c r="N305" s="35">
        <v>24950</v>
      </c>
      <c r="O305" s="7" t="s">
        <v>206</v>
      </c>
      <c r="P305" s="53">
        <v>11381</v>
      </c>
      <c r="Q305" s="36">
        <v>80</v>
      </c>
      <c r="R305" s="36"/>
      <c r="S305" s="36"/>
      <c r="T305" s="38"/>
      <c r="U305" s="7" t="str">
        <f t="shared" si="44"/>
        <v>PH2-4-950</v>
      </c>
      <c r="V305" s="7"/>
      <c r="W305" s="7"/>
      <c r="X305" s="27" t="s">
        <v>708</v>
      </c>
      <c r="Y305" s="7" t="s">
        <v>426</v>
      </c>
      <c r="Z305" s="35">
        <v>39014</v>
      </c>
      <c r="AA305" s="7" t="s">
        <v>410</v>
      </c>
      <c r="AB305" s="36">
        <v>12766</v>
      </c>
      <c r="AC305" s="7"/>
      <c r="AD305" s="7"/>
      <c r="AE305" s="7"/>
      <c r="AF305" s="7"/>
      <c r="AG305" s="7"/>
      <c r="AH305" s="7"/>
      <c r="AI305" s="7"/>
      <c r="AJ305" s="16"/>
      <c r="AK305" s="16"/>
      <c r="AL305" s="16"/>
      <c r="AM305" s="16"/>
      <c r="AN305" s="27"/>
      <c r="AO305" s="27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</row>
    <row r="306" spans="1:56" ht="16.5" customHeight="1">
      <c r="A306" s="7" t="s">
        <v>1192</v>
      </c>
      <c r="B306" s="35">
        <v>16148</v>
      </c>
      <c r="C306" s="7" t="s">
        <v>206</v>
      </c>
      <c r="D306" s="53">
        <v>11446</v>
      </c>
      <c r="E306" s="36">
        <v>80</v>
      </c>
      <c r="F306" s="36"/>
      <c r="G306" s="36"/>
      <c r="H306" s="36" t="s">
        <v>207</v>
      </c>
      <c r="I306" s="7" t="str">
        <f t="shared" si="49"/>
        <v>PH1-6-139</v>
      </c>
      <c r="J306" s="7"/>
      <c r="K306" s="7"/>
      <c r="L306" s="16"/>
      <c r="M306" s="7" t="s">
        <v>1193</v>
      </c>
      <c r="N306" s="35">
        <v>24951</v>
      </c>
      <c r="O306" s="7" t="s">
        <v>206</v>
      </c>
      <c r="P306" s="53">
        <v>11386</v>
      </c>
      <c r="Q306" s="36">
        <v>80</v>
      </c>
      <c r="R306" s="36"/>
      <c r="S306" s="36"/>
      <c r="T306" s="38" t="s">
        <v>207</v>
      </c>
      <c r="U306" s="7" t="str">
        <f t="shared" si="44"/>
        <v>PH2-4-951</v>
      </c>
      <c r="V306" s="7"/>
      <c r="W306" s="7"/>
      <c r="X306" s="27" t="s">
        <v>708</v>
      </c>
      <c r="Y306" s="7" t="s">
        <v>429</v>
      </c>
      <c r="Z306" s="35">
        <v>39015</v>
      </c>
      <c r="AA306" s="7" t="s">
        <v>375</v>
      </c>
      <c r="AB306" s="36">
        <v>12771</v>
      </c>
      <c r="AC306" s="7"/>
      <c r="AD306" s="7"/>
      <c r="AE306" s="7"/>
      <c r="AF306" s="7"/>
      <c r="AG306" s="7"/>
      <c r="AH306" s="7"/>
      <c r="AI306" s="7"/>
      <c r="AJ306" s="16"/>
      <c r="AK306" s="16"/>
      <c r="AL306" s="16"/>
      <c r="AM306" s="16"/>
      <c r="AN306" s="27"/>
      <c r="AO306" s="27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</row>
    <row r="307" spans="1:56" ht="16.5" customHeight="1">
      <c r="A307" s="7" t="s">
        <v>1194</v>
      </c>
      <c r="B307" s="35">
        <v>16149</v>
      </c>
      <c r="C307" s="7" t="s">
        <v>206</v>
      </c>
      <c r="D307" s="53">
        <v>11451</v>
      </c>
      <c r="E307" s="36">
        <v>80</v>
      </c>
      <c r="F307" s="36"/>
      <c r="G307" s="36"/>
      <c r="H307" s="36"/>
      <c r="I307" s="7" t="str">
        <f t="shared" si="49"/>
        <v>PH1-6-140</v>
      </c>
      <c r="J307" s="7"/>
      <c r="K307" s="7"/>
      <c r="L307" s="16"/>
      <c r="M307" s="7"/>
      <c r="N307" s="37"/>
      <c r="O307" s="7"/>
      <c r="P307" s="36"/>
      <c r="Q307" s="36"/>
      <c r="R307" s="7"/>
      <c r="S307" s="7"/>
      <c r="T307" s="38"/>
      <c r="U307" s="7"/>
      <c r="V307" s="7"/>
      <c r="W307" s="7"/>
      <c r="X307" s="27" t="s">
        <v>708</v>
      </c>
      <c r="Y307" s="7" t="s">
        <v>434</v>
      </c>
      <c r="Z307" s="35">
        <v>39016</v>
      </c>
      <c r="AA307" s="7" t="s">
        <v>1195</v>
      </c>
      <c r="AB307" s="36">
        <v>12776</v>
      </c>
      <c r="AC307" s="7"/>
      <c r="AD307" s="7"/>
      <c r="AE307" s="7"/>
      <c r="AF307" s="7"/>
      <c r="AG307" s="7"/>
      <c r="AH307" s="7"/>
      <c r="AI307" s="7"/>
      <c r="AJ307" s="16"/>
      <c r="AK307" s="16"/>
      <c r="AL307" s="16"/>
      <c r="AM307" s="16"/>
      <c r="AN307" s="27"/>
      <c r="AO307" s="27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</row>
    <row r="308" spans="1:56" ht="16.5" customHeight="1">
      <c r="A308" s="7" t="s">
        <v>1196</v>
      </c>
      <c r="B308" s="35">
        <v>16150</v>
      </c>
      <c r="C308" s="7" t="s">
        <v>206</v>
      </c>
      <c r="D308" s="53">
        <v>11456</v>
      </c>
      <c r="E308" s="36">
        <v>80</v>
      </c>
      <c r="F308" s="36"/>
      <c r="G308" s="36"/>
      <c r="H308" s="36" t="s">
        <v>207</v>
      </c>
      <c r="I308" s="7" t="str">
        <f t="shared" si="49"/>
        <v>PH1-6-141</v>
      </c>
      <c r="J308" s="7"/>
      <c r="K308" s="7"/>
      <c r="L308" s="16"/>
      <c r="M308" s="213" t="s">
        <v>34</v>
      </c>
      <c r="N308" s="214"/>
      <c r="O308" s="215"/>
      <c r="P308" s="33"/>
      <c r="Q308" s="32"/>
      <c r="R308" s="32"/>
      <c r="S308" s="32"/>
      <c r="T308" s="34"/>
      <c r="U308" s="32"/>
      <c r="V308" s="32"/>
      <c r="W308" s="32"/>
      <c r="X308" s="27" t="s">
        <v>708</v>
      </c>
      <c r="Y308" s="7" t="s">
        <v>439</v>
      </c>
      <c r="Z308" s="35">
        <v>39017</v>
      </c>
      <c r="AA308" s="7" t="s">
        <v>297</v>
      </c>
      <c r="AB308" s="36">
        <v>12781</v>
      </c>
      <c r="AC308" s="7"/>
      <c r="AD308" s="7"/>
      <c r="AE308" s="7"/>
      <c r="AF308" s="7"/>
      <c r="AG308" s="7"/>
      <c r="AH308" s="7"/>
      <c r="AI308" s="7"/>
      <c r="AJ308" s="16"/>
      <c r="AK308" s="16"/>
      <c r="AL308" s="16"/>
      <c r="AM308" s="16"/>
      <c r="AN308" s="27"/>
      <c r="AO308" s="27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</row>
    <row r="309" spans="1:56" ht="16.5" customHeight="1">
      <c r="A309" s="7" t="s">
        <v>1197</v>
      </c>
      <c r="B309" s="35">
        <v>16151</v>
      </c>
      <c r="C309" s="7" t="s">
        <v>206</v>
      </c>
      <c r="D309" s="53">
        <v>11461</v>
      </c>
      <c r="E309" s="36">
        <v>80</v>
      </c>
      <c r="F309" s="36"/>
      <c r="G309" s="36"/>
      <c r="H309" s="36"/>
      <c r="I309" s="7" t="str">
        <f t="shared" si="49"/>
        <v>PH1-6-142</v>
      </c>
      <c r="J309" s="7"/>
      <c r="K309" s="7"/>
      <c r="L309" s="16"/>
      <c r="M309" s="7" t="s">
        <v>1198</v>
      </c>
      <c r="N309" s="35">
        <v>25001</v>
      </c>
      <c r="O309" s="7" t="s">
        <v>206</v>
      </c>
      <c r="P309" s="53">
        <v>11391</v>
      </c>
      <c r="Q309" s="36">
        <v>80</v>
      </c>
      <c r="R309" s="36"/>
      <c r="S309" s="36"/>
      <c r="T309" s="38" t="s">
        <v>207</v>
      </c>
      <c r="U309" s="7" t="str">
        <f t="shared" ref="U309:U411" si="53">"PH"&amp;RIGHT(M309,7)</f>
        <v>PH2-5-001</v>
      </c>
      <c r="V309" s="59" t="s">
        <v>1199</v>
      </c>
      <c r="W309" s="7"/>
      <c r="X309" s="27" t="s">
        <v>708</v>
      </c>
      <c r="Y309" s="7" t="s">
        <v>1200</v>
      </c>
      <c r="Z309" s="64">
        <v>28009</v>
      </c>
      <c r="AA309" s="7" t="s">
        <v>106</v>
      </c>
      <c r="AB309" s="53">
        <v>12786</v>
      </c>
      <c r="AC309" s="36"/>
      <c r="AD309" s="36"/>
      <c r="AE309" s="36"/>
      <c r="AF309" s="36"/>
      <c r="AG309" s="7"/>
      <c r="AH309" s="7"/>
      <c r="AI309" s="7"/>
      <c r="AJ309" s="16"/>
      <c r="AK309" s="16"/>
      <c r="AL309" s="16"/>
      <c r="AM309" s="16"/>
      <c r="AN309" s="27"/>
      <c r="AO309" s="27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</row>
    <row r="310" spans="1:56" ht="16.5" customHeight="1">
      <c r="A310" s="7" t="s">
        <v>1201</v>
      </c>
      <c r="B310" s="35">
        <v>16152</v>
      </c>
      <c r="C310" s="7" t="s">
        <v>206</v>
      </c>
      <c r="D310" s="53">
        <v>11466</v>
      </c>
      <c r="E310" s="36">
        <v>80</v>
      </c>
      <c r="F310" s="36"/>
      <c r="G310" s="36"/>
      <c r="H310" s="36" t="s">
        <v>207</v>
      </c>
      <c r="I310" s="7" t="str">
        <f t="shared" si="49"/>
        <v>PH1-6-143</v>
      </c>
      <c r="J310" s="7"/>
      <c r="K310" s="7"/>
      <c r="L310" s="16"/>
      <c r="M310" s="7" t="s">
        <v>1202</v>
      </c>
      <c r="N310" s="35">
        <v>25002</v>
      </c>
      <c r="O310" s="7" t="s">
        <v>206</v>
      </c>
      <c r="P310" s="53">
        <v>11396</v>
      </c>
      <c r="Q310" s="36">
        <v>80</v>
      </c>
      <c r="R310" s="7"/>
      <c r="S310" s="7"/>
      <c r="T310" s="38"/>
      <c r="U310" s="7" t="str">
        <f t="shared" si="53"/>
        <v>PH2-5-002</v>
      </c>
      <c r="V310" s="7"/>
      <c r="W310" s="7"/>
      <c r="X310" s="27" t="s">
        <v>708</v>
      </c>
      <c r="Y310" s="7" t="s">
        <v>1203</v>
      </c>
      <c r="Z310" s="64">
        <v>28010</v>
      </c>
      <c r="AA310" s="7" t="s">
        <v>113</v>
      </c>
      <c r="AB310" s="53">
        <v>12791</v>
      </c>
      <c r="AC310" s="36" t="s">
        <v>1204</v>
      </c>
      <c r="AD310" s="36"/>
      <c r="AE310" s="36"/>
      <c r="AF310" s="36"/>
      <c r="AG310" s="7"/>
      <c r="AH310" s="7"/>
      <c r="AI310" s="7"/>
      <c r="AJ310" s="16"/>
      <c r="AK310" s="16"/>
      <c r="AL310" s="16"/>
      <c r="AM310" s="16"/>
      <c r="AN310" s="27"/>
      <c r="AO310" s="27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</row>
    <row r="311" spans="1:56" ht="16.5" customHeight="1">
      <c r="A311" s="7" t="s">
        <v>1205</v>
      </c>
      <c r="B311" s="35">
        <v>16153</v>
      </c>
      <c r="C311" s="7" t="s">
        <v>206</v>
      </c>
      <c r="D311" s="53">
        <v>11471</v>
      </c>
      <c r="E311" s="36">
        <v>80</v>
      </c>
      <c r="F311" s="36"/>
      <c r="G311" s="36"/>
      <c r="H311" s="36"/>
      <c r="I311" s="7" t="str">
        <f t="shared" si="49"/>
        <v>PH1-6-144</v>
      </c>
      <c r="J311" s="7"/>
      <c r="K311" s="7"/>
      <c r="L311" s="16"/>
      <c r="M311" s="7" t="s">
        <v>1206</v>
      </c>
      <c r="N311" s="35">
        <v>25003</v>
      </c>
      <c r="O311" s="7" t="s">
        <v>206</v>
      </c>
      <c r="P311" s="53">
        <v>11401</v>
      </c>
      <c r="Q311" s="36">
        <v>80</v>
      </c>
      <c r="R311" s="36"/>
      <c r="S311" s="36"/>
      <c r="T311" s="38" t="s">
        <v>207</v>
      </c>
      <c r="U311" s="7" t="str">
        <f t="shared" si="53"/>
        <v>PH2-5-003</v>
      </c>
      <c r="V311" s="7"/>
      <c r="W311" s="7"/>
      <c r="X311" s="27" t="s">
        <v>708</v>
      </c>
      <c r="Y311" s="7" t="s">
        <v>1207</v>
      </c>
      <c r="Z311" s="64">
        <v>28011</v>
      </c>
      <c r="AA311" s="7" t="s">
        <v>120</v>
      </c>
      <c r="AB311" s="53">
        <v>12796</v>
      </c>
      <c r="AC311" s="36" t="s">
        <v>1204</v>
      </c>
      <c r="AD311" s="36"/>
      <c r="AE311" s="36"/>
      <c r="AF311" s="36"/>
      <c r="AG311" s="7"/>
      <c r="AH311" s="7"/>
      <c r="AI311" s="7"/>
      <c r="AJ311" s="16"/>
      <c r="AK311" s="16"/>
      <c r="AL311" s="16"/>
      <c r="AM311" s="16"/>
      <c r="AN311" s="27"/>
      <c r="AO311" s="27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</row>
    <row r="312" spans="1:56" ht="16.5" customHeight="1">
      <c r="A312" s="7" t="s">
        <v>1208</v>
      </c>
      <c r="B312" s="35">
        <v>16154</v>
      </c>
      <c r="C312" s="7" t="s">
        <v>206</v>
      </c>
      <c r="D312" s="53">
        <v>11476</v>
      </c>
      <c r="E312" s="36">
        <v>80</v>
      </c>
      <c r="F312" s="36"/>
      <c r="G312" s="36"/>
      <c r="H312" s="36" t="s">
        <v>207</v>
      </c>
      <c r="I312" s="7" t="str">
        <f t="shared" si="49"/>
        <v>PH1-6-145</v>
      </c>
      <c r="J312" s="7"/>
      <c r="K312" s="7"/>
      <c r="L312" s="16"/>
      <c r="M312" s="7" t="s">
        <v>1209</v>
      </c>
      <c r="N312" s="35">
        <v>25004</v>
      </c>
      <c r="O312" s="7" t="s">
        <v>206</v>
      </c>
      <c r="P312" s="53">
        <v>11406</v>
      </c>
      <c r="Q312" s="36">
        <v>80</v>
      </c>
      <c r="R312" s="36"/>
      <c r="S312" s="36"/>
      <c r="T312" s="38"/>
      <c r="U312" s="7" t="str">
        <f t="shared" si="53"/>
        <v>PH2-5-004</v>
      </c>
      <c r="V312" s="7"/>
      <c r="W312" s="7"/>
      <c r="X312" s="27" t="s">
        <v>708</v>
      </c>
      <c r="Y312" s="7" t="s">
        <v>1210</v>
      </c>
      <c r="Z312" s="64">
        <v>28012</v>
      </c>
      <c r="AA312" s="7" t="s">
        <v>127</v>
      </c>
      <c r="AB312" s="53">
        <v>12801</v>
      </c>
      <c r="AC312" s="36" t="s">
        <v>1204</v>
      </c>
      <c r="AD312" s="36"/>
      <c r="AE312" s="36"/>
      <c r="AF312" s="36"/>
      <c r="AG312" s="7"/>
      <c r="AH312" s="7"/>
      <c r="AI312" s="7"/>
      <c r="AJ312" s="16"/>
      <c r="AK312" s="16"/>
      <c r="AL312" s="16"/>
      <c r="AM312" s="16"/>
      <c r="AN312" s="27"/>
      <c r="AO312" s="27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</row>
    <row r="313" spans="1:56" ht="16.5" customHeight="1">
      <c r="A313" s="7" t="s">
        <v>1211</v>
      </c>
      <c r="B313" s="35">
        <v>16155</v>
      </c>
      <c r="C313" s="7" t="s">
        <v>672</v>
      </c>
      <c r="D313" s="53">
        <v>11481</v>
      </c>
      <c r="E313" s="36"/>
      <c r="F313" s="36">
        <v>0.75</v>
      </c>
      <c r="G313" s="36"/>
      <c r="H313" s="38" t="s">
        <v>217</v>
      </c>
      <c r="I313" s="7" t="str">
        <f t="shared" si="49"/>
        <v>PH1-6-146</v>
      </c>
      <c r="J313" s="7"/>
      <c r="K313" s="7"/>
      <c r="L313" s="16"/>
      <c r="M313" s="7" t="s">
        <v>1212</v>
      </c>
      <c r="N313" s="35">
        <v>25005</v>
      </c>
      <c r="O313" s="7" t="s">
        <v>206</v>
      </c>
      <c r="P313" s="53">
        <v>11411</v>
      </c>
      <c r="Q313" s="36">
        <v>80</v>
      </c>
      <c r="R313" s="36"/>
      <c r="S313" s="36"/>
      <c r="T313" s="38" t="s">
        <v>207</v>
      </c>
      <c r="U313" s="7" t="str">
        <f t="shared" si="53"/>
        <v>PH2-5-005</v>
      </c>
      <c r="V313" s="7"/>
      <c r="W313" s="7"/>
      <c r="X313" s="27" t="s">
        <v>708</v>
      </c>
      <c r="Y313" s="7" t="s">
        <v>1213</v>
      </c>
      <c r="Z313" s="64">
        <v>28013</v>
      </c>
      <c r="AA313" s="7" t="s">
        <v>134</v>
      </c>
      <c r="AB313" s="53">
        <v>12806</v>
      </c>
      <c r="AC313" s="36" t="s">
        <v>1204</v>
      </c>
      <c r="AD313" s="36"/>
      <c r="AE313" s="36"/>
      <c r="AF313" s="36"/>
      <c r="AG313" s="7"/>
      <c r="AH313" s="7"/>
      <c r="AI313" s="7"/>
      <c r="AJ313" s="16"/>
      <c r="AK313" s="16"/>
      <c r="AL313" s="16"/>
      <c r="AM313" s="16"/>
      <c r="AN313" s="27"/>
      <c r="AO313" s="27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</row>
    <row r="314" spans="1:56" ht="16.5" customHeight="1">
      <c r="A314" s="7" t="s">
        <v>1214</v>
      </c>
      <c r="B314" s="35">
        <v>16156</v>
      </c>
      <c r="C314" s="7" t="s">
        <v>672</v>
      </c>
      <c r="D314" s="53">
        <v>11486</v>
      </c>
      <c r="E314" s="36"/>
      <c r="F314" s="36">
        <v>0.75</v>
      </c>
      <c r="G314" s="36"/>
      <c r="H314" s="38" t="s">
        <v>217</v>
      </c>
      <c r="I314" s="7" t="str">
        <f t="shared" si="49"/>
        <v>PH1-6-147</v>
      </c>
      <c r="J314" s="7"/>
      <c r="K314" s="7"/>
      <c r="L314" s="16"/>
      <c r="M314" s="7" t="s">
        <v>1215</v>
      </c>
      <c r="N314" s="35">
        <v>25006</v>
      </c>
      <c r="O314" s="7" t="s">
        <v>206</v>
      </c>
      <c r="P314" s="53">
        <v>11416</v>
      </c>
      <c r="Q314" s="36">
        <v>80</v>
      </c>
      <c r="R314" s="36"/>
      <c r="S314" s="36"/>
      <c r="T314" s="38"/>
      <c r="U314" s="7" t="str">
        <f t="shared" si="53"/>
        <v>PH2-5-006</v>
      </c>
      <c r="V314" s="7"/>
      <c r="W314" s="7"/>
      <c r="X314" s="27" t="s">
        <v>708</v>
      </c>
      <c r="Y314" s="7" t="s">
        <v>1216</v>
      </c>
      <c r="Z314" s="64">
        <v>28014</v>
      </c>
      <c r="AA314" s="7" t="s">
        <v>141</v>
      </c>
      <c r="AB314" s="53">
        <v>12811</v>
      </c>
      <c r="AC314" s="36" t="s">
        <v>1204</v>
      </c>
      <c r="AD314" s="36"/>
      <c r="AE314" s="36"/>
      <c r="AF314" s="36"/>
      <c r="AG314" s="7"/>
      <c r="AH314" s="7"/>
      <c r="AI314" s="7"/>
      <c r="AJ314" s="16"/>
      <c r="AK314" s="16"/>
      <c r="AL314" s="16"/>
      <c r="AM314" s="16"/>
      <c r="AN314" s="27"/>
      <c r="AO314" s="27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</row>
    <row r="315" spans="1:56" ht="16.5" customHeight="1">
      <c r="A315" s="16"/>
      <c r="B315" s="16"/>
      <c r="C315" s="16"/>
      <c r="D315" s="27"/>
      <c r="E315" s="27"/>
      <c r="F315" s="27"/>
      <c r="G315" s="27"/>
      <c r="H315" s="27"/>
      <c r="I315" s="16"/>
      <c r="J315" s="39"/>
      <c r="K315" s="16"/>
      <c r="L315" s="16"/>
      <c r="M315" s="7" t="s">
        <v>1217</v>
      </c>
      <c r="N315" s="35">
        <v>25007</v>
      </c>
      <c r="O315" s="7" t="s">
        <v>206</v>
      </c>
      <c r="P315" s="53">
        <v>11421</v>
      </c>
      <c r="Q315" s="36">
        <v>80</v>
      </c>
      <c r="R315" s="36"/>
      <c r="S315" s="36"/>
      <c r="T315" s="38" t="s">
        <v>207</v>
      </c>
      <c r="U315" s="7" t="str">
        <f t="shared" si="53"/>
        <v>PH2-5-007</v>
      </c>
      <c r="V315" s="7"/>
      <c r="W315" s="7"/>
      <c r="X315" s="27" t="s">
        <v>708</v>
      </c>
      <c r="Y315" s="7" t="s">
        <v>1218</v>
      </c>
      <c r="Z315" s="64">
        <v>28015</v>
      </c>
      <c r="AA315" s="7" t="s">
        <v>148</v>
      </c>
      <c r="AB315" s="53">
        <v>12816</v>
      </c>
      <c r="AC315" s="36" t="s">
        <v>1204</v>
      </c>
      <c r="AD315" s="36"/>
      <c r="AE315" s="36"/>
      <c r="AF315" s="36"/>
      <c r="AG315" s="7"/>
      <c r="AH315" s="7"/>
      <c r="AI315" s="7"/>
      <c r="AJ315" s="16"/>
      <c r="AK315" s="16"/>
      <c r="AL315" s="16"/>
      <c r="AM315" s="16"/>
      <c r="AN315" s="27"/>
      <c r="AO315" s="27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</row>
    <row r="316" spans="1:56" ht="16.5" customHeight="1">
      <c r="A316" s="213" t="s">
        <v>30</v>
      </c>
      <c r="B316" s="214"/>
      <c r="C316" s="215"/>
      <c r="D316" s="32"/>
      <c r="E316" s="32"/>
      <c r="F316" s="32"/>
      <c r="G316" s="32"/>
      <c r="H316" s="32"/>
      <c r="I316" s="32"/>
      <c r="J316" s="32"/>
      <c r="K316" s="32"/>
      <c r="L316" s="16"/>
      <c r="M316" s="7" t="s">
        <v>1219</v>
      </c>
      <c r="N316" s="35">
        <v>25008</v>
      </c>
      <c r="O316" s="7" t="s">
        <v>206</v>
      </c>
      <c r="P316" s="53">
        <v>11426</v>
      </c>
      <c r="Q316" s="36">
        <v>80</v>
      </c>
      <c r="R316" s="36"/>
      <c r="S316" s="36"/>
      <c r="T316" s="38"/>
      <c r="U316" s="7" t="str">
        <f t="shared" si="53"/>
        <v>PH2-5-008</v>
      </c>
      <c r="V316" s="7"/>
      <c r="W316" s="7"/>
      <c r="X316" s="27" t="s">
        <v>708</v>
      </c>
      <c r="Y316" s="16"/>
      <c r="Z316" s="16"/>
      <c r="AA316" s="16"/>
      <c r="AB316" s="27"/>
      <c r="AC316" s="16"/>
      <c r="AD316" s="16"/>
      <c r="AE316" s="27"/>
      <c r="AF316" s="63"/>
      <c r="AG316" s="16"/>
      <c r="AH316" s="16"/>
      <c r="AI316" s="16"/>
      <c r="AJ316" s="16"/>
      <c r="AK316" s="16"/>
      <c r="AL316" s="16"/>
      <c r="AM316" s="16"/>
      <c r="AN316" s="27"/>
      <c r="AO316" s="27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</row>
    <row r="317" spans="1:56" ht="16.5" customHeight="1">
      <c r="A317" s="7" t="s">
        <v>1220</v>
      </c>
      <c r="B317" s="35">
        <v>17001</v>
      </c>
      <c r="C317" s="7" t="s">
        <v>641</v>
      </c>
      <c r="D317" s="53">
        <v>11491</v>
      </c>
      <c r="E317" s="36">
        <v>80</v>
      </c>
      <c r="F317" s="36"/>
      <c r="G317" s="36"/>
      <c r="H317" s="36" t="s">
        <v>207</v>
      </c>
      <c r="I317" s="7" t="str">
        <f t="shared" ref="I317:I340" si="54">"PH"&amp;RIGHT(A317,7)</f>
        <v>PH1-7-001</v>
      </c>
      <c r="J317" s="59" t="s">
        <v>1221</v>
      </c>
      <c r="K317" s="7"/>
      <c r="L317" s="16"/>
      <c r="M317" s="7" t="s">
        <v>1222</v>
      </c>
      <c r="N317" s="35">
        <v>25009</v>
      </c>
      <c r="O317" s="7" t="s">
        <v>206</v>
      </c>
      <c r="P317" s="53">
        <v>11431</v>
      </c>
      <c r="Q317" s="36">
        <v>80</v>
      </c>
      <c r="R317" s="36"/>
      <c r="S317" s="36"/>
      <c r="T317" s="38" t="s">
        <v>207</v>
      </c>
      <c r="U317" s="7" t="str">
        <f t="shared" si="53"/>
        <v>PH2-5-009</v>
      </c>
      <c r="V317" s="7"/>
      <c r="W317" s="7"/>
      <c r="X317" s="27" t="s">
        <v>708</v>
      </c>
      <c r="Y317" s="16"/>
      <c r="Z317" s="16"/>
      <c r="AA317" s="16"/>
      <c r="AB317" s="27"/>
      <c r="AC317" s="16"/>
      <c r="AD317" s="16"/>
      <c r="AE317" s="27"/>
      <c r="AF317" s="63"/>
      <c r="AG317" s="16"/>
      <c r="AH317" s="16"/>
      <c r="AI317" s="16"/>
      <c r="AJ317" s="16"/>
      <c r="AK317" s="16"/>
      <c r="AL317" s="16"/>
      <c r="AM317" s="16"/>
      <c r="AN317" s="27"/>
      <c r="AO317" s="27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</row>
    <row r="318" spans="1:56" ht="16.5" customHeight="1">
      <c r="A318" s="7" t="s">
        <v>1223</v>
      </c>
      <c r="B318" s="35">
        <v>17002</v>
      </c>
      <c r="C318" s="7" t="s">
        <v>326</v>
      </c>
      <c r="D318" s="53">
        <v>11496</v>
      </c>
      <c r="E318" s="36">
        <v>80</v>
      </c>
      <c r="F318" s="36"/>
      <c r="G318" s="36"/>
      <c r="H318" s="36"/>
      <c r="I318" s="7" t="str">
        <f t="shared" si="54"/>
        <v>PH1-7-002</v>
      </c>
      <c r="J318" s="59"/>
      <c r="K318" s="7"/>
      <c r="L318" s="16"/>
      <c r="M318" s="7" t="s">
        <v>1224</v>
      </c>
      <c r="N318" s="35">
        <v>25010</v>
      </c>
      <c r="O318" s="7" t="s">
        <v>206</v>
      </c>
      <c r="P318" s="53">
        <v>11436</v>
      </c>
      <c r="Q318" s="36">
        <v>80</v>
      </c>
      <c r="R318" s="36"/>
      <c r="S318" s="36"/>
      <c r="T318" s="38"/>
      <c r="U318" s="7" t="str">
        <f t="shared" si="53"/>
        <v>PH2-5-010</v>
      </c>
      <c r="V318" s="7"/>
      <c r="W318" s="7"/>
      <c r="X318" s="27" t="s">
        <v>708</v>
      </c>
      <c r="Y318" s="16"/>
      <c r="Z318" s="16"/>
      <c r="AA318" s="16"/>
      <c r="AB318" s="27"/>
      <c r="AC318" s="16"/>
      <c r="AD318" s="16"/>
      <c r="AE318" s="27"/>
      <c r="AF318" s="63"/>
      <c r="AG318" s="16"/>
      <c r="AH318" s="16"/>
      <c r="AI318" s="16"/>
      <c r="AJ318" s="16"/>
      <c r="AK318" s="16"/>
      <c r="AL318" s="16"/>
      <c r="AM318" s="16"/>
      <c r="AN318" s="27"/>
      <c r="AO318" s="27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</row>
    <row r="319" spans="1:56" ht="16.5" customHeight="1">
      <c r="A319" s="7" t="s">
        <v>1225</v>
      </c>
      <c r="B319" s="35">
        <v>17003</v>
      </c>
      <c r="C319" s="7" t="s">
        <v>206</v>
      </c>
      <c r="D319" s="53">
        <v>11501</v>
      </c>
      <c r="E319" s="36">
        <v>80</v>
      </c>
      <c r="F319" s="36"/>
      <c r="G319" s="36"/>
      <c r="H319" s="36" t="s">
        <v>207</v>
      </c>
      <c r="I319" s="7" t="str">
        <f t="shared" si="54"/>
        <v>PH1-7-003</v>
      </c>
      <c r="J319" s="59"/>
      <c r="K319" s="7"/>
      <c r="L319" s="16"/>
      <c r="M319" s="7" t="s">
        <v>1226</v>
      </c>
      <c r="N319" s="35">
        <v>25011</v>
      </c>
      <c r="O319" s="7" t="s">
        <v>206</v>
      </c>
      <c r="P319" s="53">
        <v>11441</v>
      </c>
      <c r="Q319" s="36">
        <v>80</v>
      </c>
      <c r="R319" s="36"/>
      <c r="S319" s="36"/>
      <c r="T319" s="38" t="s">
        <v>207</v>
      </c>
      <c r="U319" s="7" t="str">
        <f t="shared" si="53"/>
        <v>PH2-5-011</v>
      </c>
      <c r="V319" s="7"/>
      <c r="W319" s="7"/>
      <c r="X319" s="27" t="s">
        <v>708</v>
      </c>
      <c r="Y319" s="16"/>
      <c r="Z319" s="16"/>
      <c r="AA319" s="16"/>
      <c r="AB319" s="27"/>
      <c r="AC319" s="16"/>
      <c r="AD319" s="16"/>
      <c r="AE319" s="27"/>
      <c r="AF319" s="63"/>
      <c r="AG319" s="16"/>
      <c r="AH319" s="16"/>
      <c r="AI319" s="16"/>
      <c r="AJ319" s="16"/>
      <c r="AK319" s="16"/>
      <c r="AL319" s="16"/>
      <c r="AM319" s="16"/>
      <c r="AN319" s="27"/>
      <c r="AO319" s="27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</row>
    <row r="320" spans="1:56" ht="16.5" customHeight="1">
      <c r="A320" s="7" t="s">
        <v>1227</v>
      </c>
      <c r="B320" s="35">
        <v>17004</v>
      </c>
      <c r="C320" s="7" t="s">
        <v>206</v>
      </c>
      <c r="D320" s="53">
        <v>11506</v>
      </c>
      <c r="E320" s="36">
        <v>80</v>
      </c>
      <c r="F320" s="36"/>
      <c r="G320" s="36"/>
      <c r="H320" s="36"/>
      <c r="I320" s="7" t="str">
        <f t="shared" si="54"/>
        <v>PH1-7-004</v>
      </c>
      <c r="J320" s="66" t="s">
        <v>147</v>
      </c>
      <c r="K320" s="7"/>
      <c r="L320" s="16"/>
      <c r="M320" s="7" t="s">
        <v>1228</v>
      </c>
      <c r="N320" s="35">
        <v>25012</v>
      </c>
      <c r="O320" s="7" t="s">
        <v>206</v>
      </c>
      <c r="P320" s="53">
        <v>11446</v>
      </c>
      <c r="Q320" s="36">
        <v>80</v>
      </c>
      <c r="R320" s="36"/>
      <c r="S320" s="36"/>
      <c r="T320" s="38"/>
      <c r="U320" s="7" t="str">
        <f t="shared" si="53"/>
        <v>PH2-5-012</v>
      </c>
      <c r="V320" s="7"/>
      <c r="W320" s="7"/>
      <c r="X320" s="27" t="s">
        <v>708</v>
      </c>
      <c r="Y320" s="16"/>
      <c r="Z320" s="16"/>
      <c r="AA320" s="16"/>
      <c r="AB320" s="27"/>
      <c r="AC320" s="16"/>
      <c r="AD320" s="16"/>
      <c r="AE320" s="27"/>
      <c r="AF320" s="63"/>
      <c r="AG320" s="16"/>
      <c r="AH320" s="16"/>
      <c r="AI320" s="16"/>
      <c r="AJ320" s="16"/>
      <c r="AK320" s="16"/>
      <c r="AL320" s="16"/>
      <c r="AM320" s="16"/>
      <c r="AN320" s="27"/>
      <c r="AO320" s="27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</row>
    <row r="321" spans="1:56" ht="16.5" customHeight="1">
      <c r="A321" s="7" t="s">
        <v>1229</v>
      </c>
      <c r="B321" s="35">
        <v>17011</v>
      </c>
      <c r="C321" s="7" t="s">
        <v>641</v>
      </c>
      <c r="D321" s="53">
        <v>11511</v>
      </c>
      <c r="E321" s="36">
        <v>80</v>
      </c>
      <c r="F321" s="36"/>
      <c r="G321" s="36"/>
      <c r="H321" s="36" t="s">
        <v>207</v>
      </c>
      <c r="I321" s="7" t="str">
        <f t="shared" si="54"/>
        <v>PH1-7-005</v>
      </c>
      <c r="J321" s="59" t="s">
        <v>1230</v>
      </c>
      <c r="K321" s="7"/>
      <c r="L321" s="16"/>
      <c r="M321" s="7" t="s">
        <v>1231</v>
      </c>
      <c r="N321" s="35">
        <v>25013</v>
      </c>
      <c r="O321" s="7" t="s">
        <v>206</v>
      </c>
      <c r="P321" s="53">
        <v>11451</v>
      </c>
      <c r="Q321" s="36">
        <v>80</v>
      </c>
      <c r="R321" s="36"/>
      <c r="S321" s="36"/>
      <c r="T321" s="38" t="s">
        <v>207</v>
      </c>
      <c r="U321" s="7" t="str">
        <f t="shared" si="53"/>
        <v>PH2-5-013</v>
      </c>
      <c r="V321" s="7"/>
      <c r="W321" s="7"/>
      <c r="X321" s="27" t="s">
        <v>708</v>
      </c>
      <c r="Y321" s="16"/>
      <c r="Z321" s="16"/>
      <c r="AA321" s="16"/>
      <c r="AB321" s="27"/>
      <c r="AC321" s="16"/>
      <c r="AD321" s="16"/>
      <c r="AE321" s="27"/>
      <c r="AF321" s="63"/>
      <c r="AG321" s="16"/>
      <c r="AH321" s="16"/>
      <c r="AI321" s="16"/>
      <c r="AJ321" s="16"/>
      <c r="AK321" s="16"/>
      <c r="AL321" s="16"/>
      <c r="AM321" s="16"/>
      <c r="AN321" s="27"/>
      <c r="AO321" s="27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</row>
    <row r="322" spans="1:56" ht="16.5" customHeight="1">
      <c r="A322" s="7" t="s">
        <v>1232</v>
      </c>
      <c r="B322" s="35">
        <v>17012</v>
      </c>
      <c r="C322" s="7" t="s">
        <v>326</v>
      </c>
      <c r="D322" s="53">
        <v>11516</v>
      </c>
      <c r="E322" s="36">
        <v>80</v>
      </c>
      <c r="F322" s="36"/>
      <c r="G322" s="36"/>
      <c r="H322" s="36"/>
      <c r="I322" s="7" t="str">
        <f t="shared" si="54"/>
        <v>PH1-7-006</v>
      </c>
      <c r="J322" s="59"/>
      <c r="K322" s="7"/>
      <c r="L322" s="16"/>
      <c r="M322" s="7" t="s">
        <v>1233</v>
      </c>
      <c r="N322" s="35">
        <v>25014</v>
      </c>
      <c r="O322" s="7" t="s">
        <v>206</v>
      </c>
      <c r="P322" s="53">
        <v>11456</v>
      </c>
      <c r="Q322" s="36">
        <v>80</v>
      </c>
      <c r="R322" s="36"/>
      <c r="S322" s="36"/>
      <c r="T322" s="38"/>
      <c r="U322" s="7" t="str">
        <f t="shared" si="53"/>
        <v>PH2-5-014</v>
      </c>
      <c r="V322" s="7"/>
      <c r="W322" s="7"/>
      <c r="X322" s="27" t="s">
        <v>708</v>
      </c>
      <c r="Y322" s="16"/>
      <c r="Z322" s="16"/>
      <c r="AA322" s="16"/>
      <c r="AB322" s="27"/>
      <c r="AC322" s="16"/>
      <c r="AD322" s="16"/>
      <c r="AE322" s="27"/>
      <c r="AF322" s="63"/>
      <c r="AG322" s="16"/>
      <c r="AH322" s="16"/>
      <c r="AI322" s="16"/>
      <c r="AJ322" s="16"/>
      <c r="AK322" s="16"/>
      <c r="AL322" s="16"/>
      <c r="AM322" s="16"/>
      <c r="AN322" s="27"/>
      <c r="AO322" s="27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</row>
    <row r="323" spans="1:56" ht="16.5" customHeight="1">
      <c r="A323" s="7" t="s">
        <v>1234</v>
      </c>
      <c r="B323" s="35">
        <v>17013</v>
      </c>
      <c r="C323" s="7" t="s">
        <v>206</v>
      </c>
      <c r="D323" s="53">
        <v>11521</v>
      </c>
      <c r="E323" s="36">
        <v>80</v>
      </c>
      <c r="F323" s="36"/>
      <c r="G323" s="36"/>
      <c r="H323" s="36" t="s">
        <v>207</v>
      </c>
      <c r="I323" s="7" t="str">
        <f t="shared" si="54"/>
        <v>PH1-7-007</v>
      </c>
      <c r="J323" s="59"/>
      <c r="K323" s="7"/>
      <c r="L323" s="16"/>
      <c r="M323" s="7" t="s">
        <v>1235</v>
      </c>
      <c r="N323" s="35">
        <v>25015</v>
      </c>
      <c r="O323" s="7" t="s">
        <v>206</v>
      </c>
      <c r="P323" s="53">
        <v>11461</v>
      </c>
      <c r="Q323" s="36">
        <v>80</v>
      </c>
      <c r="R323" s="36"/>
      <c r="S323" s="36"/>
      <c r="T323" s="38" t="s">
        <v>207</v>
      </c>
      <c r="U323" s="7" t="str">
        <f t="shared" si="53"/>
        <v>PH2-5-015</v>
      </c>
      <c r="V323" s="7"/>
      <c r="W323" s="7"/>
      <c r="X323" s="27" t="s">
        <v>708</v>
      </c>
      <c r="Y323" s="16"/>
      <c r="Z323" s="16"/>
      <c r="AA323" s="16"/>
      <c r="AB323" s="27"/>
      <c r="AC323" s="16"/>
      <c r="AD323" s="16"/>
      <c r="AE323" s="27"/>
      <c r="AF323" s="63"/>
      <c r="AG323" s="16"/>
      <c r="AH323" s="16"/>
      <c r="AI323" s="16"/>
      <c r="AJ323" s="16"/>
      <c r="AK323" s="16"/>
      <c r="AL323" s="16"/>
      <c r="AM323" s="16"/>
      <c r="AN323" s="27"/>
      <c r="AO323" s="27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</row>
    <row r="324" spans="1:56" ht="16.5" customHeight="1">
      <c r="A324" s="7" t="s">
        <v>1236</v>
      </c>
      <c r="B324" s="35">
        <v>17014</v>
      </c>
      <c r="C324" s="7" t="s">
        <v>206</v>
      </c>
      <c r="D324" s="53">
        <v>11526</v>
      </c>
      <c r="E324" s="36">
        <v>80</v>
      </c>
      <c r="F324" s="36"/>
      <c r="G324" s="36"/>
      <c r="H324" s="36"/>
      <c r="I324" s="7" t="str">
        <f t="shared" si="54"/>
        <v>PH1-7-008</v>
      </c>
      <c r="J324" s="66" t="s">
        <v>154</v>
      </c>
      <c r="K324" s="7"/>
      <c r="L324" s="16"/>
      <c r="M324" s="7" t="s">
        <v>1237</v>
      </c>
      <c r="N324" s="35">
        <v>25016</v>
      </c>
      <c r="O324" s="7" t="s">
        <v>206</v>
      </c>
      <c r="P324" s="53">
        <v>11466</v>
      </c>
      <c r="Q324" s="36">
        <v>80</v>
      </c>
      <c r="R324" s="36"/>
      <c r="S324" s="36"/>
      <c r="T324" s="38"/>
      <c r="U324" s="7" t="str">
        <f t="shared" si="53"/>
        <v>PH2-5-016</v>
      </c>
      <c r="V324" s="7"/>
      <c r="W324" s="7"/>
      <c r="X324" s="16"/>
      <c r="Y324" s="16"/>
      <c r="Z324" s="16"/>
      <c r="AA324" s="16"/>
      <c r="AB324" s="27"/>
      <c r="AC324" s="16"/>
      <c r="AD324" s="16"/>
      <c r="AE324" s="27"/>
      <c r="AF324" s="63"/>
      <c r="AG324" s="16"/>
      <c r="AH324" s="16"/>
      <c r="AI324" s="16"/>
      <c r="AJ324" s="16"/>
      <c r="AK324" s="16"/>
      <c r="AL324" s="16"/>
      <c r="AM324" s="16"/>
      <c r="AN324" s="27"/>
      <c r="AO324" s="27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</row>
    <row r="325" spans="1:56" ht="16.5" customHeight="1">
      <c r="A325" s="7" t="s">
        <v>1238</v>
      </c>
      <c r="B325" s="35">
        <v>17021</v>
      </c>
      <c r="C325" s="7" t="s">
        <v>641</v>
      </c>
      <c r="D325" s="53">
        <v>11531</v>
      </c>
      <c r="E325" s="36">
        <v>80</v>
      </c>
      <c r="F325" s="36"/>
      <c r="G325" s="36"/>
      <c r="H325" s="36" t="s">
        <v>207</v>
      </c>
      <c r="I325" s="7" t="str">
        <f t="shared" si="54"/>
        <v>PH1-7-009</v>
      </c>
      <c r="J325" s="59" t="s">
        <v>1239</v>
      </c>
      <c r="K325" s="7"/>
      <c r="L325" s="16"/>
      <c r="M325" s="7" t="s">
        <v>1240</v>
      </c>
      <c r="N325" s="35">
        <v>25017</v>
      </c>
      <c r="O325" s="7" t="s">
        <v>206</v>
      </c>
      <c r="P325" s="53">
        <v>11471</v>
      </c>
      <c r="Q325" s="36">
        <v>80</v>
      </c>
      <c r="R325" s="36"/>
      <c r="S325" s="36"/>
      <c r="T325" s="38" t="s">
        <v>207</v>
      </c>
      <c r="U325" s="7" t="str">
        <f t="shared" si="53"/>
        <v>PH2-5-017</v>
      </c>
      <c r="V325" s="7"/>
      <c r="W325" s="7"/>
      <c r="X325" s="16"/>
      <c r="Y325" s="16"/>
      <c r="Z325" s="16"/>
      <c r="AA325" s="16"/>
      <c r="AB325" s="27"/>
      <c r="AC325" s="16"/>
      <c r="AD325" s="16"/>
      <c r="AE325" s="27"/>
      <c r="AF325" s="63"/>
      <c r="AG325" s="16"/>
      <c r="AH325" s="16"/>
      <c r="AI325" s="16"/>
      <c r="AJ325" s="16"/>
      <c r="AK325" s="16"/>
      <c r="AL325" s="16"/>
      <c r="AM325" s="16"/>
      <c r="AN325" s="27"/>
      <c r="AO325" s="27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</row>
    <row r="326" spans="1:56" ht="16.5" customHeight="1">
      <c r="A326" s="7" t="s">
        <v>1241</v>
      </c>
      <c r="B326" s="35">
        <v>17022</v>
      </c>
      <c r="C326" s="7" t="s">
        <v>326</v>
      </c>
      <c r="D326" s="53">
        <v>11536</v>
      </c>
      <c r="E326" s="36">
        <v>80</v>
      </c>
      <c r="F326" s="36"/>
      <c r="G326" s="36"/>
      <c r="H326" s="36"/>
      <c r="I326" s="7" t="str">
        <f t="shared" si="54"/>
        <v>PH1-7-010</v>
      </c>
      <c r="J326" s="59"/>
      <c r="K326" s="7"/>
      <c r="L326" s="16"/>
      <c r="M326" s="7" t="s">
        <v>1242</v>
      </c>
      <c r="N326" s="35">
        <v>25018</v>
      </c>
      <c r="O326" s="7" t="s">
        <v>206</v>
      </c>
      <c r="P326" s="53">
        <v>11476</v>
      </c>
      <c r="Q326" s="36">
        <v>80</v>
      </c>
      <c r="R326" s="36"/>
      <c r="S326" s="36"/>
      <c r="T326" s="38"/>
      <c r="U326" s="7" t="str">
        <f t="shared" si="53"/>
        <v>PH2-5-018</v>
      </c>
      <c r="V326" s="7"/>
      <c r="W326" s="7"/>
      <c r="X326" s="16"/>
      <c r="Y326" s="16"/>
      <c r="Z326" s="16"/>
      <c r="AA326" s="16"/>
      <c r="AB326" s="27"/>
      <c r="AC326" s="16"/>
      <c r="AD326" s="16"/>
      <c r="AE326" s="27"/>
      <c r="AF326" s="63"/>
      <c r="AG326" s="16"/>
      <c r="AH326" s="16"/>
      <c r="AI326" s="16"/>
      <c r="AJ326" s="16"/>
      <c r="AK326" s="16"/>
      <c r="AL326" s="16"/>
      <c r="AM326" s="16"/>
      <c r="AN326" s="27"/>
      <c r="AO326" s="27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</row>
    <row r="327" spans="1:56" ht="16.5" customHeight="1">
      <c r="A327" s="7" t="s">
        <v>1243</v>
      </c>
      <c r="B327" s="35">
        <v>17023</v>
      </c>
      <c r="C327" s="7" t="s">
        <v>206</v>
      </c>
      <c r="D327" s="53">
        <v>11541</v>
      </c>
      <c r="E327" s="36">
        <v>80</v>
      </c>
      <c r="F327" s="36"/>
      <c r="G327" s="36"/>
      <c r="H327" s="36" t="s">
        <v>207</v>
      </c>
      <c r="I327" s="7" t="str">
        <f t="shared" si="54"/>
        <v>PH1-7-011</v>
      </c>
      <c r="J327" s="59"/>
      <c r="K327" s="7"/>
      <c r="L327" s="16"/>
      <c r="M327" s="7" t="s">
        <v>1244</v>
      </c>
      <c r="N327" s="35">
        <v>25019</v>
      </c>
      <c r="O327" s="7" t="s">
        <v>206</v>
      </c>
      <c r="P327" s="53">
        <v>11481</v>
      </c>
      <c r="Q327" s="36">
        <v>80</v>
      </c>
      <c r="R327" s="36"/>
      <c r="S327" s="36"/>
      <c r="T327" s="38" t="s">
        <v>207</v>
      </c>
      <c r="U327" s="7" t="str">
        <f t="shared" si="53"/>
        <v>PH2-5-019</v>
      </c>
      <c r="V327" s="7"/>
      <c r="W327" s="7"/>
      <c r="X327" s="16"/>
      <c r="Y327" s="16"/>
      <c r="Z327" s="16"/>
      <c r="AA327" s="16"/>
      <c r="AB327" s="27"/>
      <c r="AC327" s="16"/>
      <c r="AD327" s="16"/>
      <c r="AE327" s="27"/>
      <c r="AF327" s="63"/>
      <c r="AG327" s="16"/>
      <c r="AH327" s="16"/>
      <c r="AI327" s="16"/>
      <c r="AJ327" s="16"/>
      <c r="AK327" s="16"/>
      <c r="AL327" s="16"/>
      <c r="AM327" s="16"/>
      <c r="AN327" s="27"/>
      <c r="AO327" s="27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</row>
    <row r="328" spans="1:56" ht="16.5" customHeight="1">
      <c r="A328" s="7" t="s">
        <v>1245</v>
      </c>
      <c r="B328" s="35">
        <v>17024</v>
      </c>
      <c r="C328" s="7" t="s">
        <v>206</v>
      </c>
      <c r="D328" s="53">
        <v>11546</v>
      </c>
      <c r="E328" s="36">
        <v>80</v>
      </c>
      <c r="F328" s="36"/>
      <c r="G328" s="36"/>
      <c r="H328" s="36"/>
      <c r="I328" s="7" t="str">
        <f t="shared" si="54"/>
        <v>PH1-7-012</v>
      </c>
      <c r="J328" s="66" t="s">
        <v>160</v>
      </c>
      <c r="K328" s="7"/>
      <c r="L328" s="16"/>
      <c r="M328" s="7" t="s">
        <v>1246</v>
      </c>
      <c r="N328" s="35">
        <v>25020</v>
      </c>
      <c r="O328" s="7" t="s">
        <v>206</v>
      </c>
      <c r="P328" s="53">
        <v>11486</v>
      </c>
      <c r="Q328" s="36">
        <v>80</v>
      </c>
      <c r="R328" s="36"/>
      <c r="S328" s="36"/>
      <c r="T328" s="38"/>
      <c r="U328" s="7" t="str">
        <f t="shared" si="53"/>
        <v>PH2-5-020</v>
      </c>
      <c r="V328" s="7"/>
      <c r="W328" s="7"/>
      <c r="X328" s="16"/>
      <c r="Y328" s="16"/>
      <c r="Z328" s="16"/>
      <c r="AA328" s="16"/>
      <c r="AB328" s="27"/>
      <c r="AC328" s="16"/>
      <c r="AD328" s="16"/>
      <c r="AE328" s="27"/>
      <c r="AF328" s="63"/>
      <c r="AG328" s="16"/>
      <c r="AH328" s="16"/>
      <c r="AI328" s="16"/>
      <c r="AJ328" s="16"/>
      <c r="AK328" s="16"/>
      <c r="AL328" s="16"/>
      <c r="AM328" s="16"/>
      <c r="AN328" s="27"/>
      <c r="AO328" s="27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</row>
    <row r="329" spans="1:56" ht="16.5" customHeight="1">
      <c r="A329" s="7" t="s">
        <v>1247</v>
      </c>
      <c r="B329" s="35">
        <v>17031</v>
      </c>
      <c r="C329" s="7" t="s">
        <v>641</v>
      </c>
      <c r="D329" s="53">
        <v>11551</v>
      </c>
      <c r="E329" s="36">
        <v>80</v>
      </c>
      <c r="F329" s="36"/>
      <c r="G329" s="36"/>
      <c r="H329" s="36" t="s">
        <v>207</v>
      </c>
      <c r="I329" s="7" t="str">
        <f t="shared" si="54"/>
        <v>PH1-7-013</v>
      </c>
      <c r="J329" s="59" t="s">
        <v>1248</v>
      </c>
      <c r="K329" s="7"/>
      <c r="L329" s="16"/>
      <c r="M329" s="7" t="s">
        <v>1249</v>
      </c>
      <c r="N329" s="35">
        <v>25021</v>
      </c>
      <c r="O329" s="7" t="s">
        <v>206</v>
      </c>
      <c r="P329" s="53">
        <v>11491</v>
      </c>
      <c r="Q329" s="36">
        <v>80</v>
      </c>
      <c r="R329" s="36"/>
      <c r="S329" s="36"/>
      <c r="T329" s="38" t="s">
        <v>207</v>
      </c>
      <c r="U329" s="7" t="str">
        <f t="shared" si="53"/>
        <v>PH2-5-021</v>
      </c>
      <c r="V329" s="7"/>
      <c r="W329" s="7"/>
      <c r="X329" s="27" t="s">
        <v>708</v>
      </c>
      <c r="Y329" s="16"/>
      <c r="Z329" s="16"/>
      <c r="AA329" s="16"/>
      <c r="AB329" s="27"/>
      <c r="AC329" s="16"/>
      <c r="AD329" s="16"/>
      <c r="AE329" s="27"/>
      <c r="AF329" s="63"/>
      <c r="AG329" s="16"/>
      <c r="AH329" s="16"/>
      <c r="AI329" s="16"/>
      <c r="AJ329" s="16"/>
      <c r="AK329" s="16"/>
      <c r="AL329" s="16"/>
      <c r="AM329" s="16"/>
      <c r="AN329" s="27"/>
      <c r="AO329" s="27"/>
      <c r="AP329" s="27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</row>
    <row r="330" spans="1:56" ht="16.5" customHeight="1">
      <c r="A330" s="7" t="s">
        <v>1250</v>
      </c>
      <c r="B330" s="35">
        <v>17032</v>
      </c>
      <c r="C330" s="7" t="s">
        <v>326</v>
      </c>
      <c r="D330" s="53">
        <v>11556</v>
      </c>
      <c r="E330" s="36">
        <v>80</v>
      </c>
      <c r="F330" s="36"/>
      <c r="G330" s="36"/>
      <c r="H330" s="36"/>
      <c r="I330" s="7" t="str">
        <f t="shared" si="54"/>
        <v>PH1-7-014</v>
      </c>
      <c r="J330" s="59"/>
      <c r="K330" s="7"/>
      <c r="L330" s="16"/>
      <c r="M330" s="7" t="s">
        <v>1251</v>
      </c>
      <c r="N330" s="35">
        <v>25022</v>
      </c>
      <c r="O330" s="7" t="s">
        <v>206</v>
      </c>
      <c r="P330" s="53">
        <v>11496</v>
      </c>
      <c r="Q330" s="36">
        <v>80</v>
      </c>
      <c r="R330" s="36"/>
      <c r="S330" s="36"/>
      <c r="T330" s="38"/>
      <c r="U330" s="7" t="str">
        <f t="shared" si="53"/>
        <v>PH2-5-022</v>
      </c>
      <c r="V330" s="7"/>
      <c r="W330" s="7"/>
      <c r="X330" s="27" t="s">
        <v>708</v>
      </c>
      <c r="Y330" s="16"/>
      <c r="Z330" s="16"/>
      <c r="AA330" s="16"/>
      <c r="AB330" s="27"/>
      <c r="AC330" s="16"/>
      <c r="AD330" s="16"/>
      <c r="AE330" s="27"/>
      <c r="AF330" s="63"/>
      <c r="AG330" s="16"/>
      <c r="AH330" s="16"/>
      <c r="AI330" s="16"/>
      <c r="AJ330" s="16"/>
      <c r="AK330" s="16"/>
      <c r="AL330" s="16"/>
      <c r="AM330" s="16"/>
      <c r="AN330" s="27"/>
      <c r="AO330" s="27"/>
      <c r="AP330" s="27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</row>
    <row r="331" spans="1:56" ht="16.5" customHeight="1">
      <c r="A331" s="7" t="s">
        <v>1252</v>
      </c>
      <c r="B331" s="35">
        <v>17033</v>
      </c>
      <c r="C331" s="7" t="s">
        <v>206</v>
      </c>
      <c r="D331" s="53">
        <v>11561</v>
      </c>
      <c r="E331" s="36">
        <v>80</v>
      </c>
      <c r="F331" s="36"/>
      <c r="G331" s="36"/>
      <c r="H331" s="36" t="s">
        <v>207</v>
      </c>
      <c r="I331" s="7" t="str">
        <f t="shared" si="54"/>
        <v>PH1-7-015</v>
      </c>
      <c r="J331" s="59"/>
      <c r="K331" s="7"/>
      <c r="L331" s="16"/>
      <c r="M331" s="7" t="s">
        <v>1253</v>
      </c>
      <c r="N331" s="35">
        <v>25023</v>
      </c>
      <c r="O331" s="7" t="s">
        <v>206</v>
      </c>
      <c r="P331" s="53">
        <v>11501</v>
      </c>
      <c r="Q331" s="36">
        <v>80</v>
      </c>
      <c r="R331" s="36"/>
      <c r="S331" s="36"/>
      <c r="T331" s="38" t="s">
        <v>207</v>
      </c>
      <c r="U331" s="7" t="str">
        <f t="shared" si="53"/>
        <v>PH2-5-023</v>
      </c>
      <c r="V331" s="7"/>
      <c r="W331" s="7"/>
      <c r="X331" s="27" t="s">
        <v>708</v>
      </c>
      <c r="Y331" s="16"/>
      <c r="Z331" s="16"/>
      <c r="AA331" s="16"/>
      <c r="AB331" s="27"/>
      <c r="AC331" s="16"/>
      <c r="AD331" s="16"/>
      <c r="AE331" s="27"/>
      <c r="AF331" s="63"/>
      <c r="AG331" s="16"/>
      <c r="AH331" s="16"/>
      <c r="AI331" s="16"/>
      <c r="AJ331" s="16"/>
      <c r="AK331" s="16"/>
      <c r="AL331" s="16"/>
      <c r="AM331" s="16"/>
      <c r="AN331" s="27"/>
      <c r="AO331" s="27"/>
      <c r="AP331" s="27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</row>
    <row r="332" spans="1:56" ht="16.5" customHeight="1">
      <c r="A332" s="7" t="s">
        <v>1254</v>
      </c>
      <c r="B332" s="35">
        <v>17034</v>
      </c>
      <c r="C332" s="7" t="s">
        <v>206</v>
      </c>
      <c r="D332" s="53">
        <v>11566</v>
      </c>
      <c r="E332" s="36">
        <v>80</v>
      </c>
      <c r="F332" s="36"/>
      <c r="G332" s="36"/>
      <c r="H332" s="36"/>
      <c r="I332" s="7" t="str">
        <f t="shared" si="54"/>
        <v>PH1-7-016</v>
      </c>
      <c r="J332" s="66" t="s">
        <v>162</v>
      </c>
      <c r="K332" s="7"/>
      <c r="L332" s="16"/>
      <c r="M332" s="7" t="s">
        <v>1255</v>
      </c>
      <c r="N332" s="35">
        <v>25024</v>
      </c>
      <c r="O332" s="7" t="s">
        <v>206</v>
      </c>
      <c r="P332" s="53">
        <v>11506</v>
      </c>
      <c r="Q332" s="36">
        <v>80</v>
      </c>
      <c r="R332" s="36"/>
      <c r="S332" s="36"/>
      <c r="T332" s="38"/>
      <c r="U332" s="7" t="str">
        <f t="shared" si="53"/>
        <v>PH2-5-024</v>
      </c>
      <c r="V332" s="7"/>
      <c r="W332" s="7"/>
      <c r="X332" s="27" t="s">
        <v>708</v>
      </c>
      <c r="Y332" s="16"/>
      <c r="Z332" s="16"/>
      <c r="AA332" s="16"/>
      <c r="AB332" s="27"/>
      <c r="AC332" s="16"/>
      <c r="AD332" s="16"/>
      <c r="AE332" s="27"/>
      <c r="AF332" s="63"/>
      <c r="AG332" s="16"/>
      <c r="AH332" s="16"/>
      <c r="AI332" s="16"/>
      <c r="AJ332" s="16"/>
      <c r="AK332" s="16"/>
      <c r="AL332" s="16"/>
      <c r="AM332" s="16"/>
      <c r="AN332" s="27"/>
      <c r="AO332" s="27"/>
      <c r="AP332" s="27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</row>
    <row r="333" spans="1:56" ht="16.5" customHeight="1">
      <c r="A333" s="7" t="s">
        <v>1256</v>
      </c>
      <c r="B333" s="35">
        <v>17041</v>
      </c>
      <c r="C333" s="7" t="s">
        <v>641</v>
      </c>
      <c r="D333" s="53">
        <v>11571</v>
      </c>
      <c r="E333" s="36">
        <v>80</v>
      </c>
      <c r="F333" s="36"/>
      <c r="G333" s="36"/>
      <c r="H333" s="36" t="s">
        <v>207</v>
      </c>
      <c r="I333" s="7" t="str">
        <f t="shared" si="54"/>
        <v>PH1-7-017</v>
      </c>
      <c r="J333" s="59" t="s">
        <v>1257</v>
      </c>
      <c r="K333" s="7"/>
      <c r="L333" s="16"/>
      <c r="M333" s="7" t="s">
        <v>1258</v>
      </c>
      <c r="N333" s="35">
        <v>25025</v>
      </c>
      <c r="O333" s="7" t="s">
        <v>206</v>
      </c>
      <c r="P333" s="53">
        <v>11511</v>
      </c>
      <c r="Q333" s="36">
        <v>80</v>
      </c>
      <c r="R333" s="36"/>
      <c r="S333" s="36"/>
      <c r="T333" s="38" t="s">
        <v>207</v>
      </c>
      <c r="U333" s="7" t="str">
        <f t="shared" si="53"/>
        <v>PH2-5-025</v>
      </c>
      <c r="V333" s="7"/>
      <c r="W333" s="7"/>
      <c r="X333" s="27" t="s">
        <v>708</v>
      </c>
      <c r="Y333" s="16"/>
      <c r="Z333" s="16"/>
      <c r="AA333" s="16"/>
      <c r="AB333" s="27"/>
      <c r="AC333" s="16"/>
      <c r="AD333" s="16"/>
      <c r="AE333" s="27"/>
      <c r="AF333" s="63"/>
      <c r="AG333" s="16"/>
      <c r="AH333" s="16"/>
      <c r="AI333" s="16"/>
      <c r="AJ333" s="16"/>
      <c r="AK333" s="16"/>
      <c r="AL333" s="16"/>
      <c r="AM333" s="16"/>
      <c r="AN333" s="27"/>
      <c r="AO333" s="27"/>
      <c r="AP333" s="27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</row>
    <row r="334" spans="1:56" ht="16.5" customHeight="1">
      <c r="A334" s="7" t="s">
        <v>1259</v>
      </c>
      <c r="B334" s="35">
        <v>17042</v>
      </c>
      <c r="C334" s="7" t="s">
        <v>326</v>
      </c>
      <c r="D334" s="53">
        <v>11576</v>
      </c>
      <c r="E334" s="36">
        <v>80</v>
      </c>
      <c r="F334" s="36"/>
      <c r="G334" s="36"/>
      <c r="H334" s="36"/>
      <c r="I334" s="7" t="str">
        <f t="shared" si="54"/>
        <v>PH1-7-018</v>
      </c>
      <c r="J334" s="59"/>
      <c r="K334" s="7"/>
      <c r="L334" s="16"/>
      <c r="M334" s="7" t="s">
        <v>1260</v>
      </c>
      <c r="N334" s="35">
        <v>25026</v>
      </c>
      <c r="O334" s="7" t="s">
        <v>206</v>
      </c>
      <c r="P334" s="53">
        <v>11516</v>
      </c>
      <c r="Q334" s="36">
        <v>80</v>
      </c>
      <c r="R334" s="36"/>
      <c r="S334" s="36"/>
      <c r="T334" s="38"/>
      <c r="U334" s="7" t="str">
        <f t="shared" si="53"/>
        <v>PH2-5-026</v>
      </c>
      <c r="V334" s="7"/>
      <c r="W334" s="7"/>
      <c r="X334" s="27" t="s">
        <v>708</v>
      </c>
      <c r="Y334" s="16"/>
      <c r="Z334" s="16"/>
      <c r="AA334" s="16"/>
      <c r="AB334" s="27"/>
      <c r="AC334" s="16"/>
      <c r="AD334" s="16"/>
      <c r="AE334" s="27"/>
      <c r="AF334" s="63"/>
      <c r="AG334" s="16"/>
      <c r="AH334" s="16"/>
      <c r="AI334" s="16"/>
      <c r="AJ334" s="16"/>
      <c r="AK334" s="16"/>
      <c r="AL334" s="16"/>
      <c r="AM334" s="16"/>
      <c r="AN334" s="27"/>
      <c r="AO334" s="27"/>
      <c r="AP334" s="27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</row>
    <row r="335" spans="1:56" ht="16.5" customHeight="1">
      <c r="A335" s="7" t="s">
        <v>1261</v>
      </c>
      <c r="B335" s="35">
        <v>17043</v>
      </c>
      <c r="C335" s="7" t="s">
        <v>206</v>
      </c>
      <c r="D335" s="53">
        <v>11581</v>
      </c>
      <c r="E335" s="36">
        <v>80</v>
      </c>
      <c r="F335" s="36"/>
      <c r="G335" s="36"/>
      <c r="H335" s="36" t="s">
        <v>207</v>
      </c>
      <c r="I335" s="7" t="str">
        <f t="shared" si="54"/>
        <v>PH1-7-019</v>
      </c>
      <c r="J335" s="59"/>
      <c r="K335" s="7"/>
      <c r="L335" s="16"/>
      <c r="M335" s="7" t="s">
        <v>1262</v>
      </c>
      <c r="N335" s="35">
        <v>25027</v>
      </c>
      <c r="O335" s="7" t="s">
        <v>206</v>
      </c>
      <c r="P335" s="53">
        <v>11521</v>
      </c>
      <c r="Q335" s="36">
        <v>80</v>
      </c>
      <c r="R335" s="36"/>
      <c r="S335" s="36"/>
      <c r="T335" s="38" t="s">
        <v>207</v>
      </c>
      <c r="U335" s="7" t="str">
        <f t="shared" si="53"/>
        <v>PH2-5-027</v>
      </c>
      <c r="V335" s="7"/>
      <c r="W335" s="7"/>
      <c r="X335" s="27" t="s">
        <v>708</v>
      </c>
      <c r="Y335" s="16"/>
      <c r="Z335" s="16"/>
      <c r="AA335" s="16"/>
      <c r="AB335" s="27"/>
      <c r="AC335" s="16"/>
      <c r="AD335" s="16"/>
      <c r="AE335" s="27"/>
      <c r="AF335" s="63"/>
      <c r="AG335" s="16"/>
      <c r="AH335" s="16"/>
      <c r="AI335" s="16"/>
      <c r="AJ335" s="16"/>
      <c r="AK335" s="16"/>
      <c r="AL335" s="16"/>
      <c r="AM335" s="16"/>
      <c r="AN335" s="27"/>
      <c r="AO335" s="27"/>
      <c r="AP335" s="27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</row>
    <row r="336" spans="1:56" ht="16.5" customHeight="1">
      <c r="A336" s="7" t="s">
        <v>1263</v>
      </c>
      <c r="B336" s="35">
        <v>17044</v>
      </c>
      <c r="C336" s="7" t="s">
        <v>206</v>
      </c>
      <c r="D336" s="53">
        <v>11586</v>
      </c>
      <c r="E336" s="36">
        <v>80</v>
      </c>
      <c r="F336" s="36"/>
      <c r="G336" s="36"/>
      <c r="H336" s="36"/>
      <c r="I336" s="7" t="str">
        <f t="shared" si="54"/>
        <v>PH1-7-020</v>
      </c>
      <c r="J336" s="66" t="s">
        <v>163</v>
      </c>
      <c r="K336" s="7"/>
      <c r="L336" s="16"/>
      <c r="M336" s="7" t="s">
        <v>1264</v>
      </c>
      <c r="N336" s="35">
        <v>25028</v>
      </c>
      <c r="O336" s="7" t="s">
        <v>206</v>
      </c>
      <c r="P336" s="53">
        <v>11526</v>
      </c>
      <c r="Q336" s="36">
        <v>80</v>
      </c>
      <c r="R336" s="36"/>
      <c r="S336" s="36"/>
      <c r="T336" s="38"/>
      <c r="U336" s="7" t="str">
        <f t="shared" si="53"/>
        <v>PH2-5-028</v>
      </c>
      <c r="V336" s="7"/>
      <c r="W336" s="7"/>
      <c r="X336" s="27" t="s">
        <v>708</v>
      </c>
      <c r="Y336" s="16"/>
      <c r="Z336" s="16"/>
      <c r="AA336" s="16"/>
      <c r="AB336" s="27"/>
      <c r="AC336" s="16"/>
      <c r="AD336" s="16"/>
      <c r="AE336" s="27"/>
      <c r="AF336" s="63"/>
      <c r="AG336" s="16"/>
      <c r="AH336" s="16"/>
      <c r="AI336" s="16"/>
      <c r="AJ336" s="16"/>
      <c r="AK336" s="16"/>
      <c r="AL336" s="16"/>
      <c r="AM336" s="16"/>
      <c r="AN336" s="27"/>
      <c r="AO336" s="27"/>
      <c r="AP336" s="27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</row>
    <row r="337" spans="1:56" ht="16.5" customHeight="1">
      <c r="A337" s="7" t="s">
        <v>1265</v>
      </c>
      <c r="B337" s="35">
        <v>17051</v>
      </c>
      <c r="C337" s="7" t="s">
        <v>641</v>
      </c>
      <c r="D337" s="53">
        <v>11591</v>
      </c>
      <c r="E337" s="36">
        <v>80</v>
      </c>
      <c r="F337" s="36"/>
      <c r="G337" s="36"/>
      <c r="H337" s="36" t="s">
        <v>207</v>
      </c>
      <c r="I337" s="7" t="str">
        <f t="shared" si="54"/>
        <v>PH1-7-021</v>
      </c>
      <c r="J337" s="59" t="s">
        <v>1266</v>
      </c>
      <c r="K337" s="7"/>
      <c r="L337" s="16"/>
      <c r="M337" s="7" t="s">
        <v>1267</v>
      </c>
      <c r="N337" s="35">
        <v>25029</v>
      </c>
      <c r="O337" s="7" t="s">
        <v>206</v>
      </c>
      <c r="P337" s="53">
        <v>11531</v>
      </c>
      <c r="Q337" s="36">
        <v>80</v>
      </c>
      <c r="R337" s="36"/>
      <c r="S337" s="36"/>
      <c r="T337" s="38" t="s">
        <v>207</v>
      </c>
      <c r="U337" s="7" t="str">
        <f t="shared" si="53"/>
        <v>PH2-5-029</v>
      </c>
      <c r="V337" s="7"/>
      <c r="W337" s="7"/>
      <c r="X337" s="27" t="s">
        <v>708</v>
      </c>
      <c r="Y337" s="16"/>
      <c r="Z337" s="16"/>
      <c r="AA337" s="16"/>
      <c r="AB337" s="27"/>
      <c r="AC337" s="16"/>
      <c r="AD337" s="16"/>
      <c r="AE337" s="27"/>
      <c r="AF337" s="63"/>
      <c r="AG337" s="16"/>
      <c r="AH337" s="16"/>
      <c r="AI337" s="16"/>
      <c r="AJ337" s="16"/>
      <c r="AK337" s="16"/>
      <c r="AL337" s="16"/>
      <c r="AM337" s="16"/>
      <c r="AN337" s="27"/>
      <c r="AO337" s="27"/>
      <c r="AP337" s="27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</row>
    <row r="338" spans="1:56" ht="16.5" customHeight="1">
      <c r="A338" s="7" t="s">
        <v>1268</v>
      </c>
      <c r="B338" s="35">
        <v>17052</v>
      </c>
      <c r="C338" s="7" t="s">
        <v>326</v>
      </c>
      <c r="D338" s="53">
        <v>11596</v>
      </c>
      <c r="E338" s="36">
        <v>80</v>
      </c>
      <c r="F338" s="36"/>
      <c r="G338" s="36"/>
      <c r="H338" s="36"/>
      <c r="I338" s="7" t="str">
        <f t="shared" si="54"/>
        <v>PH1-7-022</v>
      </c>
      <c r="J338" s="59"/>
      <c r="K338" s="7"/>
      <c r="L338" s="16"/>
      <c r="M338" s="7" t="s">
        <v>1269</v>
      </c>
      <c r="N338" s="35">
        <v>25030</v>
      </c>
      <c r="O338" s="7" t="s">
        <v>206</v>
      </c>
      <c r="P338" s="53">
        <v>11536</v>
      </c>
      <c r="Q338" s="36">
        <v>80</v>
      </c>
      <c r="R338" s="36"/>
      <c r="S338" s="36"/>
      <c r="T338" s="38"/>
      <c r="U338" s="7" t="str">
        <f t="shared" si="53"/>
        <v>PH2-5-030</v>
      </c>
      <c r="V338" s="7"/>
      <c r="W338" s="7"/>
      <c r="X338" s="27" t="s">
        <v>708</v>
      </c>
      <c r="Y338" s="16"/>
      <c r="Z338" s="16"/>
      <c r="AA338" s="16"/>
      <c r="AB338" s="27"/>
      <c r="AC338" s="16"/>
      <c r="AD338" s="16"/>
      <c r="AE338" s="27"/>
      <c r="AF338" s="63"/>
      <c r="AG338" s="16"/>
      <c r="AH338" s="16"/>
      <c r="AI338" s="16"/>
      <c r="AJ338" s="16"/>
      <c r="AK338" s="16"/>
      <c r="AL338" s="16"/>
      <c r="AM338" s="16"/>
      <c r="AN338" s="27"/>
      <c r="AO338" s="27"/>
      <c r="AP338" s="27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</row>
    <row r="339" spans="1:56" ht="16.5" customHeight="1">
      <c r="A339" s="7" t="s">
        <v>1270</v>
      </c>
      <c r="B339" s="35">
        <v>17053</v>
      </c>
      <c r="C339" s="7" t="s">
        <v>206</v>
      </c>
      <c r="D339" s="53">
        <v>11601</v>
      </c>
      <c r="E339" s="36">
        <v>80</v>
      </c>
      <c r="F339" s="36"/>
      <c r="G339" s="36"/>
      <c r="H339" s="36" t="s">
        <v>207</v>
      </c>
      <c r="I339" s="7" t="str">
        <f t="shared" si="54"/>
        <v>PH1-7-023</v>
      </c>
      <c r="J339" s="59"/>
      <c r="K339" s="7"/>
      <c r="L339" s="16"/>
      <c r="M339" s="7" t="s">
        <v>1271</v>
      </c>
      <c r="N339" s="35">
        <v>25031</v>
      </c>
      <c r="O339" s="7" t="s">
        <v>206</v>
      </c>
      <c r="P339" s="53">
        <v>11541</v>
      </c>
      <c r="Q339" s="36">
        <v>80</v>
      </c>
      <c r="R339" s="36"/>
      <c r="S339" s="36"/>
      <c r="T339" s="38" t="s">
        <v>207</v>
      </c>
      <c r="U339" s="7" t="str">
        <f t="shared" si="53"/>
        <v>PH2-5-031</v>
      </c>
      <c r="V339" s="7"/>
      <c r="W339" s="7"/>
      <c r="X339" s="27" t="s">
        <v>708</v>
      </c>
      <c r="Y339" s="16"/>
      <c r="Z339" s="16"/>
      <c r="AA339" s="16"/>
      <c r="AB339" s="27"/>
      <c r="AC339" s="16"/>
      <c r="AD339" s="16"/>
      <c r="AE339" s="27"/>
      <c r="AF339" s="63"/>
      <c r="AG339" s="16"/>
      <c r="AH339" s="16"/>
      <c r="AI339" s="16"/>
      <c r="AJ339" s="16"/>
      <c r="AK339" s="16"/>
      <c r="AL339" s="16"/>
      <c r="AM339" s="16"/>
      <c r="AN339" s="27"/>
      <c r="AO339" s="27"/>
      <c r="AP339" s="27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</row>
    <row r="340" spans="1:56" ht="16.5" customHeight="1">
      <c r="A340" s="7" t="s">
        <v>1272</v>
      </c>
      <c r="B340" s="35">
        <v>17054</v>
      </c>
      <c r="C340" s="7" t="s">
        <v>206</v>
      </c>
      <c r="D340" s="53">
        <v>11606</v>
      </c>
      <c r="E340" s="36">
        <v>80</v>
      </c>
      <c r="F340" s="36"/>
      <c r="G340" s="36"/>
      <c r="H340" s="36"/>
      <c r="I340" s="7" t="str">
        <f t="shared" si="54"/>
        <v>PH1-7-024</v>
      </c>
      <c r="J340" s="66" t="s">
        <v>1273</v>
      </c>
      <c r="K340" s="7"/>
      <c r="L340" s="16"/>
      <c r="M340" s="7" t="s">
        <v>1274</v>
      </c>
      <c r="N340" s="35">
        <v>25032</v>
      </c>
      <c r="O340" s="7" t="s">
        <v>206</v>
      </c>
      <c r="P340" s="53">
        <v>11546</v>
      </c>
      <c r="Q340" s="36">
        <v>80</v>
      </c>
      <c r="R340" s="36"/>
      <c r="S340" s="36"/>
      <c r="T340" s="38"/>
      <c r="U340" s="7" t="str">
        <f t="shared" si="53"/>
        <v>PH2-5-032</v>
      </c>
      <c r="V340" s="7"/>
      <c r="W340" s="7"/>
      <c r="X340" s="27" t="s">
        <v>708</v>
      </c>
      <c r="Y340" s="16"/>
      <c r="Z340" s="16"/>
      <c r="AA340" s="16"/>
      <c r="AB340" s="27"/>
      <c r="AC340" s="16"/>
      <c r="AD340" s="16"/>
      <c r="AE340" s="27"/>
      <c r="AF340" s="63"/>
      <c r="AG340" s="16"/>
      <c r="AH340" s="16"/>
      <c r="AI340" s="16"/>
      <c r="AJ340" s="16"/>
      <c r="AK340" s="16"/>
      <c r="AL340" s="16"/>
      <c r="AM340" s="16"/>
      <c r="AN340" s="27"/>
      <c r="AO340" s="27"/>
      <c r="AP340" s="27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</row>
    <row r="341" spans="1:56" ht="16.5" customHeight="1">
      <c r="A341" s="16"/>
      <c r="B341" s="16"/>
      <c r="C341" s="16"/>
      <c r="D341" s="27"/>
      <c r="E341" s="27"/>
      <c r="F341" s="27"/>
      <c r="G341" s="27"/>
      <c r="H341" s="27"/>
      <c r="I341" s="16"/>
      <c r="J341" s="16"/>
      <c r="K341" s="16"/>
      <c r="L341" s="16"/>
      <c r="M341" s="7" t="s">
        <v>1275</v>
      </c>
      <c r="N341" s="35">
        <v>25033</v>
      </c>
      <c r="O341" s="7" t="s">
        <v>663</v>
      </c>
      <c r="P341" s="53">
        <v>11551</v>
      </c>
      <c r="Q341" s="36">
        <v>80</v>
      </c>
      <c r="R341" s="36"/>
      <c r="S341" s="36"/>
      <c r="T341" s="38" t="s">
        <v>207</v>
      </c>
      <c r="U341" s="7" t="str">
        <f t="shared" si="53"/>
        <v>PH2-5-033</v>
      </c>
      <c r="V341" s="7"/>
      <c r="W341" s="7"/>
      <c r="X341" s="27" t="s">
        <v>708</v>
      </c>
      <c r="Y341" s="16"/>
      <c r="Z341" s="16"/>
      <c r="AA341" s="16"/>
      <c r="AB341" s="27"/>
      <c r="AC341" s="16"/>
      <c r="AD341" s="16"/>
      <c r="AE341" s="27"/>
      <c r="AF341" s="63"/>
      <c r="AG341" s="16"/>
      <c r="AH341" s="16"/>
      <c r="AI341" s="16"/>
      <c r="AJ341" s="16"/>
      <c r="AK341" s="16"/>
      <c r="AL341" s="16"/>
      <c r="AM341" s="16"/>
      <c r="AN341" s="27"/>
      <c r="AO341" s="27"/>
      <c r="AP341" s="27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</row>
    <row r="342" spans="1:56" ht="16.5" customHeight="1">
      <c r="A342" s="213" t="s">
        <v>33</v>
      </c>
      <c r="B342" s="214"/>
      <c r="C342" s="215"/>
      <c r="D342" s="32"/>
      <c r="E342" s="32"/>
      <c r="F342" s="32"/>
      <c r="G342" s="32"/>
      <c r="H342" s="32"/>
      <c r="I342" s="32"/>
      <c r="J342" s="32"/>
      <c r="K342" s="32"/>
      <c r="L342" s="16"/>
      <c r="M342" s="7" t="s">
        <v>1276</v>
      </c>
      <c r="N342" s="35">
        <v>25034</v>
      </c>
      <c r="O342" s="7" t="s">
        <v>663</v>
      </c>
      <c r="P342" s="53">
        <v>11556</v>
      </c>
      <c r="Q342" s="36">
        <v>80</v>
      </c>
      <c r="R342" s="36"/>
      <c r="S342" s="36"/>
      <c r="T342" s="38"/>
      <c r="U342" s="7" t="str">
        <f t="shared" si="53"/>
        <v>PH2-5-034</v>
      </c>
      <c r="V342" s="7"/>
      <c r="W342" s="7"/>
      <c r="X342" s="27" t="s">
        <v>708</v>
      </c>
      <c r="Y342" s="16"/>
      <c r="Z342" s="16"/>
      <c r="AA342" s="16"/>
      <c r="AB342" s="27"/>
      <c r="AC342" s="16"/>
      <c r="AD342" s="16"/>
      <c r="AE342" s="27"/>
      <c r="AF342" s="63"/>
      <c r="AG342" s="16"/>
      <c r="AH342" s="16"/>
      <c r="AI342" s="16"/>
      <c r="AJ342" s="16"/>
      <c r="AK342" s="16"/>
      <c r="AL342" s="16"/>
      <c r="AM342" s="16"/>
      <c r="AN342" s="27"/>
      <c r="AO342" s="27"/>
      <c r="AP342" s="27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</row>
    <row r="343" spans="1:56" ht="16.5" customHeight="1">
      <c r="A343" s="7" t="s">
        <v>1277</v>
      </c>
      <c r="B343" s="35">
        <v>18001</v>
      </c>
      <c r="C343" s="7" t="s">
        <v>50</v>
      </c>
      <c r="D343" s="36">
        <v>12701</v>
      </c>
      <c r="E343" s="36"/>
      <c r="F343" s="36"/>
      <c r="G343" s="36"/>
      <c r="H343" s="36"/>
      <c r="I343" s="7"/>
      <c r="J343" s="7"/>
      <c r="K343" s="7"/>
      <c r="L343" s="16"/>
      <c r="M343" s="7" t="s">
        <v>1278</v>
      </c>
      <c r="N343" s="35">
        <v>25035</v>
      </c>
      <c r="O343" s="7" t="s">
        <v>206</v>
      </c>
      <c r="P343" s="53">
        <v>11561</v>
      </c>
      <c r="Q343" s="36">
        <v>80</v>
      </c>
      <c r="R343" s="36"/>
      <c r="S343" s="36"/>
      <c r="T343" s="38" t="s">
        <v>207</v>
      </c>
      <c r="U343" s="7" t="str">
        <f t="shared" si="53"/>
        <v>PH2-5-035</v>
      </c>
      <c r="V343" s="57" t="s">
        <v>99</v>
      </c>
      <c r="W343" s="7"/>
      <c r="X343" s="27" t="s">
        <v>708</v>
      </c>
      <c r="Y343" s="16"/>
      <c r="Z343" s="16"/>
      <c r="AA343" s="16"/>
      <c r="AB343" s="27"/>
      <c r="AC343" s="16"/>
      <c r="AD343" s="16"/>
      <c r="AE343" s="27"/>
      <c r="AF343" s="63"/>
      <c r="AG343" s="16"/>
      <c r="AH343" s="16"/>
      <c r="AI343" s="16"/>
      <c r="AJ343" s="16"/>
      <c r="AK343" s="16"/>
      <c r="AL343" s="16"/>
      <c r="AM343" s="16"/>
      <c r="AN343" s="27"/>
      <c r="AO343" s="27"/>
      <c r="AP343" s="27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</row>
    <row r="344" spans="1:56" ht="16.5" customHeight="1">
      <c r="A344" s="7" t="s">
        <v>1279</v>
      </c>
      <c r="B344" s="35">
        <v>18002</v>
      </c>
      <c r="C344" s="7" t="s">
        <v>57</v>
      </c>
      <c r="D344" s="36">
        <v>12706</v>
      </c>
      <c r="E344" s="36"/>
      <c r="F344" s="36"/>
      <c r="G344" s="36"/>
      <c r="H344" s="36"/>
      <c r="I344" s="7"/>
      <c r="J344" s="7" t="s">
        <v>1280</v>
      </c>
      <c r="K344" s="7"/>
      <c r="L344" s="16"/>
      <c r="M344" s="7" t="s">
        <v>1281</v>
      </c>
      <c r="N344" s="35">
        <v>25036</v>
      </c>
      <c r="O344" s="7" t="s">
        <v>206</v>
      </c>
      <c r="P344" s="53">
        <v>11566</v>
      </c>
      <c r="Q344" s="36">
        <v>80</v>
      </c>
      <c r="R344" s="36"/>
      <c r="S344" s="36"/>
      <c r="T344" s="38"/>
      <c r="U344" s="7" t="str">
        <f t="shared" si="53"/>
        <v>PH2-5-036</v>
      </c>
      <c r="V344" s="7"/>
      <c r="W344" s="7"/>
      <c r="X344" s="27" t="s">
        <v>708</v>
      </c>
      <c r="Y344" s="16"/>
      <c r="Z344" s="16"/>
      <c r="AA344" s="16"/>
      <c r="AB344" s="27"/>
      <c r="AC344" s="16"/>
      <c r="AD344" s="16"/>
      <c r="AE344" s="27"/>
      <c r="AF344" s="63"/>
      <c r="AG344" s="16"/>
      <c r="AH344" s="16"/>
      <c r="AI344" s="16"/>
      <c r="AJ344" s="16"/>
      <c r="AK344" s="16"/>
      <c r="AL344" s="16"/>
      <c r="AM344" s="16"/>
      <c r="AN344" s="27"/>
      <c r="AO344" s="27"/>
      <c r="AP344" s="27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</row>
    <row r="345" spans="1:56" ht="16.5" customHeight="1">
      <c r="A345" s="7" t="s">
        <v>1282</v>
      </c>
      <c r="B345" s="35">
        <v>18003</v>
      </c>
      <c r="C345" s="7" t="s">
        <v>63</v>
      </c>
      <c r="D345" s="36">
        <v>12711</v>
      </c>
      <c r="E345" s="36"/>
      <c r="F345" s="36"/>
      <c r="G345" s="36"/>
      <c r="H345" s="36"/>
      <c r="I345" s="7"/>
      <c r="J345" s="7" t="s">
        <v>1283</v>
      </c>
      <c r="K345" s="7"/>
      <c r="L345" s="16"/>
      <c r="M345" s="7" t="s">
        <v>1284</v>
      </c>
      <c r="N345" s="35">
        <v>25037</v>
      </c>
      <c r="O345" s="7" t="s">
        <v>206</v>
      </c>
      <c r="P345" s="53">
        <v>11571</v>
      </c>
      <c r="Q345" s="36">
        <v>80</v>
      </c>
      <c r="R345" s="36"/>
      <c r="S345" s="36"/>
      <c r="T345" s="38" t="s">
        <v>207</v>
      </c>
      <c r="U345" s="7" t="str">
        <f t="shared" si="53"/>
        <v>PH2-5-037</v>
      </c>
      <c r="V345" s="7" t="s">
        <v>1285</v>
      </c>
      <c r="W345" s="7"/>
      <c r="X345" s="27" t="s">
        <v>708</v>
      </c>
      <c r="Y345" s="16"/>
      <c r="Z345" s="16"/>
      <c r="AA345" s="16"/>
      <c r="AB345" s="27"/>
      <c r="AC345" s="16"/>
      <c r="AD345" s="16"/>
      <c r="AE345" s="27"/>
      <c r="AF345" s="63"/>
      <c r="AG345" s="16"/>
      <c r="AH345" s="16"/>
      <c r="AI345" s="16"/>
      <c r="AJ345" s="16"/>
      <c r="AK345" s="16"/>
      <c r="AL345" s="16"/>
      <c r="AM345" s="16"/>
      <c r="AN345" s="27"/>
      <c r="AO345" s="27"/>
      <c r="AP345" s="27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</row>
    <row r="346" spans="1:56" ht="16.5" customHeight="1">
      <c r="A346" s="7" t="s">
        <v>1286</v>
      </c>
      <c r="B346" s="35">
        <v>18004</v>
      </c>
      <c r="C346" s="7" t="s">
        <v>70</v>
      </c>
      <c r="D346" s="36">
        <v>12716</v>
      </c>
      <c r="E346" s="36"/>
      <c r="F346" s="36"/>
      <c r="G346" s="36"/>
      <c r="H346" s="36"/>
      <c r="I346" s="7"/>
      <c r="J346" s="7"/>
      <c r="K346" s="7"/>
      <c r="L346" s="16"/>
      <c r="M346" s="7" t="s">
        <v>1287</v>
      </c>
      <c r="N346" s="35">
        <v>25038</v>
      </c>
      <c r="O346" s="7" t="s">
        <v>206</v>
      </c>
      <c r="P346" s="53">
        <v>11576</v>
      </c>
      <c r="Q346" s="36"/>
      <c r="R346" s="36"/>
      <c r="S346" s="36">
        <v>1.95</v>
      </c>
      <c r="T346" s="38" t="s">
        <v>207</v>
      </c>
      <c r="U346" s="7" t="str">
        <f t="shared" si="53"/>
        <v>PH2-5-038</v>
      </c>
      <c r="V346" s="7" t="s">
        <v>479</v>
      </c>
      <c r="W346" s="7"/>
      <c r="X346" s="27" t="s">
        <v>708</v>
      </c>
      <c r="Y346" s="16"/>
      <c r="Z346" s="16"/>
      <c r="AA346" s="16"/>
      <c r="AB346" s="27"/>
      <c r="AC346" s="16"/>
      <c r="AD346" s="16"/>
      <c r="AE346" s="27"/>
      <c r="AF346" s="63"/>
      <c r="AG346" s="16"/>
      <c r="AH346" s="16"/>
      <c r="AI346" s="16"/>
      <c r="AJ346" s="16"/>
      <c r="AK346" s="16"/>
      <c r="AL346" s="16"/>
      <c r="AM346" s="16"/>
      <c r="AN346" s="27"/>
      <c r="AO346" s="27"/>
      <c r="AP346" s="27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</row>
    <row r="347" spans="1:56" ht="16.5" customHeight="1">
      <c r="A347" s="7" t="s">
        <v>1288</v>
      </c>
      <c r="B347" s="35">
        <v>18005</v>
      </c>
      <c r="C347" s="7" t="s">
        <v>77</v>
      </c>
      <c r="D347" s="36">
        <v>12721</v>
      </c>
      <c r="E347" s="36"/>
      <c r="F347" s="36"/>
      <c r="G347" s="36"/>
      <c r="H347" s="36"/>
      <c r="I347" s="7"/>
      <c r="J347" s="7"/>
      <c r="K347" s="7"/>
      <c r="L347" s="16"/>
      <c r="M347" s="7" t="s">
        <v>1289</v>
      </c>
      <c r="N347" s="35">
        <v>25039</v>
      </c>
      <c r="O347" s="7" t="s">
        <v>478</v>
      </c>
      <c r="P347" s="53">
        <v>11581</v>
      </c>
      <c r="Q347" s="36">
        <v>80</v>
      </c>
      <c r="R347" s="7"/>
      <c r="S347" s="7"/>
      <c r="T347" s="38" t="s">
        <v>207</v>
      </c>
      <c r="U347" s="7" t="str">
        <f t="shared" si="53"/>
        <v>PH2-5-039</v>
      </c>
      <c r="V347" s="7"/>
      <c r="W347" s="7"/>
      <c r="X347" s="27" t="s">
        <v>708</v>
      </c>
      <c r="Y347" s="16"/>
      <c r="Z347" s="16"/>
      <c r="AA347" s="16"/>
      <c r="AB347" s="27"/>
      <c r="AC347" s="16"/>
      <c r="AD347" s="16"/>
      <c r="AE347" s="27"/>
      <c r="AF347" s="63"/>
      <c r="AG347" s="16"/>
      <c r="AH347" s="16"/>
      <c r="AI347" s="16"/>
      <c r="AJ347" s="16"/>
      <c r="AK347" s="16"/>
      <c r="AL347" s="16"/>
      <c r="AM347" s="16"/>
      <c r="AN347" s="27"/>
      <c r="AO347" s="27"/>
      <c r="AP347" s="27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</row>
    <row r="348" spans="1:56" ht="16.5" customHeight="1">
      <c r="A348" s="7" t="s">
        <v>1290</v>
      </c>
      <c r="B348" s="35">
        <v>18006</v>
      </c>
      <c r="C348" s="7" t="s">
        <v>84</v>
      </c>
      <c r="D348" s="36">
        <v>12726</v>
      </c>
      <c r="E348" s="36"/>
      <c r="F348" s="36"/>
      <c r="G348" s="36"/>
      <c r="H348" s="36"/>
      <c r="I348" s="7"/>
      <c r="J348" s="7"/>
      <c r="K348" s="7"/>
      <c r="L348" s="16"/>
      <c r="M348" s="7" t="s">
        <v>1291</v>
      </c>
      <c r="N348" s="35">
        <v>25040</v>
      </c>
      <c r="O348" s="7" t="s">
        <v>206</v>
      </c>
      <c r="P348" s="53">
        <v>11586</v>
      </c>
      <c r="Q348" s="36">
        <v>80</v>
      </c>
      <c r="R348" s="7"/>
      <c r="S348" s="7"/>
      <c r="T348" s="38"/>
      <c r="U348" s="7" t="str">
        <f t="shared" si="53"/>
        <v>PH2-5-040</v>
      </c>
      <c r="V348" s="7"/>
      <c r="W348" s="7"/>
      <c r="X348" s="27" t="s">
        <v>708</v>
      </c>
      <c r="Y348" s="16"/>
      <c r="Z348" s="16"/>
      <c r="AA348" s="16"/>
      <c r="AB348" s="27"/>
      <c r="AC348" s="16"/>
      <c r="AD348" s="16"/>
      <c r="AE348" s="27"/>
      <c r="AF348" s="63"/>
      <c r="AG348" s="16"/>
      <c r="AH348" s="16"/>
      <c r="AI348" s="16"/>
      <c r="AJ348" s="16"/>
      <c r="AK348" s="16"/>
      <c r="AL348" s="16"/>
      <c r="AM348" s="16"/>
      <c r="AN348" s="27"/>
      <c r="AO348" s="27"/>
      <c r="AP348" s="27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</row>
    <row r="349" spans="1:56" ht="16.5" customHeight="1">
      <c r="A349" s="7" t="s">
        <v>1292</v>
      </c>
      <c r="B349" s="35">
        <v>18007</v>
      </c>
      <c r="C349" s="7" t="s">
        <v>91</v>
      </c>
      <c r="D349" s="36">
        <v>12731</v>
      </c>
      <c r="E349" s="36"/>
      <c r="F349" s="36"/>
      <c r="G349" s="36"/>
      <c r="H349" s="36"/>
      <c r="I349" s="7"/>
      <c r="J349" s="7"/>
      <c r="K349" s="7"/>
      <c r="L349" s="16"/>
      <c r="M349" s="7" t="s">
        <v>1293</v>
      </c>
      <c r="N349" s="35">
        <v>25041</v>
      </c>
      <c r="O349" s="7" t="s">
        <v>206</v>
      </c>
      <c r="P349" s="53">
        <v>11591</v>
      </c>
      <c r="Q349" s="36"/>
      <c r="R349" s="36">
        <v>1.5</v>
      </c>
      <c r="S349" s="36"/>
      <c r="T349" s="38" t="s">
        <v>217</v>
      </c>
      <c r="U349" s="7" t="str">
        <f t="shared" si="53"/>
        <v>PH2-5-041</v>
      </c>
      <c r="V349" s="7"/>
      <c r="W349" s="7"/>
      <c r="X349" s="16"/>
      <c r="Y349" s="16"/>
      <c r="Z349" s="16"/>
      <c r="AA349" s="16"/>
      <c r="AB349" s="27"/>
      <c r="AC349" s="16"/>
      <c r="AD349" s="16"/>
      <c r="AE349" s="27"/>
      <c r="AF349" s="63"/>
      <c r="AG349" s="16"/>
      <c r="AH349" s="16"/>
      <c r="AI349" s="16"/>
      <c r="AJ349" s="16"/>
      <c r="AK349" s="16"/>
      <c r="AL349" s="16"/>
      <c r="AM349" s="16"/>
      <c r="AN349" s="27"/>
      <c r="AO349" s="27"/>
      <c r="AP349" s="27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</row>
    <row r="350" spans="1:56" ht="16.5" customHeight="1">
      <c r="A350" s="7" t="s">
        <v>1294</v>
      </c>
      <c r="B350" s="35">
        <v>18008</v>
      </c>
      <c r="C350" s="7" t="s">
        <v>98</v>
      </c>
      <c r="D350" s="36">
        <v>12736</v>
      </c>
      <c r="E350" s="36"/>
      <c r="F350" s="36"/>
      <c r="G350" s="36"/>
      <c r="H350" s="36"/>
      <c r="I350" s="7"/>
      <c r="J350" s="7"/>
      <c r="K350" s="7"/>
      <c r="L350" s="16"/>
      <c r="M350" s="7" t="s">
        <v>1295</v>
      </c>
      <c r="N350" s="35">
        <v>25042</v>
      </c>
      <c r="O350" s="7" t="s">
        <v>206</v>
      </c>
      <c r="P350" s="53">
        <v>11596</v>
      </c>
      <c r="Q350" s="36">
        <v>80</v>
      </c>
      <c r="R350" s="36"/>
      <c r="S350" s="36"/>
      <c r="T350" s="38" t="s">
        <v>207</v>
      </c>
      <c r="U350" s="7" t="str">
        <f t="shared" si="53"/>
        <v>PH2-5-042</v>
      </c>
      <c r="V350" s="7"/>
      <c r="W350" s="7"/>
      <c r="X350" s="16"/>
      <c r="Y350" s="16"/>
      <c r="Z350" s="16"/>
      <c r="AA350" s="16"/>
      <c r="AB350" s="27"/>
      <c r="AC350" s="16"/>
      <c r="AD350" s="16"/>
      <c r="AE350" s="27"/>
      <c r="AF350" s="63"/>
      <c r="AG350" s="16"/>
      <c r="AH350" s="16"/>
      <c r="AI350" s="16"/>
      <c r="AJ350" s="16"/>
      <c r="AK350" s="16"/>
      <c r="AL350" s="16"/>
      <c r="AM350" s="16"/>
      <c r="AN350" s="27"/>
      <c r="AO350" s="27"/>
      <c r="AP350" s="27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</row>
    <row r="351" spans="1:56" ht="16.5" customHeight="1">
      <c r="A351" s="7" t="s">
        <v>1296</v>
      </c>
      <c r="B351" s="35">
        <v>18009</v>
      </c>
      <c r="C351" s="7" t="s">
        <v>105</v>
      </c>
      <c r="D351" s="36">
        <v>12741</v>
      </c>
      <c r="E351" s="36"/>
      <c r="F351" s="36"/>
      <c r="G351" s="36"/>
      <c r="H351" s="36"/>
      <c r="I351" s="7"/>
      <c r="J351" s="7"/>
      <c r="K351" s="7"/>
      <c r="L351" s="16"/>
      <c r="M351" s="7" t="s">
        <v>1297</v>
      </c>
      <c r="N351" s="35">
        <v>25043</v>
      </c>
      <c r="O351" s="7" t="s">
        <v>206</v>
      </c>
      <c r="P351" s="53">
        <v>11601</v>
      </c>
      <c r="Q351" s="36">
        <v>80</v>
      </c>
      <c r="R351" s="36"/>
      <c r="S351" s="36"/>
      <c r="T351" s="38"/>
      <c r="U351" s="7" t="str">
        <f t="shared" si="53"/>
        <v>PH2-5-043</v>
      </c>
      <c r="V351" s="7"/>
      <c r="W351" s="7"/>
      <c r="X351" s="16"/>
      <c r="Y351" s="16"/>
      <c r="Z351" s="16"/>
      <c r="AA351" s="16"/>
      <c r="AB351" s="27"/>
      <c r="AC351" s="16"/>
      <c r="AD351" s="16"/>
      <c r="AE351" s="27"/>
      <c r="AF351" s="63"/>
      <c r="AG351" s="16"/>
      <c r="AH351" s="16"/>
      <c r="AI351" s="16"/>
      <c r="AJ351" s="16"/>
      <c r="AK351" s="16"/>
      <c r="AL351" s="16"/>
      <c r="AM351" s="16"/>
      <c r="AN351" s="27"/>
      <c r="AO351" s="27"/>
      <c r="AP351" s="27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</row>
    <row r="352" spans="1:56" ht="16.5" customHeight="1">
      <c r="A352" s="7" t="s">
        <v>1298</v>
      </c>
      <c r="B352" s="35">
        <v>18010</v>
      </c>
      <c r="C352" s="7" t="s">
        <v>112</v>
      </c>
      <c r="D352" s="36">
        <v>12746</v>
      </c>
      <c r="E352" s="36"/>
      <c r="F352" s="36"/>
      <c r="G352" s="36"/>
      <c r="H352" s="36"/>
      <c r="I352" s="7"/>
      <c r="J352" s="7"/>
      <c r="K352" s="7"/>
      <c r="L352" s="16"/>
      <c r="M352" s="7" t="s">
        <v>1299</v>
      </c>
      <c r="N352" s="35">
        <v>25044</v>
      </c>
      <c r="O352" s="7" t="s">
        <v>206</v>
      </c>
      <c r="P352" s="53">
        <v>11606</v>
      </c>
      <c r="Q352" s="36">
        <v>80</v>
      </c>
      <c r="R352" s="36"/>
      <c r="S352" s="36"/>
      <c r="T352" s="38" t="s">
        <v>207</v>
      </c>
      <c r="U352" s="7" t="str">
        <f t="shared" si="53"/>
        <v>PH2-5-044</v>
      </c>
      <c r="V352" s="7"/>
      <c r="W352" s="7"/>
      <c r="X352" s="27" t="s">
        <v>708</v>
      </c>
      <c r="Y352" s="16"/>
      <c r="Z352" s="16"/>
      <c r="AA352" s="16"/>
      <c r="AB352" s="27"/>
      <c r="AC352" s="16"/>
      <c r="AD352" s="16"/>
      <c r="AE352" s="27"/>
      <c r="AF352" s="63"/>
      <c r="AG352" s="16"/>
      <c r="AH352" s="16"/>
      <c r="AI352" s="16"/>
      <c r="AJ352" s="16"/>
      <c r="AK352" s="16"/>
      <c r="AL352" s="16"/>
      <c r="AM352" s="16"/>
      <c r="AN352" s="27"/>
      <c r="AO352" s="27"/>
      <c r="AP352" s="27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</row>
    <row r="353" spans="1:56" ht="16.5" customHeight="1">
      <c r="A353" s="7" t="s">
        <v>1300</v>
      </c>
      <c r="B353" s="35">
        <v>18011</v>
      </c>
      <c r="C353" s="7" t="s">
        <v>119</v>
      </c>
      <c r="D353" s="36">
        <v>12751</v>
      </c>
      <c r="E353" s="36"/>
      <c r="F353" s="36"/>
      <c r="G353" s="36"/>
      <c r="H353" s="36"/>
      <c r="I353" s="7"/>
      <c r="J353" s="7"/>
      <c r="K353" s="7"/>
      <c r="L353" s="16"/>
      <c r="M353" s="7" t="s">
        <v>1301</v>
      </c>
      <c r="N353" s="35">
        <v>25045</v>
      </c>
      <c r="O353" s="7" t="s">
        <v>206</v>
      </c>
      <c r="P353" s="53">
        <v>11611</v>
      </c>
      <c r="Q353" s="36">
        <v>80</v>
      </c>
      <c r="R353" s="36"/>
      <c r="S353" s="36"/>
      <c r="T353" s="38"/>
      <c r="U353" s="7" t="str">
        <f t="shared" si="53"/>
        <v>PH2-5-045</v>
      </c>
      <c r="V353" s="7"/>
      <c r="W353" s="7"/>
      <c r="X353" s="27" t="s">
        <v>708</v>
      </c>
      <c r="Y353" s="16"/>
      <c r="Z353" s="16"/>
      <c r="AA353" s="16"/>
      <c r="AB353" s="27"/>
      <c r="AC353" s="16"/>
      <c r="AD353" s="16"/>
      <c r="AE353" s="27"/>
      <c r="AF353" s="63"/>
      <c r="AG353" s="16"/>
      <c r="AH353" s="16"/>
      <c r="AI353" s="16"/>
      <c r="AJ353" s="16"/>
      <c r="AK353" s="16"/>
      <c r="AL353" s="16"/>
      <c r="AM353" s="16"/>
      <c r="AN353" s="27"/>
      <c r="AO353" s="27"/>
      <c r="AP353" s="27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</row>
    <row r="354" spans="1:56" ht="16.5" customHeight="1">
      <c r="A354" s="7" t="s">
        <v>1302</v>
      </c>
      <c r="B354" s="35">
        <v>18012</v>
      </c>
      <c r="C354" s="7" t="s">
        <v>126</v>
      </c>
      <c r="D354" s="36">
        <v>12756</v>
      </c>
      <c r="E354" s="36"/>
      <c r="F354" s="36"/>
      <c r="G354" s="36"/>
      <c r="H354" s="36"/>
      <c r="I354" s="7"/>
      <c r="J354" s="7"/>
      <c r="K354" s="7"/>
      <c r="L354" s="16"/>
      <c r="M354" s="7" t="s">
        <v>1303</v>
      </c>
      <c r="N354" s="35">
        <v>25046</v>
      </c>
      <c r="O354" s="7" t="s">
        <v>206</v>
      </c>
      <c r="P354" s="53">
        <v>11616</v>
      </c>
      <c r="Q354" s="36">
        <v>80</v>
      </c>
      <c r="R354" s="36"/>
      <c r="S354" s="36"/>
      <c r="T354" s="38" t="s">
        <v>207</v>
      </c>
      <c r="U354" s="7" t="str">
        <f t="shared" si="53"/>
        <v>PH2-5-046</v>
      </c>
      <c r="V354" s="7"/>
      <c r="W354" s="7"/>
      <c r="X354" s="27" t="s">
        <v>708</v>
      </c>
      <c r="Y354" s="16"/>
      <c r="Z354" s="16"/>
      <c r="AA354" s="16"/>
      <c r="AB354" s="27"/>
      <c r="AC354" s="16"/>
      <c r="AD354" s="16"/>
      <c r="AE354" s="27"/>
      <c r="AF354" s="63"/>
      <c r="AG354" s="16"/>
      <c r="AH354" s="16"/>
      <c r="AI354" s="16"/>
      <c r="AJ354" s="16"/>
      <c r="AK354" s="16"/>
      <c r="AL354" s="16"/>
      <c r="AM354" s="16"/>
      <c r="AN354" s="27"/>
      <c r="AO354" s="27"/>
      <c r="AP354" s="27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</row>
    <row r="355" spans="1:56" ht="16.5" customHeight="1">
      <c r="A355" s="7" t="s">
        <v>1304</v>
      </c>
      <c r="B355" s="35">
        <v>18013</v>
      </c>
      <c r="C355" s="7" t="s">
        <v>140</v>
      </c>
      <c r="D355" s="36">
        <v>12761</v>
      </c>
      <c r="E355" s="36"/>
      <c r="F355" s="36"/>
      <c r="G355" s="36"/>
      <c r="H355" s="36"/>
      <c r="I355" s="7"/>
      <c r="J355" s="7"/>
      <c r="K355" s="7"/>
      <c r="L355" s="16"/>
      <c r="M355" s="7" t="s">
        <v>1305</v>
      </c>
      <c r="N355" s="35">
        <v>25047</v>
      </c>
      <c r="O355" s="7" t="s">
        <v>206</v>
      </c>
      <c r="P355" s="53">
        <v>11621</v>
      </c>
      <c r="Q355" s="36">
        <v>80</v>
      </c>
      <c r="R355" s="36"/>
      <c r="S355" s="36"/>
      <c r="T355" s="38"/>
      <c r="U355" s="7" t="str">
        <f t="shared" si="53"/>
        <v>PH2-5-047</v>
      </c>
      <c r="V355" s="7"/>
      <c r="W355" s="7"/>
      <c r="X355" s="27" t="s">
        <v>708</v>
      </c>
      <c r="Y355" s="16"/>
      <c r="Z355" s="16"/>
      <c r="AA355" s="16"/>
      <c r="AB355" s="27"/>
      <c r="AC355" s="16"/>
      <c r="AD355" s="16"/>
      <c r="AE355" s="27"/>
      <c r="AF355" s="63"/>
      <c r="AG355" s="16"/>
      <c r="AH355" s="16"/>
      <c r="AI355" s="16"/>
      <c r="AJ355" s="16"/>
      <c r="AK355" s="16"/>
      <c r="AL355" s="16"/>
      <c r="AM355" s="16"/>
      <c r="AN355" s="27"/>
      <c r="AO355" s="27"/>
      <c r="AP355" s="27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</row>
    <row r="356" spans="1:56" ht="16.5" customHeight="1">
      <c r="A356" s="7" t="s">
        <v>1306</v>
      </c>
      <c r="B356" s="35">
        <v>18014</v>
      </c>
      <c r="C356" s="7" t="s">
        <v>147</v>
      </c>
      <c r="D356" s="36">
        <v>12766</v>
      </c>
      <c r="E356" s="36"/>
      <c r="F356" s="36"/>
      <c r="G356" s="36"/>
      <c r="H356" s="36"/>
      <c r="I356" s="7"/>
      <c r="J356" s="7"/>
      <c r="K356" s="7"/>
      <c r="L356" s="16"/>
      <c r="M356" s="7" t="s">
        <v>1307</v>
      </c>
      <c r="N356" s="35">
        <v>25048</v>
      </c>
      <c r="O356" s="7" t="s">
        <v>206</v>
      </c>
      <c r="P356" s="53">
        <v>11626</v>
      </c>
      <c r="Q356" s="36">
        <v>80</v>
      </c>
      <c r="R356" s="36"/>
      <c r="S356" s="36"/>
      <c r="T356" s="38" t="s">
        <v>207</v>
      </c>
      <c r="U356" s="7" t="str">
        <f t="shared" si="53"/>
        <v>PH2-5-048</v>
      </c>
      <c r="V356" s="7"/>
      <c r="W356" s="7"/>
      <c r="X356" s="27" t="s">
        <v>708</v>
      </c>
      <c r="Y356" s="16"/>
      <c r="Z356" s="16"/>
      <c r="AA356" s="16"/>
      <c r="AB356" s="27"/>
      <c r="AC356" s="16"/>
      <c r="AD356" s="16"/>
      <c r="AE356" s="27"/>
      <c r="AF356" s="63"/>
      <c r="AG356" s="16"/>
      <c r="AH356" s="16"/>
      <c r="AI356" s="16"/>
      <c r="AJ356" s="16"/>
      <c r="AK356" s="16"/>
      <c r="AL356" s="16"/>
      <c r="AM356" s="16"/>
      <c r="AN356" s="27"/>
      <c r="AO356" s="27"/>
      <c r="AP356" s="27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</row>
    <row r="357" spans="1:56" ht="16.5" customHeight="1">
      <c r="A357" s="7" t="s">
        <v>1308</v>
      </c>
      <c r="B357" s="35">
        <v>18015</v>
      </c>
      <c r="C357" s="7" t="s">
        <v>154</v>
      </c>
      <c r="D357" s="36">
        <v>12771</v>
      </c>
      <c r="E357" s="36"/>
      <c r="F357" s="36"/>
      <c r="G357" s="36"/>
      <c r="H357" s="36"/>
      <c r="I357" s="7"/>
      <c r="J357" s="7"/>
      <c r="K357" s="7"/>
      <c r="L357" s="16"/>
      <c r="M357" s="7" t="s">
        <v>1309</v>
      </c>
      <c r="N357" s="35">
        <v>25049</v>
      </c>
      <c r="O357" s="7" t="s">
        <v>326</v>
      </c>
      <c r="P357" s="53">
        <v>11631</v>
      </c>
      <c r="Q357" s="36">
        <v>80</v>
      </c>
      <c r="R357" s="36"/>
      <c r="S357" s="36"/>
      <c r="T357" s="38"/>
      <c r="U357" s="7" t="str">
        <f t="shared" si="53"/>
        <v>PH2-5-049</v>
      </c>
      <c r="V357" s="7"/>
      <c r="W357" s="7"/>
      <c r="X357" s="27" t="s">
        <v>708</v>
      </c>
      <c r="Y357" s="16"/>
      <c r="Z357" s="16"/>
      <c r="AA357" s="16"/>
      <c r="AB357" s="27"/>
      <c r="AC357" s="16"/>
      <c r="AD357" s="16"/>
      <c r="AE357" s="27"/>
      <c r="AF357" s="63"/>
      <c r="AG357" s="16"/>
      <c r="AH357" s="16"/>
      <c r="AI357" s="16"/>
      <c r="AJ357" s="16"/>
      <c r="AK357" s="16"/>
      <c r="AL357" s="16"/>
      <c r="AM357" s="16"/>
      <c r="AN357" s="27"/>
      <c r="AO357" s="27"/>
      <c r="AP357" s="27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</row>
    <row r="358" spans="1:56" ht="16.5" customHeight="1">
      <c r="A358" s="7" t="s">
        <v>1310</v>
      </c>
      <c r="B358" s="35">
        <v>18016</v>
      </c>
      <c r="C358" s="7" t="s">
        <v>160</v>
      </c>
      <c r="D358" s="36">
        <v>12776</v>
      </c>
      <c r="E358" s="36"/>
      <c r="F358" s="36"/>
      <c r="G358" s="36"/>
      <c r="H358" s="36"/>
      <c r="I358" s="7"/>
      <c r="J358" s="7"/>
      <c r="K358" s="7"/>
      <c r="L358" s="16"/>
      <c r="M358" s="7" t="s">
        <v>1311</v>
      </c>
      <c r="N358" s="35">
        <v>25050</v>
      </c>
      <c r="O358" s="7" t="s">
        <v>326</v>
      </c>
      <c r="P358" s="53">
        <v>11636</v>
      </c>
      <c r="Q358" s="36">
        <v>80</v>
      </c>
      <c r="R358" s="36"/>
      <c r="S358" s="36"/>
      <c r="T358" s="38" t="s">
        <v>207</v>
      </c>
      <c r="U358" s="7" t="str">
        <f t="shared" si="53"/>
        <v>PH2-5-050</v>
      </c>
      <c r="V358" s="7"/>
      <c r="W358" s="7"/>
      <c r="X358" s="27" t="s">
        <v>708</v>
      </c>
      <c r="Y358" s="16"/>
      <c r="Z358" s="16"/>
      <c r="AA358" s="16"/>
      <c r="AB358" s="27"/>
      <c r="AC358" s="16"/>
      <c r="AD358" s="16"/>
      <c r="AE358" s="27"/>
      <c r="AF358" s="63"/>
      <c r="AG358" s="16"/>
      <c r="AH358" s="16"/>
      <c r="AI358" s="16"/>
      <c r="AJ358" s="16"/>
      <c r="AK358" s="16"/>
      <c r="AL358" s="16"/>
      <c r="AM358" s="16"/>
      <c r="AN358" s="27"/>
      <c r="AO358" s="27"/>
      <c r="AP358" s="27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</row>
    <row r="359" spans="1:56" ht="16.5" customHeight="1">
      <c r="A359" s="7" t="s">
        <v>1312</v>
      </c>
      <c r="B359" s="35">
        <v>18017</v>
      </c>
      <c r="C359" s="7" t="s">
        <v>162</v>
      </c>
      <c r="D359" s="36">
        <v>12781</v>
      </c>
      <c r="E359" s="36"/>
      <c r="F359" s="36"/>
      <c r="G359" s="36"/>
      <c r="H359" s="36"/>
      <c r="I359" s="7"/>
      <c r="J359" s="7"/>
      <c r="K359" s="7"/>
      <c r="L359" s="16"/>
      <c r="M359" s="7" t="s">
        <v>1313</v>
      </c>
      <c r="N359" s="35">
        <v>25051</v>
      </c>
      <c r="O359" s="7" t="s">
        <v>206</v>
      </c>
      <c r="P359" s="53">
        <v>11641</v>
      </c>
      <c r="Q359" s="36">
        <v>80</v>
      </c>
      <c r="R359" s="36"/>
      <c r="S359" s="36"/>
      <c r="T359" s="38"/>
      <c r="U359" s="7" t="str">
        <f t="shared" si="53"/>
        <v>PH2-5-051</v>
      </c>
      <c r="V359" s="7"/>
      <c r="W359" s="7"/>
      <c r="X359" s="27" t="s">
        <v>708</v>
      </c>
      <c r="Y359" s="16"/>
      <c r="Z359" s="16"/>
      <c r="AA359" s="16"/>
      <c r="AB359" s="27"/>
      <c r="AC359" s="16"/>
      <c r="AD359" s="16"/>
      <c r="AE359" s="27"/>
      <c r="AF359" s="63"/>
      <c r="AG359" s="16"/>
      <c r="AH359" s="16"/>
      <c r="AI359" s="16"/>
      <c r="AJ359" s="16"/>
      <c r="AK359" s="16"/>
      <c r="AL359" s="16"/>
      <c r="AM359" s="16"/>
      <c r="AN359" s="27"/>
      <c r="AO359" s="27"/>
      <c r="AP359" s="27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</row>
    <row r="360" spans="1:56" ht="16.5" customHeight="1">
      <c r="A360" s="7" t="s">
        <v>1314</v>
      </c>
      <c r="B360" s="35">
        <v>18018</v>
      </c>
      <c r="C360" s="7" t="s">
        <v>163</v>
      </c>
      <c r="D360" s="36">
        <v>12786</v>
      </c>
      <c r="E360" s="36"/>
      <c r="F360" s="36"/>
      <c r="G360" s="36"/>
      <c r="H360" s="36"/>
      <c r="I360" s="7"/>
      <c r="J360" s="7"/>
      <c r="K360" s="7"/>
      <c r="L360" s="16"/>
      <c r="M360" s="7" t="s">
        <v>1315</v>
      </c>
      <c r="N360" s="35">
        <v>25052</v>
      </c>
      <c r="O360" s="7" t="s">
        <v>326</v>
      </c>
      <c r="P360" s="53">
        <v>11646</v>
      </c>
      <c r="Q360" s="36">
        <v>80</v>
      </c>
      <c r="R360" s="36"/>
      <c r="S360" s="36"/>
      <c r="T360" s="38" t="s">
        <v>207</v>
      </c>
      <c r="U360" s="7" t="str">
        <f t="shared" si="53"/>
        <v>PH2-5-052</v>
      </c>
      <c r="V360" s="7"/>
      <c r="W360" s="7"/>
      <c r="X360" s="27" t="s">
        <v>708</v>
      </c>
      <c r="Y360" s="16"/>
      <c r="Z360" s="16"/>
      <c r="AA360" s="16"/>
      <c r="AB360" s="27"/>
      <c r="AC360" s="16"/>
      <c r="AD360" s="16"/>
      <c r="AE360" s="27"/>
      <c r="AF360" s="63"/>
      <c r="AG360" s="16"/>
      <c r="AH360" s="16"/>
      <c r="AI360" s="16"/>
      <c r="AJ360" s="16"/>
      <c r="AK360" s="16"/>
      <c r="AL360" s="16"/>
      <c r="AM360" s="16"/>
      <c r="AN360" s="27"/>
      <c r="AO360" s="27"/>
      <c r="AP360" s="27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</row>
    <row r="361" spans="1:56" ht="16.5" customHeight="1">
      <c r="A361" s="7" t="s">
        <v>1316</v>
      </c>
      <c r="B361" s="35">
        <v>18019</v>
      </c>
      <c r="C361" s="7" t="s">
        <v>1273</v>
      </c>
      <c r="D361" s="36">
        <v>12791</v>
      </c>
      <c r="E361" s="36"/>
      <c r="F361" s="36"/>
      <c r="G361" s="36"/>
      <c r="H361" s="36"/>
      <c r="I361" s="7"/>
      <c r="J361" s="7"/>
      <c r="K361" s="7"/>
      <c r="L361" s="16"/>
      <c r="M361" s="7" t="s">
        <v>1317</v>
      </c>
      <c r="N361" s="35">
        <v>25053</v>
      </c>
      <c r="O361" s="7" t="s">
        <v>326</v>
      </c>
      <c r="P361" s="53">
        <v>11651</v>
      </c>
      <c r="Q361" s="36">
        <v>80</v>
      </c>
      <c r="R361" s="36"/>
      <c r="S361" s="36"/>
      <c r="T361" s="38"/>
      <c r="U361" s="7" t="str">
        <f t="shared" si="53"/>
        <v>PH2-5-053</v>
      </c>
      <c r="V361" s="7"/>
      <c r="W361" s="7"/>
      <c r="X361" s="27" t="s">
        <v>708</v>
      </c>
      <c r="Y361" s="16"/>
      <c r="Z361" s="16"/>
      <c r="AA361" s="16"/>
      <c r="AB361" s="27"/>
      <c r="AC361" s="16"/>
      <c r="AD361" s="16"/>
      <c r="AE361" s="27"/>
      <c r="AF361" s="63"/>
      <c r="AG361" s="16"/>
      <c r="AH361" s="16"/>
      <c r="AI361" s="16"/>
      <c r="AJ361" s="16"/>
      <c r="AK361" s="16"/>
      <c r="AL361" s="16"/>
      <c r="AM361" s="16"/>
      <c r="AN361" s="27"/>
      <c r="AO361" s="27"/>
      <c r="AP361" s="27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</row>
    <row r="362" spans="1:56" ht="16.5" customHeight="1">
      <c r="A362" s="60" t="s">
        <v>1318</v>
      </c>
      <c r="B362" s="77">
        <v>18020</v>
      </c>
      <c r="C362" s="68" t="s">
        <v>378</v>
      </c>
      <c r="D362" s="36">
        <v>12796</v>
      </c>
      <c r="E362" s="36"/>
      <c r="F362" s="36"/>
      <c r="G362" s="36"/>
      <c r="H362" s="36"/>
      <c r="I362" s="7"/>
      <c r="J362" s="7"/>
      <c r="K362" s="7"/>
      <c r="L362" s="16"/>
      <c r="M362" s="7" t="s">
        <v>1319</v>
      </c>
      <c r="N362" s="35">
        <v>25054</v>
      </c>
      <c r="O362" s="7" t="s">
        <v>206</v>
      </c>
      <c r="P362" s="53">
        <v>11656</v>
      </c>
      <c r="Q362" s="36">
        <v>80</v>
      </c>
      <c r="R362" s="36"/>
      <c r="S362" s="36"/>
      <c r="T362" s="38" t="s">
        <v>207</v>
      </c>
      <c r="U362" s="7" t="str">
        <f t="shared" si="53"/>
        <v>PH2-5-054</v>
      </c>
      <c r="V362" s="7"/>
      <c r="W362" s="7"/>
      <c r="X362" s="27" t="s">
        <v>708</v>
      </c>
      <c r="Y362" s="16"/>
      <c r="Z362" s="16"/>
      <c r="AA362" s="16"/>
      <c r="AB362" s="27"/>
      <c r="AC362" s="16"/>
      <c r="AD362" s="16"/>
      <c r="AE362" s="27"/>
      <c r="AF362" s="63"/>
      <c r="AG362" s="16"/>
      <c r="AH362" s="16"/>
      <c r="AI362" s="16"/>
      <c r="AJ362" s="16"/>
      <c r="AK362" s="16"/>
      <c r="AL362" s="16"/>
      <c r="AM362" s="16"/>
      <c r="AN362" s="27"/>
      <c r="AO362" s="27"/>
      <c r="AP362" s="27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</row>
    <row r="363" spans="1:56" ht="16.5" customHeight="1">
      <c r="A363" s="71" t="s">
        <v>1320</v>
      </c>
      <c r="B363" s="78">
        <v>18021</v>
      </c>
      <c r="C363" s="73" t="s">
        <v>573</v>
      </c>
      <c r="D363" s="36">
        <v>12801</v>
      </c>
      <c r="E363" s="36"/>
      <c r="F363" s="36"/>
      <c r="G363" s="36"/>
      <c r="H363" s="36"/>
      <c r="I363" s="7"/>
      <c r="J363" s="7"/>
      <c r="K363" s="7"/>
      <c r="L363" s="16"/>
      <c r="M363" s="7" t="s">
        <v>1321</v>
      </c>
      <c r="N363" s="64">
        <v>25055</v>
      </c>
      <c r="O363" s="7" t="s">
        <v>206</v>
      </c>
      <c r="P363" s="53">
        <v>11661</v>
      </c>
      <c r="Q363" s="36">
        <v>80</v>
      </c>
      <c r="R363" s="36"/>
      <c r="S363" s="36"/>
      <c r="T363" s="38"/>
      <c r="U363" s="7" t="str">
        <f t="shared" si="53"/>
        <v>PH2-5-055</v>
      </c>
      <c r="V363" s="7"/>
      <c r="W363" s="7"/>
      <c r="X363" s="27" t="s">
        <v>708</v>
      </c>
      <c r="Y363" s="16"/>
      <c r="Z363" s="16"/>
      <c r="AA363" s="16"/>
      <c r="AB363" s="27"/>
      <c r="AC363" s="16"/>
      <c r="AD363" s="16"/>
      <c r="AE363" s="27"/>
      <c r="AF363" s="63"/>
      <c r="AG363" s="16"/>
      <c r="AH363" s="16"/>
      <c r="AI363" s="16"/>
      <c r="AJ363" s="16"/>
      <c r="AK363" s="16"/>
      <c r="AL363" s="16"/>
      <c r="AM363" s="16"/>
      <c r="AN363" s="27"/>
      <c r="AO363" s="27"/>
      <c r="AP363" s="27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</row>
    <row r="364" spans="1:56" ht="16.5" customHeight="1">
      <c r="A364" s="60" t="s">
        <v>1322</v>
      </c>
      <c r="B364" s="77">
        <v>18022</v>
      </c>
      <c r="C364" s="7" t="s">
        <v>1323</v>
      </c>
      <c r="D364" s="36">
        <v>12806</v>
      </c>
      <c r="E364" s="36"/>
      <c r="F364" s="36"/>
      <c r="G364" s="36"/>
      <c r="H364" s="36"/>
      <c r="I364" s="7"/>
      <c r="J364" s="7" t="s">
        <v>1324</v>
      </c>
      <c r="K364" s="7"/>
      <c r="L364" s="16"/>
      <c r="M364" s="7" t="s">
        <v>1325</v>
      </c>
      <c r="N364" s="35">
        <v>25101</v>
      </c>
      <c r="O364" s="7" t="s">
        <v>206</v>
      </c>
      <c r="P364" s="53">
        <v>11666</v>
      </c>
      <c r="Q364" s="36">
        <v>80</v>
      </c>
      <c r="R364" s="36"/>
      <c r="S364" s="36"/>
      <c r="T364" s="38" t="s">
        <v>207</v>
      </c>
      <c r="U364" s="7" t="str">
        <f t="shared" si="53"/>
        <v>PH2-5-101</v>
      </c>
      <c r="V364" s="7"/>
      <c r="W364" s="7"/>
      <c r="X364" s="27" t="s">
        <v>708</v>
      </c>
      <c r="Y364" s="16"/>
      <c r="Z364" s="16"/>
      <c r="AA364" s="16"/>
      <c r="AB364" s="27"/>
      <c r="AC364" s="16"/>
      <c r="AD364" s="16"/>
      <c r="AE364" s="27"/>
      <c r="AF364" s="63"/>
      <c r="AG364" s="16"/>
      <c r="AH364" s="16"/>
      <c r="AI364" s="16"/>
      <c r="AJ364" s="16"/>
      <c r="AK364" s="16"/>
      <c r="AL364" s="16"/>
      <c r="AM364" s="16"/>
      <c r="AN364" s="27"/>
      <c r="AO364" s="27"/>
      <c r="AP364" s="27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</row>
    <row r="365" spans="1:56" ht="16.5" customHeight="1">
      <c r="A365" s="71" t="s">
        <v>1326</v>
      </c>
      <c r="B365" s="78">
        <v>18023</v>
      </c>
      <c r="C365" s="7" t="s">
        <v>1327</v>
      </c>
      <c r="D365" s="36">
        <v>12811</v>
      </c>
      <c r="E365" s="36"/>
      <c r="F365" s="36"/>
      <c r="G365" s="36"/>
      <c r="H365" s="36"/>
      <c r="I365" s="7"/>
      <c r="J365" s="7" t="s">
        <v>1328</v>
      </c>
      <c r="K365" s="7"/>
      <c r="L365" s="16"/>
      <c r="M365" s="7" t="s">
        <v>1329</v>
      </c>
      <c r="N365" s="35">
        <v>25102</v>
      </c>
      <c r="O365" s="7" t="s">
        <v>206</v>
      </c>
      <c r="P365" s="53">
        <v>11671</v>
      </c>
      <c r="Q365" s="36">
        <v>80</v>
      </c>
      <c r="R365" s="36"/>
      <c r="S365" s="36"/>
      <c r="T365" s="38"/>
      <c r="U365" s="7" t="str">
        <f t="shared" si="53"/>
        <v>PH2-5-102</v>
      </c>
      <c r="V365" s="7"/>
      <c r="W365" s="7"/>
      <c r="X365" s="27" t="s">
        <v>708</v>
      </c>
      <c r="Y365" s="16"/>
      <c r="Z365" s="16"/>
      <c r="AA365" s="16"/>
      <c r="AB365" s="27"/>
      <c r="AC365" s="16"/>
      <c r="AD365" s="16"/>
      <c r="AE365" s="27"/>
      <c r="AF365" s="63"/>
      <c r="AG365" s="16"/>
      <c r="AH365" s="16"/>
      <c r="AI365" s="16"/>
      <c r="AJ365" s="16"/>
      <c r="AK365" s="16"/>
      <c r="AL365" s="16"/>
      <c r="AM365" s="16"/>
      <c r="AN365" s="27"/>
      <c r="AO365" s="27"/>
      <c r="AP365" s="27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</row>
    <row r="366" spans="1:56" ht="16.5" customHeight="1">
      <c r="A366" s="60" t="s">
        <v>1330</v>
      </c>
      <c r="B366" s="77">
        <v>18024</v>
      </c>
      <c r="C366" s="7" t="s">
        <v>1331</v>
      </c>
      <c r="D366" s="36">
        <v>12816</v>
      </c>
      <c r="E366" s="36"/>
      <c r="F366" s="36"/>
      <c r="G366" s="36"/>
      <c r="H366" s="36"/>
      <c r="I366" s="7"/>
      <c r="J366" s="7" t="s">
        <v>1332</v>
      </c>
      <c r="K366" s="7"/>
      <c r="L366" s="16"/>
      <c r="M366" s="7" t="s">
        <v>1333</v>
      </c>
      <c r="N366" s="35">
        <v>25103</v>
      </c>
      <c r="O366" s="7" t="s">
        <v>206</v>
      </c>
      <c r="P366" s="53">
        <v>11676</v>
      </c>
      <c r="Q366" s="36">
        <v>80</v>
      </c>
      <c r="R366" s="36"/>
      <c r="S366" s="36"/>
      <c r="T366" s="38" t="s">
        <v>207</v>
      </c>
      <c r="U366" s="7" t="str">
        <f t="shared" si="53"/>
        <v>PH2-5-103</v>
      </c>
      <c r="V366" s="7"/>
      <c r="W366" s="7"/>
      <c r="X366" s="27" t="s">
        <v>708</v>
      </c>
      <c r="Y366" s="16"/>
      <c r="Z366" s="16"/>
      <c r="AA366" s="16"/>
      <c r="AB366" s="27"/>
      <c r="AC366" s="16"/>
      <c r="AD366" s="16"/>
      <c r="AE366" s="27"/>
      <c r="AF366" s="63"/>
      <c r="AG366" s="16"/>
      <c r="AH366" s="16"/>
      <c r="AI366" s="16"/>
      <c r="AJ366" s="16"/>
      <c r="AK366" s="16"/>
      <c r="AL366" s="16"/>
      <c r="AM366" s="16"/>
      <c r="AN366" s="27"/>
      <c r="AO366" s="27"/>
      <c r="AP366" s="27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</row>
    <row r="367" spans="1:56" ht="16.5" customHeight="1">
      <c r="A367" s="71" t="s">
        <v>1334</v>
      </c>
      <c r="B367" s="78">
        <v>18025</v>
      </c>
      <c r="C367" s="7" t="s">
        <v>1335</v>
      </c>
      <c r="D367" s="36">
        <v>12821</v>
      </c>
      <c r="E367" s="36"/>
      <c r="F367" s="36"/>
      <c r="G367" s="36"/>
      <c r="H367" s="36"/>
      <c r="I367" s="7"/>
      <c r="J367" s="7" t="s">
        <v>1336</v>
      </c>
      <c r="K367" s="7"/>
      <c r="L367" s="16"/>
      <c r="M367" s="7" t="s">
        <v>1337</v>
      </c>
      <c r="N367" s="35">
        <v>25104</v>
      </c>
      <c r="O367" s="7" t="s">
        <v>206</v>
      </c>
      <c r="P367" s="53">
        <v>11681</v>
      </c>
      <c r="Q367" s="36">
        <v>80</v>
      </c>
      <c r="R367" s="36"/>
      <c r="S367" s="36"/>
      <c r="T367" s="38"/>
      <c r="U367" s="7" t="str">
        <f t="shared" si="53"/>
        <v>PH2-5-104</v>
      </c>
      <c r="V367" s="7"/>
      <c r="W367" s="7"/>
      <c r="X367" s="27" t="s">
        <v>708</v>
      </c>
      <c r="Y367" s="16"/>
      <c r="Z367" s="16"/>
      <c r="AA367" s="16"/>
      <c r="AB367" s="27"/>
      <c r="AC367" s="16"/>
      <c r="AD367" s="16"/>
      <c r="AE367" s="27"/>
      <c r="AF367" s="63"/>
      <c r="AG367" s="16"/>
      <c r="AH367" s="16"/>
      <c r="AI367" s="16"/>
      <c r="AJ367" s="16"/>
      <c r="AK367" s="16"/>
      <c r="AL367" s="16"/>
      <c r="AM367" s="16"/>
      <c r="AN367" s="27"/>
      <c r="AO367" s="27"/>
      <c r="AP367" s="27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</row>
    <row r="368" spans="1:56" ht="16.5" customHeight="1">
      <c r="A368" s="60" t="s">
        <v>1338</v>
      </c>
      <c r="B368" s="77">
        <v>18026</v>
      </c>
      <c r="C368" s="7" t="s">
        <v>1339</v>
      </c>
      <c r="D368" s="36">
        <v>12826</v>
      </c>
      <c r="E368" s="36"/>
      <c r="F368" s="36"/>
      <c r="G368" s="36"/>
      <c r="H368" s="36"/>
      <c r="I368" s="7"/>
      <c r="J368" s="7" t="s">
        <v>1340</v>
      </c>
      <c r="K368" s="7"/>
      <c r="L368" s="16"/>
      <c r="M368" s="7" t="s">
        <v>1341</v>
      </c>
      <c r="N368" s="35">
        <v>25105</v>
      </c>
      <c r="O368" s="7" t="s">
        <v>206</v>
      </c>
      <c r="P368" s="53">
        <v>11686</v>
      </c>
      <c r="Q368" s="36">
        <v>80</v>
      </c>
      <c r="R368" s="36"/>
      <c r="S368" s="36"/>
      <c r="T368" s="38" t="s">
        <v>207</v>
      </c>
      <c r="U368" s="7" t="str">
        <f t="shared" si="53"/>
        <v>PH2-5-105</v>
      </c>
      <c r="V368" s="7"/>
      <c r="W368" s="7"/>
      <c r="X368" s="27" t="s">
        <v>708</v>
      </c>
      <c r="Y368" s="16"/>
      <c r="Z368" s="16"/>
      <c r="AA368" s="16"/>
      <c r="AB368" s="27"/>
      <c r="AC368" s="16"/>
      <c r="AD368" s="16"/>
      <c r="AE368" s="27"/>
      <c r="AF368" s="63"/>
      <c r="AG368" s="16"/>
      <c r="AH368" s="16"/>
      <c r="AI368" s="16"/>
      <c r="AJ368" s="16"/>
      <c r="AK368" s="16"/>
      <c r="AL368" s="16"/>
      <c r="AM368" s="16"/>
      <c r="AN368" s="27"/>
      <c r="AO368" s="27"/>
      <c r="AP368" s="27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</row>
    <row r="369" spans="1:56" ht="16.5" customHeight="1">
      <c r="A369" s="71" t="s">
        <v>1342</v>
      </c>
      <c r="B369" s="78">
        <v>18027</v>
      </c>
      <c r="C369" s="7" t="s">
        <v>1343</v>
      </c>
      <c r="D369" s="36">
        <v>12831</v>
      </c>
      <c r="E369" s="36"/>
      <c r="F369" s="36"/>
      <c r="G369" s="36"/>
      <c r="H369" s="36"/>
      <c r="I369" s="7"/>
      <c r="J369" s="7" t="s">
        <v>1344</v>
      </c>
      <c r="K369" s="7"/>
      <c r="L369" s="16"/>
      <c r="M369" s="7" t="s">
        <v>1345</v>
      </c>
      <c r="N369" s="35">
        <v>25106</v>
      </c>
      <c r="O369" s="7" t="s">
        <v>206</v>
      </c>
      <c r="P369" s="53">
        <v>11691</v>
      </c>
      <c r="Q369" s="36">
        <v>80</v>
      </c>
      <c r="R369" s="36"/>
      <c r="S369" s="36"/>
      <c r="T369" s="38"/>
      <c r="U369" s="7" t="str">
        <f t="shared" si="53"/>
        <v>PH2-5-106</v>
      </c>
      <c r="V369" s="7"/>
      <c r="W369" s="7"/>
      <c r="X369" s="27" t="s">
        <v>708</v>
      </c>
      <c r="Y369" s="16"/>
      <c r="Z369" s="16"/>
      <c r="AA369" s="16"/>
      <c r="AB369" s="27"/>
      <c r="AC369" s="16"/>
      <c r="AD369" s="16"/>
      <c r="AE369" s="27"/>
      <c r="AF369" s="63"/>
      <c r="AG369" s="16"/>
      <c r="AH369" s="16"/>
      <c r="AI369" s="16"/>
      <c r="AJ369" s="16"/>
      <c r="AK369" s="16"/>
      <c r="AL369" s="16"/>
      <c r="AM369" s="16"/>
      <c r="AN369" s="27"/>
      <c r="AO369" s="27"/>
      <c r="AP369" s="27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</row>
    <row r="370" spans="1:56" ht="16.5" customHeight="1">
      <c r="A370" s="60" t="s">
        <v>1346</v>
      </c>
      <c r="B370" s="77">
        <v>18028</v>
      </c>
      <c r="C370" s="7" t="s">
        <v>1347</v>
      </c>
      <c r="D370" s="36">
        <v>12836</v>
      </c>
      <c r="E370" s="36"/>
      <c r="F370" s="36"/>
      <c r="G370" s="36"/>
      <c r="H370" s="36"/>
      <c r="I370" s="7"/>
      <c r="J370" s="7" t="s">
        <v>1348</v>
      </c>
      <c r="K370" s="7"/>
      <c r="L370" s="16"/>
      <c r="M370" s="7" t="s">
        <v>1349</v>
      </c>
      <c r="N370" s="35">
        <v>25107</v>
      </c>
      <c r="O370" s="7" t="s">
        <v>206</v>
      </c>
      <c r="P370" s="53">
        <v>11696</v>
      </c>
      <c r="Q370" s="36">
        <v>80</v>
      </c>
      <c r="R370" s="36"/>
      <c r="S370" s="36"/>
      <c r="T370" s="38" t="s">
        <v>207</v>
      </c>
      <c r="U370" s="7" t="str">
        <f t="shared" si="53"/>
        <v>PH2-5-107</v>
      </c>
      <c r="V370" s="7"/>
      <c r="W370" s="7"/>
      <c r="X370" s="27" t="s">
        <v>708</v>
      </c>
      <c r="Y370" s="16"/>
      <c r="Z370" s="16"/>
      <c r="AA370" s="16"/>
      <c r="AB370" s="27"/>
      <c r="AC370" s="16"/>
      <c r="AD370" s="16"/>
      <c r="AE370" s="27"/>
      <c r="AF370" s="63"/>
      <c r="AG370" s="16"/>
      <c r="AH370" s="16"/>
      <c r="AI370" s="16"/>
      <c r="AJ370" s="16"/>
      <c r="AK370" s="16"/>
      <c r="AL370" s="16"/>
      <c r="AM370" s="16"/>
      <c r="AN370" s="27"/>
      <c r="AO370" s="27"/>
      <c r="AP370" s="27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</row>
    <row r="371" spans="1:56" ht="16.5" customHeight="1">
      <c r="A371" s="71" t="s">
        <v>1350</v>
      </c>
      <c r="B371" s="78">
        <v>18029</v>
      </c>
      <c r="C371" s="7" t="s">
        <v>1351</v>
      </c>
      <c r="D371" s="36">
        <v>12841</v>
      </c>
      <c r="E371" s="36"/>
      <c r="F371" s="36"/>
      <c r="G371" s="36"/>
      <c r="H371" s="36"/>
      <c r="I371" s="7"/>
      <c r="J371" s="7" t="s">
        <v>1352</v>
      </c>
      <c r="K371" s="7"/>
      <c r="L371" s="16"/>
      <c r="M371" s="7" t="s">
        <v>1353</v>
      </c>
      <c r="N371" s="35">
        <v>25108</v>
      </c>
      <c r="O371" s="7" t="s">
        <v>206</v>
      </c>
      <c r="P371" s="53">
        <v>11701</v>
      </c>
      <c r="Q371" s="36">
        <v>80</v>
      </c>
      <c r="R371" s="36"/>
      <c r="S371" s="36"/>
      <c r="T371" s="38"/>
      <c r="U371" s="7" t="str">
        <f t="shared" si="53"/>
        <v>PH2-5-108</v>
      </c>
      <c r="V371" s="7"/>
      <c r="W371" s="7"/>
      <c r="X371" s="27" t="s">
        <v>708</v>
      </c>
      <c r="Y371" s="16"/>
      <c r="Z371" s="16"/>
      <c r="AA371" s="16"/>
      <c r="AB371" s="27"/>
      <c r="AC371" s="16"/>
      <c r="AD371" s="16"/>
      <c r="AE371" s="27"/>
      <c r="AF371" s="63"/>
      <c r="AG371" s="16"/>
      <c r="AH371" s="16"/>
      <c r="AI371" s="16"/>
      <c r="AJ371" s="16"/>
      <c r="AK371" s="16"/>
      <c r="AL371" s="16"/>
      <c r="AM371" s="16"/>
      <c r="AN371" s="27"/>
      <c r="AO371" s="27"/>
      <c r="AP371" s="27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</row>
    <row r="372" spans="1:56" ht="16.5" customHeight="1">
      <c r="A372" s="60" t="s">
        <v>1354</v>
      </c>
      <c r="B372" s="77">
        <v>18030</v>
      </c>
      <c r="C372" s="7" t="s">
        <v>1355</v>
      </c>
      <c r="D372" s="36">
        <v>12846</v>
      </c>
      <c r="E372" s="36"/>
      <c r="F372" s="36"/>
      <c r="G372" s="36"/>
      <c r="H372" s="36"/>
      <c r="I372" s="7"/>
      <c r="J372" s="7" t="s">
        <v>1356</v>
      </c>
      <c r="K372" s="7"/>
      <c r="L372" s="16"/>
      <c r="M372" s="7" t="s">
        <v>1357</v>
      </c>
      <c r="N372" s="35">
        <v>25109</v>
      </c>
      <c r="O372" s="7" t="s">
        <v>206</v>
      </c>
      <c r="P372" s="53">
        <v>11706</v>
      </c>
      <c r="Q372" s="36">
        <v>80</v>
      </c>
      <c r="R372" s="36"/>
      <c r="S372" s="36"/>
      <c r="T372" s="38" t="s">
        <v>207</v>
      </c>
      <c r="U372" s="7" t="str">
        <f t="shared" si="53"/>
        <v>PH2-5-109</v>
      </c>
      <c r="V372" s="7"/>
      <c r="W372" s="7"/>
      <c r="X372" s="16"/>
      <c r="Y372" s="16"/>
      <c r="Z372" s="16"/>
      <c r="AA372" s="16"/>
      <c r="AB372" s="27"/>
      <c r="AC372" s="16"/>
      <c r="AD372" s="16"/>
      <c r="AE372" s="27"/>
      <c r="AF372" s="63"/>
      <c r="AG372" s="16"/>
      <c r="AH372" s="16"/>
      <c r="AI372" s="16"/>
      <c r="AJ372" s="16"/>
      <c r="AK372" s="16"/>
      <c r="AL372" s="16"/>
      <c r="AM372" s="16"/>
      <c r="AN372" s="27"/>
      <c r="AO372" s="27"/>
      <c r="AP372" s="27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</row>
    <row r="373" spans="1:56" ht="16.5" customHeight="1">
      <c r="A373" s="71" t="s">
        <v>1358</v>
      </c>
      <c r="B373" s="78">
        <v>18031</v>
      </c>
      <c r="C373" s="7" t="s">
        <v>1359</v>
      </c>
      <c r="D373" s="36">
        <v>12851</v>
      </c>
      <c r="E373" s="36"/>
      <c r="F373" s="36"/>
      <c r="G373" s="36"/>
      <c r="H373" s="36"/>
      <c r="I373" s="7"/>
      <c r="J373" s="7" t="s">
        <v>1360</v>
      </c>
      <c r="K373" s="7"/>
      <c r="L373" s="16"/>
      <c r="M373" s="7" t="s">
        <v>1361</v>
      </c>
      <c r="N373" s="35">
        <v>25110</v>
      </c>
      <c r="O373" s="7" t="s">
        <v>206</v>
      </c>
      <c r="P373" s="53">
        <v>11711</v>
      </c>
      <c r="Q373" s="36">
        <v>80</v>
      </c>
      <c r="R373" s="36"/>
      <c r="S373" s="36"/>
      <c r="T373" s="38"/>
      <c r="U373" s="7" t="str">
        <f t="shared" si="53"/>
        <v>PH2-5-110</v>
      </c>
      <c r="V373" s="7"/>
      <c r="W373" s="7"/>
      <c r="X373" s="16"/>
      <c r="Y373" s="16"/>
      <c r="Z373" s="16"/>
      <c r="AA373" s="16"/>
      <c r="AB373" s="27"/>
      <c r="AC373" s="16"/>
      <c r="AD373" s="16"/>
      <c r="AE373" s="27"/>
      <c r="AF373" s="63"/>
      <c r="AG373" s="16"/>
      <c r="AH373" s="16"/>
      <c r="AI373" s="16"/>
      <c r="AJ373" s="16"/>
      <c r="AK373" s="16"/>
      <c r="AL373" s="16"/>
      <c r="AM373" s="16"/>
      <c r="AN373" s="27"/>
      <c r="AO373" s="27"/>
      <c r="AP373" s="27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</row>
    <row r="374" spans="1:56" ht="16.5" customHeight="1">
      <c r="A374" s="60" t="s">
        <v>1362</v>
      </c>
      <c r="B374" s="77">
        <v>18032</v>
      </c>
      <c r="C374" s="7" t="s">
        <v>1363</v>
      </c>
      <c r="D374" s="36">
        <v>12856</v>
      </c>
      <c r="E374" s="36"/>
      <c r="F374" s="36"/>
      <c r="G374" s="36"/>
      <c r="H374" s="36"/>
      <c r="I374" s="7"/>
      <c r="J374" s="7" t="s">
        <v>1364</v>
      </c>
      <c r="K374" s="7"/>
      <c r="L374" s="16"/>
      <c r="M374" s="7" t="s">
        <v>1365</v>
      </c>
      <c r="N374" s="35">
        <v>25111</v>
      </c>
      <c r="O374" s="7" t="s">
        <v>206</v>
      </c>
      <c r="P374" s="53">
        <v>11716</v>
      </c>
      <c r="Q374" s="36">
        <v>80</v>
      </c>
      <c r="R374" s="36"/>
      <c r="S374" s="36"/>
      <c r="T374" s="38" t="s">
        <v>207</v>
      </c>
      <c r="U374" s="7" t="str">
        <f t="shared" si="53"/>
        <v>PH2-5-111</v>
      </c>
      <c r="V374" s="7"/>
      <c r="W374" s="7"/>
      <c r="X374" s="16"/>
      <c r="Y374" s="16"/>
      <c r="Z374" s="16"/>
      <c r="AA374" s="16"/>
      <c r="AB374" s="27"/>
      <c r="AC374" s="16"/>
      <c r="AD374" s="16"/>
      <c r="AE374" s="27"/>
      <c r="AF374" s="63"/>
      <c r="AG374" s="16"/>
      <c r="AH374" s="16"/>
      <c r="AI374" s="16"/>
      <c r="AJ374" s="16"/>
      <c r="AK374" s="16"/>
      <c r="AL374" s="16"/>
      <c r="AM374" s="16"/>
      <c r="AN374" s="27"/>
      <c r="AO374" s="27"/>
      <c r="AP374" s="27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</row>
    <row r="375" spans="1:56" ht="16.5" customHeight="1">
      <c r="A375" s="71" t="s">
        <v>1366</v>
      </c>
      <c r="B375" s="78">
        <v>18033</v>
      </c>
      <c r="C375" s="7" t="s">
        <v>1367</v>
      </c>
      <c r="D375" s="36">
        <v>12861</v>
      </c>
      <c r="E375" s="36"/>
      <c r="F375" s="36"/>
      <c r="G375" s="36"/>
      <c r="H375" s="36"/>
      <c r="I375" s="7"/>
      <c r="J375" s="7" t="s">
        <v>1368</v>
      </c>
      <c r="K375" s="7"/>
      <c r="L375" s="16"/>
      <c r="M375" s="7" t="s">
        <v>1369</v>
      </c>
      <c r="N375" s="35">
        <v>25112</v>
      </c>
      <c r="O375" s="7" t="s">
        <v>206</v>
      </c>
      <c r="P375" s="53">
        <v>11721</v>
      </c>
      <c r="Q375" s="36">
        <v>80</v>
      </c>
      <c r="R375" s="36"/>
      <c r="S375" s="36"/>
      <c r="T375" s="38"/>
      <c r="U375" s="7" t="str">
        <f t="shared" si="53"/>
        <v>PH2-5-112</v>
      </c>
      <c r="V375" s="7"/>
      <c r="W375" s="7"/>
      <c r="X375" s="27" t="s">
        <v>708</v>
      </c>
      <c r="Y375" s="16"/>
      <c r="Z375" s="16"/>
      <c r="AA375" s="16"/>
      <c r="AB375" s="27"/>
      <c r="AC375" s="16"/>
      <c r="AD375" s="16"/>
      <c r="AE375" s="27"/>
      <c r="AF375" s="63"/>
      <c r="AG375" s="16"/>
      <c r="AH375" s="16"/>
      <c r="AI375" s="16"/>
      <c r="AJ375" s="16"/>
      <c r="AK375" s="16"/>
      <c r="AL375" s="16"/>
      <c r="AM375" s="16"/>
      <c r="AN375" s="27"/>
      <c r="AO375" s="27"/>
      <c r="AP375" s="27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</row>
    <row r="376" spans="1:56" ht="16.5" customHeight="1">
      <c r="A376" s="60" t="s">
        <v>1370</v>
      </c>
      <c r="B376" s="77">
        <v>18034</v>
      </c>
      <c r="C376" s="7" t="s">
        <v>1371</v>
      </c>
      <c r="D376" s="36">
        <v>12866</v>
      </c>
      <c r="E376" s="36"/>
      <c r="F376" s="36"/>
      <c r="G376" s="36"/>
      <c r="H376" s="36"/>
      <c r="I376" s="7"/>
      <c r="J376" s="7" t="s">
        <v>1372</v>
      </c>
      <c r="K376" s="7"/>
      <c r="L376" s="16"/>
      <c r="M376" s="7" t="s">
        <v>1373</v>
      </c>
      <c r="N376" s="35">
        <v>25113</v>
      </c>
      <c r="O376" s="7" t="s">
        <v>206</v>
      </c>
      <c r="P376" s="53">
        <v>11726</v>
      </c>
      <c r="Q376" s="36">
        <v>80</v>
      </c>
      <c r="R376" s="36"/>
      <c r="S376" s="36"/>
      <c r="T376" s="38" t="s">
        <v>207</v>
      </c>
      <c r="U376" s="7" t="str">
        <f t="shared" si="53"/>
        <v>PH2-5-113</v>
      </c>
      <c r="V376" s="7"/>
      <c r="W376" s="7"/>
      <c r="X376" s="27" t="s">
        <v>708</v>
      </c>
      <c r="Y376" s="16"/>
      <c r="Z376" s="16"/>
      <c r="AA376" s="16"/>
      <c r="AB376" s="27"/>
      <c r="AC376" s="16"/>
      <c r="AD376" s="16"/>
      <c r="AE376" s="27"/>
      <c r="AF376" s="63"/>
      <c r="AG376" s="16"/>
      <c r="AH376" s="16"/>
      <c r="AI376" s="16"/>
      <c r="AJ376" s="16"/>
      <c r="AK376" s="16"/>
      <c r="AL376" s="16"/>
      <c r="AM376" s="16"/>
      <c r="AN376" s="27"/>
      <c r="AO376" s="27"/>
      <c r="AP376" s="27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</row>
    <row r="377" spans="1:56" ht="16.5" customHeight="1">
      <c r="A377" s="71" t="s">
        <v>1374</v>
      </c>
      <c r="B377" s="78">
        <v>18035</v>
      </c>
      <c r="C377" s="7" t="s">
        <v>1375</v>
      </c>
      <c r="D377" s="36">
        <v>12871</v>
      </c>
      <c r="E377" s="36"/>
      <c r="F377" s="36"/>
      <c r="G377" s="36"/>
      <c r="H377" s="36"/>
      <c r="I377" s="7"/>
      <c r="J377" s="7" t="s">
        <v>1376</v>
      </c>
      <c r="K377" s="7"/>
      <c r="L377" s="16"/>
      <c r="M377" s="7" t="s">
        <v>1377</v>
      </c>
      <c r="N377" s="35">
        <v>25114</v>
      </c>
      <c r="O377" s="7" t="s">
        <v>206</v>
      </c>
      <c r="P377" s="53">
        <v>11731</v>
      </c>
      <c r="Q377" s="36">
        <v>80</v>
      </c>
      <c r="R377" s="36"/>
      <c r="S377" s="36"/>
      <c r="T377" s="38"/>
      <c r="U377" s="7" t="str">
        <f t="shared" si="53"/>
        <v>PH2-5-114</v>
      </c>
      <c r="V377" s="7"/>
      <c r="W377" s="7"/>
      <c r="X377" s="27" t="s">
        <v>708</v>
      </c>
      <c r="Y377" s="16"/>
      <c r="Z377" s="16"/>
      <c r="AA377" s="16"/>
      <c r="AB377" s="27"/>
      <c r="AC377" s="16"/>
      <c r="AD377" s="16"/>
      <c r="AE377" s="27"/>
      <c r="AF377" s="63"/>
      <c r="AG377" s="16"/>
      <c r="AH377" s="16"/>
      <c r="AI377" s="16"/>
      <c r="AJ377" s="16"/>
      <c r="AK377" s="16"/>
      <c r="AL377" s="16"/>
      <c r="AM377" s="16"/>
      <c r="AN377" s="27"/>
      <c r="AO377" s="27"/>
      <c r="AP377" s="27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</row>
    <row r="378" spans="1:56" ht="16.5" customHeight="1">
      <c r="A378" s="60" t="s">
        <v>1378</v>
      </c>
      <c r="B378" s="77">
        <v>18036</v>
      </c>
      <c r="C378" s="7" t="s">
        <v>1379</v>
      </c>
      <c r="D378" s="36">
        <v>12876</v>
      </c>
      <c r="E378" s="36"/>
      <c r="F378" s="36"/>
      <c r="G378" s="36"/>
      <c r="H378" s="36"/>
      <c r="I378" s="7"/>
      <c r="J378" s="7" t="s">
        <v>1380</v>
      </c>
      <c r="K378" s="7"/>
      <c r="L378" s="16"/>
      <c r="M378" s="7" t="s">
        <v>1381</v>
      </c>
      <c r="N378" s="35">
        <v>25115</v>
      </c>
      <c r="O378" s="7" t="s">
        <v>206</v>
      </c>
      <c r="P378" s="53">
        <v>11736</v>
      </c>
      <c r="Q378" s="36">
        <v>80</v>
      </c>
      <c r="R378" s="36"/>
      <c r="S378" s="36"/>
      <c r="T378" s="38" t="s">
        <v>207</v>
      </c>
      <c r="U378" s="7" t="str">
        <f t="shared" si="53"/>
        <v>PH2-5-115</v>
      </c>
      <c r="V378" s="7"/>
      <c r="W378" s="7"/>
      <c r="X378" s="27" t="s">
        <v>708</v>
      </c>
      <c r="Y378" s="16"/>
      <c r="Z378" s="16"/>
      <c r="AA378" s="16"/>
      <c r="AB378" s="27"/>
      <c r="AC378" s="16"/>
      <c r="AD378" s="16"/>
      <c r="AE378" s="27"/>
      <c r="AF378" s="63"/>
      <c r="AG378" s="16"/>
      <c r="AH378" s="16"/>
      <c r="AI378" s="16"/>
      <c r="AJ378" s="16"/>
      <c r="AK378" s="16"/>
      <c r="AL378" s="16"/>
      <c r="AM378" s="16"/>
      <c r="AN378" s="27"/>
      <c r="AO378" s="27"/>
      <c r="AP378" s="27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</row>
    <row r="379" spans="1:56" ht="16.5" customHeight="1">
      <c r="A379" s="16"/>
      <c r="B379" s="16"/>
      <c r="C379" s="16"/>
      <c r="D379" s="27"/>
      <c r="E379" s="27"/>
      <c r="F379" s="27"/>
      <c r="G379" s="27"/>
      <c r="H379" s="27"/>
      <c r="I379" s="16"/>
      <c r="J379" s="16"/>
      <c r="K379" s="16"/>
      <c r="L379" s="16"/>
      <c r="M379" s="7" t="s">
        <v>1382</v>
      </c>
      <c r="N379" s="35">
        <v>25116</v>
      </c>
      <c r="O379" s="7" t="s">
        <v>206</v>
      </c>
      <c r="P379" s="53">
        <v>11741</v>
      </c>
      <c r="Q379" s="36">
        <v>80</v>
      </c>
      <c r="R379" s="36"/>
      <c r="S379" s="36"/>
      <c r="T379" s="38"/>
      <c r="U379" s="7" t="str">
        <f t="shared" si="53"/>
        <v>PH2-5-116</v>
      </c>
      <c r="V379" s="7"/>
      <c r="W379" s="7"/>
      <c r="X379" s="27" t="s">
        <v>708</v>
      </c>
      <c r="Y379" s="16"/>
      <c r="Z379" s="16"/>
      <c r="AA379" s="16"/>
      <c r="AB379" s="27"/>
      <c r="AC379" s="16"/>
      <c r="AD379" s="16"/>
      <c r="AE379" s="27"/>
      <c r="AF379" s="63"/>
      <c r="AG379" s="16"/>
      <c r="AH379" s="16"/>
      <c r="AI379" s="16"/>
      <c r="AJ379" s="16"/>
      <c r="AK379" s="16"/>
      <c r="AL379" s="16"/>
      <c r="AM379" s="16"/>
      <c r="AN379" s="27"/>
      <c r="AO379" s="27"/>
      <c r="AP379" s="27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</row>
    <row r="380" spans="1:56" ht="16.5" customHeight="1">
      <c r="A380" s="16"/>
      <c r="B380" s="16"/>
      <c r="C380" s="16"/>
      <c r="D380" s="27"/>
      <c r="E380" s="27"/>
      <c r="F380" s="27"/>
      <c r="G380" s="27"/>
      <c r="H380" s="27"/>
      <c r="I380" s="16"/>
      <c r="J380" s="16"/>
      <c r="K380" s="16"/>
      <c r="L380" s="16"/>
      <c r="M380" s="7" t="s">
        <v>1383</v>
      </c>
      <c r="N380" s="35">
        <v>25117</v>
      </c>
      <c r="O380" s="7" t="s">
        <v>206</v>
      </c>
      <c r="P380" s="53">
        <v>11746</v>
      </c>
      <c r="Q380" s="36">
        <v>80</v>
      </c>
      <c r="R380" s="36"/>
      <c r="S380" s="36"/>
      <c r="T380" s="38" t="s">
        <v>207</v>
      </c>
      <c r="U380" s="7" t="str">
        <f t="shared" si="53"/>
        <v>PH2-5-117</v>
      </c>
      <c r="V380" s="7"/>
      <c r="W380" s="7"/>
      <c r="X380" s="27" t="s">
        <v>708</v>
      </c>
      <c r="Y380" s="16"/>
      <c r="Z380" s="16"/>
      <c r="AA380" s="16"/>
      <c r="AB380" s="27"/>
      <c r="AC380" s="16"/>
      <c r="AD380" s="16"/>
      <c r="AE380" s="27"/>
      <c r="AF380" s="63"/>
      <c r="AG380" s="16"/>
      <c r="AH380" s="16"/>
      <c r="AI380" s="16"/>
      <c r="AJ380" s="16"/>
      <c r="AK380" s="16"/>
      <c r="AL380" s="16"/>
      <c r="AM380" s="16"/>
      <c r="AN380" s="27"/>
      <c r="AO380" s="27"/>
      <c r="AP380" s="27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</row>
    <row r="381" spans="1:56" ht="16.5" customHeight="1">
      <c r="A381" s="16"/>
      <c r="B381" s="16"/>
      <c r="C381" s="16"/>
      <c r="D381" s="27"/>
      <c r="E381" s="27"/>
      <c r="F381" s="27"/>
      <c r="G381" s="27"/>
      <c r="H381" s="27"/>
      <c r="I381" s="16"/>
      <c r="J381" s="16"/>
      <c r="K381" s="16"/>
      <c r="L381" s="16"/>
      <c r="M381" s="7" t="s">
        <v>1384</v>
      </c>
      <c r="N381" s="35">
        <v>25118</v>
      </c>
      <c r="O381" s="7" t="s">
        <v>206</v>
      </c>
      <c r="P381" s="53">
        <v>11751</v>
      </c>
      <c r="Q381" s="36">
        <v>80</v>
      </c>
      <c r="R381" s="36"/>
      <c r="S381" s="36"/>
      <c r="T381" s="38"/>
      <c r="U381" s="7" t="str">
        <f t="shared" si="53"/>
        <v>PH2-5-118</v>
      </c>
      <c r="V381" s="7"/>
      <c r="W381" s="7"/>
      <c r="X381" s="27" t="s">
        <v>708</v>
      </c>
      <c r="Y381" s="16"/>
      <c r="Z381" s="16"/>
      <c r="AA381" s="16"/>
      <c r="AB381" s="27"/>
      <c r="AC381" s="16"/>
      <c r="AD381" s="16"/>
      <c r="AE381" s="27"/>
      <c r="AF381" s="63"/>
      <c r="AG381" s="16"/>
      <c r="AH381" s="16"/>
      <c r="AI381" s="16"/>
      <c r="AJ381" s="16"/>
      <c r="AK381" s="16"/>
      <c r="AL381" s="16"/>
      <c r="AM381" s="16"/>
      <c r="AN381" s="27"/>
      <c r="AO381" s="27"/>
      <c r="AP381" s="27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</row>
    <row r="382" spans="1:56" ht="16.5" customHeight="1">
      <c r="A382" s="16"/>
      <c r="B382" s="16"/>
      <c r="C382" s="16"/>
      <c r="D382" s="27"/>
      <c r="E382" s="27"/>
      <c r="F382" s="27"/>
      <c r="G382" s="27"/>
      <c r="H382" s="27"/>
      <c r="I382" s="16"/>
      <c r="J382" s="16"/>
      <c r="K382" s="16"/>
      <c r="L382" s="16"/>
      <c r="M382" s="7" t="s">
        <v>1385</v>
      </c>
      <c r="N382" s="35">
        <v>25119</v>
      </c>
      <c r="O382" s="7" t="s">
        <v>206</v>
      </c>
      <c r="P382" s="53">
        <v>11756</v>
      </c>
      <c r="Q382" s="36">
        <v>80</v>
      </c>
      <c r="R382" s="36"/>
      <c r="S382" s="36"/>
      <c r="T382" s="38" t="s">
        <v>207</v>
      </c>
      <c r="U382" s="7" t="str">
        <f t="shared" si="53"/>
        <v>PH2-5-119</v>
      </c>
      <c r="V382" s="7"/>
      <c r="W382" s="7"/>
      <c r="X382" s="27" t="s">
        <v>708</v>
      </c>
      <c r="Y382" s="16"/>
      <c r="Z382" s="16"/>
      <c r="AA382" s="16"/>
      <c r="AB382" s="27"/>
      <c r="AC382" s="16"/>
      <c r="AD382" s="16"/>
      <c r="AE382" s="27"/>
      <c r="AF382" s="63"/>
      <c r="AG382" s="16"/>
      <c r="AH382" s="16"/>
      <c r="AI382" s="16"/>
      <c r="AJ382" s="16"/>
      <c r="AK382" s="16"/>
      <c r="AL382" s="16"/>
      <c r="AM382" s="16"/>
      <c r="AN382" s="27"/>
      <c r="AO382" s="27"/>
      <c r="AP382" s="27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</row>
    <row r="383" spans="1:56" ht="16.5" customHeight="1">
      <c r="A383" s="16"/>
      <c r="B383" s="16"/>
      <c r="C383" s="16"/>
      <c r="D383" s="27"/>
      <c r="E383" s="27"/>
      <c r="F383" s="27"/>
      <c r="G383" s="27"/>
      <c r="H383" s="27"/>
      <c r="I383" s="16"/>
      <c r="J383" s="16"/>
      <c r="K383" s="16"/>
      <c r="L383" s="16"/>
      <c r="M383" s="7" t="s">
        <v>1386</v>
      </c>
      <c r="N383" s="35">
        <v>25120</v>
      </c>
      <c r="O383" s="7" t="s">
        <v>206</v>
      </c>
      <c r="P383" s="53">
        <v>11761</v>
      </c>
      <c r="Q383" s="36">
        <v>80</v>
      </c>
      <c r="R383" s="36"/>
      <c r="S383" s="36"/>
      <c r="T383" s="38"/>
      <c r="U383" s="7" t="str">
        <f t="shared" si="53"/>
        <v>PH2-5-120</v>
      </c>
      <c r="V383" s="7"/>
      <c r="W383" s="7"/>
      <c r="X383" s="27" t="s">
        <v>708</v>
      </c>
      <c r="Y383" s="16"/>
      <c r="Z383" s="16"/>
      <c r="AA383" s="16"/>
      <c r="AB383" s="27"/>
      <c r="AC383" s="16"/>
      <c r="AD383" s="16"/>
      <c r="AE383" s="27"/>
      <c r="AF383" s="63"/>
      <c r="AG383" s="16"/>
      <c r="AH383" s="16"/>
      <c r="AI383" s="16"/>
      <c r="AJ383" s="16"/>
      <c r="AK383" s="16"/>
      <c r="AL383" s="16"/>
      <c r="AM383" s="16"/>
      <c r="AN383" s="27"/>
      <c r="AO383" s="27"/>
      <c r="AP383" s="27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</row>
    <row r="384" spans="1:56" ht="16.5" customHeight="1">
      <c r="A384" s="16"/>
      <c r="B384" s="16"/>
      <c r="C384" s="16"/>
      <c r="D384" s="27"/>
      <c r="E384" s="27"/>
      <c r="F384" s="27"/>
      <c r="G384" s="27"/>
      <c r="H384" s="27"/>
      <c r="I384" s="16"/>
      <c r="J384" s="16"/>
      <c r="K384" s="16"/>
      <c r="L384" s="16"/>
      <c r="M384" s="7" t="s">
        <v>1387</v>
      </c>
      <c r="N384" s="35">
        <v>25121</v>
      </c>
      <c r="O384" s="7" t="s">
        <v>206</v>
      </c>
      <c r="P384" s="53">
        <v>11766</v>
      </c>
      <c r="Q384" s="36">
        <v>80</v>
      </c>
      <c r="R384" s="36"/>
      <c r="S384" s="36"/>
      <c r="T384" s="38" t="s">
        <v>207</v>
      </c>
      <c r="U384" s="7" t="str">
        <f t="shared" si="53"/>
        <v>PH2-5-121</v>
      </c>
      <c r="V384" s="7"/>
      <c r="W384" s="7"/>
      <c r="X384" s="27" t="s">
        <v>708</v>
      </c>
      <c r="Y384" s="16"/>
      <c r="Z384" s="16"/>
      <c r="AA384" s="16"/>
      <c r="AB384" s="27"/>
      <c r="AC384" s="16"/>
      <c r="AD384" s="16"/>
      <c r="AE384" s="27"/>
      <c r="AF384" s="63"/>
      <c r="AG384" s="16"/>
      <c r="AH384" s="16"/>
      <c r="AI384" s="16"/>
      <c r="AJ384" s="16"/>
      <c r="AK384" s="16"/>
      <c r="AL384" s="16"/>
      <c r="AM384" s="16"/>
      <c r="AN384" s="27"/>
      <c r="AO384" s="27"/>
      <c r="AP384" s="27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</row>
    <row r="385" spans="1:56" ht="16.5" customHeight="1">
      <c r="A385" s="16"/>
      <c r="B385" s="16"/>
      <c r="C385" s="16"/>
      <c r="D385" s="27"/>
      <c r="E385" s="27"/>
      <c r="F385" s="27"/>
      <c r="G385" s="27"/>
      <c r="H385" s="27"/>
      <c r="I385" s="16"/>
      <c r="J385" s="16"/>
      <c r="K385" s="16"/>
      <c r="L385" s="16"/>
      <c r="M385" s="7" t="s">
        <v>1388</v>
      </c>
      <c r="N385" s="35">
        <v>25122</v>
      </c>
      <c r="O385" s="7" t="s">
        <v>206</v>
      </c>
      <c r="P385" s="53">
        <v>11771</v>
      </c>
      <c r="Q385" s="36">
        <v>80</v>
      </c>
      <c r="R385" s="36"/>
      <c r="S385" s="36"/>
      <c r="T385" s="38"/>
      <c r="U385" s="7" t="str">
        <f t="shared" si="53"/>
        <v>PH2-5-122</v>
      </c>
      <c r="V385" s="7"/>
      <c r="W385" s="7"/>
      <c r="X385" s="27" t="s">
        <v>708</v>
      </c>
      <c r="Y385" s="16"/>
      <c r="Z385" s="16"/>
      <c r="AA385" s="16"/>
      <c r="AB385" s="27"/>
      <c r="AC385" s="16"/>
      <c r="AD385" s="16"/>
      <c r="AE385" s="27"/>
      <c r="AF385" s="63"/>
      <c r="AG385" s="16"/>
      <c r="AH385" s="16"/>
      <c r="AI385" s="16"/>
      <c r="AJ385" s="16"/>
      <c r="AK385" s="16"/>
      <c r="AL385" s="16"/>
      <c r="AM385" s="16"/>
      <c r="AN385" s="27"/>
      <c r="AO385" s="27"/>
      <c r="AP385" s="27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</row>
    <row r="386" spans="1:56" ht="16.5" customHeight="1">
      <c r="A386" s="16"/>
      <c r="B386" s="16"/>
      <c r="C386" s="16"/>
      <c r="D386" s="27"/>
      <c r="E386" s="27"/>
      <c r="F386" s="27"/>
      <c r="G386" s="27"/>
      <c r="H386" s="27"/>
      <c r="I386" s="16"/>
      <c r="J386" s="16"/>
      <c r="K386" s="16"/>
      <c r="L386" s="16"/>
      <c r="M386" s="7" t="s">
        <v>1389</v>
      </c>
      <c r="N386" s="35">
        <v>25123</v>
      </c>
      <c r="O386" s="7" t="s">
        <v>206</v>
      </c>
      <c r="P386" s="53">
        <v>11776</v>
      </c>
      <c r="Q386" s="36">
        <v>80</v>
      </c>
      <c r="R386" s="36"/>
      <c r="S386" s="36"/>
      <c r="T386" s="38" t="s">
        <v>207</v>
      </c>
      <c r="U386" s="7" t="str">
        <f t="shared" si="53"/>
        <v>PH2-5-123</v>
      </c>
      <c r="V386" s="7"/>
      <c r="W386" s="7"/>
      <c r="X386" s="27" t="s">
        <v>708</v>
      </c>
      <c r="Y386" s="16"/>
      <c r="Z386" s="16"/>
      <c r="AA386" s="16"/>
      <c r="AB386" s="27"/>
      <c r="AC386" s="16"/>
      <c r="AD386" s="16"/>
      <c r="AE386" s="27"/>
      <c r="AF386" s="63"/>
      <c r="AG386" s="16"/>
      <c r="AH386" s="16"/>
      <c r="AI386" s="16"/>
      <c r="AJ386" s="16"/>
      <c r="AK386" s="16"/>
      <c r="AL386" s="16"/>
      <c r="AM386" s="16"/>
      <c r="AN386" s="27"/>
      <c r="AO386" s="27"/>
      <c r="AP386" s="27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</row>
    <row r="387" spans="1:56" ht="16.5" customHeight="1">
      <c r="A387" s="16"/>
      <c r="B387" s="16"/>
      <c r="C387" s="16"/>
      <c r="D387" s="27"/>
      <c r="E387" s="27"/>
      <c r="F387" s="27"/>
      <c r="G387" s="27"/>
      <c r="H387" s="27"/>
      <c r="I387" s="16"/>
      <c r="J387" s="16"/>
      <c r="K387" s="16"/>
      <c r="L387" s="16"/>
      <c r="M387" s="7" t="s">
        <v>1390</v>
      </c>
      <c r="N387" s="35">
        <v>25124</v>
      </c>
      <c r="O387" s="7" t="s">
        <v>206</v>
      </c>
      <c r="P387" s="53">
        <v>11781</v>
      </c>
      <c r="Q387" s="36">
        <v>80</v>
      </c>
      <c r="R387" s="36"/>
      <c r="S387" s="36"/>
      <c r="T387" s="38"/>
      <c r="U387" s="7" t="str">
        <f t="shared" si="53"/>
        <v>PH2-5-124</v>
      </c>
      <c r="V387" s="7"/>
      <c r="W387" s="7"/>
      <c r="X387" s="27" t="s">
        <v>708</v>
      </c>
      <c r="Y387" s="16"/>
      <c r="Z387" s="16"/>
      <c r="AA387" s="16"/>
      <c r="AB387" s="27"/>
      <c r="AC387" s="16"/>
      <c r="AD387" s="16"/>
      <c r="AE387" s="27"/>
      <c r="AF387" s="63"/>
      <c r="AG387" s="16"/>
      <c r="AH387" s="16"/>
      <c r="AI387" s="16"/>
      <c r="AJ387" s="16"/>
      <c r="AK387" s="16"/>
      <c r="AL387" s="16"/>
      <c r="AM387" s="16"/>
      <c r="AN387" s="27"/>
      <c r="AO387" s="27"/>
      <c r="AP387" s="27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</row>
    <row r="388" spans="1:56" ht="16.5" customHeight="1">
      <c r="A388" s="16"/>
      <c r="B388" s="16"/>
      <c r="C388" s="16"/>
      <c r="D388" s="27"/>
      <c r="E388" s="27"/>
      <c r="F388" s="27"/>
      <c r="G388" s="27"/>
      <c r="H388" s="27"/>
      <c r="I388" s="16"/>
      <c r="J388" s="16"/>
      <c r="K388" s="16"/>
      <c r="L388" s="16"/>
      <c r="M388" s="7" t="s">
        <v>1391</v>
      </c>
      <c r="N388" s="35">
        <v>25125</v>
      </c>
      <c r="O388" s="7" t="s">
        <v>206</v>
      </c>
      <c r="P388" s="53">
        <v>11786</v>
      </c>
      <c r="Q388" s="36">
        <v>80</v>
      </c>
      <c r="R388" s="36"/>
      <c r="S388" s="36"/>
      <c r="T388" s="38" t="s">
        <v>207</v>
      </c>
      <c r="U388" s="7" t="str">
        <f t="shared" si="53"/>
        <v>PH2-5-125</v>
      </c>
      <c r="V388" s="7"/>
      <c r="W388" s="7"/>
      <c r="X388" s="27" t="s">
        <v>708</v>
      </c>
      <c r="Y388" s="16"/>
      <c r="Z388" s="16"/>
      <c r="AA388" s="16"/>
      <c r="AB388" s="27"/>
      <c r="AC388" s="16"/>
      <c r="AD388" s="16"/>
      <c r="AE388" s="27"/>
      <c r="AF388" s="63"/>
      <c r="AG388" s="16"/>
      <c r="AH388" s="16"/>
      <c r="AI388" s="16"/>
      <c r="AJ388" s="16"/>
      <c r="AK388" s="16"/>
      <c r="AL388" s="16"/>
      <c r="AM388" s="16"/>
      <c r="AN388" s="27"/>
      <c r="AO388" s="27"/>
      <c r="AP388" s="27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</row>
    <row r="389" spans="1:56" ht="16.5" customHeight="1">
      <c r="A389" s="16"/>
      <c r="B389" s="16"/>
      <c r="C389" s="16"/>
      <c r="D389" s="27"/>
      <c r="E389" s="27"/>
      <c r="F389" s="27"/>
      <c r="G389" s="27"/>
      <c r="H389" s="27"/>
      <c r="I389" s="16"/>
      <c r="J389" s="16"/>
      <c r="K389" s="16"/>
      <c r="L389" s="16"/>
      <c r="M389" s="7" t="s">
        <v>1392</v>
      </c>
      <c r="N389" s="35">
        <v>25126</v>
      </c>
      <c r="O389" s="7" t="s">
        <v>206</v>
      </c>
      <c r="P389" s="53">
        <v>11791</v>
      </c>
      <c r="Q389" s="36">
        <v>80</v>
      </c>
      <c r="R389" s="36"/>
      <c r="S389" s="36"/>
      <c r="T389" s="38"/>
      <c r="U389" s="7" t="str">
        <f t="shared" si="53"/>
        <v>PH2-5-126</v>
      </c>
      <c r="V389" s="7"/>
      <c r="W389" s="7"/>
      <c r="X389" s="27" t="s">
        <v>708</v>
      </c>
      <c r="Y389" s="16"/>
      <c r="Z389" s="16"/>
      <c r="AA389" s="16"/>
      <c r="AB389" s="27"/>
      <c r="AC389" s="16"/>
      <c r="AD389" s="16"/>
      <c r="AE389" s="27"/>
      <c r="AF389" s="63"/>
      <c r="AG389" s="16"/>
      <c r="AH389" s="16"/>
      <c r="AI389" s="16"/>
      <c r="AJ389" s="16"/>
      <c r="AK389" s="16"/>
      <c r="AL389" s="16"/>
      <c r="AM389" s="16"/>
      <c r="AN389" s="27"/>
      <c r="AO389" s="27"/>
      <c r="AP389" s="27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</row>
    <row r="390" spans="1:56" ht="16.5" customHeight="1">
      <c r="A390" s="16"/>
      <c r="B390" s="16"/>
      <c r="C390" s="16"/>
      <c r="D390" s="27"/>
      <c r="E390" s="27"/>
      <c r="F390" s="27"/>
      <c r="G390" s="27"/>
      <c r="H390" s="27"/>
      <c r="I390" s="16"/>
      <c r="J390" s="16"/>
      <c r="K390" s="16"/>
      <c r="L390" s="16"/>
      <c r="M390" s="7" t="s">
        <v>1393</v>
      </c>
      <c r="N390" s="35">
        <v>25127</v>
      </c>
      <c r="O390" s="7" t="s">
        <v>206</v>
      </c>
      <c r="P390" s="53">
        <v>11796</v>
      </c>
      <c r="Q390" s="36">
        <v>80</v>
      </c>
      <c r="R390" s="36"/>
      <c r="S390" s="36"/>
      <c r="T390" s="38" t="s">
        <v>207</v>
      </c>
      <c r="U390" s="7" t="str">
        <f t="shared" si="53"/>
        <v>PH2-5-127</v>
      </c>
      <c r="V390" s="7"/>
      <c r="W390" s="7"/>
      <c r="X390" s="27" t="s">
        <v>708</v>
      </c>
      <c r="Y390" s="16"/>
      <c r="Z390" s="16"/>
      <c r="AA390" s="16"/>
      <c r="AB390" s="27"/>
      <c r="AC390" s="16"/>
      <c r="AD390" s="16"/>
      <c r="AE390" s="27"/>
      <c r="AF390" s="63"/>
      <c r="AG390" s="16"/>
      <c r="AH390" s="16"/>
      <c r="AI390" s="16"/>
      <c r="AJ390" s="16"/>
      <c r="AK390" s="16"/>
      <c r="AL390" s="16"/>
      <c r="AM390" s="16"/>
      <c r="AN390" s="27"/>
      <c r="AO390" s="27"/>
      <c r="AP390" s="27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</row>
    <row r="391" spans="1:56" ht="16.5" customHeight="1">
      <c r="A391" s="16"/>
      <c r="B391" s="16"/>
      <c r="C391" s="16"/>
      <c r="D391" s="27"/>
      <c r="E391" s="27"/>
      <c r="F391" s="27"/>
      <c r="G391" s="27"/>
      <c r="H391" s="27"/>
      <c r="I391" s="16"/>
      <c r="J391" s="16"/>
      <c r="K391" s="16"/>
      <c r="L391" s="16"/>
      <c r="M391" s="7" t="s">
        <v>1394</v>
      </c>
      <c r="N391" s="35">
        <v>25128</v>
      </c>
      <c r="O391" s="7" t="s">
        <v>326</v>
      </c>
      <c r="P391" s="53">
        <v>11801</v>
      </c>
      <c r="Q391" s="36">
        <v>80</v>
      </c>
      <c r="R391" s="36"/>
      <c r="S391" s="36"/>
      <c r="T391" s="38"/>
      <c r="U391" s="7" t="str">
        <f t="shared" si="53"/>
        <v>PH2-5-128</v>
      </c>
      <c r="V391" s="7"/>
      <c r="W391" s="7"/>
      <c r="X391" s="27" t="s">
        <v>708</v>
      </c>
      <c r="Y391" s="16"/>
      <c r="Z391" s="16"/>
      <c r="AA391" s="16"/>
      <c r="AB391" s="27"/>
      <c r="AC391" s="16"/>
      <c r="AD391" s="16"/>
      <c r="AE391" s="27"/>
      <c r="AF391" s="63"/>
      <c r="AG391" s="16"/>
      <c r="AH391" s="16"/>
      <c r="AI391" s="16"/>
      <c r="AJ391" s="16"/>
      <c r="AK391" s="16"/>
      <c r="AL391" s="16"/>
      <c r="AM391" s="16"/>
      <c r="AN391" s="27"/>
      <c r="AO391" s="27"/>
      <c r="AP391" s="27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</row>
    <row r="392" spans="1:56" ht="16.5" customHeight="1">
      <c r="A392" s="16"/>
      <c r="B392" s="16"/>
      <c r="C392" s="16"/>
      <c r="D392" s="27"/>
      <c r="E392" s="27"/>
      <c r="F392" s="27"/>
      <c r="G392" s="27"/>
      <c r="H392" s="27"/>
      <c r="I392" s="16"/>
      <c r="J392" s="16"/>
      <c r="K392" s="16"/>
      <c r="L392" s="16"/>
      <c r="M392" s="7" t="s">
        <v>1395</v>
      </c>
      <c r="N392" s="35">
        <v>25129</v>
      </c>
      <c r="O392" s="7" t="s">
        <v>326</v>
      </c>
      <c r="P392" s="53">
        <v>11806</v>
      </c>
      <c r="Q392" s="36">
        <v>80</v>
      </c>
      <c r="R392" s="36"/>
      <c r="S392" s="36"/>
      <c r="T392" s="38" t="s">
        <v>207</v>
      </c>
      <c r="U392" s="7" t="str">
        <f t="shared" si="53"/>
        <v>PH2-5-129</v>
      </c>
      <c r="V392" s="7"/>
      <c r="W392" s="7"/>
      <c r="X392" s="27" t="s">
        <v>708</v>
      </c>
      <c r="Y392" s="16"/>
      <c r="Z392" s="16"/>
      <c r="AA392" s="16"/>
      <c r="AB392" s="27"/>
      <c r="AC392" s="16"/>
      <c r="AD392" s="16"/>
      <c r="AE392" s="27"/>
      <c r="AF392" s="63"/>
      <c r="AG392" s="16"/>
      <c r="AH392" s="16"/>
      <c r="AI392" s="16"/>
      <c r="AJ392" s="16"/>
      <c r="AK392" s="16"/>
      <c r="AL392" s="16"/>
      <c r="AM392" s="16"/>
      <c r="AN392" s="27"/>
      <c r="AO392" s="27"/>
      <c r="AP392" s="27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</row>
    <row r="393" spans="1:56" ht="16.5" customHeight="1">
      <c r="A393" s="16"/>
      <c r="B393" s="16"/>
      <c r="C393" s="16"/>
      <c r="D393" s="27"/>
      <c r="E393" s="27"/>
      <c r="F393" s="27"/>
      <c r="G393" s="27"/>
      <c r="H393" s="27"/>
      <c r="I393" s="16"/>
      <c r="J393" s="16"/>
      <c r="K393" s="16"/>
      <c r="L393" s="16"/>
      <c r="M393" s="7" t="s">
        <v>1396</v>
      </c>
      <c r="N393" s="35">
        <v>25130</v>
      </c>
      <c r="O393" s="7" t="s">
        <v>206</v>
      </c>
      <c r="P393" s="53">
        <v>11811</v>
      </c>
      <c r="Q393" s="36">
        <v>80</v>
      </c>
      <c r="R393" s="36"/>
      <c r="S393" s="36"/>
      <c r="T393" s="38"/>
      <c r="U393" s="7" t="str">
        <f t="shared" si="53"/>
        <v>PH2-5-130</v>
      </c>
      <c r="V393" s="7"/>
      <c r="W393" s="7"/>
      <c r="X393" s="27" t="s">
        <v>708</v>
      </c>
      <c r="Y393" s="16"/>
      <c r="Z393" s="16"/>
      <c r="AA393" s="16"/>
      <c r="AB393" s="27"/>
      <c r="AC393" s="16"/>
      <c r="AD393" s="16"/>
      <c r="AE393" s="27"/>
      <c r="AF393" s="63"/>
      <c r="AG393" s="16"/>
      <c r="AH393" s="16"/>
      <c r="AI393" s="16"/>
      <c r="AJ393" s="16"/>
      <c r="AK393" s="16"/>
      <c r="AL393" s="16"/>
      <c r="AM393" s="16"/>
      <c r="AN393" s="27"/>
      <c r="AO393" s="27"/>
      <c r="AP393" s="27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</row>
    <row r="394" spans="1:56" ht="16.5" customHeight="1">
      <c r="A394" s="16"/>
      <c r="B394" s="16"/>
      <c r="C394" s="16"/>
      <c r="D394" s="27"/>
      <c r="E394" s="27"/>
      <c r="F394" s="27"/>
      <c r="G394" s="27"/>
      <c r="H394" s="27"/>
      <c r="I394" s="16"/>
      <c r="J394" s="16"/>
      <c r="K394" s="16"/>
      <c r="L394" s="16"/>
      <c r="M394" s="7" t="s">
        <v>1397</v>
      </c>
      <c r="N394" s="35">
        <v>25131</v>
      </c>
      <c r="O394" s="7" t="s">
        <v>326</v>
      </c>
      <c r="P394" s="53">
        <v>11816</v>
      </c>
      <c r="Q394" s="36">
        <v>80</v>
      </c>
      <c r="R394" s="36"/>
      <c r="S394" s="36"/>
      <c r="T394" s="38" t="s">
        <v>207</v>
      </c>
      <c r="U394" s="7" t="str">
        <f t="shared" si="53"/>
        <v>PH2-5-131</v>
      </c>
      <c r="V394" s="7"/>
      <c r="W394" s="7"/>
      <c r="X394" s="27" t="s">
        <v>708</v>
      </c>
      <c r="Y394" s="16"/>
      <c r="Z394" s="16"/>
      <c r="AA394" s="16"/>
      <c r="AB394" s="27"/>
      <c r="AC394" s="16"/>
      <c r="AD394" s="16"/>
      <c r="AE394" s="27"/>
      <c r="AF394" s="63"/>
      <c r="AG394" s="16"/>
      <c r="AH394" s="16"/>
      <c r="AI394" s="16"/>
      <c r="AJ394" s="16"/>
      <c r="AK394" s="16"/>
      <c r="AL394" s="16"/>
      <c r="AM394" s="16"/>
      <c r="AN394" s="27"/>
      <c r="AO394" s="27"/>
      <c r="AP394" s="27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</row>
    <row r="395" spans="1:56" ht="16.5" customHeight="1">
      <c r="A395" s="16"/>
      <c r="B395" s="16"/>
      <c r="C395" s="16"/>
      <c r="D395" s="27"/>
      <c r="E395" s="27"/>
      <c r="F395" s="27"/>
      <c r="G395" s="27"/>
      <c r="H395" s="27"/>
      <c r="I395" s="16"/>
      <c r="J395" s="16"/>
      <c r="K395" s="16"/>
      <c r="L395" s="16"/>
      <c r="M395" s="7" t="s">
        <v>1398</v>
      </c>
      <c r="N395" s="35">
        <v>25132</v>
      </c>
      <c r="O395" s="7" t="s">
        <v>326</v>
      </c>
      <c r="P395" s="53">
        <v>11821</v>
      </c>
      <c r="Q395" s="36">
        <v>80</v>
      </c>
      <c r="R395" s="36"/>
      <c r="S395" s="36"/>
      <c r="T395" s="38"/>
      <c r="U395" s="7" t="str">
        <f t="shared" si="53"/>
        <v>PH2-5-132</v>
      </c>
      <c r="V395" s="7"/>
      <c r="W395" s="7"/>
      <c r="X395" s="16"/>
      <c r="Y395" s="16"/>
      <c r="Z395" s="16"/>
      <c r="AA395" s="16"/>
      <c r="AB395" s="27"/>
      <c r="AC395" s="16"/>
      <c r="AD395" s="16"/>
      <c r="AE395" s="27"/>
      <c r="AF395" s="63"/>
      <c r="AG395" s="16"/>
      <c r="AH395" s="16"/>
      <c r="AI395" s="16"/>
      <c r="AJ395" s="16"/>
      <c r="AK395" s="16"/>
      <c r="AL395" s="16"/>
      <c r="AM395" s="16"/>
      <c r="AN395" s="27"/>
      <c r="AO395" s="27"/>
      <c r="AP395" s="27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</row>
    <row r="396" spans="1:56" ht="16.5" customHeight="1">
      <c r="A396" s="16"/>
      <c r="B396" s="16"/>
      <c r="C396" s="16"/>
      <c r="D396" s="27"/>
      <c r="E396" s="27"/>
      <c r="F396" s="27"/>
      <c r="G396" s="27"/>
      <c r="H396" s="27"/>
      <c r="I396" s="16"/>
      <c r="J396" s="16"/>
      <c r="K396" s="16"/>
      <c r="L396" s="16"/>
      <c r="M396" s="7" t="s">
        <v>1399</v>
      </c>
      <c r="N396" s="35">
        <v>25133</v>
      </c>
      <c r="O396" s="7" t="s">
        <v>206</v>
      </c>
      <c r="P396" s="53">
        <v>11826</v>
      </c>
      <c r="Q396" s="36">
        <v>80</v>
      </c>
      <c r="R396" s="36"/>
      <c r="S396" s="36"/>
      <c r="T396" s="38" t="s">
        <v>207</v>
      </c>
      <c r="U396" s="7" t="str">
        <f t="shared" si="53"/>
        <v>PH2-5-133</v>
      </c>
      <c r="V396" s="7"/>
      <c r="W396" s="7"/>
      <c r="X396" s="16"/>
      <c r="Y396" s="16"/>
      <c r="Z396" s="16"/>
      <c r="AA396" s="16"/>
      <c r="AB396" s="27"/>
      <c r="AC396" s="16"/>
      <c r="AD396" s="16"/>
      <c r="AE396" s="27"/>
      <c r="AF396" s="63"/>
      <c r="AG396" s="16"/>
      <c r="AH396" s="16"/>
      <c r="AI396" s="16"/>
      <c r="AJ396" s="16"/>
      <c r="AK396" s="16"/>
      <c r="AL396" s="16"/>
      <c r="AM396" s="16"/>
      <c r="AN396" s="27"/>
      <c r="AO396" s="27"/>
      <c r="AP396" s="27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</row>
    <row r="397" spans="1:56" ht="16.5" customHeight="1">
      <c r="A397" s="16"/>
      <c r="B397" s="16"/>
      <c r="C397" s="16"/>
      <c r="D397" s="27"/>
      <c r="E397" s="27"/>
      <c r="F397" s="27"/>
      <c r="G397" s="27"/>
      <c r="H397" s="27"/>
      <c r="I397" s="16"/>
      <c r="J397" s="16"/>
      <c r="K397" s="16"/>
      <c r="L397" s="16"/>
      <c r="M397" s="7" t="s">
        <v>1400</v>
      </c>
      <c r="N397" s="35">
        <v>25134</v>
      </c>
      <c r="O397" s="7" t="s">
        <v>206</v>
      </c>
      <c r="P397" s="53">
        <v>11831</v>
      </c>
      <c r="Q397" s="36">
        <v>80</v>
      </c>
      <c r="R397" s="36"/>
      <c r="S397" s="36"/>
      <c r="T397" s="38"/>
      <c r="U397" s="7" t="str">
        <f t="shared" si="53"/>
        <v>PH2-5-134</v>
      </c>
      <c r="V397" s="7"/>
      <c r="W397" s="7"/>
      <c r="X397" s="16"/>
      <c r="Y397" s="16"/>
      <c r="Z397" s="16"/>
      <c r="AA397" s="16"/>
      <c r="AB397" s="27"/>
      <c r="AC397" s="16"/>
      <c r="AD397" s="16"/>
      <c r="AE397" s="27"/>
      <c r="AF397" s="63"/>
      <c r="AG397" s="16"/>
      <c r="AH397" s="16"/>
      <c r="AI397" s="16"/>
      <c r="AJ397" s="16"/>
      <c r="AK397" s="16"/>
      <c r="AL397" s="16"/>
      <c r="AM397" s="16"/>
      <c r="AN397" s="27"/>
      <c r="AO397" s="27"/>
      <c r="AP397" s="27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</row>
    <row r="398" spans="1:56" ht="16.5" customHeight="1">
      <c r="A398" s="16"/>
      <c r="B398" s="16"/>
      <c r="C398" s="16"/>
      <c r="D398" s="27"/>
      <c r="E398" s="27"/>
      <c r="F398" s="27"/>
      <c r="G398" s="27"/>
      <c r="H398" s="27"/>
      <c r="I398" s="16"/>
      <c r="J398" s="16"/>
      <c r="K398" s="16"/>
      <c r="L398" s="16"/>
      <c r="M398" s="7" t="s">
        <v>1401</v>
      </c>
      <c r="N398" s="35">
        <v>25135</v>
      </c>
      <c r="O398" s="7" t="s">
        <v>206</v>
      </c>
      <c r="P398" s="53">
        <v>11836</v>
      </c>
      <c r="Q398" s="36">
        <v>80</v>
      </c>
      <c r="R398" s="36"/>
      <c r="S398" s="36"/>
      <c r="T398" s="38" t="s">
        <v>207</v>
      </c>
      <c r="U398" s="7" t="str">
        <f t="shared" si="53"/>
        <v>PH2-5-135</v>
      </c>
      <c r="V398" s="7"/>
      <c r="W398" s="7"/>
      <c r="X398" s="16"/>
      <c r="Y398" s="16"/>
      <c r="Z398" s="16"/>
      <c r="AA398" s="16"/>
      <c r="AB398" s="27"/>
      <c r="AC398" s="16"/>
      <c r="AD398" s="16"/>
      <c r="AE398" s="27"/>
      <c r="AF398" s="63"/>
      <c r="AG398" s="16"/>
      <c r="AH398" s="16"/>
      <c r="AI398" s="16"/>
      <c r="AJ398" s="16"/>
      <c r="AK398" s="16"/>
      <c r="AL398" s="16"/>
      <c r="AM398" s="16"/>
      <c r="AN398" s="27"/>
      <c r="AO398" s="27"/>
      <c r="AP398" s="27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</row>
    <row r="399" spans="1:56" ht="16.5" customHeight="1">
      <c r="A399" s="16"/>
      <c r="B399" s="16"/>
      <c r="C399" s="16"/>
      <c r="D399" s="27"/>
      <c r="E399" s="27"/>
      <c r="F399" s="27"/>
      <c r="G399" s="27"/>
      <c r="H399" s="27"/>
      <c r="I399" s="16"/>
      <c r="J399" s="16"/>
      <c r="K399" s="16"/>
      <c r="L399" s="16"/>
      <c r="M399" s="7" t="s">
        <v>1402</v>
      </c>
      <c r="N399" s="35">
        <v>25136</v>
      </c>
      <c r="O399" s="7" t="s">
        <v>206</v>
      </c>
      <c r="P399" s="53">
        <v>11841</v>
      </c>
      <c r="Q399" s="36">
        <v>80</v>
      </c>
      <c r="R399" s="36"/>
      <c r="S399" s="36"/>
      <c r="T399" s="38"/>
      <c r="U399" s="7" t="str">
        <f t="shared" si="53"/>
        <v>PH2-5-136</v>
      </c>
      <c r="V399" s="7"/>
      <c r="W399" s="7"/>
      <c r="X399" s="16"/>
      <c r="Y399" s="16"/>
      <c r="Z399" s="16"/>
      <c r="AA399" s="16"/>
      <c r="AB399" s="27"/>
      <c r="AC399" s="16"/>
      <c r="AD399" s="16"/>
      <c r="AE399" s="27"/>
      <c r="AF399" s="63"/>
      <c r="AG399" s="16"/>
      <c r="AH399" s="16"/>
      <c r="AI399" s="16"/>
      <c r="AJ399" s="16"/>
      <c r="AK399" s="16"/>
      <c r="AL399" s="16"/>
      <c r="AM399" s="16"/>
      <c r="AN399" s="27"/>
      <c r="AO399" s="27"/>
      <c r="AP399" s="27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</row>
    <row r="400" spans="1:56" ht="16.5" customHeight="1">
      <c r="A400" s="16"/>
      <c r="B400" s="16"/>
      <c r="C400" s="16"/>
      <c r="D400" s="27"/>
      <c r="E400" s="27"/>
      <c r="F400" s="27"/>
      <c r="G400" s="27"/>
      <c r="H400" s="27"/>
      <c r="I400" s="16"/>
      <c r="J400" s="16"/>
      <c r="K400" s="16"/>
      <c r="L400" s="16"/>
      <c r="M400" s="7" t="s">
        <v>1403</v>
      </c>
      <c r="N400" s="35">
        <v>25137</v>
      </c>
      <c r="O400" s="7" t="s">
        <v>206</v>
      </c>
      <c r="P400" s="53">
        <v>11846</v>
      </c>
      <c r="Q400" s="36">
        <v>80</v>
      </c>
      <c r="R400" s="36"/>
      <c r="S400" s="36"/>
      <c r="T400" s="38" t="s">
        <v>207</v>
      </c>
      <c r="U400" s="7" t="str">
        <f t="shared" si="53"/>
        <v>PH2-5-137</v>
      </c>
      <c r="V400" s="7"/>
      <c r="W400" s="7"/>
      <c r="X400" s="16"/>
      <c r="Y400" s="16"/>
      <c r="Z400" s="16"/>
      <c r="AA400" s="16"/>
      <c r="AB400" s="27"/>
      <c r="AC400" s="16"/>
      <c r="AD400" s="16"/>
      <c r="AE400" s="27"/>
      <c r="AF400" s="63"/>
      <c r="AG400" s="16"/>
      <c r="AH400" s="16"/>
      <c r="AI400" s="16"/>
      <c r="AJ400" s="16"/>
      <c r="AK400" s="16"/>
      <c r="AL400" s="16"/>
      <c r="AM400" s="16"/>
      <c r="AN400" s="27"/>
      <c r="AO400" s="27"/>
      <c r="AP400" s="27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</row>
    <row r="401" spans="1:56" ht="16.5" customHeight="1">
      <c r="A401" s="16"/>
      <c r="B401" s="16"/>
      <c r="C401" s="16"/>
      <c r="D401" s="27"/>
      <c r="E401" s="27"/>
      <c r="F401" s="27"/>
      <c r="G401" s="27"/>
      <c r="H401" s="27"/>
      <c r="I401" s="16"/>
      <c r="J401" s="16"/>
      <c r="K401" s="16"/>
      <c r="L401" s="16"/>
      <c r="M401" s="7" t="s">
        <v>1404</v>
      </c>
      <c r="N401" s="35">
        <v>25138</v>
      </c>
      <c r="O401" s="7" t="s">
        <v>206</v>
      </c>
      <c r="P401" s="53">
        <v>11851</v>
      </c>
      <c r="Q401" s="36">
        <v>80</v>
      </c>
      <c r="R401" s="36"/>
      <c r="S401" s="36"/>
      <c r="T401" s="38"/>
      <c r="U401" s="7" t="str">
        <f t="shared" si="53"/>
        <v>PH2-5-138</v>
      </c>
      <c r="V401" s="7"/>
      <c r="W401" s="7"/>
      <c r="X401" s="16"/>
      <c r="Y401" s="16"/>
      <c r="Z401" s="16"/>
      <c r="AA401" s="16"/>
      <c r="AB401" s="27"/>
      <c r="AC401" s="16"/>
      <c r="AD401" s="16"/>
      <c r="AE401" s="27"/>
      <c r="AF401" s="63"/>
      <c r="AG401" s="16"/>
      <c r="AH401" s="16"/>
      <c r="AI401" s="16"/>
      <c r="AJ401" s="16"/>
      <c r="AK401" s="16"/>
      <c r="AL401" s="16"/>
      <c r="AM401" s="16"/>
      <c r="AN401" s="27"/>
      <c r="AO401" s="27"/>
      <c r="AP401" s="27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</row>
    <row r="402" spans="1:56" ht="16.5" customHeight="1">
      <c r="A402" s="16"/>
      <c r="B402" s="16"/>
      <c r="C402" s="16"/>
      <c r="D402" s="27"/>
      <c r="E402" s="27"/>
      <c r="F402" s="27"/>
      <c r="G402" s="27"/>
      <c r="H402" s="27"/>
      <c r="I402" s="16"/>
      <c r="J402" s="16"/>
      <c r="K402" s="16"/>
      <c r="L402" s="16"/>
      <c r="M402" s="7" t="s">
        <v>1405</v>
      </c>
      <c r="N402" s="35">
        <v>25139</v>
      </c>
      <c r="O402" s="7" t="s">
        <v>206</v>
      </c>
      <c r="P402" s="53">
        <v>11856</v>
      </c>
      <c r="Q402" s="36">
        <v>80</v>
      </c>
      <c r="R402" s="36"/>
      <c r="S402" s="36"/>
      <c r="T402" s="38" t="s">
        <v>207</v>
      </c>
      <c r="U402" s="7" t="str">
        <f t="shared" si="53"/>
        <v>PH2-5-139</v>
      </c>
      <c r="V402" s="7"/>
      <c r="W402" s="7"/>
      <c r="X402" s="16"/>
      <c r="Y402" s="16"/>
      <c r="Z402" s="16"/>
      <c r="AA402" s="16"/>
      <c r="AB402" s="27"/>
      <c r="AC402" s="16"/>
      <c r="AD402" s="16"/>
      <c r="AE402" s="27"/>
      <c r="AF402" s="63"/>
      <c r="AG402" s="16"/>
      <c r="AH402" s="16"/>
      <c r="AI402" s="16"/>
      <c r="AJ402" s="16"/>
      <c r="AK402" s="16"/>
      <c r="AL402" s="16"/>
      <c r="AM402" s="16"/>
      <c r="AN402" s="27"/>
      <c r="AO402" s="27"/>
      <c r="AP402" s="27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</row>
    <row r="403" spans="1:56" ht="16.5" customHeight="1">
      <c r="A403" s="16"/>
      <c r="B403" s="16"/>
      <c r="C403" s="16"/>
      <c r="D403" s="27"/>
      <c r="E403" s="27"/>
      <c r="F403" s="27"/>
      <c r="G403" s="27"/>
      <c r="H403" s="27"/>
      <c r="I403" s="16"/>
      <c r="J403" s="16"/>
      <c r="K403" s="16"/>
      <c r="L403" s="16"/>
      <c r="M403" s="7" t="s">
        <v>1406</v>
      </c>
      <c r="N403" s="35">
        <v>25140</v>
      </c>
      <c r="O403" s="7" t="s">
        <v>206</v>
      </c>
      <c r="P403" s="53">
        <v>11861</v>
      </c>
      <c r="Q403" s="36">
        <v>80</v>
      </c>
      <c r="R403" s="36"/>
      <c r="S403" s="36"/>
      <c r="T403" s="38"/>
      <c r="U403" s="7" t="str">
        <f t="shared" si="53"/>
        <v>PH2-5-140</v>
      </c>
      <c r="V403" s="7"/>
      <c r="W403" s="7"/>
      <c r="X403" s="16"/>
      <c r="Y403" s="16"/>
      <c r="Z403" s="16"/>
      <c r="AA403" s="16"/>
      <c r="AB403" s="27"/>
      <c r="AC403" s="16"/>
      <c r="AD403" s="16"/>
      <c r="AE403" s="27"/>
      <c r="AF403" s="63"/>
      <c r="AG403" s="16"/>
      <c r="AH403" s="16"/>
      <c r="AI403" s="16"/>
      <c r="AJ403" s="16"/>
      <c r="AK403" s="16"/>
      <c r="AL403" s="16"/>
      <c r="AM403" s="16"/>
      <c r="AN403" s="27"/>
      <c r="AO403" s="27"/>
      <c r="AP403" s="27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</row>
    <row r="404" spans="1:56" ht="16.5" customHeight="1">
      <c r="A404" s="16"/>
      <c r="B404" s="16"/>
      <c r="C404" s="16"/>
      <c r="D404" s="27"/>
      <c r="E404" s="27"/>
      <c r="F404" s="27"/>
      <c r="G404" s="27"/>
      <c r="H404" s="27"/>
      <c r="I404" s="16"/>
      <c r="J404" s="16"/>
      <c r="K404" s="16"/>
      <c r="L404" s="16"/>
      <c r="M404" s="7" t="s">
        <v>1407</v>
      </c>
      <c r="N404" s="35">
        <v>25141</v>
      </c>
      <c r="O404" s="7" t="s">
        <v>206</v>
      </c>
      <c r="P404" s="53">
        <v>11866</v>
      </c>
      <c r="Q404" s="36">
        <v>80</v>
      </c>
      <c r="R404" s="36"/>
      <c r="S404" s="36"/>
      <c r="T404" s="38" t="s">
        <v>207</v>
      </c>
      <c r="U404" s="7" t="str">
        <f t="shared" si="53"/>
        <v>PH2-5-141</v>
      </c>
      <c r="V404" s="7"/>
      <c r="W404" s="7"/>
      <c r="X404" s="16"/>
      <c r="Y404" s="16"/>
      <c r="Z404" s="16"/>
      <c r="AA404" s="16"/>
      <c r="AB404" s="27"/>
      <c r="AC404" s="16"/>
      <c r="AD404" s="16"/>
      <c r="AE404" s="27"/>
      <c r="AF404" s="63"/>
      <c r="AG404" s="16"/>
      <c r="AH404" s="16"/>
      <c r="AI404" s="16"/>
      <c r="AJ404" s="16"/>
      <c r="AK404" s="16"/>
      <c r="AL404" s="16"/>
      <c r="AM404" s="16"/>
      <c r="AN404" s="27"/>
      <c r="AO404" s="27"/>
      <c r="AP404" s="27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</row>
    <row r="405" spans="1:56" ht="16.5" customHeight="1">
      <c r="A405" s="16"/>
      <c r="B405" s="16"/>
      <c r="C405" s="16"/>
      <c r="D405" s="27"/>
      <c r="E405" s="27"/>
      <c r="F405" s="27"/>
      <c r="G405" s="27"/>
      <c r="H405" s="27"/>
      <c r="I405" s="16"/>
      <c r="J405" s="16"/>
      <c r="K405" s="16"/>
      <c r="L405" s="16"/>
      <c r="M405" s="7" t="s">
        <v>1408</v>
      </c>
      <c r="N405" s="35">
        <v>25142</v>
      </c>
      <c r="O405" s="7" t="s">
        <v>206</v>
      </c>
      <c r="P405" s="53">
        <v>11871</v>
      </c>
      <c r="Q405" s="36">
        <v>80</v>
      </c>
      <c r="R405" s="36"/>
      <c r="S405" s="36"/>
      <c r="T405" s="38"/>
      <c r="U405" s="7" t="str">
        <f t="shared" si="53"/>
        <v>PH2-5-142</v>
      </c>
      <c r="V405" s="7"/>
      <c r="W405" s="7"/>
      <c r="X405" s="27" t="s">
        <v>708</v>
      </c>
      <c r="Y405" s="16"/>
      <c r="Z405" s="16"/>
      <c r="AA405" s="16"/>
      <c r="AB405" s="27"/>
      <c r="AC405" s="16"/>
      <c r="AD405" s="16"/>
      <c r="AE405" s="27"/>
      <c r="AF405" s="63"/>
      <c r="AG405" s="16"/>
      <c r="AH405" s="16"/>
      <c r="AI405" s="16"/>
      <c r="AJ405" s="16"/>
      <c r="AK405" s="16"/>
      <c r="AL405" s="16"/>
      <c r="AM405" s="16"/>
      <c r="AN405" s="27"/>
      <c r="AO405" s="27"/>
      <c r="AP405" s="27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</row>
    <row r="406" spans="1:56" ht="16.5" customHeight="1">
      <c r="A406" s="16"/>
      <c r="B406" s="16"/>
      <c r="C406" s="16"/>
      <c r="D406" s="27"/>
      <c r="E406" s="27"/>
      <c r="F406" s="27"/>
      <c r="G406" s="27"/>
      <c r="H406" s="27"/>
      <c r="I406" s="16"/>
      <c r="J406" s="16"/>
      <c r="K406" s="16"/>
      <c r="L406" s="16"/>
      <c r="M406" s="7" t="s">
        <v>1409</v>
      </c>
      <c r="N406" s="35">
        <v>25143</v>
      </c>
      <c r="O406" s="7" t="s">
        <v>206</v>
      </c>
      <c r="P406" s="53">
        <v>11876</v>
      </c>
      <c r="Q406" s="36">
        <v>80</v>
      </c>
      <c r="R406" s="36"/>
      <c r="S406" s="36"/>
      <c r="T406" s="38" t="s">
        <v>207</v>
      </c>
      <c r="U406" s="7" t="str">
        <f t="shared" si="53"/>
        <v>PH2-5-143</v>
      </c>
      <c r="V406" s="7"/>
      <c r="W406" s="7"/>
      <c r="X406" s="27" t="s">
        <v>708</v>
      </c>
      <c r="Y406" s="16"/>
      <c r="Z406" s="16"/>
      <c r="AA406" s="16"/>
      <c r="AB406" s="27"/>
      <c r="AC406" s="16"/>
      <c r="AD406" s="16"/>
      <c r="AE406" s="27"/>
      <c r="AF406" s="63"/>
      <c r="AG406" s="16"/>
      <c r="AH406" s="16"/>
      <c r="AI406" s="16"/>
      <c r="AJ406" s="16"/>
      <c r="AK406" s="16"/>
      <c r="AL406" s="16"/>
      <c r="AM406" s="16"/>
      <c r="AN406" s="27"/>
      <c r="AO406" s="27"/>
      <c r="AP406" s="27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</row>
    <row r="407" spans="1:56" ht="16.5" customHeight="1">
      <c r="A407" s="16"/>
      <c r="B407" s="16"/>
      <c r="C407" s="16"/>
      <c r="D407" s="27"/>
      <c r="E407" s="27"/>
      <c r="F407" s="27"/>
      <c r="G407" s="27"/>
      <c r="H407" s="27"/>
      <c r="I407" s="16"/>
      <c r="J407" s="16"/>
      <c r="K407" s="16"/>
      <c r="L407" s="16"/>
      <c r="M407" s="7" t="s">
        <v>1410</v>
      </c>
      <c r="N407" s="35">
        <v>25144</v>
      </c>
      <c r="O407" s="7" t="s">
        <v>206</v>
      </c>
      <c r="P407" s="53">
        <v>11881</v>
      </c>
      <c r="Q407" s="36">
        <v>80</v>
      </c>
      <c r="R407" s="36"/>
      <c r="S407" s="36"/>
      <c r="T407" s="38"/>
      <c r="U407" s="7" t="str">
        <f t="shared" si="53"/>
        <v>PH2-5-144</v>
      </c>
      <c r="V407" s="7"/>
      <c r="W407" s="7"/>
      <c r="X407" s="27" t="s">
        <v>708</v>
      </c>
      <c r="Y407" s="16"/>
      <c r="Z407" s="16"/>
      <c r="AA407" s="16"/>
      <c r="AB407" s="27"/>
      <c r="AC407" s="16"/>
      <c r="AD407" s="16"/>
      <c r="AE407" s="27"/>
      <c r="AF407" s="63"/>
      <c r="AG407" s="16"/>
      <c r="AH407" s="16"/>
      <c r="AI407" s="16"/>
      <c r="AJ407" s="16"/>
      <c r="AK407" s="16"/>
      <c r="AL407" s="16"/>
      <c r="AM407" s="16"/>
      <c r="AN407" s="27"/>
      <c r="AO407" s="27"/>
      <c r="AP407" s="27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</row>
    <row r="408" spans="1:56" ht="16.5" customHeight="1">
      <c r="A408" s="16"/>
      <c r="B408" s="16"/>
      <c r="C408" s="16"/>
      <c r="D408" s="27"/>
      <c r="E408" s="27"/>
      <c r="F408" s="27"/>
      <c r="G408" s="27"/>
      <c r="H408" s="27"/>
      <c r="I408" s="16"/>
      <c r="J408" s="16"/>
      <c r="K408" s="16"/>
      <c r="L408" s="16"/>
      <c r="M408" s="7" t="s">
        <v>1411</v>
      </c>
      <c r="N408" s="35">
        <v>25145</v>
      </c>
      <c r="O408" s="7" t="s">
        <v>206</v>
      </c>
      <c r="P408" s="53">
        <v>11886</v>
      </c>
      <c r="Q408" s="36">
        <v>80</v>
      </c>
      <c r="R408" s="36"/>
      <c r="S408" s="36"/>
      <c r="T408" s="38" t="s">
        <v>207</v>
      </c>
      <c r="U408" s="7" t="str">
        <f t="shared" si="53"/>
        <v>PH2-5-145</v>
      </c>
      <c r="V408" s="7"/>
      <c r="W408" s="7"/>
      <c r="X408" s="27" t="s">
        <v>708</v>
      </c>
      <c r="Y408" s="16"/>
      <c r="Z408" s="16"/>
      <c r="AA408" s="16"/>
      <c r="AB408" s="27"/>
      <c r="AC408" s="16"/>
      <c r="AD408" s="16"/>
      <c r="AE408" s="27"/>
      <c r="AF408" s="63"/>
      <c r="AG408" s="16"/>
      <c r="AH408" s="16"/>
      <c r="AI408" s="16"/>
      <c r="AJ408" s="16"/>
      <c r="AK408" s="16"/>
      <c r="AL408" s="16"/>
      <c r="AM408" s="16"/>
      <c r="AN408" s="27"/>
      <c r="AO408" s="27"/>
      <c r="AP408" s="27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</row>
    <row r="409" spans="1:56" ht="16.5" customHeight="1">
      <c r="A409" s="16"/>
      <c r="B409" s="16"/>
      <c r="C409" s="16"/>
      <c r="D409" s="27"/>
      <c r="E409" s="27"/>
      <c r="F409" s="27"/>
      <c r="G409" s="27"/>
      <c r="H409" s="27"/>
      <c r="I409" s="16"/>
      <c r="J409" s="16"/>
      <c r="K409" s="16"/>
      <c r="L409" s="16"/>
      <c r="M409" s="7" t="s">
        <v>1412</v>
      </c>
      <c r="N409" s="35">
        <v>25146</v>
      </c>
      <c r="O409" s="7" t="s">
        <v>206</v>
      </c>
      <c r="P409" s="53">
        <v>11891</v>
      </c>
      <c r="Q409" s="36">
        <v>80</v>
      </c>
      <c r="R409" s="36"/>
      <c r="S409" s="36"/>
      <c r="T409" s="38"/>
      <c r="U409" s="7" t="str">
        <f t="shared" si="53"/>
        <v>PH2-5-146</v>
      </c>
      <c r="V409" s="7"/>
      <c r="W409" s="7"/>
      <c r="X409" s="27" t="s">
        <v>708</v>
      </c>
      <c r="Y409" s="16"/>
      <c r="Z409" s="16"/>
      <c r="AA409" s="16"/>
      <c r="AB409" s="27"/>
      <c r="AC409" s="16"/>
      <c r="AD409" s="16"/>
      <c r="AE409" s="27"/>
      <c r="AF409" s="63"/>
      <c r="AG409" s="16"/>
      <c r="AH409" s="16"/>
      <c r="AI409" s="16"/>
      <c r="AJ409" s="16"/>
      <c r="AK409" s="16"/>
      <c r="AL409" s="16"/>
      <c r="AM409" s="16"/>
      <c r="AN409" s="27"/>
      <c r="AO409" s="27"/>
      <c r="AP409" s="27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</row>
    <row r="410" spans="1:56" ht="16.5" customHeight="1">
      <c r="A410" s="16"/>
      <c r="B410" s="16"/>
      <c r="C410" s="16"/>
      <c r="D410" s="27"/>
      <c r="E410" s="27"/>
      <c r="F410" s="27"/>
      <c r="G410" s="27"/>
      <c r="H410" s="27"/>
      <c r="I410" s="16"/>
      <c r="J410" s="16"/>
      <c r="K410" s="16"/>
      <c r="L410" s="16"/>
      <c r="M410" s="7" t="s">
        <v>1413</v>
      </c>
      <c r="N410" s="35">
        <v>25147</v>
      </c>
      <c r="O410" s="7" t="s">
        <v>206</v>
      </c>
      <c r="P410" s="53">
        <v>11896</v>
      </c>
      <c r="Q410" s="36"/>
      <c r="R410" s="36">
        <v>0.75</v>
      </c>
      <c r="S410" s="36"/>
      <c r="T410" s="38" t="s">
        <v>217</v>
      </c>
      <c r="U410" s="7" t="str">
        <f t="shared" si="53"/>
        <v>PH2-5-147</v>
      </c>
      <c r="V410" s="7"/>
      <c r="W410" s="7"/>
      <c r="X410" s="27" t="s">
        <v>708</v>
      </c>
      <c r="Y410" s="16"/>
      <c r="Z410" s="16"/>
      <c r="AA410" s="16"/>
      <c r="AB410" s="27"/>
      <c r="AC410" s="16"/>
      <c r="AD410" s="16"/>
      <c r="AE410" s="27"/>
      <c r="AF410" s="63"/>
      <c r="AG410" s="16"/>
      <c r="AH410" s="16"/>
      <c r="AI410" s="16"/>
      <c r="AJ410" s="16"/>
      <c r="AK410" s="16"/>
      <c r="AL410" s="16"/>
      <c r="AM410" s="16"/>
      <c r="AN410" s="27"/>
      <c r="AO410" s="27"/>
      <c r="AP410" s="27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</row>
    <row r="411" spans="1:56" ht="16.5" customHeight="1">
      <c r="A411" s="16"/>
      <c r="B411" s="16"/>
      <c r="C411" s="16"/>
      <c r="D411" s="27"/>
      <c r="E411" s="27"/>
      <c r="F411" s="27"/>
      <c r="G411" s="27"/>
      <c r="H411" s="27"/>
      <c r="I411" s="16"/>
      <c r="J411" s="16"/>
      <c r="K411" s="16"/>
      <c r="L411" s="16"/>
      <c r="M411" s="7" t="s">
        <v>1414</v>
      </c>
      <c r="N411" s="35">
        <v>25148</v>
      </c>
      <c r="O411" s="7" t="s">
        <v>206</v>
      </c>
      <c r="P411" s="53">
        <v>11901</v>
      </c>
      <c r="Q411" s="36"/>
      <c r="R411" s="36">
        <v>0.75</v>
      </c>
      <c r="S411" s="36"/>
      <c r="T411" s="38" t="s">
        <v>217</v>
      </c>
      <c r="U411" s="7" t="str">
        <f t="shared" si="53"/>
        <v>PH2-5-148</v>
      </c>
      <c r="V411" s="7"/>
      <c r="W411" s="7"/>
      <c r="X411" s="27" t="s">
        <v>708</v>
      </c>
      <c r="Y411" s="16"/>
      <c r="Z411" s="16"/>
      <c r="AA411" s="16"/>
      <c r="AB411" s="27"/>
      <c r="AC411" s="16"/>
      <c r="AD411" s="16"/>
      <c r="AE411" s="27"/>
      <c r="AF411" s="63"/>
      <c r="AG411" s="16"/>
      <c r="AH411" s="16"/>
      <c r="AI411" s="16"/>
      <c r="AJ411" s="16"/>
      <c r="AK411" s="16"/>
      <c r="AL411" s="16"/>
      <c r="AM411" s="16"/>
      <c r="AN411" s="27"/>
      <c r="AO411" s="27"/>
      <c r="AP411" s="27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</row>
    <row r="412" spans="1:56" ht="16.5" customHeight="1">
      <c r="A412" s="16"/>
      <c r="B412" s="16"/>
      <c r="C412" s="16"/>
      <c r="D412" s="27"/>
      <c r="E412" s="27"/>
      <c r="F412" s="27"/>
      <c r="G412" s="27"/>
      <c r="H412" s="27"/>
      <c r="I412" s="16"/>
      <c r="J412" s="16"/>
      <c r="K412" s="16"/>
      <c r="L412" s="16"/>
      <c r="M412" s="7" t="s">
        <v>1415</v>
      </c>
      <c r="N412" s="35">
        <v>25149</v>
      </c>
      <c r="O412" s="7" t="s">
        <v>206</v>
      </c>
      <c r="P412" s="53">
        <v>11906</v>
      </c>
      <c r="Q412" s="36"/>
      <c r="R412" s="36"/>
      <c r="S412" s="36"/>
      <c r="T412" s="38"/>
      <c r="U412" s="7"/>
      <c r="V412" s="7"/>
      <c r="W412" s="7"/>
      <c r="X412" s="27" t="s">
        <v>708</v>
      </c>
      <c r="Y412" s="16"/>
      <c r="Z412" s="16"/>
      <c r="AA412" s="16"/>
      <c r="AB412" s="27"/>
      <c r="AC412" s="16"/>
      <c r="AD412" s="16"/>
      <c r="AE412" s="27"/>
      <c r="AF412" s="63"/>
      <c r="AG412" s="16"/>
      <c r="AH412" s="16"/>
      <c r="AI412" s="16"/>
      <c r="AJ412" s="16"/>
      <c r="AK412" s="16"/>
      <c r="AL412" s="16"/>
      <c r="AM412" s="16"/>
      <c r="AN412" s="27"/>
      <c r="AO412" s="27"/>
      <c r="AP412" s="27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</row>
    <row r="413" spans="1:56" ht="16.5" customHeight="1">
      <c r="A413" s="16"/>
      <c r="B413" s="16"/>
      <c r="C413" s="16"/>
      <c r="D413" s="27"/>
      <c r="E413" s="27"/>
      <c r="F413" s="27"/>
      <c r="G413" s="27"/>
      <c r="H413" s="27"/>
      <c r="I413" s="16"/>
      <c r="J413" s="16"/>
      <c r="K413" s="16"/>
      <c r="L413" s="16"/>
      <c r="M413" s="49" t="s">
        <v>1416</v>
      </c>
      <c r="N413" s="35">
        <v>25150</v>
      </c>
      <c r="O413" s="7" t="s">
        <v>206</v>
      </c>
      <c r="P413" s="53">
        <v>11911</v>
      </c>
      <c r="Q413" s="36"/>
      <c r="R413" s="36"/>
      <c r="S413" s="36"/>
      <c r="T413" s="38"/>
      <c r="U413" s="7"/>
      <c r="V413" s="7"/>
      <c r="W413" s="7"/>
      <c r="X413" s="27" t="s">
        <v>708</v>
      </c>
      <c r="Y413" s="16"/>
      <c r="Z413" s="16"/>
      <c r="AA413" s="16"/>
      <c r="AB413" s="27"/>
      <c r="AC413" s="16"/>
      <c r="AD413" s="16"/>
      <c r="AE413" s="27"/>
      <c r="AF413" s="63"/>
      <c r="AG413" s="16"/>
      <c r="AH413" s="16"/>
      <c r="AI413" s="16"/>
      <c r="AJ413" s="16"/>
      <c r="AK413" s="16"/>
      <c r="AL413" s="16"/>
      <c r="AM413" s="16"/>
      <c r="AN413" s="27"/>
      <c r="AO413" s="27"/>
      <c r="AP413" s="27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</row>
    <row r="414" spans="1:56" ht="16.5" customHeight="1">
      <c r="A414" s="16"/>
      <c r="B414" s="16"/>
      <c r="C414" s="16"/>
      <c r="D414" s="27"/>
      <c r="E414" s="27"/>
      <c r="F414" s="27"/>
      <c r="G414" s="27"/>
      <c r="H414" s="27"/>
      <c r="I414" s="16"/>
      <c r="J414" s="16"/>
      <c r="K414" s="16"/>
      <c r="L414" s="16"/>
      <c r="M414" s="49" t="s">
        <v>1417</v>
      </c>
      <c r="N414" s="35">
        <v>25151</v>
      </c>
      <c r="O414" s="7" t="s">
        <v>206</v>
      </c>
      <c r="P414" s="53">
        <v>11916</v>
      </c>
      <c r="Q414" s="36"/>
      <c r="R414" s="36"/>
      <c r="S414" s="36"/>
      <c r="T414" s="38"/>
      <c r="U414" s="7"/>
      <c r="V414" s="7"/>
      <c r="W414" s="7"/>
      <c r="X414" s="27" t="s">
        <v>708</v>
      </c>
      <c r="Y414" s="16"/>
      <c r="Z414" s="16"/>
      <c r="AA414" s="16"/>
      <c r="AB414" s="27"/>
      <c r="AC414" s="16"/>
      <c r="AD414" s="16"/>
      <c r="AE414" s="27"/>
      <c r="AF414" s="63"/>
      <c r="AG414" s="16"/>
      <c r="AH414" s="16"/>
      <c r="AI414" s="16"/>
      <c r="AJ414" s="16"/>
      <c r="AK414" s="16"/>
      <c r="AL414" s="16"/>
      <c r="AM414" s="16"/>
      <c r="AN414" s="27"/>
      <c r="AO414" s="27"/>
      <c r="AP414" s="27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</row>
    <row r="415" spans="1:56" ht="16.5" customHeight="1">
      <c r="A415" s="16"/>
      <c r="B415" s="16"/>
      <c r="C415" s="16"/>
      <c r="D415" s="27"/>
      <c r="E415" s="27"/>
      <c r="F415" s="27"/>
      <c r="G415" s="27"/>
      <c r="H415" s="27"/>
      <c r="I415" s="16"/>
      <c r="J415" s="16"/>
      <c r="K415" s="16"/>
      <c r="L415" s="16"/>
      <c r="M415" s="49" t="s">
        <v>1418</v>
      </c>
      <c r="N415" s="35">
        <v>25152</v>
      </c>
      <c r="O415" s="7" t="s">
        <v>1419</v>
      </c>
      <c r="P415" s="53">
        <v>11921</v>
      </c>
      <c r="Q415" s="36"/>
      <c r="R415" s="36"/>
      <c r="S415" s="36"/>
      <c r="T415" s="38"/>
      <c r="U415" s="7"/>
      <c r="V415" s="7"/>
      <c r="W415" s="7"/>
      <c r="X415" s="27" t="s">
        <v>708</v>
      </c>
      <c r="Y415" s="16"/>
      <c r="Z415" s="16"/>
      <c r="AA415" s="16"/>
      <c r="AB415" s="27"/>
      <c r="AC415" s="16"/>
      <c r="AD415" s="16"/>
      <c r="AE415" s="27"/>
      <c r="AF415" s="63"/>
      <c r="AG415" s="16"/>
      <c r="AH415" s="16"/>
      <c r="AI415" s="16"/>
      <c r="AJ415" s="16"/>
      <c r="AK415" s="16"/>
      <c r="AL415" s="16"/>
      <c r="AM415" s="16"/>
      <c r="AN415" s="27"/>
      <c r="AO415" s="27"/>
      <c r="AP415" s="27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</row>
    <row r="416" spans="1:56" ht="16.5" customHeight="1">
      <c r="A416" s="16"/>
      <c r="B416" s="16"/>
      <c r="C416" s="16"/>
      <c r="D416" s="27"/>
      <c r="E416" s="27"/>
      <c r="F416" s="27"/>
      <c r="G416" s="27"/>
      <c r="H416" s="27"/>
      <c r="I416" s="16"/>
      <c r="J416" s="16"/>
      <c r="K416" s="16"/>
      <c r="L416" s="16"/>
      <c r="M416" s="49" t="s">
        <v>1420</v>
      </c>
      <c r="N416" s="35">
        <v>25153</v>
      </c>
      <c r="O416" s="7" t="s">
        <v>1421</v>
      </c>
      <c r="P416" s="53">
        <v>11926</v>
      </c>
      <c r="Q416" s="36"/>
      <c r="R416" s="36"/>
      <c r="S416" s="36"/>
      <c r="T416" s="38"/>
      <c r="U416" s="7"/>
      <c r="V416" s="7"/>
      <c r="W416" s="7"/>
      <c r="X416" s="27" t="s">
        <v>708</v>
      </c>
      <c r="Y416" s="16"/>
      <c r="Z416" s="16"/>
      <c r="AA416" s="16"/>
      <c r="AB416" s="27"/>
      <c r="AC416" s="16"/>
      <c r="AD416" s="16"/>
      <c r="AE416" s="27"/>
      <c r="AF416" s="63"/>
      <c r="AG416" s="16"/>
      <c r="AH416" s="16"/>
      <c r="AI416" s="16"/>
      <c r="AJ416" s="16"/>
      <c r="AK416" s="16"/>
      <c r="AL416" s="16"/>
      <c r="AM416" s="16"/>
      <c r="AN416" s="27"/>
      <c r="AO416" s="27"/>
      <c r="AP416" s="27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</row>
    <row r="417" spans="1:56" ht="16.5" customHeight="1">
      <c r="A417" s="16"/>
      <c r="B417" s="16"/>
      <c r="C417" s="16"/>
      <c r="D417" s="27"/>
      <c r="E417" s="27"/>
      <c r="F417" s="27"/>
      <c r="G417" s="27"/>
      <c r="H417" s="27"/>
      <c r="I417" s="16"/>
      <c r="J417" s="16"/>
      <c r="K417" s="16"/>
      <c r="L417" s="16"/>
      <c r="M417" s="49"/>
      <c r="N417" s="79"/>
      <c r="O417" s="42"/>
      <c r="P417" s="36"/>
      <c r="Q417" s="36"/>
      <c r="R417" s="36"/>
      <c r="S417" s="36"/>
      <c r="T417" s="38"/>
      <c r="U417" s="7"/>
      <c r="V417" s="7"/>
      <c r="W417" s="7"/>
      <c r="X417" s="27" t="s">
        <v>708</v>
      </c>
      <c r="Y417" s="16"/>
      <c r="Z417" s="16"/>
      <c r="AA417" s="16"/>
      <c r="AB417" s="27"/>
      <c r="AC417" s="16"/>
      <c r="AD417" s="16"/>
      <c r="AE417" s="27"/>
      <c r="AF417" s="63"/>
      <c r="AG417" s="16"/>
      <c r="AH417" s="16"/>
      <c r="AI417" s="16"/>
      <c r="AJ417" s="16"/>
      <c r="AK417" s="16"/>
      <c r="AL417" s="16"/>
      <c r="AM417" s="16"/>
      <c r="AN417" s="27"/>
      <c r="AO417" s="27"/>
      <c r="AP417" s="27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</row>
    <row r="418" spans="1:56" ht="16.5" customHeight="1">
      <c r="A418" s="16"/>
      <c r="B418" s="16"/>
      <c r="C418" s="16"/>
      <c r="D418" s="27"/>
      <c r="E418" s="27"/>
      <c r="F418" s="27"/>
      <c r="G418" s="27"/>
      <c r="H418" s="27"/>
      <c r="I418" s="16"/>
      <c r="J418" s="16"/>
      <c r="K418" s="16"/>
      <c r="L418" s="16"/>
      <c r="M418" s="49"/>
      <c r="N418" s="79"/>
      <c r="O418" s="42"/>
      <c r="P418" s="36"/>
      <c r="Q418" s="36"/>
      <c r="R418" s="36"/>
      <c r="S418" s="36"/>
      <c r="T418" s="38"/>
      <c r="U418" s="7"/>
      <c r="V418" s="7"/>
      <c r="W418" s="7"/>
      <c r="X418" s="27" t="s">
        <v>708</v>
      </c>
      <c r="Y418" s="16"/>
      <c r="Z418" s="16"/>
      <c r="AA418" s="16"/>
      <c r="AB418" s="27"/>
      <c r="AC418" s="16"/>
      <c r="AD418" s="16"/>
      <c r="AE418" s="27"/>
      <c r="AF418" s="63"/>
      <c r="AG418" s="16"/>
      <c r="AH418" s="16"/>
      <c r="AI418" s="16"/>
      <c r="AJ418" s="16"/>
      <c r="AK418" s="16"/>
      <c r="AL418" s="16"/>
      <c r="AM418" s="16"/>
      <c r="AN418" s="27"/>
      <c r="AO418" s="27"/>
      <c r="AP418" s="27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</row>
    <row r="419" spans="1:56" ht="16.5" customHeight="1">
      <c r="A419" s="16"/>
      <c r="B419" s="16"/>
      <c r="C419" s="16"/>
      <c r="D419" s="27"/>
      <c r="E419" s="27"/>
      <c r="F419" s="27"/>
      <c r="G419" s="27"/>
      <c r="H419" s="27"/>
      <c r="I419" s="16"/>
      <c r="J419" s="16"/>
      <c r="K419" s="16"/>
      <c r="L419" s="16"/>
      <c r="M419" s="49"/>
      <c r="N419" s="79"/>
      <c r="O419" s="42"/>
      <c r="P419" s="36"/>
      <c r="Q419" s="36"/>
      <c r="R419" s="36"/>
      <c r="S419" s="36"/>
      <c r="T419" s="38"/>
      <c r="U419" s="7"/>
      <c r="V419" s="7"/>
      <c r="W419" s="7"/>
      <c r="X419" s="27" t="s">
        <v>708</v>
      </c>
      <c r="Y419" s="16"/>
      <c r="Z419" s="16"/>
      <c r="AA419" s="16"/>
      <c r="AB419" s="27"/>
      <c r="AC419" s="16"/>
      <c r="AD419" s="16"/>
      <c r="AE419" s="27"/>
      <c r="AF419" s="63"/>
      <c r="AG419" s="16"/>
      <c r="AH419" s="16"/>
      <c r="AI419" s="16"/>
      <c r="AJ419" s="16"/>
      <c r="AK419" s="16"/>
      <c r="AL419" s="16"/>
      <c r="AM419" s="16"/>
      <c r="AN419" s="27"/>
      <c r="AO419" s="27"/>
      <c r="AP419" s="27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</row>
    <row r="420" spans="1:56" ht="16.5" customHeight="1">
      <c r="A420" s="16"/>
      <c r="B420" s="16"/>
      <c r="C420" s="16"/>
      <c r="D420" s="27"/>
      <c r="E420" s="27"/>
      <c r="F420" s="27"/>
      <c r="G420" s="27"/>
      <c r="H420" s="27"/>
      <c r="I420" s="16"/>
      <c r="J420" s="16"/>
      <c r="K420" s="16"/>
      <c r="L420" s="16"/>
      <c r="M420" s="213" t="s">
        <v>36</v>
      </c>
      <c r="N420" s="214"/>
      <c r="O420" s="215"/>
      <c r="P420" s="33"/>
      <c r="Q420" s="33"/>
      <c r="R420" s="32"/>
      <c r="S420" s="32"/>
      <c r="T420" s="34"/>
      <c r="U420" s="32"/>
      <c r="V420" s="32"/>
      <c r="W420" s="32"/>
      <c r="X420" s="27" t="s">
        <v>708</v>
      </c>
      <c r="Y420" s="16"/>
      <c r="Z420" s="16"/>
      <c r="AA420" s="16"/>
      <c r="AB420" s="27"/>
      <c r="AC420" s="16"/>
      <c r="AD420" s="16"/>
      <c r="AE420" s="27"/>
      <c r="AF420" s="63"/>
      <c r="AG420" s="16"/>
      <c r="AH420" s="16"/>
      <c r="AI420" s="16"/>
      <c r="AJ420" s="16"/>
      <c r="AK420" s="16"/>
      <c r="AL420" s="16"/>
      <c r="AM420" s="16"/>
      <c r="AN420" s="27"/>
      <c r="AO420" s="27"/>
      <c r="AP420" s="27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</row>
    <row r="421" spans="1:56" ht="16.5" customHeight="1">
      <c r="A421" s="16"/>
      <c r="B421" s="16"/>
      <c r="C421" s="16"/>
      <c r="D421" s="27"/>
      <c r="E421" s="27"/>
      <c r="F421" s="27"/>
      <c r="G421" s="27"/>
      <c r="H421" s="27"/>
      <c r="I421" s="16"/>
      <c r="J421" s="16"/>
      <c r="K421" s="16"/>
      <c r="L421" s="16"/>
      <c r="M421" s="7" t="s">
        <v>1422</v>
      </c>
      <c r="N421" s="35">
        <v>26001</v>
      </c>
      <c r="O421" s="7" t="s">
        <v>641</v>
      </c>
      <c r="P421" s="53">
        <v>11931</v>
      </c>
      <c r="Q421" s="36">
        <v>80</v>
      </c>
      <c r="R421" s="36"/>
      <c r="S421" s="36"/>
      <c r="T421" s="38" t="s">
        <v>207</v>
      </c>
      <c r="U421" s="7" t="str">
        <f t="shared" ref="U421:U422" si="55">"PH"&amp;RIGHT(M421,7)</f>
        <v>PH2-6-001</v>
      </c>
      <c r="V421" s="7"/>
      <c r="W421" s="7"/>
      <c r="X421" s="27" t="s">
        <v>708</v>
      </c>
      <c r="Y421" s="16"/>
      <c r="Z421" s="16"/>
      <c r="AA421" s="16"/>
      <c r="AB421" s="27"/>
      <c r="AC421" s="16"/>
      <c r="AD421" s="16"/>
      <c r="AE421" s="27"/>
      <c r="AF421" s="63"/>
      <c r="AG421" s="16"/>
      <c r="AH421" s="16"/>
      <c r="AI421" s="16"/>
      <c r="AJ421" s="16"/>
      <c r="AK421" s="16"/>
      <c r="AL421" s="16"/>
      <c r="AM421" s="16"/>
      <c r="AN421" s="27"/>
      <c r="AO421" s="27"/>
      <c r="AP421" s="27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</row>
    <row r="422" spans="1:56" ht="16.5" customHeight="1">
      <c r="A422" s="16"/>
      <c r="B422" s="16"/>
      <c r="C422" s="16"/>
      <c r="D422" s="27"/>
      <c r="E422" s="27"/>
      <c r="F422" s="27"/>
      <c r="G422" s="27"/>
      <c r="H422" s="27"/>
      <c r="I422" s="16"/>
      <c r="J422" s="16"/>
      <c r="K422" s="16"/>
      <c r="L422" s="16"/>
      <c r="M422" s="7" t="s">
        <v>1423</v>
      </c>
      <c r="N422" s="35">
        <v>26002</v>
      </c>
      <c r="O422" s="7" t="s">
        <v>326</v>
      </c>
      <c r="P422" s="53">
        <v>11936</v>
      </c>
      <c r="Q422" s="36">
        <v>80</v>
      </c>
      <c r="R422" s="36"/>
      <c r="S422" s="36"/>
      <c r="T422" s="38"/>
      <c r="U422" s="7" t="str">
        <f t="shared" si="55"/>
        <v>PH2-6-002</v>
      </c>
      <c r="V422" s="7"/>
      <c r="W422" s="7"/>
      <c r="X422" s="27" t="s">
        <v>708</v>
      </c>
      <c r="Y422" s="16"/>
      <c r="Z422" s="16"/>
      <c r="AA422" s="16"/>
      <c r="AB422" s="27"/>
      <c r="AC422" s="16"/>
      <c r="AD422" s="16"/>
      <c r="AE422" s="27"/>
      <c r="AF422" s="63"/>
      <c r="AG422" s="16"/>
      <c r="AH422" s="16"/>
      <c r="AI422" s="16"/>
      <c r="AJ422" s="16"/>
      <c r="AK422" s="16"/>
      <c r="AL422" s="16"/>
      <c r="AM422" s="16"/>
      <c r="AN422" s="27"/>
      <c r="AO422" s="27"/>
      <c r="AP422" s="27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</row>
    <row r="423" spans="1:56" ht="16.5" customHeight="1">
      <c r="A423" s="16"/>
      <c r="B423" s="16"/>
      <c r="C423" s="16"/>
      <c r="D423" s="27"/>
      <c r="E423" s="27"/>
      <c r="F423" s="27"/>
      <c r="G423" s="27"/>
      <c r="H423" s="27"/>
      <c r="I423" s="16"/>
      <c r="J423" s="16"/>
      <c r="K423" s="16"/>
      <c r="L423" s="16"/>
      <c r="M423" s="7"/>
      <c r="N423" s="35"/>
      <c r="O423" s="7"/>
      <c r="P423" s="36"/>
      <c r="Q423" s="36"/>
      <c r="R423" s="36"/>
      <c r="S423" s="36"/>
      <c r="T423" s="38"/>
      <c r="U423" s="7"/>
      <c r="V423" s="7"/>
      <c r="W423" s="7"/>
      <c r="X423" s="27" t="s">
        <v>708</v>
      </c>
      <c r="Y423" s="16"/>
      <c r="Z423" s="16"/>
      <c r="AA423" s="16"/>
      <c r="AB423" s="27"/>
      <c r="AC423" s="16"/>
      <c r="AD423" s="16"/>
      <c r="AE423" s="27"/>
      <c r="AF423" s="63"/>
      <c r="AG423" s="16"/>
      <c r="AH423" s="16"/>
      <c r="AI423" s="16"/>
      <c r="AJ423" s="16"/>
      <c r="AK423" s="16"/>
      <c r="AL423" s="16"/>
      <c r="AM423" s="16"/>
      <c r="AN423" s="27"/>
      <c r="AO423" s="27"/>
      <c r="AP423" s="27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</row>
    <row r="424" spans="1:56" ht="16.5" customHeight="1">
      <c r="A424" s="16"/>
      <c r="B424" s="16"/>
      <c r="C424" s="16"/>
      <c r="D424" s="27"/>
      <c r="E424" s="27"/>
      <c r="F424" s="27"/>
      <c r="G424" s="27"/>
      <c r="H424" s="27"/>
      <c r="I424" s="16"/>
      <c r="J424" s="16"/>
      <c r="K424" s="16"/>
      <c r="L424" s="16"/>
      <c r="M424" s="7"/>
      <c r="N424" s="80"/>
      <c r="O424" s="7"/>
      <c r="P424" s="36"/>
      <c r="Q424" s="36"/>
      <c r="R424" s="36"/>
      <c r="S424" s="36"/>
      <c r="T424" s="38"/>
      <c r="U424" s="7"/>
      <c r="V424" s="7"/>
      <c r="W424" s="7"/>
      <c r="X424" s="27" t="s">
        <v>708</v>
      </c>
      <c r="Y424" s="16"/>
      <c r="Z424" s="16"/>
      <c r="AA424" s="16"/>
      <c r="AB424" s="27"/>
      <c r="AC424" s="16"/>
      <c r="AD424" s="16"/>
      <c r="AE424" s="27"/>
      <c r="AF424" s="63"/>
      <c r="AG424" s="16"/>
      <c r="AH424" s="16"/>
      <c r="AI424" s="16"/>
      <c r="AJ424" s="16"/>
      <c r="AK424" s="16"/>
      <c r="AL424" s="16"/>
      <c r="AM424" s="16"/>
      <c r="AN424" s="27"/>
      <c r="AO424" s="27"/>
      <c r="AP424" s="27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</row>
    <row r="425" spans="1:56" ht="16.5" customHeight="1">
      <c r="A425" s="16"/>
      <c r="B425" s="16"/>
      <c r="C425" s="16"/>
      <c r="D425" s="27"/>
      <c r="E425" s="27"/>
      <c r="F425" s="27"/>
      <c r="G425" s="27"/>
      <c r="H425" s="27"/>
      <c r="I425" s="16"/>
      <c r="J425" s="16"/>
      <c r="K425" s="16"/>
      <c r="L425" s="16"/>
      <c r="M425" s="49"/>
      <c r="N425" s="81"/>
      <c r="O425" s="42"/>
      <c r="P425" s="36"/>
      <c r="Q425" s="36"/>
      <c r="R425" s="36"/>
      <c r="S425" s="36"/>
      <c r="T425" s="38"/>
      <c r="U425" s="7"/>
      <c r="V425" s="7"/>
      <c r="W425" s="7"/>
      <c r="X425" s="27" t="s">
        <v>708</v>
      </c>
      <c r="Y425" s="16"/>
      <c r="Z425" s="16"/>
      <c r="AA425" s="16"/>
      <c r="AB425" s="27"/>
      <c r="AC425" s="16"/>
      <c r="AD425" s="16"/>
      <c r="AE425" s="27"/>
      <c r="AF425" s="63"/>
      <c r="AG425" s="16"/>
      <c r="AH425" s="16"/>
      <c r="AI425" s="16"/>
      <c r="AJ425" s="16"/>
      <c r="AK425" s="16"/>
      <c r="AL425" s="16"/>
      <c r="AM425" s="16"/>
      <c r="AN425" s="27"/>
      <c r="AO425" s="27"/>
      <c r="AP425" s="27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6"/>
    </row>
    <row r="426" spans="1:56" ht="16.5" customHeight="1">
      <c r="A426" s="16"/>
      <c r="B426" s="16"/>
      <c r="C426" s="16"/>
      <c r="D426" s="27"/>
      <c r="E426" s="27"/>
      <c r="F426" s="27"/>
      <c r="G426" s="27"/>
      <c r="H426" s="27"/>
      <c r="I426" s="16"/>
      <c r="J426" s="16"/>
      <c r="K426" s="16"/>
      <c r="L426" s="16"/>
      <c r="M426" s="49"/>
      <c r="N426" s="81"/>
      <c r="O426" s="42"/>
      <c r="P426" s="36"/>
      <c r="Q426" s="36"/>
      <c r="R426" s="36"/>
      <c r="S426" s="36"/>
      <c r="T426" s="38"/>
      <c r="U426" s="7"/>
      <c r="V426" s="7"/>
      <c r="W426" s="7"/>
      <c r="X426" s="27" t="s">
        <v>708</v>
      </c>
      <c r="Y426" s="16"/>
      <c r="Z426" s="16"/>
      <c r="AA426" s="16" t="s">
        <v>1424</v>
      </c>
      <c r="AB426" s="27"/>
      <c r="AC426" s="16"/>
      <c r="AD426" s="16"/>
      <c r="AE426" s="27"/>
      <c r="AF426" s="63"/>
      <c r="AG426" s="16"/>
      <c r="AH426" s="16"/>
      <c r="AI426" s="16"/>
      <c r="AJ426" s="16"/>
      <c r="AK426" s="16"/>
      <c r="AL426" s="16"/>
      <c r="AM426" s="16"/>
      <c r="AN426" s="27"/>
      <c r="AO426" s="27"/>
      <c r="AP426" s="27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6"/>
    </row>
    <row r="427" spans="1:56" ht="16.5" customHeight="1">
      <c r="A427" s="16"/>
      <c r="B427" s="16"/>
      <c r="C427" s="16"/>
      <c r="D427" s="27"/>
      <c r="E427" s="27"/>
      <c r="F427" s="27"/>
      <c r="G427" s="27"/>
      <c r="H427" s="27"/>
      <c r="I427" s="16"/>
      <c r="J427" s="16"/>
      <c r="K427" s="16"/>
      <c r="L427" s="16"/>
      <c r="M427" s="213" t="s">
        <v>1425</v>
      </c>
      <c r="N427" s="214"/>
      <c r="O427" s="215"/>
      <c r="P427" s="33"/>
      <c r="Q427" s="32"/>
      <c r="R427" s="32"/>
      <c r="S427" s="32"/>
      <c r="T427" s="32"/>
      <c r="U427" s="32"/>
      <c r="V427" s="32"/>
      <c r="W427" s="32"/>
      <c r="X427" s="27" t="s">
        <v>708</v>
      </c>
      <c r="Y427" s="16"/>
      <c r="Z427" s="16"/>
      <c r="AA427" s="16" t="s">
        <v>1426</v>
      </c>
      <c r="AB427" s="27"/>
      <c r="AC427" s="16"/>
      <c r="AD427" s="16"/>
      <c r="AE427" s="27"/>
      <c r="AF427" s="63"/>
      <c r="AG427" s="16"/>
      <c r="AH427" s="16"/>
      <c r="AI427" s="16"/>
      <c r="AJ427" s="16"/>
      <c r="AK427" s="16"/>
      <c r="AL427" s="16"/>
      <c r="AM427" s="16"/>
      <c r="AN427" s="27"/>
      <c r="AO427" s="27"/>
      <c r="AP427" s="27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6"/>
    </row>
    <row r="428" spans="1:56" ht="16.5" customHeight="1">
      <c r="A428" s="16"/>
      <c r="B428" s="16"/>
      <c r="C428" s="16"/>
      <c r="D428" s="27"/>
      <c r="E428" s="27"/>
      <c r="F428" s="27"/>
      <c r="G428" s="27"/>
      <c r="H428" s="27"/>
      <c r="I428" s="16"/>
      <c r="J428" s="16"/>
      <c r="K428" s="16"/>
      <c r="L428" s="16"/>
      <c r="M428" s="7" t="s">
        <v>1427</v>
      </c>
      <c r="N428" s="35">
        <v>28001</v>
      </c>
      <c r="O428" s="7" t="s">
        <v>51</v>
      </c>
      <c r="P428" s="36">
        <v>12701</v>
      </c>
      <c r="Q428" s="36"/>
      <c r="R428" s="36"/>
      <c r="S428" s="36"/>
      <c r="T428" s="36"/>
      <c r="U428" s="7"/>
      <c r="V428" s="7"/>
      <c r="W428" s="7"/>
      <c r="X428" s="27" t="s">
        <v>708</v>
      </c>
      <c r="Y428" s="16"/>
      <c r="Z428" s="16"/>
      <c r="AA428" s="16" t="s">
        <v>1428</v>
      </c>
      <c r="AB428" s="27"/>
      <c r="AC428" s="16"/>
      <c r="AD428" s="16"/>
      <c r="AE428" s="27"/>
      <c r="AF428" s="63"/>
      <c r="AG428" s="16"/>
      <c r="AH428" s="16"/>
      <c r="AI428" s="16"/>
      <c r="AJ428" s="16"/>
      <c r="AK428" s="16"/>
      <c r="AL428" s="16"/>
      <c r="AM428" s="16"/>
      <c r="AN428" s="27"/>
      <c r="AO428" s="27"/>
      <c r="AP428" s="27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</row>
    <row r="429" spans="1:56" ht="16.5" customHeight="1">
      <c r="A429" s="16"/>
      <c r="B429" s="16"/>
      <c r="C429" s="16"/>
      <c r="D429" s="27"/>
      <c r="E429" s="27"/>
      <c r="F429" s="27"/>
      <c r="G429" s="27"/>
      <c r="H429" s="27"/>
      <c r="I429" s="16"/>
      <c r="J429" s="16"/>
      <c r="K429" s="16"/>
      <c r="L429" s="16"/>
      <c r="M429" s="7" t="s">
        <v>1429</v>
      </c>
      <c r="N429" s="35">
        <v>28002</v>
      </c>
      <c r="O429" s="7" t="s">
        <v>58</v>
      </c>
      <c r="P429" s="36">
        <v>12706</v>
      </c>
      <c r="Q429" s="36"/>
      <c r="R429" s="36"/>
      <c r="S429" s="36"/>
      <c r="T429" s="36"/>
      <c r="U429" s="7"/>
      <c r="V429" s="7"/>
      <c r="W429" s="7"/>
      <c r="X429" s="27" t="s">
        <v>708</v>
      </c>
      <c r="Y429" s="16"/>
      <c r="Z429" s="16"/>
      <c r="AA429" s="16" t="s">
        <v>1430</v>
      </c>
      <c r="AB429" s="27"/>
      <c r="AC429" s="16"/>
      <c r="AD429" s="16"/>
      <c r="AE429" s="27"/>
      <c r="AF429" s="63"/>
      <c r="AG429" s="16"/>
      <c r="AH429" s="16"/>
      <c r="AI429" s="16"/>
      <c r="AJ429" s="16"/>
      <c r="AK429" s="16"/>
      <c r="AL429" s="16"/>
      <c r="AM429" s="16"/>
      <c r="AN429" s="27"/>
      <c r="AO429" s="27"/>
      <c r="AP429" s="27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</row>
    <row r="430" spans="1:56" ht="16.5" customHeight="1">
      <c r="A430" s="16"/>
      <c r="B430" s="16"/>
      <c r="C430" s="16"/>
      <c r="D430" s="27"/>
      <c r="E430" s="27"/>
      <c r="F430" s="27"/>
      <c r="G430" s="27"/>
      <c r="H430" s="27"/>
      <c r="I430" s="16"/>
      <c r="J430" s="16"/>
      <c r="K430" s="16"/>
      <c r="L430" s="16"/>
      <c r="M430" s="7" t="s">
        <v>1431</v>
      </c>
      <c r="N430" s="35">
        <v>28003</v>
      </c>
      <c r="O430" s="7" t="s">
        <v>1432</v>
      </c>
      <c r="P430" s="36">
        <v>12711</v>
      </c>
      <c r="Q430" s="36"/>
      <c r="R430" s="36"/>
      <c r="S430" s="36"/>
      <c r="T430" s="36"/>
      <c r="U430" s="7"/>
      <c r="V430" s="7"/>
      <c r="W430" s="7"/>
      <c r="X430" s="27" t="s">
        <v>708</v>
      </c>
      <c r="Y430" s="16"/>
      <c r="Z430" s="16"/>
      <c r="AA430" s="16" t="s">
        <v>1433</v>
      </c>
      <c r="AB430" s="27"/>
      <c r="AC430" s="16"/>
      <c r="AD430" s="16"/>
      <c r="AE430" s="27"/>
      <c r="AF430" s="63"/>
      <c r="AG430" s="16"/>
      <c r="AH430" s="16"/>
      <c r="AI430" s="16"/>
      <c r="AJ430" s="16"/>
      <c r="AK430" s="16"/>
      <c r="AL430" s="16"/>
      <c r="AM430" s="16"/>
      <c r="AN430" s="27"/>
      <c r="AO430" s="27"/>
      <c r="AP430" s="27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</row>
    <row r="431" spans="1:56" ht="16.5" customHeight="1">
      <c r="A431" s="16"/>
      <c r="B431" s="16"/>
      <c r="C431" s="16"/>
      <c r="D431" s="27"/>
      <c r="E431" s="27"/>
      <c r="F431" s="27"/>
      <c r="G431" s="27"/>
      <c r="H431" s="27"/>
      <c r="I431" s="16"/>
      <c r="J431" s="16"/>
      <c r="K431" s="16"/>
      <c r="L431" s="16"/>
      <c r="M431" s="7" t="s">
        <v>1434</v>
      </c>
      <c r="N431" s="35">
        <v>28004</v>
      </c>
      <c r="O431" s="7" t="s">
        <v>1435</v>
      </c>
      <c r="P431" s="36">
        <v>12716</v>
      </c>
      <c r="Q431" s="36"/>
      <c r="R431" s="36"/>
      <c r="S431" s="36"/>
      <c r="T431" s="36"/>
      <c r="U431" s="7"/>
      <c r="V431" s="7"/>
      <c r="W431" s="7"/>
      <c r="X431" s="27" t="s">
        <v>708</v>
      </c>
      <c r="Y431" s="16"/>
      <c r="Z431" s="16"/>
      <c r="AA431" s="16" t="s">
        <v>1436</v>
      </c>
      <c r="AB431" s="27"/>
      <c r="AC431" s="16"/>
      <c r="AD431" s="16"/>
      <c r="AE431" s="27"/>
      <c r="AF431" s="63"/>
      <c r="AG431" s="16"/>
      <c r="AH431" s="16"/>
      <c r="AI431" s="16"/>
      <c r="AJ431" s="16"/>
      <c r="AK431" s="16"/>
      <c r="AL431" s="16"/>
      <c r="AM431" s="16"/>
      <c r="AN431" s="27"/>
      <c r="AO431" s="27"/>
      <c r="AP431" s="27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6"/>
    </row>
    <row r="432" spans="1:56" ht="16.5" customHeight="1">
      <c r="A432" s="16"/>
      <c r="B432" s="16"/>
      <c r="C432" s="16"/>
      <c r="D432" s="27"/>
      <c r="E432" s="27"/>
      <c r="F432" s="27"/>
      <c r="G432" s="27"/>
      <c r="H432" s="27"/>
      <c r="I432" s="16"/>
      <c r="J432" s="16"/>
      <c r="K432" s="16"/>
      <c r="L432" s="16"/>
      <c r="M432" s="7" t="s">
        <v>1437</v>
      </c>
      <c r="N432" s="35">
        <v>28005</v>
      </c>
      <c r="O432" s="7" t="s">
        <v>78</v>
      </c>
      <c r="P432" s="36">
        <v>12721</v>
      </c>
      <c r="Q432" s="36" t="s">
        <v>1204</v>
      </c>
      <c r="R432" s="36"/>
      <c r="S432" s="36"/>
      <c r="T432" s="36"/>
      <c r="U432" s="7"/>
      <c r="V432" s="7"/>
      <c r="W432" s="7"/>
      <c r="X432" s="27" t="s">
        <v>708</v>
      </c>
      <c r="Y432" s="16"/>
      <c r="Z432" s="16"/>
      <c r="AA432" s="16" t="s">
        <v>1438</v>
      </c>
      <c r="AB432" s="27"/>
      <c r="AC432" s="16"/>
      <c r="AD432" s="16"/>
      <c r="AE432" s="27"/>
      <c r="AF432" s="63"/>
      <c r="AG432" s="16"/>
      <c r="AH432" s="16"/>
      <c r="AI432" s="16"/>
      <c r="AJ432" s="16"/>
      <c r="AK432" s="16"/>
      <c r="AL432" s="16"/>
      <c r="AM432" s="16"/>
      <c r="AN432" s="27"/>
      <c r="AO432" s="27"/>
      <c r="AP432" s="27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</row>
    <row r="433" spans="1:56" ht="16.5" customHeight="1">
      <c r="A433" s="16"/>
      <c r="B433" s="16"/>
      <c r="C433" s="16"/>
      <c r="D433" s="27"/>
      <c r="E433" s="27"/>
      <c r="F433" s="27"/>
      <c r="G433" s="27"/>
      <c r="H433" s="27"/>
      <c r="I433" s="16"/>
      <c r="J433" s="16"/>
      <c r="K433" s="16"/>
      <c r="L433" s="16"/>
      <c r="M433" s="7" t="s">
        <v>1439</v>
      </c>
      <c r="N433" s="35">
        <v>28006</v>
      </c>
      <c r="O433" s="7" t="s">
        <v>85</v>
      </c>
      <c r="P433" s="36">
        <v>12726</v>
      </c>
      <c r="Q433" s="36" t="s">
        <v>1204</v>
      </c>
      <c r="R433" s="36"/>
      <c r="S433" s="36"/>
      <c r="T433" s="36"/>
      <c r="U433" s="7"/>
      <c r="V433" s="7"/>
      <c r="W433" s="7"/>
      <c r="X433" s="27" t="s">
        <v>708</v>
      </c>
      <c r="Y433" s="16"/>
      <c r="Z433" s="16"/>
      <c r="AA433" s="16" t="s">
        <v>1440</v>
      </c>
      <c r="AB433" s="27"/>
      <c r="AC433" s="16"/>
      <c r="AD433" s="16"/>
      <c r="AE433" s="27"/>
      <c r="AF433" s="63"/>
      <c r="AG433" s="16"/>
      <c r="AH433" s="16"/>
      <c r="AI433" s="16"/>
      <c r="AJ433" s="16"/>
      <c r="AK433" s="16"/>
      <c r="AL433" s="16"/>
      <c r="AM433" s="16"/>
      <c r="AN433" s="27"/>
      <c r="AO433" s="27"/>
      <c r="AP433" s="27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6"/>
    </row>
    <row r="434" spans="1:56" ht="16.5" customHeight="1">
      <c r="A434" s="16"/>
      <c r="B434" s="16"/>
      <c r="C434" s="16"/>
      <c r="D434" s="27"/>
      <c r="E434" s="27"/>
      <c r="F434" s="27"/>
      <c r="G434" s="27"/>
      <c r="H434" s="27"/>
      <c r="I434" s="16"/>
      <c r="J434" s="16"/>
      <c r="K434" s="16"/>
      <c r="L434" s="16"/>
      <c r="M434" s="7" t="s">
        <v>1441</v>
      </c>
      <c r="N434" s="35">
        <v>28007</v>
      </c>
      <c r="O434" s="7" t="s">
        <v>92</v>
      </c>
      <c r="P434" s="36">
        <v>12731</v>
      </c>
      <c r="Q434" s="36" t="s">
        <v>1204</v>
      </c>
      <c r="R434" s="36"/>
      <c r="S434" s="36"/>
      <c r="T434" s="36"/>
      <c r="U434" s="7"/>
      <c r="V434" s="7"/>
      <c r="W434" s="7"/>
      <c r="X434" s="27" t="s">
        <v>708</v>
      </c>
      <c r="Y434" s="16"/>
      <c r="Z434" s="16"/>
      <c r="AA434" s="16" t="s">
        <v>1442</v>
      </c>
      <c r="AB434" s="27"/>
      <c r="AC434" s="16"/>
      <c r="AD434" s="16"/>
      <c r="AE434" s="27"/>
      <c r="AF434" s="63"/>
      <c r="AG434" s="16"/>
      <c r="AH434" s="16"/>
      <c r="AI434" s="16"/>
      <c r="AJ434" s="16"/>
      <c r="AK434" s="16"/>
      <c r="AL434" s="16"/>
      <c r="AM434" s="16"/>
      <c r="AN434" s="27"/>
      <c r="AO434" s="27"/>
      <c r="AP434" s="27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</row>
    <row r="435" spans="1:56" ht="16.5" customHeight="1">
      <c r="A435" s="16"/>
      <c r="B435" s="16"/>
      <c r="C435" s="16"/>
      <c r="D435" s="27"/>
      <c r="E435" s="27"/>
      <c r="F435" s="27"/>
      <c r="G435" s="27"/>
      <c r="H435" s="27"/>
      <c r="I435" s="16"/>
      <c r="J435" s="16"/>
      <c r="K435" s="16"/>
      <c r="L435" s="16"/>
      <c r="M435" s="7" t="s">
        <v>1443</v>
      </c>
      <c r="N435" s="35">
        <v>28008</v>
      </c>
      <c r="O435" s="7" t="s">
        <v>99</v>
      </c>
      <c r="P435" s="36">
        <v>12736</v>
      </c>
      <c r="Q435" s="36" t="s">
        <v>1204</v>
      </c>
      <c r="R435" s="36"/>
      <c r="S435" s="36"/>
      <c r="T435" s="36"/>
      <c r="U435" s="7"/>
      <c r="V435" s="7"/>
      <c r="W435" s="7"/>
      <c r="X435" s="27" t="s">
        <v>708</v>
      </c>
      <c r="Y435" s="16"/>
      <c r="Z435" s="16"/>
      <c r="AA435" s="16" t="s">
        <v>1444</v>
      </c>
      <c r="AB435" s="27"/>
      <c r="AC435" s="16"/>
      <c r="AD435" s="16"/>
      <c r="AE435" s="27"/>
      <c r="AF435" s="63"/>
      <c r="AG435" s="16"/>
      <c r="AH435" s="16"/>
      <c r="AI435" s="16"/>
      <c r="AJ435" s="16"/>
      <c r="AK435" s="16"/>
      <c r="AL435" s="16"/>
      <c r="AM435" s="16"/>
      <c r="AN435" s="27"/>
      <c r="AO435" s="27"/>
      <c r="AP435" s="27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</row>
    <row r="436" spans="1:56" ht="16.5" customHeight="1">
      <c r="A436" s="16"/>
      <c r="B436" s="16"/>
      <c r="C436" s="16"/>
      <c r="D436" s="27"/>
      <c r="E436" s="27"/>
      <c r="F436" s="27"/>
      <c r="G436" s="27"/>
      <c r="H436" s="27"/>
      <c r="I436" s="16"/>
      <c r="J436" s="16"/>
      <c r="K436" s="16"/>
      <c r="L436" s="16"/>
      <c r="M436" s="7" t="s">
        <v>1200</v>
      </c>
      <c r="N436" s="35">
        <v>28016</v>
      </c>
      <c r="O436" s="7" t="s">
        <v>155</v>
      </c>
      <c r="P436" s="36">
        <v>12741</v>
      </c>
      <c r="Q436" s="36" t="s">
        <v>1204</v>
      </c>
      <c r="R436" s="36"/>
      <c r="S436" s="36"/>
      <c r="T436" s="36"/>
      <c r="U436" s="7"/>
      <c r="V436" s="7"/>
      <c r="W436" s="7"/>
      <c r="X436" s="27" t="s">
        <v>708</v>
      </c>
      <c r="Y436" s="16"/>
      <c r="Z436" s="16"/>
      <c r="AA436" s="16" t="s">
        <v>1445</v>
      </c>
      <c r="AB436" s="27"/>
      <c r="AC436" s="16"/>
      <c r="AD436" s="16"/>
      <c r="AE436" s="27"/>
      <c r="AF436" s="63"/>
      <c r="AG436" s="16"/>
      <c r="AH436" s="16"/>
      <c r="AI436" s="16"/>
      <c r="AJ436" s="16"/>
      <c r="AK436" s="16"/>
      <c r="AL436" s="16"/>
      <c r="AM436" s="16"/>
      <c r="AN436" s="27"/>
      <c r="AO436" s="27"/>
      <c r="AP436" s="27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6"/>
    </row>
    <row r="437" spans="1:56" ht="16.5" customHeight="1">
      <c r="A437" s="16"/>
      <c r="B437" s="16"/>
      <c r="C437" s="16"/>
      <c r="D437" s="27"/>
      <c r="E437" s="27"/>
      <c r="F437" s="27"/>
      <c r="G437" s="27"/>
      <c r="H437" s="27"/>
      <c r="I437" s="16"/>
      <c r="J437" s="16"/>
      <c r="K437" s="16"/>
      <c r="L437" s="16"/>
      <c r="M437" s="7" t="s">
        <v>1203</v>
      </c>
      <c r="N437" s="35">
        <v>28017</v>
      </c>
      <c r="O437" s="7" t="s">
        <v>161</v>
      </c>
      <c r="P437" s="36">
        <v>12746</v>
      </c>
      <c r="Q437" s="36" t="s">
        <v>1204</v>
      </c>
      <c r="R437" s="36"/>
      <c r="S437" s="36"/>
      <c r="T437" s="36"/>
      <c r="U437" s="7"/>
      <c r="V437" s="7"/>
      <c r="W437" s="7"/>
      <c r="X437" s="16"/>
      <c r="Y437" s="16"/>
      <c r="Z437" s="16"/>
      <c r="AA437" s="16" t="s">
        <v>1446</v>
      </c>
      <c r="AB437" s="27"/>
      <c r="AC437" s="16"/>
      <c r="AD437" s="16"/>
      <c r="AE437" s="27"/>
      <c r="AF437" s="63"/>
      <c r="AG437" s="16"/>
      <c r="AH437" s="16"/>
      <c r="AI437" s="16"/>
      <c r="AJ437" s="16"/>
      <c r="AK437" s="16"/>
      <c r="AL437" s="16"/>
      <c r="AM437" s="16"/>
      <c r="AN437" s="27"/>
      <c r="AO437" s="27"/>
      <c r="AP437" s="27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</row>
    <row r="438" spans="1:56" ht="16.5" customHeight="1">
      <c r="A438" s="16"/>
      <c r="B438" s="16"/>
      <c r="C438" s="16"/>
      <c r="D438" s="27"/>
      <c r="E438" s="27"/>
      <c r="F438" s="27"/>
      <c r="G438" s="27"/>
      <c r="H438" s="27"/>
      <c r="I438" s="16"/>
      <c r="J438" s="16"/>
      <c r="K438" s="16"/>
      <c r="L438" s="16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16"/>
      <c r="Y438" s="16"/>
      <c r="Z438" s="16"/>
      <c r="AA438" s="16" t="s">
        <v>1447</v>
      </c>
      <c r="AB438" s="27"/>
      <c r="AC438" s="16"/>
      <c r="AD438" s="16"/>
      <c r="AE438" s="27"/>
      <c r="AF438" s="63"/>
      <c r="AG438" s="16"/>
      <c r="AH438" s="16"/>
      <c r="AI438" s="16"/>
      <c r="AJ438" s="16"/>
      <c r="AK438" s="16"/>
      <c r="AL438" s="16"/>
      <c r="AM438" s="16"/>
      <c r="AN438" s="27"/>
      <c r="AO438" s="27"/>
      <c r="AP438" s="27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</row>
    <row r="439" spans="1:56" ht="16.5" customHeight="1">
      <c r="A439" s="16"/>
      <c r="B439" s="16"/>
      <c r="C439" s="16"/>
      <c r="D439" s="27"/>
      <c r="E439" s="27"/>
      <c r="F439" s="27"/>
      <c r="G439" s="27"/>
      <c r="H439" s="27"/>
      <c r="I439" s="16"/>
      <c r="J439" s="16"/>
      <c r="K439" s="16"/>
      <c r="L439" s="16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16"/>
      <c r="Y439" s="16"/>
      <c r="Z439" s="16"/>
      <c r="AA439" s="16" t="s">
        <v>1448</v>
      </c>
      <c r="AB439" s="27"/>
      <c r="AC439" s="16"/>
      <c r="AD439" s="16"/>
      <c r="AE439" s="27"/>
      <c r="AF439" s="63"/>
      <c r="AG439" s="16"/>
      <c r="AH439" s="16"/>
      <c r="AI439" s="16"/>
      <c r="AJ439" s="16"/>
      <c r="AK439" s="16"/>
      <c r="AL439" s="16"/>
      <c r="AM439" s="16"/>
      <c r="AN439" s="27"/>
      <c r="AO439" s="27"/>
      <c r="AP439" s="27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</row>
    <row r="440" spans="1:56" ht="16.5" customHeight="1">
      <c r="A440" s="16"/>
      <c r="B440" s="16"/>
      <c r="C440" s="16"/>
      <c r="D440" s="27"/>
      <c r="E440" s="27"/>
      <c r="F440" s="27"/>
      <c r="G440" s="27"/>
      <c r="H440" s="27"/>
      <c r="I440" s="16"/>
      <c r="J440" s="16"/>
      <c r="K440" s="16"/>
      <c r="L440" s="16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16"/>
      <c r="Y440" s="16"/>
      <c r="Z440" s="16"/>
      <c r="AA440" s="16"/>
      <c r="AB440" s="27"/>
      <c r="AC440" s="16"/>
      <c r="AD440" s="16"/>
      <c r="AE440" s="27"/>
      <c r="AF440" s="63"/>
      <c r="AG440" s="16"/>
      <c r="AH440" s="16"/>
      <c r="AI440" s="16"/>
      <c r="AJ440" s="16"/>
      <c r="AK440" s="16"/>
      <c r="AL440" s="16"/>
      <c r="AM440" s="16"/>
      <c r="AN440" s="27"/>
      <c r="AO440" s="27"/>
      <c r="AP440" s="27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</row>
    <row r="441" spans="1:56" ht="16.5" customHeight="1">
      <c r="A441" s="16"/>
      <c r="B441" s="16"/>
      <c r="C441" s="16"/>
      <c r="D441" s="27"/>
      <c r="E441" s="27"/>
      <c r="F441" s="27"/>
      <c r="G441" s="27"/>
      <c r="H441" s="27"/>
      <c r="I441" s="16"/>
      <c r="J441" s="16"/>
      <c r="K441" s="16"/>
      <c r="L441" s="16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16"/>
      <c r="Y441" s="16"/>
      <c r="Z441" s="16"/>
      <c r="AA441" s="16"/>
      <c r="AB441" s="27"/>
      <c r="AC441" s="16"/>
      <c r="AD441" s="16"/>
      <c r="AE441" s="27"/>
      <c r="AF441" s="63"/>
      <c r="AG441" s="16"/>
      <c r="AH441" s="16"/>
      <c r="AI441" s="16"/>
      <c r="AJ441" s="16"/>
      <c r="AK441" s="16"/>
      <c r="AL441" s="16"/>
      <c r="AM441" s="16"/>
      <c r="AN441" s="27"/>
      <c r="AO441" s="27"/>
      <c r="AP441" s="27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</row>
    <row r="442" spans="1:56" ht="16.5" customHeight="1">
      <c r="A442" s="16"/>
      <c r="B442" s="16"/>
      <c r="C442" s="16"/>
      <c r="D442" s="27"/>
      <c r="E442" s="27"/>
      <c r="F442" s="27"/>
      <c r="G442" s="27"/>
      <c r="H442" s="27"/>
      <c r="I442" s="16"/>
      <c r="J442" s="16"/>
      <c r="K442" s="16"/>
      <c r="L442" s="16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16"/>
      <c r="Y442" s="16"/>
      <c r="Z442" s="16"/>
      <c r="AA442" s="16"/>
      <c r="AB442" s="27"/>
      <c r="AC442" s="16"/>
      <c r="AD442" s="16"/>
      <c r="AE442" s="27"/>
      <c r="AF442" s="63"/>
      <c r="AG442" s="16"/>
      <c r="AH442" s="16"/>
      <c r="AI442" s="16"/>
      <c r="AJ442" s="16"/>
      <c r="AK442" s="16"/>
      <c r="AL442" s="16"/>
      <c r="AM442" s="16"/>
      <c r="AN442" s="27"/>
      <c r="AO442" s="27"/>
      <c r="AP442" s="27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</row>
    <row r="443" spans="1:56" ht="16.5" customHeight="1">
      <c r="A443" s="16"/>
      <c r="B443" s="16"/>
      <c r="C443" s="16"/>
      <c r="D443" s="27"/>
      <c r="E443" s="27"/>
      <c r="F443" s="27"/>
      <c r="G443" s="27"/>
      <c r="H443" s="27"/>
      <c r="I443" s="16"/>
      <c r="J443" s="16"/>
      <c r="K443" s="16"/>
      <c r="L443" s="16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16"/>
      <c r="Y443" s="16"/>
      <c r="Z443" s="16"/>
      <c r="AA443" s="16"/>
      <c r="AB443" s="27"/>
      <c r="AC443" s="16"/>
      <c r="AD443" s="16"/>
      <c r="AE443" s="27"/>
      <c r="AF443" s="63"/>
      <c r="AG443" s="16"/>
      <c r="AH443" s="16"/>
      <c r="AI443" s="16"/>
      <c r="AJ443" s="16"/>
      <c r="AK443" s="16"/>
      <c r="AL443" s="16"/>
      <c r="AM443" s="16"/>
      <c r="AN443" s="27"/>
      <c r="AO443" s="27"/>
      <c r="AP443" s="27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</row>
    <row r="444" spans="1:56" ht="16.5" customHeight="1">
      <c r="A444" s="16"/>
      <c r="B444" s="16"/>
      <c r="C444" s="16"/>
      <c r="D444" s="27"/>
      <c r="E444" s="27"/>
      <c r="F444" s="27"/>
      <c r="G444" s="27"/>
      <c r="H444" s="27"/>
      <c r="I444" s="16"/>
      <c r="J444" s="16"/>
      <c r="K444" s="16"/>
      <c r="L444" s="16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16"/>
      <c r="Y444" s="16"/>
      <c r="Z444" s="16"/>
      <c r="AA444" s="16"/>
      <c r="AB444" s="27"/>
      <c r="AC444" s="16"/>
      <c r="AD444" s="16"/>
      <c r="AE444" s="27"/>
      <c r="AF444" s="63"/>
      <c r="AG444" s="16"/>
      <c r="AH444" s="16"/>
      <c r="AI444" s="16"/>
      <c r="AJ444" s="16"/>
      <c r="AK444" s="16"/>
      <c r="AL444" s="16"/>
      <c r="AM444" s="16"/>
      <c r="AN444" s="27"/>
      <c r="AO444" s="27"/>
      <c r="AP444" s="27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</row>
    <row r="445" spans="1:56" ht="16.5" customHeight="1">
      <c r="A445" s="16"/>
      <c r="B445" s="16"/>
      <c r="C445" s="16"/>
      <c r="D445" s="27"/>
      <c r="E445" s="27"/>
      <c r="F445" s="27"/>
      <c r="G445" s="27"/>
      <c r="H445" s="27"/>
      <c r="I445" s="16"/>
      <c r="J445" s="16"/>
      <c r="K445" s="16"/>
      <c r="L445" s="16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16"/>
      <c r="Y445" s="16"/>
      <c r="Z445" s="16"/>
      <c r="AA445" s="16"/>
      <c r="AB445" s="27"/>
      <c r="AC445" s="16"/>
      <c r="AD445" s="16"/>
      <c r="AE445" s="27"/>
      <c r="AF445" s="63"/>
      <c r="AG445" s="16"/>
      <c r="AH445" s="16"/>
      <c r="AI445" s="16"/>
      <c r="AJ445" s="16"/>
      <c r="AK445" s="16"/>
      <c r="AL445" s="16"/>
      <c r="AM445" s="16"/>
      <c r="AN445" s="27"/>
      <c r="AO445" s="27"/>
      <c r="AP445" s="27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</row>
    <row r="446" spans="1:56" ht="16.5" customHeight="1">
      <c r="A446" s="16"/>
      <c r="B446" s="16"/>
      <c r="C446" s="16"/>
      <c r="D446" s="27"/>
      <c r="E446" s="27"/>
      <c r="F446" s="27"/>
      <c r="G446" s="27"/>
      <c r="H446" s="27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27"/>
      <c r="AC446" s="16"/>
      <c r="AD446" s="16"/>
      <c r="AE446" s="27"/>
      <c r="AF446" s="63"/>
      <c r="AG446" s="16"/>
      <c r="AH446" s="16"/>
      <c r="AI446" s="16"/>
      <c r="AJ446" s="16"/>
      <c r="AK446" s="16"/>
      <c r="AL446" s="16"/>
      <c r="AM446" s="16"/>
      <c r="AN446" s="27"/>
      <c r="AO446" s="27"/>
      <c r="AP446" s="27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</row>
    <row r="447" spans="1:56" ht="16.5" customHeight="1">
      <c r="A447" s="16"/>
      <c r="B447" s="16"/>
      <c r="C447" s="16"/>
      <c r="D447" s="27"/>
      <c r="E447" s="27"/>
      <c r="F447" s="27"/>
      <c r="G447" s="27"/>
      <c r="H447" s="27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27"/>
      <c r="AC447" s="16"/>
      <c r="AD447" s="16"/>
      <c r="AE447" s="27"/>
      <c r="AF447" s="63"/>
      <c r="AG447" s="16"/>
      <c r="AH447" s="16"/>
      <c r="AI447" s="16"/>
      <c r="AJ447" s="16"/>
      <c r="AK447" s="16"/>
      <c r="AL447" s="16"/>
      <c r="AM447" s="16"/>
      <c r="AN447" s="27"/>
      <c r="AO447" s="27"/>
      <c r="AP447" s="27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</row>
    <row r="448" spans="1:56" ht="16.5" customHeight="1">
      <c r="A448" s="16"/>
      <c r="B448" s="16"/>
      <c r="C448" s="16"/>
      <c r="D448" s="27"/>
      <c r="E448" s="27"/>
      <c r="F448" s="27"/>
      <c r="G448" s="27"/>
      <c r="H448" s="27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27"/>
      <c r="AC448" s="16"/>
      <c r="AD448" s="16"/>
      <c r="AE448" s="27"/>
      <c r="AF448" s="63"/>
      <c r="AG448" s="16"/>
      <c r="AH448" s="16"/>
      <c r="AI448" s="16"/>
      <c r="AJ448" s="16"/>
      <c r="AK448" s="16"/>
      <c r="AL448" s="16"/>
      <c r="AM448" s="16"/>
      <c r="AN448" s="27"/>
      <c r="AO448" s="27"/>
      <c r="AP448" s="27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</row>
    <row r="449" spans="1:56" ht="16.5" customHeight="1">
      <c r="A449" s="16"/>
      <c r="B449" s="16"/>
      <c r="C449" s="16"/>
      <c r="D449" s="27"/>
      <c r="E449" s="27"/>
      <c r="F449" s="27"/>
      <c r="G449" s="27"/>
      <c r="H449" s="27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27"/>
      <c r="AC449" s="16"/>
      <c r="AD449" s="16"/>
      <c r="AE449" s="27"/>
      <c r="AF449" s="63"/>
      <c r="AG449" s="16"/>
      <c r="AH449" s="16"/>
      <c r="AI449" s="16"/>
      <c r="AJ449" s="16"/>
      <c r="AK449" s="16"/>
      <c r="AL449" s="16"/>
      <c r="AM449" s="16"/>
      <c r="AN449" s="27"/>
      <c r="AO449" s="27"/>
      <c r="AP449" s="27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</row>
    <row r="450" spans="1:56" ht="16.5" customHeight="1">
      <c r="A450" s="16"/>
      <c r="B450" s="16"/>
      <c r="C450" s="16"/>
      <c r="D450" s="27"/>
      <c r="E450" s="27"/>
      <c r="F450" s="27"/>
      <c r="G450" s="27"/>
      <c r="H450" s="27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27"/>
      <c r="AC450" s="16"/>
      <c r="AD450" s="16"/>
      <c r="AE450" s="27"/>
      <c r="AF450" s="63"/>
      <c r="AG450" s="16"/>
      <c r="AH450" s="16"/>
      <c r="AI450" s="16"/>
      <c r="AJ450" s="16"/>
      <c r="AK450" s="16"/>
      <c r="AL450" s="16"/>
      <c r="AM450" s="16"/>
      <c r="AN450" s="27"/>
      <c r="AO450" s="27"/>
      <c r="AP450" s="27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</row>
    <row r="451" spans="1:56" ht="16.5" customHeight="1">
      <c r="A451" s="16"/>
      <c r="B451" s="16"/>
      <c r="C451" s="16"/>
      <c r="D451" s="27"/>
      <c r="E451" s="27"/>
      <c r="F451" s="27"/>
      <c r="G451" s="27"/>
      <c r="H451" s="27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27"/>
      <c r="AC451" s="16"/>
      <c r="AD451" s="16"/>
      <c r="AE451" s="27"/>
      <c r="AF451" s="63"/>
      <c r="AG451" s="16"/>
      <c r="AH451" s="16"/>
      <c r="AI451" s="16"/>
      <c r="AJ451" s="16"/>
      <c r="AK451" s="16"/>
      <c r="AL451" s="16"/>
      <c r="AM451" s="16"/>
      <c r="AN451" s="27"/>
      <c r="AO451" s="27"/>
      <c r="AP451" s="27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</row>
    <row r="452" spans="1:56" ht="16.5" customHeight="1">
      <c r="A452" s="16"/>
      <c r="B452" s="16"/>
      <c r="C452" s="16"/>
      <c r="D452" s="27"/>
      <c r="E452" s="27"/>
      <c r="F452" s="27"/>
      <c r="G452" s="27"/>
      <c r="H452" s="27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27"/>
      <c r="AC452" s="16"/>
      <c r="AD452" s="16"/>
      <c r="AE452" s="27"/>
      <c r="AF452" s="63"/>
      <c r="AG452" s="16"/>
      <c r="AH452" s="16"/>
      <c r="AI452" s="16"/>
      <c r="AJ452" s="16"/>
      <c r="AK452" s="16"/>
      <c r="AL452" s="16"/>
      <c r="AM452" s="16"/>
      <c r="AN452" s="27"/>
      <c r="AO452" s="27"/>
      <c r="AP452" s="27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</row>
    <row r="453" spans="1:56" ht="16.5" customHeight="1">
      <c r="A453" s="16"/>
      <c r="B453" s="16"/>
      <c r="C453" s="16"/>
      <c r="D453" s="27"/>
      <c r="E453" s="27"/>
      <c r="F453" s="27"/>
      <c r="G453" s="27"/>
      <c r="H453" s="27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27"/>
      <c r="AC453" s="16"/>
      <c r="AD453" s="16"/>
      <c r="AE453" s="27"/>
      <c r="AF453" s="63"/>
      <c r="AG453" s="16"/>
      <c r="AH453" s="16"/>
      <c r="AI453" s="16"/>
      <c r="AJ453" s="16"/>
      <c r="AK453" s="16"/>
      <c r="AL453" s="16"/>
      <c r="AM453" s="16"/>
      <c r="AN453" s="27"/>
      <c r="AO453" s="27"/>
      <c r="AP453" s="27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</row>
    <row r="454" spans="1:56" ht="16.5" customHeight="1">
      <c r="A454" s="16"/>
      <c r="B454" s="16"/>
      <c r="C454" s="16"/>
      <c r="D454" s="27"/>
      <c r="E454" s="27"/>
      <c r="F454" s="27"/>
      <c r="G454" s="27"/>
      <c r="H454" s="27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27"/>
      <c r="AC454" s="16"/>
      <c r="AD454" s="16"/>
      <c r="AE454" s="27"/>
      <c r="AF454" s="63"/>
      <c r="AG454" s="16"/>
      <c r="AH454" s="16"/>
      <c r="AI454" s="16"/>
      <c r="AJ454" s="16"/>
      <c r="AK454" s="16"/>
      <c r="AL454" s="16"/>
      <c r="AM454" s="16"/>
      <c r="AN454" s="27"/>
      <c r="AO454" s="27"/>
      <c r="AP454" s="27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</row>
    <row r="455" spans="1:56" ht="16.5" customHeight="1">
      <c r="A455" s="16"/>
      <c r="B455" s="16"/>
      <c r="C455" s="16"/>
      <c r="D455" s="27"/>
      <c r="E455" s="27"/>
      <c r="F455" s="27"/>
      <c r="G455" s="27"/>
      <c r="H455" s="27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27"/>
      <c r="AC455" s="16"/>
      <c r="AD455" s="16"/>
      <c r="AE455" s="27"/>
      <c r="AF455" s="63"/>
      <c r="AG455" s="16"/>
      <c r="AH455" s="16"/>
      <c r="AI455" s="16"/>
      <c r="AJ455" s="16"/>
      <c r="AK455" s="16"/>
      <c r="AL455" s="16"/>
      <c r="AM455" s="16"/>
      <c r="AN455" s="27"/>
      <c r="AO455" s="27"/>
      <c r="AP455" s="27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</row>
    <row r="456" spans="1:56" ht="16.5" customHeight="1">
      <c r="A456" s="16"/>
      <c r="B456" s="16"/>
      <c r="C456" s="16"/>
      <c r="D456" s="27"/>
      <c r="E456" s="27"/>
      <c r="F456" s="27"/>
      <c r="G456" s="27"/>
      <c r="H456" s="27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27"/>
      <c r="AC456" s="16"/>
      <c r="AD456" s="16"/>
      <c r="AE456" s="27"/>
      <c r="AF456" s="63"/>
      <c r="AG456" s="16"/>
      <c r="AH456" s="16"/>
      <c r="AI456" s="16"/>
      <c r="AJ456" s="16"/>
      <c r="AK456" s="16"/>
      <c r="AL456" s="16"/>
      <c r="AM456" s="16"/>
      <c r="AN456" s="27"/>
      <c r="AO456" s="27"/>
      <c r="AP456" s="27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</row>
    <row r="457" spans="1:56" ht="16.5" customHeight="1">
      <c r="A457" s="16"/>
      <c r="B457" s="16"/>
      <c r="C457" s="16"/>
      <c r="D457" s="27"/>
      <c r="E457" s="27"/>
      <c r="F457" s="27"/>
      <c r="G457" s="27"/>
      <c r="H457" s="27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27"/>
      <c r="AC457" s="16"/>
      <c r="AD457" s="16"/>
      <c r="AE457" s="27"/>
      <c r="AF457" s="63"/>
      <c r="AG457" s="16"/>
      <c r="AH457" s="16"/>
      <c r="AI457" s="16"/>
      <c r="AJ457" s="16"/>
      <c r="AK457" s="16"/>
      <c r="AL457" s="16"/>
      <c r="AM457" s="16"/>
      <c r="AN457" s="27"/>
      <c r="AO457" s="27"/>
      <c r="AP457" s="27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</row>
    <row r="458" spans="1:56" ht="16.5" customHeight="1">
      <c r="A458" s="16"/>
      <c r="B458" s="16"/>
      <c r="C458" s="16"/>
      <c r="D458" s="27"/>
      <c r="E458" s="27"/>
      <c r="F458" s="27"/>
      <c r="G458" s="27"/>
      <c r="H458" s="27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27"/>
      <c r="AC458" s="16"/>
      <c r="AD458" s="16"/>
      <c r="AE458" s="27"/>
      <c r="AF458" s="63"/>
      <c r="AG458" s="16"/>
      <c r="AH458" s="16"/>
      <c r="AI458" s="16"/>
      <c r="AJ458" s="16"/>
      <c r="AK458" s="16"/>
      <c r="AL458" s="16"/>
      <c r="AM458" s="16"/>
      <c r="AN458" s="27"/>
      <c r="AO458" s="27"/>
      <c r="AP458" s="27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</row>
    <row r="459" spans="1:56" ht="16.5" customHeight="1">
      <c r="A459" s="16"/>
      <c r="B459" s="16"/>
      <c r="C459" s="16"/>
      <c r="D459" s="27"/>
      <c r="E459" s="27"/>
      <c r="F459" s="27"/>
      <c r="G459" s="27"/>
      <c r="H459" s="27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27"/>
      <c r="AC459" s="16"/>
      <c r="AD459" s="16"/>
      <c r="AE459" s="27"/>
      <c r="AF459" s="63"/>
      <c r="AG459" s="16"/>
      <c r="AH459" s="16"/>
      <c r="AI459" s="16"/>
      <c r="AJ459" s="16"/>
      <c r="AK459" s="16"/>
      <c r="AL459" s="16"/>
      <c r="AM459" s="16"/>
      <c r="AN459" s="27"/>
      <c r="AO459" s="27"/>
      <c r="AP459" s="27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</row>
    <row r="460" spans="1:56" ht="16.5" customHeight="1">
      <c r="A460" s="16"/>
      <c r="B460" s="16"/>
      <c r="C460" s="16"/>
      <c r="D460" s="27"/>
      <c r="E460" s="27"/>
      <c r="F460" s="27"/>
      <c r="G460" s="27"/>
      <c r="H460" s="27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27"/>
      <c r="AC460" s="16"/>
      <c r="AD460" s="16"/>
      <c r="AE460" s="27"/>
      <c r="AF460" s="63"/>
      <c r="AG460" s="16"/>
      <c r="AH460" s="16"/>
      <c r="AI460" s="16"/>
      <c r="AJ460" s="16"/>
      <c r="AK460" s="16"/>
      <c r="AL460" s="16"/>
      <c r="AM460" s="16"/>
      <c r="AN460" s="27"/>
      <c r="AO460" s="27"/>
      <c r="AP460" s="27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</row>
    <row r="461" spans="1:56" ht="16.5" customHeight="1">
      <c r="A461" s="16"/>
      <c r="B461" s="16"/>
      <c r="C461" s="16"/>
      <c r="D461" s="27"/>
      <c r="E461" s="27"/>
      <c r="F461" s="27"/>
      <c r="G461" s="27"/>
      <c r="H461" s="27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27" t="s">
        <v>708</v>
      </c>
      <c r="Y461" s="16"/>
      <c r="Z461" s="16"/>
      <c r="AA461" s="16"/>
      <c r="AB461" s="27"/>
      <c r="AC461" s="16"/>
      <c r="AD461" s="16"/>
      <c r="AE461" s="27"/>
      <c r="AF461" s="63"/>
      <c r="AG461" s="16"/>
      <c r="AH461" s="16"/>
      <c r="AI461" s="16"/>
      <c r="AJ461" s="16"/>
      <c r="AK461" s="16"/>
      <c r="AL461" s="16"/>
      <c r="AM461" s="16"/>
      <c r="AN461" s="27"/>
      <c r="AO461" s="27"/>
      <c r="AP461" s="27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</row>
    <row r="462" spans="1:56" ht="16.5" customHeight="1">
      <c r="A462" s="16"/>
      <c r="B462" s="16"/>
      <c r="C462" s="16"/>
      <c r="D462" s="27"/>
      <c r="E462" s="27"/>
      <c r="F462" s="27"/>
      <c r="G462" s="27"/>
      <c r="H462" s="27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27" t="s">
        <v>708</v>
      </c>
      <c r="Y462" s="16"/>
      <c r="Z462" s="16"/>
      <c r="AA462" s="16"/>
      <c r="AB462" s="27"/>
      <c r="AC462" s="16"/>
      <c r="AD462" s="16"/>
      <c r="AE462" s="27"/>
      <c r="AF462" s="63"/>
      <c r="AG462" s="16"/>
      <c r="AH462" s="16"/>
      <c r="AI462" s="16"/>
      <c r="AJ462" s="16"/>
      <c r="AK462" s="16"/>
      <c r="AL462" s="16"/>
      <c r="AM462" s="16"/>
      <c r="AN462" s="27"/>
      <c r="AO462" s="27"/>
      <c r="AP462" s="27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</row>
    <row r="463" spans="1:56" ht="16.5" customHeight="1">
      <c r="A463" s="16"/>
      <c r="B463" s="16"/>
      <c r="C463" s="16"/>
      <c r="D463" s="27"/>
      <c r="E463" s="27"/>
      <c r="F463" s="27"/>
      <c r="G463" s="27"/>
      <c r="H463" s="27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27" t="s">
        <v>708</v>
      </c>
      <c r="Y463" s="16"/>
      <c r="Z463" s="16"/>
      <c r="AA463" s="16"/>
      <c r="AB463" s="27"/>
      <c r="AC463" s="16"/>
      <c r="AD463" s="16"/>
      <c r="AE463" s="27"/>
      <c r="AF463" s="63"/>
      <c r="AG463" s="16"/>
      <c r="AH463" s="16"/>
      <c r="AI463" s="16"/>
      <c r="AJ463" s="16"/>
      <c r="AK463" s="16"/>
      <c r="AL463" s="16"/>
      <c r="AM463" s="16"/>
      <c r="AN463" s="27"/>
      <c r="AO463" s="27"/>
      <c r="AP463" s="27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</row>
    <row r="464" spans="1:56" ht="16.5" customHeight="1">
      <c r="A464" s="16"/>
      <c r="B464" s="16"/>
      <c r="C464" s="16"/>
      <c r="D464" s="27"/>
      <c r="E464" s="27"/>
      <c r="F464" s="27"/>
      <c r="G464" s="27"/>
      <c r="H464" s="27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27" t="s">
        <v>708</v>
      </c>
      <c r="Y464" s="16"/>
      <c r="Z464" s="16"/>
      <c r="AA464" s="16"/>
      <c r="AB464" s="27"/>
      <c r="AC464" s="16"/>
      <c r="AD464" s="16"/>
      <c r="AE464" s="27"/>
      <c r="AF464" s="63"/>
      <c r="AG464" s="16"/>
      <c r="AH464" s="16"/>
      <c r="AI464" s="16"/>
      <c r="AJ464" s="16"/>
      <c r="AK464" s="16"/>
      <c r="AL464" s="16"/>
      <c r="AM464" s="16"/>
      <c r="AN464" s="27"/>
      <c r="AO464" s="27"/>
      <c r="AP464" s="27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</row>
    <row r="465" spans="1:56" ht="16.5" customHeight="1">
      <c r="A465" s="16"/>
      <c r="B465" s="16"/>
      <c r="C465" s="16"/>
      <c r="D465" s="27"/>
      <c r="E465" s="27"/>
      <c r="F465" s="27"/>
      <c r="G465" s="27"/>
      <c r="H465" s="27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27"/>
      <c r="AC465" s="16"/>
      <c r="AD465" s="16"/>
      <c r="AE465" s="27"/>
      <c r="AF465" s="63"/>
      <c r="AG465" s="16"/>
      <c r="AH465" s="16"/>
      <c r="AI465" s="16"/>
      <c r="AJ465" s="16"/>
      <c r="AK465" s="16"/>
      <c r="AL465" s="16"/>
      <c r="AM465" s="16"/>
      <c r="AN465" s="27"/>
      <c r="AO465" s="27"/>
      <c r="AP465" s="27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</row>
    <row r="466" spans="1:56" ht="16.5" customHeight="1">
      <c r="A466" s="16"/>
      <c r="B466" s="16"/>
      <c r="C466" s="16"/>
      <c r="D466" s="27"/>
      <c r="E466" s="27"/>
      <c r="F466" s="27"/>
      <c r="G466" s="27"/>
      <c r="H466" s="27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27"/>
      <c r="AC466" s="16"/>
      <c r="AD466" s="16"/>
      <c r="AE466" s="27"/>
      <c r="AF466" s="63"/>
      <c r="AG466" s="16"/>
      <c r="AH466" s="16"/>
      <c r="AI466" s="16"/>
      <c r="AJ466" s="16"/>
      <c r="AK466" s="16"/>
      <c r="AL466" s="16"/>
      <c r="AM466" s="16"/>
      <c r="AN466" s="27"/>
      <c r="AO466" s="27"/>
      <c r="AP466" s="27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</row>
    <row r="467" spans="1:56" ht="16.5" customHeight="1">
      <c r="A467" s="16"/>
      <c r="B467" s="16"/>
      <c r="C467" s="16"/>
      <c r="D467" s="27"/>
      <c r="E467" s="27"/>
      <c r="F467" s="27"/>
      <c r="G467" s="27"/>
      <c r="H467" s="27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27"/>
      <c r="AC467" s="16"/>
      <c r="AD467" s="16"/>
      <c r="AE467" s="27"/>
      <c r="AF467" s="63"/>
      <c r="AG467" s="16"/>
      <c r="AH467" s="16"/>
      <c r="AI467" s="16"/>
      <c r="AJ467" s="16"/>
      <c r="AK467" s="16"/>
      <c r="AL467" s="16"/>
      <c r="AM467" s="16"/>
      <c r="AN467" s="27"/>
      <c r="AO467" s="27"/>
      <c r="AP467" s="27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</row>
    <row r="468" spans="1:56" ht="16.5" customHeight="1">
      <c r="A468" s="16"/>
      <c r="B468" s="16"/>
      <c r="C468" s="16"/>
      <c r="D468" s="27"/>
      <c r="E468" s="27"/>
      <c r="F468" s="27"/>
      <c r="G468" s="27"/>
      <c r="H468" s="27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27"/>
      <c r="AC468" s="16"/>
      <c r="AD468" s="16"/>
      <c r="AE468" s="27"/>
      <c r="AF468" s="63"/>
      <c r="AG468" s="16"/>
      <c r="AH468" s="16"/>
      <c r="AI468" s="16"/>
      <c r="AJ468" s="16"/>
      <c r="AK468" s="16"/>
      <c r="AL468" s="16"/>
      <c r="AM468" s="16"/>
      <c r="AN468" s="27"/>
      <c r="AO468" s="27"/>
      <c r="AP468" s="27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</row>
    <row r="469" spans="1:56" ht="16.5" customHeight="1">
      <c r="A469" s="16"/>
      <c r="B469" s="16"/>
      <c r="C469" s="16"/>
      <c r="D469" s="27"/>
      <c r="E469" s="27"/>
      <c r="F469" s="27"/>
      <c r="G469" s="27"/>
      <c r="H469" s="27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27"/>
      <c r="AC469" s="16"/>
      <c r="AD469" s="16"/>
      <c r="AE469" s="27"/>
      <c r="AF469" s="63"/>
      <c r="AG469" s="16"/>
      <c r="AH469" s="16"/>
      <c r="AI469" s="16"/>
      <c r="AJ469" s="16"/>
      <c r="AK469" s="16"/>
      <c r="AL469" s="16"/>
      <c r="AM469" s="16"/>
      <c r="AN469" s="27"/>
      <c r="AO469" s="27"/>
      <c r="AP469" s="27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</row>
    <row r="470" spans="1:56" ht="16.5" customHeight="1">
      <c r="A470" s="16"/>
      <c r="B470" s="16"/>
      <c r="C470" s="16"/>
      <c r="D470" s="27"/>
      <c r="E470" s="27"/>
      <c r="F470" s="27"/>
      <c r="G470" s="27"/>
      <c r="H470" s="27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27"/>
      <c r="AC470" s="16"/>
      <c r="AD470" s="16"/>
      <c r="AE470" s="27"/>
      <c r="AF470" s="63"/>
      <c r="AG470" s="16"/>
      <c r="AH470" s="16"/>
      <c r="AI470" s="16"/>
      <c r="AJ470" s="16"/>
      <c r="AK470" s="16"/>
      <c r="AL470" s="16"/>
      <c r="AM470" s="16"/>
      <c r="AN470" s="27"/>
      <c r="AO470" s="27"/>
      <c r="AP470" s="27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</row>
    <row r="471" spans="1:56" ht="16.5" customHeight="1">
      <c r="A471" s="16"/>
      <c r="B471" s="16"/>
      <c r="C471" s="16"/>
      <c r="D471" s="27"/>
      <c r="E471" s="27"/>
      <c r="F471" s="27"/>
      <c r="G471" s="27"/>
      <c r="H471" s="27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27"/>
      <c r="AC471" s="16"/>
      <c r="AD471" s="16"/>
      <c r="AE471" s="27"/>
      <c r="AF471" s="63"/>
      <c r="AG471" s="16"/>
      <c r="AH471" s="16"/>
      <c r="AI471" s="16"/>
      <c r="AJ471" s="16"/>
      <c r="AK471" s="16"/>
      <c r="AL471" s="16"/>
      <c r="AM471" s="16"/>
      <c r="AN471" s="27"/>
      <c r="AO471" s="27"/>
      <c r="AP471" s="27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</row>
    <row r="472" spans="1:56" ht="16.5" customHeight="1">
      <c r="A472" s="16"/>
      <c r="B472" s="16"/>
      <c r="C472" s="16"/>
      <c r="D472" s="27"/>
      <c r="E472" s="27"/>
      <c r="F472" s="27"/>
      <c r="G472" s="27"/>
      <c r="H472" s="27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27"/>
      <c r="AC472" s="16"/>
      <c r="AD472" s="16"/>
      <c r="AE472" s="27"/>
      <c r="AF472" s="63"/>
      <c r="AG472" s="16"/>
      <c r="AH472" s="16"/>
      <c r="AI472" s="16"/>
      <c r="AJ472" s="16"/>
      <c r="AK472" s="16"/>
      <c r="AL472" s="16"/>
      <c r="AM472" s="16"/>
      <c r="AN472" s="27"/>
      <c r="AO472" s="27"/>
      <c r="AP472" s="27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</row>
    <row r="473" spans="1:56" ht="16.5" customHeight="1">
      <c r="A473" s="16"/>
      <c r="B473" s="16"/>
      <c r="C473" s="16"/>
      <c r="D473" s="27"/>
      <c r="E473" s="27"/>
      <c r="F473" s="27"/>
      <c r="G473" s="27"/>
      <c r="H473" s="27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27"/>
      <c r="AC473" s="16"/>
      <c r="AD473" s="16"/>
      <c r="AE473" s="27"/>
      <c r="AF473" s="63"/>
      <c r="AG473" s="16"/>
      <c r="AH473" s="16"/>
      <c r="AI473" s="16"/>
      <c r="AJ473" s="16"/>
      <c r="AK473" s="16"/>
      <c r="AL473" s="16"/>
      <c r="AM473" s="16"/>
      <c r="AN473" s="27"/>
      <c r="AO473" s="27"/>
      <c r="AP473" s="27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</row>
    <row r="474" spans="1:56" ht="16.5" customHeight="1">
      <c r="A474" s="16"/>
      <c r="B474" s="16"/>
      <c r="C474" s="16"/>
      <c r="D474" s="27"/>
      <c r="E474" s="27"/>
      <c r="F474" s="27"/>
      <c r="G474" s="27"/>
      <c r="H474" s="27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27"/>
      <c r="AC474" s="16"/>
      <c r="AD474" s="16"/>
      <c r="AE474" s="27"/>
      <c r="AF474" s="63"/>
      <c r="AG474" s="16"/>
      <c r="AH474" s="16"/>
      <c r="AI474" s="16"/>
      <c r="AJ474" s="16"/>
      <c r="AK474" s="16"/>
      <c r="AL474" s="16"/>
      <c r="AM474" s="16"/>
      <c r="AN474" s="27"/>
      <c r="AO474" s="27"/>
      <c r="AP474" s="27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</row>
    <row r="475" spans="1:56" ht="16.5" customHeight="1">
      <c r="A475" s="16"/>
      <c r="B475" s="16"/>
      <c r="C475" s="16"/>
      <c r="D475" s="27"/>
      <c r="E475" s="27"/>
      <c r="F475" s="27"/>
      <c r="G475" s="27"/>
      <c r="H475" s="27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27"/>
      <c r="AC475" s="16"/>
      <c r="AD475" s="16"/>
      <c r="AE475" s="27"/>
      <c r="AF475" s="63"/>
      <c r="AG475" s="16"/>
      <c r="AH475" s="16"/>
      <c r="AI475" s="16"/>
      <c r="AJ475" s="16"/>
      <c r="AK475" s="16"/>
      <c r="AL475" s="16"/>
      <c r="AM475" s="16"/>
      <c r="AN475" s="27"/>
      <c r="AO475" s="27"/>
      <c r="AP475" s="27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</row>
    <row r="476" spans="1:56" ht="16.5" customHeight="1">
      <c r="A476" s="16"/>
      <c r="B476" s="16"/>
      <c r="C476" s="16"/>
      <c r="D476" s="27"/>
      <c r="E476" s="27"/>
      <c r="F476" s="27"/>
      <c r="G476" s="27"/>
      <c r="H476" s="27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27"/>
      <c r="AC476" s="16"/>
      <c r="AD476" s="16"/>
      <c r="AE476" s="27"/>
      <c r="AF476" s="63"/>
      <c r="AG476" s="16"/>
      <c r="AH476" s="16"/>
      <c r="AI476" s="16"/>
      <c r="AJ476" s="16"/>
      <c r="AK476" s="16"/>
      <c r="AL476" s="16"/>
      <c r="AM476" s="16"/>
      <c r="AN476" s="27"/>
      <c r="AO476" s="27"/>
      <c r="AP476" s="27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</row>
    <row r="477" spans="1:56" ht="16.5" customHeight="1">
      <c r="A477" s="16"/>
      <c r="B477" s="16"/>
      <c r="C477" s="16"/>
      <c r="D477" s="27"/>
      <c r="E477" s="27"/>
      <c r="F477" s="27"/>
      <c r="G477" s="27"/>
      <c r="H477" s="27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27"/>
      <c r="AC477" s="16"/>
      <c r="AD477" s="16"/>
      <c r="AE477" s="27"/>
      <c r="AF477" s="63"/>
      <c r="AG477" s="16"/>
      <c r="AH477" s="16"/>
      <c r="AI477" s="16"/>
      <c r="AJ477" s="16"/>
      <c r="AK477" s="16"/>
      <c r="AL477" s="16"/>
      <c r="AM477" s="16"/>
      <c r="AN477" s="27"/>
      <c r="AO477" s="27"/>
      <c r="AP477" s="27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</row>
    <row r="478" spans="1:56" ht="16.5" customHeight="1">
      <c r="A478" s="16"/>
      <c r="B478" s="16"/>
      <c r="C478" s="16"/>
      <c r="D478" s="27"/>
      <c r="E478" s="27"/>
      <c r="F478" s="27"/>
      <c r="G478" s="27"/>
      <c r="H478" s="27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27"/>
      <c r="AC478" s="16"/>
      <c r="AD478" s="16"/>
      <c r="AE478" s="27"/>
      <c r="AF478" s="63"/>
      <c r="AG478" s="16"/>
      <c r="AH478" s="16"/>
      <c r="AI478" s="16"/>
      <c r="AJ478" s="16"/>
      <c r="AK478" s="16"/>
      <c r="AL478" s="16"/>
      <c r="AM478" s="16"/>
      <c r="AN478" s="27"/>
      <c r="AO478" s="27"/>
      <c r="AP478" s="27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</row>
    <row r="479" spans="1:56" ht="16.5" customHeight="1">
      <c r="A479" s="16"/>
      <c r="B479" s="16"/>
      <c r="C479" s="16"/>
      <c r="D479" s="27"/>
      <c r="E479" s="27"/>
      <c r="F479" s="27"/>
      <c r="G479" s="27"/>
      <c r="H479" s="27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27"/>
      <c r="AC479" s="16"/>
      <c r="AD479" s="16"/>
      <c r="AE479" s="27"/>
      <c r="AF479" s="63"/>
      <c r="AG479" s="16"/>
      <c r="AH479" s="16"/>
      <c r="AI479" s="16"/>
      <c r="AJ479" s="16"/>
      <c r="AK479" s="16"/>
      <c r="AL479" s="16"/>
      <c r="AM479" s="16"/>
      <c r="AN479" s="27"/>
      <c r="AO479" s="27"/>
      <c r="AP479" s="27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</row>
    <row r="480" spans="1:56" ht="16.5" customHeight="1">
      <c r="A480" s="16"/>
      <c r="B480" s="16"/>
      <c r="C480" s="16"/>
      <c r="D480" s="27"/>
      <c r="E480" s="27"/>
      <c r="F480" s="27"/>
      <c r="G480" s="27"/>
      <c r="H480" s="27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27"/>
      <c r="AC480" s="16"/>
      <c r="AD480" s="16"/>
      <c r="AE480" s="27"/>
      <c r="AF480" s="63"/>
      <c r="AG480" s="16"/>
      <c r="AH480" s="16"/>
      <c r="AI480" s="16"/>
      <c r="AJ480" s="16"/>
      <c r="AK480" s="16"/>
      <c r="AL480" s="16"/>
      <c r="AM480" s="16"/>
      <c r="AN480" s="27"/>
      <c r="AO480" s="27"/>
      <c r="AP480" s="27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</row>
    <row r="481" spans="1:56" ht="16.5" customHeight="1">
      <c r="A481" s="16"/>
      <c r="B481" s="16"/>
      <c r="C481" s="16"/>
      <c r="D481" s="27"/>
      <c r="E481" s="27"/>
      <c r="F481" s="27"/>
      <c r="G481" s="27"/>
      <c r="H481" s="27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27"/>
      <c r="AC481" s="16"/>
      <c r="AD481" s="16"/>
      <c r="AE481" s="27"/>
      <c r="AF481" s="63"/>
      <c r="AG481" s="16"/>
      <c r="AH481" s="16"/>
      <c r="AI481" s="16"/>
      <c r="AJ481" s="16"/>
      <c r="AK481" s="16"/>
      <c r="AL481" s="16"/>
      <c r="AM481" s="16"/>
      <c r="AN481" s="27"/>
      <c r="AO481" s="27"/>
      <c r="AP481" s="27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</row>
    <row r="482" spans="1:56" ht="16.5" customHeight="1">
      <c r="A482" s="16"/>
      <c r="B482" s="16"/>
      <c r="C482" s="16"/>
      <c r="D482" s="27"/>
      <c r="E482" s="27"/>
      <c r="F482" s="27"/>
      <c r="G482" s="27"/>
      <c r="H482" s="27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27"/>
      <c r="AC482" s="16"/>
      <c r="AD482" s="16"/>
      <c r="AE482" s="27"/>
      <c r="AF482" s="63"/>
      <c r="AG482" s="16"/>
      <c r="AH482" s="16"/>
      <c r="AI482" s="16"/>
      <c r="AJ482" s="16"/>
      <c r="AK482" s="16"/>
      <c r="AL482" s="16"/>
      <c r="AM482" s="16"/>
      <c r="AN482" s="27"/>
      <c r="AO482" s="27"/>
      <c r="AP482" s="27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</row>
    <row r="483" spans="1:56" ht="16.5" customHeight="1">
      <c r="A483" s="16"/>
      <c r="B483" s="16"/>
      <c r="C483" s="16"/>
      <c r="D483" s="27"/>
      <c r="E483" s="27"/>
      <c r="F483" s="27"/>
      <c r="G483" s="27"/>
      <c r="H483" s="27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27"/>
      <c r="AC483" s="16"/>
      <c r="AD483" s="16"/>
      <c r="AE483" s="27"/>
      <c r="AF483" s="63"/>
      <c r="AG483" s="16"/>
      <c r="AH483" s="16"/>
      <c r="AI483" s="16"/>
      <c r="AJ483" s="16"/>
      <c r="AK483" s="16"/>
      <c r="AL483" s="16"/>
      <c r="AM483" s="16"/>
      <c r="AN483" s="27"/>
      <c r="AO483" s="27"/>
      <c r="AP483" s="27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</row>
    <row r="484" spans="1:56" ht="16.5" customHeight="1">
      <c r="A484" s="16"/>
      <c r="B484" s="16"/>
      <c r="C484" s="16"/>
      <c r="D484" s="27"/>
      <c r="E484" s="27"/>
      <c r="F484" s="27"/>
      <c r="G484" s="27"/>
      <c r="H484" s="27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27"/>
      <c r="AC484" s="16"/>
      <c r="AD484" s="16"/>
      <c r="AE484" s="27"/>
      <c r="AF484" s="63"/>
      <c r="AG484" s="16"/>
      <c r="AH484" s="16"/>
      <c r="AI484" s="16"/>
      <c r="AJ484" s="16"/>
      <c r="AK484" s="16"/>
      <c r="AL484" s="16"/>
      <c r="AM484" s="16"/>
      <c r="AN484" s="27"/>
      <c r="AO484" s="27"/>
      <c r="AP484" s="27"/>
      <c r="AQ484" s="16"/>
      <c r="AR484" s="27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</row>
    <row r="485" spans="1:56" ht="16.5" customHeight="1">
      <c r="A485" s="16"/>
      <c r="B485" s="16"/>
      <c r="C485" s="16"/>
      <c r="D485" s="27"/>
      <c r="E485" s="27"/>
      <c r="F485" s="27"/>
      <c r="G485" s="27"/>
      <c r="H485" s="27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27"/>
      <c r="AC485" s="16"/>
      <c r="AD485" s="16"/>
      <c r="AE485" s="27"/>
      <c r="AF485" s="63"/>
      <c r="AG485" s="16"/>
      <c r="AH485" s="16"/>
      <c r="AI485" s="16"/>
      <c r="AJ485" s="16"/>
      <c r="AK485" s="16"/>
      <c r="AL485" s="16"/>
      <c r="AM485" s="16"/>
      <c r="AN485" s="27"/>
      <c r="AO485" s="27"/>
      <c r="AP485" s="16"/>
      <c r="AQ485" s="27"/>
      <c r="AR485" s="27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</row>
    <row r="486" spans="1:56" ht="16.5" customHeight="1">
      <c r="A486" s="16"/>
      <c r="B486" s="16"/>
      <c r="C486" s="16"/>
      <c r="D486" s="27"/>
      <c r="E486" s="27"/>
      <c r="F486" s="27"/>
      <c r="G486" s="27"/>
      <c r="H486" s="27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27"/>
      <c r="AC486" s="16"/>
      <c r="AD486" s="16"/>
      <c r="AE486" s="27"/>
      <c r="AF486" s="63"/>
      <c r="AG486" s="16"/>
      <c r="AH486" s="16"/>
      <c r="AI486" s="16"/>
      <c r="AJ486" s="16"/>
      <c r="AK486" s="16"/>
      <c r="AL486" s="16"/>
      <c r="AM486" s="16"/>
      <c r="AN486" s="27"/>
      <c r="AO486" s="27"/>
      <c r="AP486" s="16"/>
      <c r="AQ486" s="27"/>
      <c r="AR486" s="27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</row>
    <row r="487" spans="1:56" ht="16.5" customHeight="1">
      <c r="A487" s="16"/>
      <c r="B487" s="16"/>
      <c r="C487" s="16"/>
      <c r="D487" s="27"/>
      <c r="E487" s="27"/>
      <c r="F487" s="27"/>
      <c r="G487" s="27"/>
      <c r="H487" s="27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27"/>
      <c r="AC487" s="16"/>
      <c r="AD487" s="16"/>
      <c r="AE487" s="27"/>
      <c r="AF487" s="63"/>
      <c r="AG487" s="16"/>
      <c r="AH487" s="16"/>
      <c r="AI487" s="16"/>
      <c r="AJ487" s="16"/>
      <c r="AK487" s="16"/>
      <c r="AL487" s="16"/>
      <c r="AM487" s="16"/>
      <c r="AN487" s="27"/>
      <c r="AO487" s="27"/>
      <c r="AP487" s="16"/>
      <c r="AQ487" s="27"/>
      <c r="AR487" s="27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</row>
    <row r="488" spans="1:56" ht="16.5" customHeight="1">
      <c r="A488" s="16"/>
      <c r="B488" s="16"/>
      <c r="C488" s="16"/>
      <c r="D488" s="27"/>
      <c r="E488" s="27"/>
      <c r="F488" s="27"/>
      <c r="G488" s="27"/>
      <c r="H488" s="27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27"/>
      <c r="AC488" s="16"/>
      <c r="AD488" s="16"/>
      <c r="AE488" s="27"/>
      <c r="AF488" s="63"/>
      <c r="AG488" s="16"/>
      <c r="AH488" s="16"/>
      <c r="AI488" s="16"/>
      <c r="AJ488" s="16"/>
      <c r="AK488" s="16"/>
      <c r="AL488" s="16"/>
      <c r="AM488" s="16"/>
      <c r="AN488" s="27"/>
      <c r="AO488" s="27"/>
      <c r="AP488" s="16"/>
      <c r="AQ488" s="27"/>
      <c r="AR488" s="27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</row>
    <row r="489" spans="1:56" ht="16.5" customHeight="1">
      <c r="A489" s="16"/>
      <c r="B489" s="16"/>
      <c r="C489" s="16"/>
      <c r="D489" s="27"/>
      <c r="E489" s="27"/>
      <c r="F489" s="27"/>
      <c r="G489" s="27"/>
      <c r="H489" s="27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27"/>
      <c r="AC489" s="16"/>
      <c r="AD489" s="16"/>
      <c r="AE489" s="27"/>
      <c r="AF489" s="63"/>
      <c r="AG489" s="16"/>
      <c r="AH489" s="16"/>
      <c r="AI489" s="16"/>
      <c r="AJ489" s="16"/>
      <c r="AK489" s="16"/>
      <c r="AL489" s="16"/>
      <c r="AM489" s="16"/>
      <c r="AN489" s="27"/>
      <c r="AO489" s="27"/>
      <c r="AP489" s="16"/>
      <c r="AQ489" s="27"/>
      <c r="AR489" s="27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</row>
    <row r="490" spans="1:56" ht="16.5" customHeight="1">
      <c r="A490" s="16"/>
      <c r="B490" s="16"/>
      <c r="C490" s="16"/>
      <c r="D490" s="27"/>
      <c r="E490" s="27"/>
      <c r="F490" s="27"/>
      <c r="G490" s="27"/>
      <c r="H490" s="27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27"/>
      <c r="AC490" s="16"/>
      <c r="AD490" s="16"/>
      <c r="AE490" s="27"/>
      <c r="AF490" s="63"/>
      <c r="AG490" s="16"/>
      <c r="AH490" s="16"/>
      <c r="AI490" s="16"/>
      <c r="AJ490" s="16"/>
      <c r="AK490" s="16"/>
      <c r="AL490" s="16"/>
      <c r="AM490" s="16"/>
      <c r="AN490" s="27"/>
      <c r="AO490" s="27"/>
      <c r="AP490" s="16"/>
      <c r="AQ490" s="27"/>
      <c r="AR490" s="27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</row>
    <row r="491" spans="1:56" ht="16.5" customHeight="1">
      <c r="A491" s="16"/>
      <c r="B491" s="16"/>
      <c r="C491" s="16"/>
      <c r="D491" s="27"/>
      <c r="E491" s="27"/>
      <c r="F491" s="27"/>
      <c r="G491" s="27"/>
      <c r="H491" s="27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27"/>
      <c r="AC491" s="16"/>
      <c r="AD491" s="16"/>
      <c r="AE491" s="27"/>
      <c r="AF491" s="63"/>
      <c r="AG491" s="16"/>
      <c r="AH491" s="16"/>
      <c r="AI491" s="16"/>
      <c r="AJ491" s="16"/>
      <c r="AK491" s="16"/>
      <c r="AL491" s="16"/>
      <c r="AM491" s="16"/>
      <c r="AN491" s="27"/>
      <c r="AO491" s="27"/>
      <c r="AP491" s="16"/>
      <c r="AQ491" s="27"/>
      <c r="AR491" s="27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</row>
    <row r="492" spans="1:56" ht="16.5" customHeight="1">
      <c r="A492" s="16"/>
      <c r="B492" s="16"/>
      <c r="C492" s="16"/>
      <c r="D492" s="27"/>
      <c r="E492" s="27"/>
      <c r="F492" s="27"/>
      <c r="G492" s="27"/>
      <c r="H492" s="27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27"/>
      <c r="AC492" s="16"/>
      <c r="AD492" s="16"/>
      <c r="AE492" s="27"/>
      <c r="AF492" s="63"/>
      <c r="AG492" s="16"/>
      <c r="AH492" s="16"/>
      <c r="AI492" s="16"/>
      <c r="AJ492" s="16"/>
      <c r="AK492" s="16"/>
      <c r="AL492" s="16"/>
      <c r="AM492" s="16"/>
      <c r="AN492" s="27"/>
      <c r="AO492" s="27"/>
      <c r="AP492" s="16"/>
      <c r="AQ492" s="27"/>
      <c r="AR492" s="27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</row>
    <row r="493" spans="1:56" ht="16.5" customHeight="1">
      <c r="A493" s="16"/>
      <c r="B493" s="16"/>
      <c r="C493" s="16"/>
      <c r="D493" s="27"/>
      <c r="E493" s="27"/>
      <c r="F493" s="27"/>
      <c r="G493" s="27"/>
      <c r="H493" s="27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27"/>
      <c r="AC493" s="16"/>
      <c r="AD493" s="16"/>
      <c r="AE493" s="27"/>
      <c r="AF493" s="63"/>
      <c r="AG493" s="16"/>
      <c r="AH493" s="16"/>
      <c r="AI493" s="16"/>
      <c r="AJ493" s="16"/>
      <c r="AK493" s="16"/>
      <c r="AL493" s="16"/>
      <c r="AM493" s="16"/>
      <c r="AN493" s="27"/>
      <c r="AO493" s="27"/>
      <c r="AP493" s="16"/>
      <c r="AQ493" s="27"/>
      <c r="AR493" s="27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</row>
    <row r="494" spans="1:56" ht="16.5" customHeight="1">
      <c r="A494" s="16"/>
      <c r="B494" s="16"/>
      <c r="C494" s="16"/>
      <c r="D494" s="27"/>
      <c r="E494" s="27"/>
      <c r="F494" s="27"/>
      <c r="G494" s="27"/>
      <c r="H494" s="27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27"/>
      <c r="AC494" s="16"/>
      <c r="AD494" s="16"/>
      <c r="AE494" s="27"/>
      <c r="AF494" s="63"/>
      <c r="AG494" s="16"/>
      <c r="AH494" s="16"/>
      <c r="AI494" s="16"/>
      <c r="AJ494" s="16"/>
      <c r="AK494" s="16"/>
      <c r="AL494" s="16"/>
      <c r="AM494" s="16"/>
      <c r="AN494" s="27"/>
      <c r="AO494" s="27"/>
      <c r="AP494" s="16"/>
      <c r="AQ494" s="27"/>
      <c r="AR494" s="27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</row>
    <row r="495" spans="1:56" ht="16.5" customHeight="1">
      <c r="A495" s="16"/>
      <c r="B495" s="16"/>
      <c r="C495" s="16"/>
      <c r="D495" s="27"/>
      <c r="E495" s="27"/>
      <c r="F495" s="27"/>
      <c r="G495" s="27"/>
      <c r="H495" s="27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27"/>
      <c r="AC495" s="16"/>
      <c r="AD495" s="16"/>
      <c r="AE495" s="27"/>
      <c r="AF495" s="63"/>
      <c r="AG495" s="16"/>
      <c r="AH495" s="16"/>
      <c r="AI495" s="16"/>
      <c r="AJ495" s="16"/>
      <c r="AK495" s="16"/>
      <c r="AL495" s="16"/>
      <c r="AM495" s="16"/>
      <c r="AN495" s="27"/>
      <c r="AO495" s="27"/>
      <c r="AP495" s="16"/>
      <c r="AQ495" s="27"/>
      <c r="AR495" s="27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</row>
    <row r="496" spans="1:56" ht="16.5" customHeight="1">
      <c r="A496" s="16"/>
      <c r="B496" s="16"/>
      <c r="C496" s="16"/>
      <c r="D496" s="27"/>
      <c r="E496" s="27"/>
      <c r="F496" s="27"/>
      <c r="G496" s="27"/>
      <c r="H496" s="27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27"/>
      <c r="AC496" s="16"/>
      <c r="AD496" s="16"/>
      <c r="AE496" s="27"/>
      <c r="AF496" s="63"/>
      <c r="AG496" s="16"/>
      <c r="AH496" s="16"/>
      <c r="AI496" s="16"/>
      <c r="AJ496" s="16"/>
      <c r="AK496" s="16"/>
      <c r="AL496" s="16"/>
      <c r="AM496" s="16"/>
      <c r="AN496" s="27"/>
      <c r="AO496" s="27"/>
      <c r="AP496" s="16"/>
      <c r="AQ496" s="27"/>
      <c r="AR496" s="27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</row>
    <row r="497" spans="1:56" ht="16.5" customHeight="1">
      <c r="A497" s="16"/>
      <c r="B497" s="16"/>
      <c r="C497" s="16"/>
      <c r="D497" s="27"/>
      <c r="E497" s="27"/>
      <c r="F497" s="27"/>
      <c r="G497" s="27"/>
      <c r="H497" s="27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27"/>
      <c r="AC497" s="16"/>
      <c r="AD497" s="16"/>
      <c r="AE497" s="27"/>
      <c r="AF497" s="63"/>
      <c r="AG497" s="16"/>
      <c r="AH497" s="16"/>
      <c r="AI497" s="16"/>
      <c r="AJ497" s="16"/>
      <c r="AK497" s="16"/>
      <c r="AL497" s="16"/>
      <c r="AM497" s="16"/>
      <c r="AN497" s="27"/>
      <c r="AO497" s="27"/>
      <c r="AP497" s="16"/>
      <c r="AQ497" s="27"/>
      <c r="AR497" s="27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</row>
    <row r="498" spans="1:56" ht="16.5" customHeight="1">
      <c r="A498" s="16"/>
      <c r="B498" s="16"/>
      <c r="C498" s="16"/>
      <c r="D498" s="27"/>
      <c r="E498" s="27"/>
      <c r="F498" s="27"/>
      <c r="G498" s="27"/>
      <c r="H498" s="27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27"/>
      <c r="AC498" s="16"/>
      <c r="AD498" s="16"/>
      <c r="AE498" s="27"/>
      <c r="AF498" s="63"/>
      <c r="AG498" s="16"/>
      <c r="AH498" s="16"/>
      <c r="AI498" s="16"/>
      <c r="AJ498" s="16"/>
      <c r="AK498" s="16"/>
      <c r="AL498" s="16"/>
      <c r="AM498" s="16"/>
      <c r="AN498" s="27"/>
      <c r="AO498" s="27"/>
      <c r="AP498" s="16"/>
      <c r="AQ498" s="27"/>
      <c r="AR498" s="27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</row>
    <row r="499" spans="1:56" ht="16.5" customHeight="1">
      <c r="A499" s="16"/>
      <c r="B499" s="16"/>
      <c r="C499" s="16"/>
      <c r="D499" s="27"/>
      <c r="E499" s="27"/>
      <c r="F499" s="27"/>
      <c r="G499" s="27"/>
      <c r="H499" s="27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27"/>
      <c r="AC499" s="16"/>
      <c r="AD499" s="16"/>
      <c r="AE499" s="27"/>
      <c r="AF499" s="63"/>
      <c r="AG499" s="16"/>
      <c r="AH499" s="16"/>
      <c r="AI499" s="16"/>
      <c r="AJ499" s="16"/>
      <c r="AK499" s="16"/>
      <c r="AL499" s="16"/>
      <c r="AM499" s="16"/>
      <c r="AN499" s="27"/>
      <c r="AO499" s="27"/>
      <c r="AP499" s="16"/>
      <c r="AQ499" s="27"/>
      <c r="AR499" s="27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</row>
    <row r="500" spans="1:56" ht="16.5" customHeight="1">
      <c r="A500" s="16"/>
      <c r="B500" s="16"/>
      <c r="C500" s="16"/>
      <c r="D500" s="27"/>
      <c r="E500" s="27"/>
      <c r="F500" s="27"/>
      <c r="G500" s="27"/>
      <c r="H500" s="27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27"/>
      <c r="AC500" s="16"/>
      <c r="AD500" s="16"/>
      <c r="AE500" s="27"/>
      <c r="AF500" s="63"/>
      <c r="AG500" s="16"/>
      <c r="AH500" s="16"/>
      <c r="AI500" s="16"/>
      <c r="AJ500" s="16"/>
      <c r="AK500" s="16"/>
      <c r="AL500" s="16"/>
      <c r="AM500" s="16"/>
      <c r="AN500" s="27"/>
      <c r="AO500" s="27"/>
      <c r="AP500" s="16"/>
      <c r="AQ500" s="27"/>
      <c r="AR500" s="27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</row>
    <row r="501" spans="1:56" ht="16.5" customHeight="1">
      <c r="A501" s="16"/>
      <c r="B501" s="16"/>
      <c r="C501" s="16"/>
      <c r="D501" s="27"/>
      <c r="E501" s="27"/>
      <c r="F501" s="27"/>
      <c r="G501" s="27"/>
      <c r="H501" s="27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27"/>
      <c r="AC501" s="16"/>
      <c r="AD501" s="16"/>
      <c r="AE501" s="27"/>
      <c r="AF501" s="63"/>
      <c r="AG501" s="16"/>
      <c r="AH501" s="16"/>
      <c r="AI501" s="16"/>
      <c r="AJ501" s="16"/>
      <c r="AK501" s="16"/>
      <c r="AL501" s="16"/>
      <c r="AM501" s="16"/>
      <c r="AN501" s="27"/>
      <c r="AO501" s="27"/>
      <c r="AP501" s="16"/>
      <c r="AQ501" s="27"/>
      <c r="AR501" s="27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</row>
    <row r="502" spans="1:56" ht="16.5" customHeight="1">
      <c r="A502" s="16"/>
      <c r="B502" s="16"/>
      <c r="C502" s="16"/>
      <c r="D502" s="27"/>
      <c r="E502" s="27"/>
      <c r="F502" s="27"/>
      <c r="G502" s="27"/>
      <c r="H502" s="27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27"/>
      <c r="AC502" s="16"/>
      <c r="AD502" s="16"/>
      <c r="AE502" s="27"/>
      <c r="AF502" s="63"/>
      <c r="AG502" s="16"/>
      <c r="AH502" s="16"/>
      <c r="AI502" s="16"/>
      <c r="AJ502" s="16"/>
      <c r="AK502" s="16"/>
      <c r="AL502" s="16"/>
      <c r="AM502" s="16"/>
      <c r="AN502" s="27"/>
      <c r="AO502" s="27"/>
      <c r="AP502" s="16"/>
      <c r="AQ502" s="27"/>
      <c r="AR502" s="27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</row>
    <row r="503" spans="1:56" ht="16.5" customHeight="1">
      <c r="A503" s="16"/>
      <c r="B503" s="16"/>
      <c r="C503" s="16"/>
      <c r="D503" s="27"/>
      <c r="E503" s="27"/>
      <c r="F503" s="27"/>
      <c r="G503" s="27"/>
      <c r="H503" s="27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27"/>
      <c r="AC503" s="16"/>
      <c r="AD503" s="16"/>
      <c r="AE503" s="27"/>
      <c r="AF503" s="63"/>
      <c r="AG503" s="16"/>
      <c r="AH503" s="16"/>
      <c r="AI503" s="16"/>
      <c r="AJ503" s="16"/>
      <c r="AK503" s="16"/>
      <c r="AL503" s="16"/>
      <c r="AM503" s="16"/>
      <c r="AN503" s="27"/>
      <c r="AO503" s="27"/>
      <c r="AP503" s="16"/>
      <c r="AQ503" s="27"/>
      <c r="AR503" s="27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</row>
    <row r="504" spans="1:56" ht="16.5" customHeight="1">
      <c r="A504" s="16"/>
      <c r="B504" s="16"/>
      <c r="C504" s="16"/>
      <c r="D504" s="27"/>
      <c r="E504" s="27"/>
      <c r="F504" s="27"/>
      <c r="G504" s="27"/>
      <c r="H504" s="27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27"/>
      <c r="AC504" s="16"/>
      <c r="AD504" s="16"/>
      <c r="AE504" s="27"/>
      <c r="AF504" s="63"/>
      <c r="AG504" s="16"/>
      <c r="AH504" s="16"/>
      <c r="AI504" s="16"/>
      <c r="AJ504" s="16"/>
      <c r="AK504" s="16"/>
      <c r="AL504" s="16"/>
      <c r="AM504" s="16"/>
      <c r="AN504" s="27"/>
      <c r="AO504" s="27"/>
      <c r="AP504" s="16"/>
      <c r="AQ504" s="27"/>
      <c r="AR504" s="27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</row>
    <row r="505" spans="1:56" ht="16.5" customHeight="1">
      <c r="A505" s="16"/>
      <c r="B505" s="16"/>
      <c r="C505" s="16"/>
      <c r="D505" s="27"/>
      <c r="E505" s="27"/>
      <c r="F505" s="27"/>
      <c r="G505" s="27"/>
      <c r="H505" s="27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27"/>
      <c r="AC505" s="16"/>
      <c r="AD505" s="16"/>
      <c r="AE505" s="27"/>
      <c r="AF505" s="63"/>
      <c r="AG505" s="16"/>
      <c r="AH505" s="16"/>
      <c r="AI505" s="16"/>
      <c r="AJ505" s="16"/>
      <c r="AK505" s="16"/>
      <c r="AL505" s="16"/>
      <c r="AM505" s="16"/>
      <c r="AN505" s="27"/>
      <c r="AO505" s="27"/>
      <c r="AP505" s="16"/>
      <c r="AQ505" s="27"/>
      <c r="AR505" s="27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</row>
    <row r="506" spans="1:56" ht="16.5" customHeight="1">
      <c r="A506" s="16"/>
      <c r="B506" s="16"/>
      <c r="C506" s="16"/>
      <c r="D506" s="27"/>
      <c r="E506" s="27"/>
      <c r="F506" s="27"/>
      <c r="G506" s="27"/>
      <c r="H506" s="27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27"/>
      <c r="AC506" s="16"/>
      <c r="AD506" s="16"/>
      <c r="AE506" s="27"/>
      <c r="AF506" s="63"/>
      <c r="AG506" s="16"/>
      <c r="AH506" s="16"/>
      <c r="AI506" s="16"/>
      <c r="AJ506" s="16"/>
      <c r="AK506" s="16"/>
      <c r="AL506" s="16"/>
      <c r="AM506" s="16"/>
      <c r="AN506" s="27"/>
      <c r="AO506" s="27"/>
      <c r="AP506" s="16"/>
      <c r="AQ506" s="27"/>
      <c r="AR506" s="27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</row>
    <row r="507" spans="1:56" ht="16.5" customHeight="1">
      <c r="A507" s="16"/>
      <c r="B507" s="16"/>
      <c r="C507" s="16"/>
      <c r="D507" s="27"/>
      <c r="E507" s="27"/>
      <c r="F507" s="27"/>
      <c r="G507" s="27"/>
      <c r="H507" s="27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27"/>
      <c r="AC507" s="16"/>
      <c r="AD507" s="16"/>
      <c r="AE507" s="27"/>
      <c r="AF507" s="63"/>
      <c r="AG507" s="16"/>
      <c r="AH507" s="16"/>
      <c r="AI507" s="16"/>
      <c r="AJ507" s="16"/>
      <c r="AK507" s="16"/>
      <c r="AL507" s="16"/>
      <c r="AM507" s="16"/>
      <c r="AN507" s="27"/>
      <c r="AO507" s="27"/>
      <c r="AP507" s="16"/>
      <c r="AQ507" s="27"/>
      <c r="AR507" s="27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</row>
    <row r="508" spans="1:56" ht="16.5" customHeight="1">
      <c r="A508" s="16"/>
      <c r="B508" s="16"/>
      <c r="C508" s="16"/>
      <c r="D508" s="27"/>
      <c r="E508" s="27"/>
      <c r="F508" s="27"/>
      <c r="G508" s="27"/>
      <c r="H508" s="27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27"/>
      <c r="AC508" s="16"/>
      <c r="AD508" s="16"/>
      <c r="AE508" s="27"/>
      <c r="AF508" s="63"/>
      <c r="AG508" s="16"/>
      <c r="AH508" s="16"/>
      <c r="AI508" s="16"/>
      <c r="AJ508" s="16"/>
      <c r="AK508" s="16"/>
      <c r="AL508" s="16"/>
      <c r="AM508" s="16"/>
      <c r="AN508" s="27"/>
      <c r="AO508" s="27"/>
      <c r="AP508" s="16"/>
      <c r="AQ508" s="27"/>
      <c r="AR508" s="27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</row>
    <row r="509" spans="1:56" ht="16.5" customHeight="1">
      <c r="A509" s="16"/>
      <c r="B509" s="16"/>
      <c r="C509" s="16"/>
      <c r="D509" s="27"/>
      <c r="E509" s="27"/>
      <c r="F509" s="27"/>
      <c r="G509" s="27"/>
      <c r="H509" s="27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27"/>
      <c r="AC509" s="16"/>
      <c r="AD509" s="16"/>
      <c r="AE509" s="27"/>
      <c r="AF509" s="63"/>
      <c r="AG509" s="16"/>
      <c r="AH509" s="16"/>
      <c r="AI509" s="16"/>
      <c r="AJ509" s="16"/>
      <c r="AK509" s="16"/>
      <c r="AL509" s="16"/>
      <c r="AM509" s="16"/>
      <c r="AN509" s="27"/>
      <c r="AO509" s="27"/>
      <c r="AP509" s="16"/>
      <c r="AQ509" s="27"/>
      <c r="AR509" s="27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</row>
    <row r="510" spans="1:56" ht="16.5" customHeight="1">
      <c r="A510" s="16"/>
      <c r="B510" s="16"/>
      <c r="C510" s="16"/>
      <c r="D510" s="27"/>
      <c r="E510" s="27"/>
      <c r="F510" s="27"/>
      <c r="G510" s="27"/>
      <c r="H510" s="27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27"/>
      <c r="AC510" s="16"/>
      <c r="AD510" s="16"/>
      <c r="AE510" s="27"/>
      <c r="AF510" s="63"/>
      <c r="AG510" s="16"/>
      <c r="AH510" s="16"/>
      <c r="AI510" s="16"/>
      <c r="AJ510" s="16"/>
      <c r="AK510" s="16"/>
      <c r="AL510" s="16"/>
      <c r="AM510" s="16"/>
      <c r="AN510" s="27"/>
      <c r="AO510" s="27"/>
      <c r="AP510" s="16"/>
      <c r="AQ510" s="27"/>
      <c r="AR510" s="27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</row>
    <row r="511" spans="1:56" ht="16.5" customHeight="1">
      <c r="A511" s="16"/>
      <c r="B511" s="16"/>
      <c r="C511" s="16"/>
      <c r="D511" s="27"/>
      <c r="E511" s="27"/>
      <c r="F511" s="27"/>
      <c r="G511" s="27"/>
      <c r="H511" s="27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27"/>
      <c r="AC511" s="16"/>
      <c r="AD511" s="16"/>
      <c r="AE511" s="27"/>
      <c r="AF511" s="63"/>
      <c r="AG511" s="16"/>
      <c r="AH511" s="16"/>
      <c r="AI511" s="16"/>
      <c r="AJ511" s="16"/>
      <c r="AK511" s="16"/>
      <c r="AL511" s="16"/>
      <c r="AM511" s="16"/>
      <c r="AN511" s="27"/>
      <c r="AO511" s="27"/>
      <c r="AP511" s="16"/>
      <c r="AQ511" s="27"/>
      <c r="AR511" s="27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</row>
    <row r="512" spans="1:56" ht="16.5" customHeight="1">
      <c r="A512" s="16"/>
      <c r="B512" s="16"/>
      <c r="C512" s="16"/>
      <c r="D512" s="27"/>
      <c r="E512" s="27"/>
      <c r="F512" s="27"/>
      <c r="G512" s="27"/>
      <c r="H512" s="27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27"/>
      <c r="AC512" s="16"/>
      <c r="AD512" s="16"/>
      <c r="AE512" s="27"/>
      <c r="AF512" s="63"/>
      <c r="AG512" s="16"/>
      <c r="AH512" s="16"/>
      <c r="AI512" s="16"/>
      <c r="AJ512" s="16"/>
      <c r="AK512" s="16"/>
      <c r="AL512" s="16"/>
      <c r="AM512" s="16"/>
      <c r="AN512" s="27"/>
      <c r="AO512" s="27"/>
      <c r="AP512" s="16"/>
      <c r="AQ512" s="27"/>
      <c r="AR512" s="27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</row>
    <row r="513" spans="1:56" ht="16.5" customHeight="1">
      <c r="A513" s="16"/>
      <c r="B513" s="16"/>
      <c r="C513" s="16"/>
      <c r="D513" s="27"/>
      <c r="E513" s="27"/>
      <c r="F513" s="27"/>
      <c r="G513" s="27"/>
      <c r="H513" s="27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27"/>
      <c r="AC513" s="16"/>
      <c r="AD513" s="16"/>
      <c r="AE513" s="27"/>
      <c r="AF513" s="63"/>
      <c r="AG513" s="16"/>
      <c r="AH513" s="16"/>
      <c r="AI513" s="16"/>
      <c r="AJ513" s="16"/>
      <c r="AK513" s="16"/>
      <c r="AL513" s="16"/>
      <c r="AM513" s="16"/>
      <c r="AN513" s="27"/>
      <c r="AO513" s="27"/>
      <c r="AP513" s="16"/>
      <c r="AQ513" s="27"/>
      <c r="AR513" s="27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</row>
    <row r="514" spans="1:56" ht="16.5" customHeight="1">
      <c r="A514" s="16"/>
      <c r="B514" s="16"/>
      <c r="C514" s="16"/>
      <c r="D514" s="27"/>
      <c r="E514" s="27"/>
      <c r="F514" s="27"/>
      <c r="G514" s="27"/>
      <c r="H514" s="27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27"/>
      <c r="AC514" s="16"/>
      <c r="AD514" s="16"/>
      <c r="AE514" s="27"/>
      <c r="AF514" s="63"/>
      <c r="AG514" s="16"/>
      <c r="AH514" s="16"/>
      <c r="AI514" s="16"/>
      <c r="AJ514" s="16"/>
      <c r="AK514" s="16"/>
      <c r="AL514" s="16"/>
      <c r="AM514" s="16"/>
      <c r="AN514" s="27"/>
      <c r="AO514" s="27"/>
      <c r="AP514" s="16"/>
      <c r="AQ514" s="27"/>
      <c r="AR514" s="27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</row>
    <row r="515" spans="1:56" ht="16.5" customHeight="1">
      <c r="A515" s="16"/>
      <c r="B515" s="16"/>
      <c r="C515" s="16"/>
      <c r="D515" s="27"/>
      <c r="E515" s="27"/>
      <c r="F515" s="27"/>
      <c r="G515" s="27"/>
      <c r="H515" s="27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27"/>
      <c r="AC515" s="16"/>
      <c r="AD515" s="16"/>
      <c r="AE515" s="27"/>
      <c r="AF515" s="63"/>
      <c r="AG515" s="16"/>
      <c r="AH515" s="16"/>
      <c r="AI515" s="16"/>
      <c r="AJ515" s="16"/>
      <c r="AK515" s="16"/>
      <c r="AL515" s="16"/>
      <c r="AM515" s="16"/>
      <c r="AN515" s="27"/>
      <c r="AO515" s="27"/>
      <c r="AP515" s="16"/>
      <c r="AQ515" s="27"/>
      <c r="AR515" s="27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</row>
    <row r="516" spans="1:56" ht="16.5" customHeight="1">
      <c r="A516" s="16"/>
      <c r="B516" s="16"/>
      <c r="C516" s="16"/>
      <c r="D516" s="27"/>
      <c r="E516" s="27"/>
      <c r="F516" s="27"/>
      <c r="G516" s="27"/>
      <c r="H516" s="27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27"/>
      <c r="AC516" s="16"/>
      <c r="AD516" s="16"/>
      <c r="AE516" s="27"/>
      <c r="AF516" s="63"/>
      <c r="AG516" s="16"/>
      <c r="AH516" s="16"/>
      <c r="AI516" s="16"/>
      <c r="AJ516" s="16"/>
      <c r="AK516" s="16"/>
      <c r="AL516" s="16"/>
      <c r="AM516" s="16"/>
      <c r="AN516" s="27"/>
      <c r="AO516" s="27"/>
      <c r="AP516" s="16"/>
      <c r="AQ516" s="27"/>
      <c r="AR516" s="27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</row>
    <row r="517" spans="1:56" ht="16.5" customHeight="1">
      <c r="A517" s="16"/>
      <c r="B517" s="16"/>
      <c r="C517" s="16"/>
      <c r="D517" s="27"/>
      <c r="E517" s="27"/>
      <c r="F517" s="27"/>
      <c r="G517" s="27"/>
      <c r="H517" s="27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27"/>
      <c r="AC517" s="16"/>
      <c r="AD517" s="16"/>
      <c r="AE517" s="27"/>
      <c r="AF517" s="63"/>
      <c r="AG517" s="16"/>
      <c r="AH517" s="16"/>
      <c r="AI517" s="16"/>
      <c r="AJ517" s="16"/>
      <c r="AK517" s="16"/>
      <c r="AL517" s="16"/>
      <c r="AM517" s="16"/>
      <c r="AN517" s="27"/>
      <c r="AO517" s="27"/>
      <c r="AP517" s="16"/>
      <c r="AQ517" s="27"/>
      <c r="AR517" s="27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</row>
    <row r="518" spans="1:56" ht="16.5" customHeight="1">
      <c r="A518" s="16"/>
      <c r="B518" s="16"/>
      <c r="C518" s="16"/>
      <c r="D518" s="27"/>
      <c r="E518" s="27"/>
      <c r="F518" s="27"/>
      <c r="G518" s="27"/>
      <c r="H518" s="27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27"/>
      <c r="AC518" s="16"/>
      <c r="AD518" s="16"/>
      <c r="AE518" s="27"/>
      <c r="AF518" s="63"/>
      <c r="AG518" s="16"/>
      <c r="AH518" s="16"/>
      <c r="AI518" s="16"/>
      <c r="AJ518" s="16"/>
      <c r="AK518" s="16"/>
      <c r="AL518" s="16"/>
      <c r="AM518" s="16"/>
      <c r="AN518" s="27"/>
      <c r="AO518" s="27"/>
      <c r="AP518" s="16"/>
      <c r="AQ518" s="27"/>
      <c r="AR518" s="27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</row>
    <row r="519" spans="1:56" ht="16.5" customHeight="1">
      <c r="A519" s="16"/>
      <c r="B519" s="16"/>
      <c r="C519" s="16"/>
      <c r="D519" s="27"/>
      <c r="E519" s="27"/>
      <c r="F519" s="27"/>
      <c r="G519" s="27"/>
      <c r="H519" s="27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27"/>
      <c r="AC519" s="16"/>
      <c r="AD519" s="16"/>
      <c r="AE519" s="27"/>
      <c r="AF519" s="63"/>
      <c r="AG519" s="16"/>
      <c r="AH519" s="16"/>
      <c r="AI519" s="16"/>
      <c r="AJ519" s="16"/>
      <c r="AK519" s="16"/>
      <c r="AL519" s="16"/>
      <c r="AM519" s="16"/>
      <c r="AN519" s="27"/>
      <c r="AO519" s="27"/>
      <c r="AP519" s="16"/>
      <c r="AQ519" s="27"/>
      <c r="AR519" s="27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</row>
    <row r="520" spans="1:56" ht="16.5" customHeight="1">
      <c r="A520" s="16"/>
      <c r="B520" s="16"/>
      <c r="C520" s="16"/>
      <c r="D520" s="27"/>
      <c r="E520" s="27"/>
      <c r="F520" s="27"/>
      <c r="G520" s="27"/>
      <c r="H520" s="27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27"/>
      <c r="AC520" s="16"/>
      <c r="AD520" s="16"/>
      <c r="AE520" s="27"/>
      <c r="AF520" s="63"/>
      <c r="AG520" s="16"/>
      <c r="AH520" s="16"/>
      <c r="AI520" s="16"/>
      <c r="AJ520" s="16"/>
      <c r="AK520" s="16"/>
      <c r="AL520" s="16"/>
      <c r="AM520" s="16"/>
      <c r="AN520" s="27"/>
      <c r="AO520" s="27"/>
      <c r="AP520" s="16"/>
      <c r="AQ520" s="27"/>
      <c r="AR520" s="27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</row>
    <row r="521" spans="1:56" ht="16.5" customHeight="1">
      <c r="A521" s="16"/>
      <c r="B521" s="16"/>
      <c r="C521" s="16"/>
      <c r="D521" s="27"/>
      <c r="E521" s="27"/>
      <c r="F521" s="27"/>
      <c r="G521" s="27"/>
      <c r="H521" s="27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27"/>
      <c r="AC521" s="16"/>
      <c r="AD521" s="16"/>
      <c r="AE521" s="27"/>
      <c r="AF521" s="63"/>
      <c r="AG521" s="16"/>
      <c r="AH521" s="16"/>
      <c r="AI521" s="16"/>
      <c r="AJ521" s="16"/>
      <c r="AK521" s="16"/>
      <c r="AL521" s="16"/>
      <c r="AM521" s="16"/>
      <c r="AN521" s="27"/>
      <c r="AO521" s="27"/>
      <c r="AP521" s="16"/>
      <c r="AQ521" s="27"/>
      <c r="AR521" s="27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</row>
    <row r="522" spans="1:56" ht="16.5" customHeight="1">
      <c r="A522" s="16"/>
      <c r="B522" s="16"/>
      <c r="C522" s="16"/>
      <c r="D522" s="27"/>
      <c r="E522" s="27"/>
      <c r="F522" s="27"/>
      <c r="G522" s="27"/>
      <c r="H522" s="27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27"/>
      <c r="AC522" s="16"/>
      <c r="AD522" s="16"/>
      <c r="AE522" s="27"/>
      <c r="AF522" s="63"/>
      <c r="AG522" s="16"/>
      <c r="AH522" s="16"/>
      <c r="AI522" s="16"/>
      <c r="AJ522" s="16"/>
      <c r="AK522" s="16"/>
      <c r="AL522" s="16"/>
      <c r="AM522" s="16"/>
      <c r="AN522" s="27"/>
      <c r="AO522" s="27"/>
      <c r="AP522" s="16"/>
      <c r="AQ522" s="27"/>
      <c r="AR522" s="27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</row>
    <row r="523" spans="1:56" ht="16.5" customHeight="1">
      <c r="A523" s="16"/>
      <c r="B523" s="16"/>
      <c r="C523" s="16"/>
      <c r="D523" s="27"/>
      <c r="E523" s="27"/>
      <c r="F523" s="27"/>
      <c r="G523" s="27"/>
      <c r="H523" s="27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27"/>
      <c r="AC523" s="16"/>
      <c r="AD523" s="16"/>
      <c r="AE523" s="27"/>
      <c r="AF523" s="63"/>
      <c r="AG523" s="16"/>
      <c r="AH523" s="16"/>
      <c r="AI523" s="16"/>
      <c r="AJ523" s="16"/>
      <c r="AK523" s="16"/>
      <c r="AL523" s="16"/>
      <c r="AM523" s="16"/>
      <c r="AN523" s="27"/>
      <c r="AO523" s="27"/>
      <c r="AP523" s="16"/>
      <c r="AQ523" s="27"/>
      <c r="AR523" s="27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</row>
    <row r="524" spans="1:56" ht="16.5" customHeight="1">
      <c r="A524" s="16"/>
      <c r="B524" s="16"/>
      <c r="C524" s="16"/>
      <c r="D524" s="27"/>
      <c r="E524" s="27"/>
      <c r="F524" s="27"/>
      <c r="G524" s="27"/>
      <c r="H524" s="27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27"/>
      <c r="AC524" s="16"/>
      <c r="AD524" s="16"/>
      <c r="AE524" s="27"/>
      <c r="AF524" s="63"/>
      <c r="AG524" s="16"/>
      <c r="AH524" s="16"/>
      <c r="AI524" s="16"/>
      <c r="AJ524" s="16"/>
      <c r="AK524" s="16"/>
      <c r="AL524" s="16"/>
      <c r="AM524" s="16"/>
      <c r="AN524" s="27"/>
      <c r="AO524" s="27"/>
      <c r="AP524" s="16"/>
      <c r="AQ524" s="27"/>
      <c r="AR524" s="27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</row>
    <row r="525" spans="1:56" ht="16.5" customHeight="1">
      <c r="A525" s="16"/>
      <c r="B525" s="16"/>
      <c r="C525" s="16"/>
      <c r="D525" s="27"/>
      <c r="E525" s="27"/>
      <c r="F525" s="27"/>
      <c r="G525" s="27"/>
      <c r="H525" s="27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27"/>
      <c r="AC525" s="16"/>
      <c r="AD525" s="16"/>
      <c r="AE525" s="27"/>
      <c r="AF525" s="63"/>
      <c r="AG525" s="16"/>
      <c r="AH525" s="16"/>
      <c r="AI525" s="16"/>
      <c r="AJ525" s="16"/>
      <c r="AK525" s="16"/>
      <c r="AL525" s="16"/>
      <c r="AM525" s="16"/>
      <c r="AN525" s="27"/>
      <c r="AO525" s="27"/>
      <c r="AP525" s="16"/>
      <c r="AQ525" s="27"/>
      <c r="AR525" s="27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</row>
    <row r="526" spans="1:56" ht="16.5" customHeight="1">
      <c r="A526" s="16"/>
      <c r="B526" s="16"/>
      <c r="C526" s="16"/>
      <c r="D526" s="27"/>
      <c r="E526" s="27"/>
      <c r="F526" s="27"/>
      <c r="G526" s="27"/>
      <c r="H526" s="27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27"/>
      <c r="AC526" s="16"/>
      <c r="AD526" s="16"/>
      <c r="AE526" s="27"/>
      <c r="AF526" s="63"/>
      <c r="AG526" s="16"/>
      <c r="AH526" s="16"/>
      <c r="AI526" s="16"/>
      <c r="AJ526" s="16"/>
      <c r="AK526" s="16"/>
      <c r="AL526" s="16"/>
      <c r="AM526" s="16"/>
      <c r="AN526" s="27"/>
      <c r="AO526" s="27"/>
      <c r="AP526" s="16"/>
      <c r="AQ526" s="27"/>
      <c r="AR526" s="27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</row>
    <row r="527" spans="1:56" ht="16.5" customHeight="1">
      <c r="A527" s="16"/>
      <c r="B527" s="16"/>
      <c r="C527" s="16"/>
      <c r="D527" s="27"/>
      <c r="E527" s="27"/>
      <c r="F527" s="27"/>
      <c r="G527" s="27"/>
      <c r="H527" s="27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27"/>
      <c r="AC527" s="16"/>
      <c r="AD527" s="16"/>
      <c r="AE527" s="27"/>
      <c r="AF527" s="63"/>
      <c r="AG527" s="16"/>
      <c r="AH527" s="16"/>
      <c r="AI527" s="16"/>
      <c r="AJ527" s="16"/>
      <c r="AK527" s="16"/>
      <c r="AL527" s="16"/>
      <c r="AM527" s="16"/>
      <c r="AN527" s="27"/>
      <c r="AO527" s="27"/>
      <c r="AP527" s="16"/>
      <c r="AQ527" s="27"/>
      <c r="AR527" s="27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</row>
    <row r="528" spans="1:56" ht="16.5" customHeight="1">
      <c r="A528" s="16"/>
      <c r="B528" s="16"/>
      <c r="C528" s="16"/>
      <c r="D528" s="27"/>
      <c r="E528" s="27"/>
      <c r="F528" s="27"/>
      <c r="G528" s="27"/>
      <c r="H528" s="27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27"/>
      <c r="AC528" s="16"/>
      <c r="AD528" s="16"/>
      <c r="AE528" s="27"/>
      <c r="AF528" s="63"/>
      <c r="AG528" s="16"/>
      <c r="AH528" s="16"/>
      <c r="AI528" s="16"/>
      <c r="AJ528" s="16"/>
      <c r="AK528" s="16"/>
      <c r="AL528" s="16"/>
      <c r="AM528" s="16"/>
      <c r="AN528" s="27"/>
      <c r="AO528" s="27"/>
      <c r="AP528" s="16"/>
      <c r="AQ528" s="27"/>
      <c r="AR528" s="27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</row>
    <row r="529" spans="1:56" ht="16.5" customHeight="1">
      <c r="A529" s="16"/>
      <c r="B529" s="16"/>
      <c r="C529" s="16"/>
      <c r="D529" s="27"/>
      <c r="E529" s="27"/>
      <c r="F529" s="27"/>
      <c r="G529" s="27"/>
      <c r="H529" s="27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27"/>
      <c r="AC529" s="16"/>
      <c r="AD529" s="16"/>
      <c r="AE529" s="27"/>
      <c r="AF529" s="63"/>
      <c r="AG529" s="16"/>
      <c r="AH529" s="16"/>
      <c r="AI529" s="16"/>
      <c r="AJ529" s="16"/>
      <c r="AK529" s="16"/>
      <c r="AL529" s="16"/>
      <c r="AM529" s="16"/>
      <c r="AN529" s="27"/>
      <c r="AO529" s="27"/>
      <c r="AP529" s="16"/>
      <c r="AQ529" s="27"/>
      <c r="AR529" s="27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</row>
    <row r="530" spans="1:56" ht="16.5" customHeight="1">
      <c r="A530" s="16"/>
      <c r="B530" s="16"/>
      <c r="C530" s="16"/>
      <c r="D530" s="27"/>
      <c r="E530" s="27"/>
      <c r="F530" s="27"/>
      <c r="G530" s="27"/>
      <c r="H530" s="27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27"/>
      <c r="AC530" s="16"/>
      <c r="AD530" s="16"/>
      <c r="AE530" s="27"/>
      <c r="AF530" s="63"/>
      <c r="AG530" s="16"/>
      <c r="AH530" s="16"/>
      <c r="AI530" s="16"/>
      <c r="AJ530" s="16"/>
      <c r="AK530" s="16"/>
      <c r="AL530" s="16"/>
      <c r="AM530" s="16"/>
      <c r="AN530" s="27"/>
      <c r="AO530" s="27"/>
      <c r="AP530" s="16"/>
      <c r="AQ530" s="27"/>
      <c r="AR530" s="27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</row>
    <row r="531" spans="1:56" ht="16.5" customHeight="1">
      <c r="A531" s="16"/>
      <c r="B531" s="16"/>
      <c r="C531" s="16"/>
      <c r="D531" s="27"/>
      <c r="E531" s="27"/>
      <c r="F531" s="27"/>
      <c r="G531" s="27"/>
      <c r="H531" s="27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27"/>
      <c r="AC531" s="16"/>
      <c r="AD531" s="16"/>
      <c r="AE531" s="27"/>
      <c r="AF531" s="63"/>
      <c r="AG531" s="16"/>
      <c r="AH531" s="16"/>
      <c r="AI531" s="16"/>
      <c r="AJ531" s="16"/>
      <c r="AK531" s="16"/>
      <c r="AL531" s="16"/>
      <c r="AM531" s="16"/>
      <c r="AN531" s="27"/>
      <c r="AO531" s="27"/>
      <c r="AP531" s="16"/>
      <c r="AQ531" s="27"/>
      <c r="AR531" s="27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</row>
    <row r="532" spans="1:56" ht="16.5" customHeight="1">
      <c r="A532" s="16"/>
      <c r="B532" s="16"/>
      <c r="C532" s="16"/>
      <c r="D532" s="27"/>
      <c r="E532" s="27"/>
      <c r="F532" s="27"/>
      <c r="G532" s="27"/>
      <c r="H532" s="27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27"/>
      <c r="AC532" s="16"/>
      <c r="AD532" s="16"/>
      <c r="AE532" s="27"/>
      <c r="AF532" s="63"/>
      <c r="AG532" s="16"/>
      <c r="AH532" s="16"/>
      <c r="AI532" s="16"/>
      <c r="AJ532" s="16"/>
      <c r="AK532" s="16"/>
      <c r="AL532" s="16"/>
      <c r="AM532" s="16"/>
      <c r="AN532" s="27"/>
      <c r="AO532" s="27"/>
      <c r="AP532" s="16"/>
      <c r="AQ532" s="27"/>
      <c r="AR532" s="27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</row>
    <row r="533" spans="1:56" ht="16.5" customHeight="1">
      <c r="A533" s="16"/>
      <c r="B533" s="16"/>
      <c r="C533" s="16"/>
      <c r="D533" s="27"/>
      <c r="E533" s="27"/>
      <c r="F533" s="27"/>
      <c r="G533" s="27"/>
      <c r="H533" s="27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27"/>
      <c r="AC533" s="16"/>
      <c r="AD533" s="16"/>
      <c r="AE533" s="27"/>
      <c r="AF533" s="63"/>
      <c r="AG533" s="16"/>
      <c r="AH533" s="16"/>
      <c r="AI533" s="16"/>
      <c r="AJ533" s="16"/>
      <c r="AK533" s="16"/>
      <c r="AL533" s="16"/>
      <c r="AM533" s="16"/>
      <c r="AN533" s="27"/>
      <c r="AO533" s="27"/>
      <c r="AP533" s="16"/>
      <c r="AQ533" s="27"/>
      <c r="AR533" s="27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</row>
    <row r="534" spans="1:56" ht="16.5" customHeight="1">
      <c r="A534" s="16"/>
      <c r="B534" s="16"/>
      <c r="C534" s="16"/>
      <c r="D534" s="27"/>
      <c r="E534" s="27"/>
      <c r="F534" s="27"/>
      <c r="G534" s="27"/>
      <c r="H534" s="27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27"/>
      <c r="AC534" s="16"/>
      <c r="AD534" s="16"/>
      <c r="AE534" s="27"/>
      <c r="AF534" s="63"/>
      <c r="AG534" s="16"/>
      <c r="AH534" s="16"/>
      <c r="AI534" s="16"/>
      <c r="AJ534" s="16"/>
      <c r="AK534" s="16"/>
      <c r="AL534" s="16"/>
      <c r="AM534" s="16"/>
      <c r="AN534" s="27"/>
      <c r="AO534" s="27"/>
      <c r="AP534" s="16"/>
      <c r="AQ534" s="27"/>
      <c r="AR534" s="27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</row>
    <row r="535" spans="1:56" ht="16.5" customHeight="1">
      <c r="A535" s="16"/>
      <c r="B535" s="16"/>
      <c r="C535" s="16"/>
      <c r="D535" s="27"/>
      <c r="E535" s="27"/>
      <c r="F535" s="27"/>
      <c r="G535" s="27"/>
      <c r="H535" s="27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27"/>
      <c r="AC535" s="16"/>
      <c r="AD535" s="16"/>
      <c r="AE535" s="27"/>
      <c r="AF535" s="63"/>
      <c r="AG535" s="16"/>
      <c r="AH535" s="16"/>
      <c r="AI535" s="16"/>
      <c r="AJ535" s="16"/>
      <c r="AK535" s="16"/>
      <c r="AL535" s="16"/>
      <c r="AM535" s="16"/>
      <c r="AN535" s="27"/>
      <c r="AO535" s="27"/>
      <c r="AP535" s="16"/>
      <c r="AQ535" s="27"/>
      <c r="AR535" s="27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</row>
    <row r="536" spans="1:56" ht="16.5" customHeight="1">
      <c r="A536" s="16"/>
      <c r="B536" s="16"/>
      <c r="C536" s="16"/>
      <c r="D536" s="27"/>
      <c r="E536" s="27"/>
      <c r="F536" s="27"/>
      <c r="G536" s="27"/>
      <c r="H536" s="27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27"/>
      <c r="AC536" s="16"/>
      <c r="AD536" s="16"/>
      <c r="AE536" s="27"/>
      <c r="AF536" s="63"/>
      <c r="AG536" s="16"/>
      <c r="AH536" s="16"/>
      <c r="AI536" s="16"/>
      <c r="AJ536" s="16"/>
      <c r="AK536" s="16"/>
      <c r="AL536" s="16"/>
      <c r="AM536" s="16"/>
      <c r="AN536" s="27"/>
      <c r="AO536" s="27"/>
      <c r="AP536" s="16"/>
      <c r="AQ536" s="27"/>
      <c r="AR536" s="27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</row>
    <row r="537" spans="1:56" ht="16.5" customHeight="1">
      <c r="A537" s="16"/>
      <c r="B537" s="16"/>
      <c r="C537" s="16"/>
      <c r="D537" s="27"/>
      <c r="E537" s="27"/>
      <c r="F537" s="27"/>
      <c r="G537" s="27"/>
      <c r="H537" s="27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27"/>
      <c r="AC537" s="16"/>
      <c r="AD537" s="16"/>
      <c r="AE537" s="27"/>
      <c r="AF537" s="63"/>
      <c r="AG537" s="16"/>
      <c r="AH537" s="16"/>
      <c r="AI537" s="16"/>
      <c r="AJ537" s="16"/>
      <c r="AK537" s="16"/>
      <c r="AL537" s="16"/>
      <c r="AM537" s="16"/>
      <c r="AN537" s="27"/>
      <c r="AO537" s="27"/>
      <c r="AP537" s="16"/>
      <c r="AQ537" s="27"/>
      <c r="AR537" s="27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</row>
    <row r="538" spans="1:56" ht="16.5" customHeight="1">
      <c r="A538" s="16"/>
      <c r="B538" s="16"/>
      <c r="C538" s="16"/>
      <c r="D538" s="27"/>
      <c r="E538" s="27"/>
      <c r="F538" s="27"/>
      <c r="G538" s="27"/>
      <c r="H538" s="27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27"/>
      <c r="AC538" s="16"/>
      <c r="AD538" s="16"/>
      <c r="AE538" s="27"/>
      <c r="AF538" s="63"/>
      <c r="AG538" s="16"/>
      <c r="AH538" s="16"/>
      <c r="AI538" s="16"/>
      <c r="AJ538" s="16"/>
      <c r="AK538" s="16"/>
      <c r="AL538" s="16"/>
      <c r="AM538" s="16"/>
      <c r="AN538" s="27"/>
      <c r="AO538" s="27"/>
      <c r="AP538" s="16"/>
      <c r="AQ538" s="27"/>
      <c r="AR538" s="27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</row>
    <row r="539" spans="1:56" ht="16.5" customHeight="1">
      <c r="A539" s="16"/>
      <c r="B539" s="16"/>
      <c r="C539" s="16"/>
      <c r="D539" s="27"/>
      <c r="E539" s="27"/>
      <c r="F539" s="27"/>
      <c r="G539" s="27"/>
      <c r="H539" s="27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27"/>
      <c r="AC539" s="16"/>
      <c r="AD539" s="16"/>
      <c r="AE539" s="27"/>
      <c r="AF539" s="63"/>
      <c r="AG539" s="16"/>
      <c r="AH539" s="16"/>
      <c r="AI539" s="16"/>
      <c r="AJ539" s="16"/>
      <c r="AK539" s="16"/>
      <c r="AL539" s="16"/>
      <c r="AM539" s="16"/>
      <c r="AN539" s="27"/>
      <c r="AO539" s="27"/>
      <c r="AP539" s="16"/>
      <c r="AQ539" s="27"/>
      <c r="AR539" s="27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</row>
    <row r="540" spans="1:56" ht="16.5" customHeight="1">
      <c r="A540" s="16"/>
      <c r="B540" s="16"/>
      <c r="C540" s="16"/>
      <c r="D540" s="27"/>
      <c r="E540" s="27"/>
      <c r="F540" s="27"/>
      <c r="G540" s="27"/>
      <c r="H540" s="27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27"/>
      <c r="AC540" s="16"/>
      <c r="AD540" s="16"/>
      <c r="AE540" s="27"/>
      <c r="AF540" s="63"/>
      <c r="AG540" s="16"/>
      <c r="AH540" s="16"/>
      <c r="AI540" s="16"/>
      <c r="AJ540" s="16"/>
      <c r="AK540" s="16"/>
      <c r="AL540" s="16"/>
      <c r="AM540" s="16"/>
      <c r="AN540" s="27"/>
      <c r="AO540" s="27"/>
      <c r="AP540" s="16"/>
      <c r="AQ540" s="27"/>
      <c r="AR540" s="27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</row>
    <row r="541" spans="1:56" ht="16.5" customHeight="1">
      <c r="A541" s="16"/>
      <c r="B541" s="16"/>
      <c r="C541" s="16"/>
      <c r="D541" s="27"/>
      <c r="E541" s="27"/>
      <c r="F541" s="27"/>
      <c r="G541" s="27"/>
      <c r="H541" s="27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27"/>
      <c r="AC541" s="16"/>
      <c r="AD541" s="16"/>
      <c r="AE541" s="27"/>
      <c r="AF541" s="63"/>
      <c r="AG541" s="16"/>
      <c r="AH541" s="16"/>
      <c r="AI541" s="16"/>
      <c r="AJ541" s="16"/>
      <c r="AK541" s="16"/>
      <c r="AL541" s="16"/>
      <c r="AM541" s="16"/>
      <c r="AN541" s="27"/>
      <c r="AO541" s="27"/>
      <c r="AP541" s="16"/>
      <c r="AQ541" s="27"/>
      <c r="AR541" s="27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</row>
    <row r="542" spans="1:56" ht="16.5" customHeight="1">
      <c r="A542" s="16"/>
      <c r="B542" s="16"/>
      <c r="C542" s="16"/>
      <c r="D542" s="27"/>
      <c r="E542" s="27"/>
      <c r="F542" s="27"/>
      <c r="G542" s="27"/>
      <c r="H542" s="27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27"/>
      <c r="AC542" s="16"/>
      <c r="AD542" s="16"/>
      <c r="AE542" s="27"/>
      <c r="AF542" s="63"/>
      <c r="AG542" s="16"/>
      <c r="AH542" s="16"/>
      <c r="AI542" s="16"/>
      <c r="AJ542" s="16"/>
      <c r="AK542" s="16"/>
      <c r="AL542" s="16"/>
      <c r="AM542" s="16"/>
      <c r="AN542" s="27"/>
      <c r="AO542" s="27"/>
      <c r="AP542" s="16"/>
      <c r="AQ542" s="27"/>
      <c r="AR542" s="27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</row>
    <row r="543" spans="1:56" ht="16.5" customHeight="1">
      <c r="A543" s="16"/>
      <c r="B543" s="16"/>
      <c r="C543" s="16"/>
      <c r="D543" s="27"/>
      <c r="E543" s="27"/>
      <c r="F543" s="27"/>
      <c r="G543" s="27"/>
      <c r="H543" s="27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27"/>
      <c r="AC543" s="16"/>
      <c r="AD543" s="16"/>
      <c r="AE543" s="27"/>
      <c r="AF543" s="63"/>
      <c r="AG543" s="16"/>
      <c r="AH543" s="16"/>
      <c r="AI543" s="16"/>
      <c r="AJ543" s="16"/>
      <c r="AK543" s="16"/>
      <c r="AL543" s="16"/>
      <c r="AM543" s="16"/>
      <c r="AN543" s="27"/>
      <c r="AO543" s="27"/>
      <c r="AP543" s="16"/>
      <c r="AQ543" s="27"/>
      <c r="AR543" s="27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</row>
    <row r="544" spans="1:56" ht="16.5" customHeight="1">
      <c r="A544" s="16"/>
      <c r="B544" s="16"/>
      <c r="C544" s="16"/>
      <c r="D544" s="27"/>
      <c r="E544" s="27"/>
      <c r="F544" s="27"/>
      <c r="G544" s="27"/>
      <c r="H544" s="27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27"/>
      <c r="AC544" s="16"/>
      <c r="AD544" s="16"/>
      <c r="AE544" s="27"/>
      <c r="AF544" s="63"/>
      <c r="AG544" s="16"/>
      <c r="AH544" s="16"/>
      <c r="AI544" s="16"/>
      <c r="AJ544" s="16"/>
      <c r="AK544" s="16"/>
      <c r="AL544" s="16"/>
      <c r="AM544" s="16"/>
      <c r="AN544" s="27"/>
      <c r="AO544" s="27"/>
      <c r="AP544" s="16"/>
      <c r="AQ544" s="27"/>
      <c r="AR544" s="27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</row>
    <row r="545" spans="1:56" ht="16.5" customHeight="1">
      <c r="A545" s="16"/>
      <c r="B545" s="16"/>
      <c r="C545" s="16"/>
      <c r="D545" s="27"/>
      <c r="E545" s="27"/>
      <c r="F545" s="27"/>
      <c r="G545" s="27"/>
      <c r="H545" s="27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27"/>
      <c r="AC545" s="16"/>
      <c r="AD545" s="16"/>
      <c r="AE545" s="27"/>
      <c r="AF545" s="63"/>
      <c r="AG545" s="16"/>
      <c r="AH545" s="16"/>
      <c r="AI545" s="16"/>
      <c r="AJ545" s="16"/>
      <c r="AK545" s="16"/>
      <c r="AL545" s="16"/>
      <c r="AM545" s="16"/>
      <c r="AN545" s="27"/>
      <c r="AO545" s="27"/>
      <c r="AP545" s="16"/>
      <c r="AQ545" s="27"/>
      <c r="AR545" s="27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</row>
    <row r="546" spans="1:56" ht="16.5" customHeight="1">
      <c r="A546" s="16"/>
      <c r="B546" s="16"/>
      <c r="C546" s="16"/>
      <c r="D546" s="27"/>
      <c r="E546" s="27"/>
      <c r="F546" s="27"/>
      <c r="G546" s="27"/>
      <c r="H546" s="27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27"/>
      <c r="AC546" s="16"/>
      <c r="AD546" s="16"/>
      <c r="AE546" s="27"/>
      <c r="AF546" s="63"/>
      <c r="AG546" s="16"/>
      <c r="AH546" s="16"/>
      <c r="AI546" s="16"/>
      <c r="AJ546" s="16"/>
      <c r="AK546" s="16"/>
      <c r="AL546" s="16"/>
      <c r="AM546" s="16"/>
      <c r="AN546" s="27"/>
      <c r="AO546" s="27"/>
      <c r="AP546" s="16"/>
      <c r="AQ546" s="27"/>
      <c r="AR546" s="27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</row>
    <row r="547" spans="1:56" ht="16.5" customHeight="1">
      <c r="A547" s="16"/>
      <c r="B547" s="16"/>
      <c r="C547" s="16"/>
      <c r="D547" s="27"/>
      <c r="E547" s="27"/>
      <c r="F547" s="27"/>
      <c r="G547" s="27"/>
      <c r="H547" s="27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27"/>
      <c r="AC547" s="16"/>
      <c r="AD547" s="16"/>
      <c r="AE547" s="27"/>
      <c r="AF547" s="63"/>
      <c r="AG547" s="16"/>
      <c r="AH547" s="16"/>
      <c r="AI547" s="16"/>
      <c r="AJ547" s="16"/>
      <c r="AK547" s="16"/>
      <c r="AL547" s="16"/>
      <c r="AM547" s="16"/>
      <c r="AN547" s="27"/>
      <c r="AO547" s="27"/>
      <c r="AP547" s="16"/>
      <c r="AQ547" s="27"/>
      <c r="AR547" s="27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</row>
    <row r="548" spans="1:56" ht="16.5" customHeight="1">
      <c r="A548" s="16"/>
      <c r="B548" s="16"/>
      <c r="C548" s="16"/>
      <c r="D548" s="27"/>
      <c r="E548" s="27"/>
      <c r="F548" s="27"/>
      <c r="G548" s="27"/>
      <c r="H548" s="27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27"/>
      <c r="AC548" s="16"/>
      <c r="AD548" s="16"/>
      <c r="AE548" s="27"/>
      <c r="AF548" s="63"/>
      <c r="AG548" s="16"/>
      <c r="AH548" s="16"/>
      <c r="AI548" s="16"/>
      <c r="AJ548" s="16"/>
      <c r="AK548" s="16"/>
      <c r="AL548" s="16"/>
      <c r="AM548" s="16"/>
      <c r="AN548" s="27"/>
      <c r="AO548" s="27"/>
      <c r="AP548" s="16"/>
      <c r="AQ548" s="27"/>
      <c r="AR548" s="27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</row>
    <row r="549" spans="1:56" ht="16.5" customHeight="1">
      <c r="A549" s="16"/>
      <c r="B549" s="16"/>
      <c r="C549" s="16"/>
      <c r="D549" s="27"/>
      <c r="E549" s="27"/>
      <c r="F549" s="27"/>
      <c r="G549" s="27"/>
      <c r="H549" s="27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27"/>
      <c r="AC549" s="16"/>
      <c r="AD549" s="16"/>
      <c r="AE549" s="27"/>
      <c r="AF549" s="63"/>
      <c r="AG549" s="16"/>
      <c r="AH549" s="16"/>
      <c r="AI549" s="16"/>
      <c r="AJ549" s="16"/>
      <c r="AK549" s="16"/>
      <c r="AL549" s="16"/>
      <c r="AM549" s="16"/>
      <c r="AN549" s="27"/>
      <c r="AO549" s="27"/>
      <c r="AP549" s="16"/>
      <c r="AQ549" s="27"/>
      <c r="AR549" s="27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</row>
    <row r="550" spans="1:56" ht="16.5" customHeight="1">
      <c r="A550" s="16"/>
      <c r="B550" s="16"/>
      <c r="C550" s="16"/>
      <c r="D550" s="27"/>
      <c r="E550" s="27"/>
      <c r="F550" s="27"/>
      <c r="G550" s="27"/>
      <c r="H550" s="27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27"/>
      <c r="AC550" s="16"/>
      <c r="AD550" s="16"/>
      <c r="AE550" s="27"/>
      <c r="AF550" s="63"/>
      <c r="AG550" s="16"/>
      <c r="AH550" s="16"/>
      <c r="AI550" s="16"/>
      <c r="AJ550" s="16"/>
      <c r="AK550" s="16"/>
      <c r="AL550" s="16"/>
      <c r="AM550" s="16"/>
      <c r="AN550" s="27"/>
      <c r="AO550" s="27"/>
      <c r="AP550" s="16"/>
      <c r="AQ550" s="27"/>
      <c r="AR550" s="27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</row>
    <row r="551" spans="1:56" ht="16.5" customHeight="1">
      <c r="A551" s="16"/>
      <c r="B551" s="16"/>
      <c r="C551" s="16"/>
      <c r="D551" s="27"/>
      <c r="E551" s="27"/>
      <c r="F551" s="27"/>
      <c r="G551" s="27"/>
      <c r="H551" s="27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27"/>
      <c r="AC551" s="16"/>
      <c r="AD551" s="16"/>
      <c r="AE551" s="27"/>
      <c r="AF551" s="63"/>
      <c r="AG551" s="16"/>
      <c r="AH551" s="16"/>
      <c r="AI551" s="16"/>
      <c r="AJ551" s="16"/>
      <c r="AK551" s="16"/>
      <c r="AL551" s="16"/>
      <c r="AM551" s="16"/>
      <c r="AN551" s="27"/>
      <c r="AO551" s="27"/>
      <c r="AP551" s="16"/>
      <c r="AQ551" s="27"/>
      <c r="AR551" s="27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</row>
    <row r="552" spans="1:56" ht="16.5" customHeight="1">
      <c r="A552" s="16"/>
      <c r="B552" s="16"/>
      <c r="C552" s="16"/>
      <c r="D552" s="27"/>
      <c r="E552" s="27"/>
      <c r="F552" s="27"/>
      <c r="G552" s="27"/>
      <c r="H552" s="27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27"/>
      <c r="AC552" s="16"/>
      <c r="AD552" s="16"/>
      <c r="AE552" s="27"/>
      <c r="AF552" s="63"/>
      <c r="AG552" s="16"/>
      <c r="AH552" s="16"/>
      <c r="AI552" s="16"/>
      <c r="AJ552" s="16"/>
      <c r="AK552" s="16"/>
      <c r="AL552" s="16"/>
      <c r="AM552" s="16"/>
      <c r="AN552" s="27"/>
      <c r="AO552" s="27"/>
      <c r="AP552" s="16"/>
      <c r="AQ552" s="27"/>
      <c r="AR552" s="27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</row>
    <row r="553" spans="1:56" ht="16.5" customHeight="1">
      <c r="A553" s="16"/>
      <c r="B553" s="16"/>
      <c r="C553" s="16"/>
      <c r="D553" s="27"/>
      <c r="E553" s="27"/>
      <c r="F553" s="27"/>
      <c r="G553" s="27"/>
      <c r="H553" s="27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27"/>
      <c r="AC553" s="16"/>
      <c r="AD553" s="16"/>
      <c r="AE553" s="27"/>
      <c r="AF553" s="63"/>
      <c r="AG553" s="16"/>
      <c r="AH553" s="16"/>
      <c r="AI553" s="16"/>
      <c r="AJ553" s="16"/>
      <c r="AK553" s="16"/>
      <c r="AL553" s="16"/>
      <c r="AM553" s="16"/>
      <c r="AN553" s="27"/>
      <c r="AO553" s="27"/>
      <c r="AP553" s="16"/>
      <c r="AQ553" s="27"/>
      <c r="AR553" s="27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</row>
    <row r="554" spans="1:56" ht="16.5" customHeight="1">
      <c r="A554" s="16"/>
      <c r="B554" s="16"/>
      <c r="C554" s="16"/>
      <c r="D554" s="27"/>
      <c r="E554" s="27"/>
      <c r="F554" s="27"/>
      <c r="G554" s="27"/>
      <c r="H554" s="27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27"/>
      <c r="AC554" s="16"/>
      <c r="AD554" s="16"/>
      <c r="AE554" s="27"/>
      <c r="AF554" s="63"/>
      <c r="AG554" s="16"/>
      <c r="AH554" s="16"/>
      <c r="AI554" s="16"/>
      <c r="AJ554" s="16"/>
      <c r="AK554" s="16"/>
      <c r="AL554" s="16"/>
      <c r="AM554" s="16"/>
      <c r="AN554" s="27"/>
      <c r="AO554" s="27"/>
      <c r="AP554" s="16"/>
      <c r="AQ554" s="27"/>
      <c r="AR554" s="27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</row>
    <row r="555" spans="1:56" ht="16.5" customHeight="1">
      <c r="A555" s="16"/>
      <c r="B555" s="16"/>
      <c r="C555" s="16"/>
      <c r="D555" s="27"/>
      <c r="E555" s="27"/>
      <c r="F555" s="27"/>
      <c r="G555" s="27"/>
      <c r="H555" s="27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27"/>
      <c r="AC555" s="16"/>
      <c r="AD555" s="16"/>
      <c r="AE555" s="27"/>
      <c r="AF555" s="63"/>
      <c r="AG555" s="16"/>
      <c r="AH555" s="16"/>
      <c r="AI555" s="16"/>
      <c r="AJ555" s="16"/>
      <c r="AK555" s="16"/>
      <c r="AL555" s="16"/>
      <c r="AM555" s="16"/>
      <c r="AN555" s="27"/>
      <c r="AO555" s="27"/>
      <c r="AP555" s="16"/>
      <c r="AQ555" s="27"/>
      <c r="AR555" s="27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</row>
    <row r="556" spans="1:56" ht="16.5" customHeight="1">
      <c r="A556" s="16"/>
      <c r="B556" s="16"/>
      <c r="C556" s="16"/>
      <c r="D556" s="27"/>
      <c r="E556" s="27"/>
      <c r="F556" s="27"/>
      <c r="G556" s="27"/>
      <c r="H556" s="27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27"/>
      <c r="AC556" s="16"/>
      <c r="AD556" s="16"/>
      <c r="AE556" s="27"/>
      <c r="AF556" s="63"/>
      <c r="AG556" s="16"/>
      <c r="AH556" s="16"/>
      <c r="AI556" s="16"/>
      <c r="AJ556" s="16"/>
      <c r="AK556" s="16"/>
      <c r="AL556" s="16"/>
      <c r="AM556" s="16"/>
      <c r="AN556" s="27"/>
      <c r="AO556" s="27"/>
      <c r="AP556" s="16"/>
      <c r="AQ556" s="27"/>
      <c r="AR556" s="27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</row>
    <row r="557" spans="1:56" ht="16.5" customHeight="1">
      <c r="A557" s="16"/>
      <c r="B557" s="16"/>
      <c r="C557" s="16"/>
      <c r="D557" s="27"/>
      <c r="E557" s="27"/>
      <c r="F557" s="27"/>
      <c r="G557" s="27"/>
      <c r="H557" s="27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27"/>
      <c r="AC557" s="16"/>
      <c r="AD557" s="16"/>
      <c r="AE557" s="27"/>
      <c r="AF557" s="63"/>
      <c r="AG557" s="16"/>
      <c r="AH557" s="16"/>
      <c r="AI557" s="16"/>
      <c r="AJ557" s="16"/>
      <c r="AK557" s="16"/>
      <c r="AL557" s="16"/>
      <c r="AM557" s="16"/>
      <c r="AN557" s="27"/>
      <c r="AO557" s="27"/>
      <c r="AP557" s="16"/>
      <c r="AQ557" s="27"/>
      <c r="AR557" s="27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</row>
    <row r="558" spans="1:56" ht="16.5" customHeight="1">
      <c r="A558" s="16"/>
      <c r="B558" s="16"/>
      <c r="C558" s="16"/>
      <c r="D558" s="27"/>
      <c r="E558" s="27"/>
      <c r="F558" s="27"/>
      <c r="G558" s="27"/>
      <c r="H558" s="27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27"/>
      <c r="AC558" s="16"/>
      <c r="AD558" s="16"/>
      <c r="AE558" s="27"/>
      <c r="AF558" s="63"/>
      <c r="AG558" s="16"/>
      <c r="AH558" s="16"/>
      <c r="AI558" s="16"/>
      <c r="AJ558" s="16"/>
      <c r="AK558" s="16"/>
      <c r="AL558" s="16"/>
      <c r="AM558" s="16"/>
      <c r="AN558" s="27"/>
      <c r="AO558" s="27"/>
      <c r="AP558" s="16"/>
      <c r="AQ558" s="27"/>
      <c r="AR558" s="27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</row>
    <row r="559" spans="1:56" ht="16.5" customHeight="1">
      <c r="A559" s="16"/>
      <c r="B559" s="16"/>
      <c r="C559" s="16"/>
      <c r="D559" s="27"/>
      <c r="E559" s="27"/>
      <c r="F559" s="27"/>
      <c r="G559" s="27"/>
      <c r="H559" s="27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27"/>
      <c r="AC559" s="16"/>
      <c r="AD559" s="16"/>
      <c r="AE559" s="27"/>
      <c r="AF559" s="63"/>
      <c r="AG559" s="16"/>
      <c r="AH559" s="16"/>
      <c r="AI559" s="16"/>
      <c r="AJ559" s="16"/>
      <c r="AK559" s="16"/>
      <c r="AL559" s="16"/>
      <c r="AM559" s="16"/>
      <c r="AN559" s="27"/>
      <c r="AO559" s="27"/>
      <c r="AP559" s="16"/>
      <c r="AQ559" s="27"/>
      <c r="AR559" s="27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</row>
    <row r="560" spans="1:56" ht="16.5" customHeight="1">
      <c r="A560" s="16"/>
      <c r="B560" s="16"/>
      <c r="C560" s="16"/>
      <c r="D560" s="27"/>
      <c r="E560" s="27"/>
      <c r="F560" s="27"/>
      <c r="G560" s="27"/>
      <c r="H560" s="27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27"/>
      <c r="AC560" s="16"/>
      <c r="AD560" s="16"/>
      <c r="AE560" s="27"/>
      <c r="AF560" s="63"/>
      <c r="AG560" s="16"/>
      <c r="AH560" s="16"/>
      <c r="AI560" s="16"/>
      <c r="AJ560" s="16"/>
      <c r="AK560" s="16"/>
      <c r="AL560" s="16"/>
      <c r="AM560" s="16"/>
      <c r="AN560" s="27"/>
      <c r="AO560" s="27"/>
      <c r="AP560" s="16"/>
      <c r="AQ560" s="27"/>
      <c r="AR560" s="27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</row>
    <row r="561" spans="1:56" ht="16.5" customHeight="1">
      <c r="A561" s="16"/>
      <c r="B561" s="16"/>
      <c r="C561" s="16"/>
      <c r="D561" s="27"/>
      <c r="E561" s="27"/>
      <c r="F561" s="27"/>
      <c r="G561" s="27"/>
      <c r="H561" s="27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27"/>
      <c r="AC561" s="16"/>
      <c r="AD561" s="16"/>
      <c r="AE561" s="27"/>
      <c r="AF561" s="63"/>
      <c r="AG561" s="16"/>
      <c r="AH561" s="16"/>
      <c r="AI561" s="16"/>
      <c r="AJ561" s="16"/>
      <c r="AK561" s="16"/>
      <c r="AL561" s="16"/>
      <c r="AM561" s="16"/>
      <c r="AN561" s="27"/>
      <c r="AO561" s="27"/>
      <c r="AP561" s="16"/>
      <c r="AQ561" s="27"/>
      <c r="AR561" s="27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</row>
    <row r="562" spans="1:56" ht="16.5" customHeight="1">
      <c r="A562" s="16"/>
      <c r="B562" s="16"/>
      <c r="C562" s="16"/>
      <c r="D562" s="27"/>
      <c r="E562" s="27"/>
      <c r="F562" s="27"/>
      <c r="G562" s="27"/>
      <c r="H562" s="27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27"/>
      <c r="AC562" s="16"/>
      <c r="AD562" s="16"/>
      <c r="AE562" s="27"/>
      <c r="AF562" s="63"/>
      <c r="AG562" s="16"/>
      <c r="AH562" s="16"/>
      <c r="AI562" s="16"/>
      <c r="AJ562" s="16"/>
      <c r="AK562" s="16"/>
      <c r="AL562" s="16"/>
      <c r="AM562" s="16"/>
      <c r="AN562" s="27"/>
      <c r="AO562" s="27"/>
      <c r="AP562" s="16"/>
      <c r="AQ562" s="27"/>
      <c r="AR562" s="27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</row>
    <row r="563" spans="1:56" ht="16.5" customHeight="1">
      <c r="A563" s="16"/>
      <c r="B563" s="16"/>
      <c r="C563" s="16"/>
      <c r="D563" s="27"/>
      <c r="E563" s="27"/>
      <c r="F563" s="27"/>
      <c r="G563" s="27"/>
      <c r="H563" s="27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27"/>
      <c r="AC563" s="16"/>
      <c r="AD563" s="16"/>
      <c r="AE563" s="27"/>
      <c r="AF563" s="63"/>
      <c r="AG563" s="16"/>
      <c r="AH563" s="16"/>
      <c r="AI563" s="16"/>
      <c r="AJ563" s="16"/>
      <c r="AK563" s="16"/>
      <c r="AL563" s="16"/>
      <c r="AM563" s="16"/>
      <c r="AN563" s="27"/>
      <c r="AO563" s="27"/>
      <c r="AP563" s="16"/>
      <c r="AQ563" s="27"/>
      <c r="AR563" s="27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</row>
    <row r="564" spans="1:56" ht="16.5" customHeight="1">
      <c r="A564" s="16"/>
      <c r="B564" s="16"/>
      <c r="C564" s="16"/>
      <c r="D564" s="27"/>
      <c r="E564" s="27"/>
      <c r="F564" s="27"/>
      <c r="G564" s="27"/>
      <c r="H564" s="27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27"/>
      <c r="AC564" s="16"/>
      <c r="AD564" s="16"/>
      <c r="AE564" s="27"/>
      <c r="AF564" s="63"/>
      <c r="AG564" s="16"/>
      <c r="AH564" s="16"/>
      <c r="AI564" s="16"/>
      <c r="AJ564" s="16"/>
      <c r="AK564" s="16"/>
      <c r="AL564" s="16"/>
      <c r="AM564" s="16"/>
      <c r="AN564" s="27"/>
      <c r="AO564" s="27"/>
      <c r="AP564" s="16"/>
      <c r="AQ564" s="27"/>
      <c r="AR564" s="27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</row>
    <row r="565" spans="1:56" ht="16.5" customHeight="1">
      <c r="A565" s="16"/>
      <c r="B565" s="16"/>
      <c r="C565" s="16"/>
      <c r="D565" s="27"/>
      <c r="E565" s="27"/>
      <c r="F565" s="27"/>
      <c r="G565" s="27"/>
      <c r="H565" s="27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27"/>
      <c r="AC565" s="16"/>
      <c r="AD565" s="16"/>
      <c r="AE565" s="27"/>
      <c r="AF565" s="63"/>
      <c r="AG565" s="16"/>
      <c r="AH565" s="16"/>
      <c r="AI565" s="16"/>
      <c r="AJ565" s="16"/>
      <c r="AK565" s="16"/>
      <c r="AL565" s="16"/>
      <c r="AM565" s="16"/>
      <c r="AN565" s="27"/>
      <c r="AO565" s="27"/>
      <c r="AP565" s="16"/>
      <c r="AQ565" s="27"/>
      <c r="AR565" s="27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</row>
    <row r="566" spans="1:56" ht="16.5" customHeight="1">
      <c r="A566" s="16"/>
      <c r="B566" s="16"/>
      <c r="C566" s="16"/>
      <c r="D566" s="27"/>
      <c r="E566" s="27"/>
      <c r="F566" s="27"/>
      <c r="G566" s="27"/>
      <c r="H566" s="27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27"/>
      <c r="AC566" s="16"/>
      <c r="AD566" s="16"/>
      <c r="AE566" s="27"/>
      <c r="AF566" s="63"/>
      <c r="AG566" s="16"/>
      <c r="AH566" s="16"/>
      <c r="AI566" s="16"/>
      <c r="AJ566" s="16"/>
      <c r="AK566" s="16"/>
      <c r="AL566" s="16"/>
      <c r="AM566" s="16"/>
      <c r="AN566" s="27"/>
      <c r="AO566" s="27"/>
      <c r="AP566" s="16"/>
      <c r="AQ566" s="27"/>
      <c r="AR566" s="27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</row>
    <row r="567" spans="1:56" ht="16.5" customHeight="1">
      <c r="A567" s="16"/>
      <c r="B567" s="16"/>
      <c r="C567" s="16"/>
      <c r="D567" s="27"/>
      <c r="E567" s="27"/>
      <c r="F567" s="27"/>
      <c r="G567" s="27"/>
      <c r="H567" s="27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27"/>
      <c r="AC567" s="16"/>
      <c r="AD567" s="16"/>
      <c r="AE567" s="27"/>
      <c r="AF567" s="63"/>
      <c r="AG567" s="16"/>
      <c r="AH567" s="16"/>
      <c r="AI567" s="16"/>
      <c r="AJ567" s="16"/>
      <c r="AK567" s="16"/>
      <c r="AL567" s="16"/>
      <c r="AM567" s="16"/>
      <c r="AN567" s="27"/>
      <c r="AO567" s="27"/>
      <c r="AP567" s="16"/>
      <c r="AQ567" s="27"/>
      <c r="AR567" s="27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</row>
    <row r="568" spans="1:56" ht="16.5" customHeight="1">
      <c r="A568" s="16"/>
      <c r="B568" s="16"/>
      <c r="C568" s="16"/>
      <c r="D568" s="27"/>
      <c r="E568" s="27"/>
      <c r="F568" s="27"/>
      <c r="G568" s="27"/>
      <c r="H568" s="27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27"/>
      <c r="AC568" s="16"/>
      <c r="AD568" s="16"/>
      <c r="AE568" s="27"/>
      <c r="AF568" s="63"/>
      <c r="AG568" s="16"/>
      <c r="AH568" s="16"/>
      <c r="AI568" s="16"/>
      <c r="AJ568" s="16"/>
      <c r="AK568" s="16"/>
      <c r="AL568" s="16"/>
      <c r="AM568" s="16"/>
      <c r="AN568" s="27"/>
      <c r="AO568" s="27"/>
      <c r="AP568" s="16"/>
      <c r="AQ568" s="27"/>
      <c r="AR568" s="27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</row>
    <row r="569" spans="1:56" ht="16.5" customHeight="1">
      <c r="A569" s="16"/>
      <c r="B569" s="16"/>
      <c r="C569" s="16"/>
      <c r="D569" s="27"/>
      <c r="E569" s="27"/>
      <c r="F569" s="27"/>
      <c r="G569" s="27"/>
      <c r="H569" s="27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27"/>
      <c r="AC569" s="16"/>
      <c r="AD569" s="16"/>
      <c r="AE569" s="27"/>
      <c r="AF569" s="63"/>
      <c r="AG569" s="16"/>
      <c r="AH569" s="16"/>
      <c r="AI569" s="16"/>
      <c r="AJ569" s="16"/>
      <c r="AK569" s="16"/>
      <c r="AL569" s="16"/>
      <c r="AM569" s="16"/>
      <c r="AN569" s="27"/>
      <c r="AO569" s="27"/>
      <c r="AP569" s="16"/>
      <c r="AQ569" s="27"/>
      <c r="AR569" s="27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</row>
    <row r="570" spans="1:56" ht="16.5" customHeight="1">
      <c r="A570" s="16"/>
      <c r="B570" s="16"/>
      <c r="C570" s="16"/>
      <c r="D570" s="27"/>
      <c r="E570" s="27"/>
      <c r="F570" s="27"/>
      <c r="G570" s="27"/>
      <c r="H570" s="27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27"/>
      <c r="AC570" s="16"/>
      <c r="AD570" s="16"/>
      <c r="AE570" s="27"/>
      <c r="AF570" s="63"/>
      <c r="AG570" s="16"/>
      <c r="AH570" s="16"/>
      <c r="AI570" s="16"/>
      <c r="AJ570" s="16"/>
      <c r="AK570" s="16"/>
      <c r="AL570" s="16"/>
      <c r="AM570" s="16"/>
      <c r="AN570" s="27"/>
      <c r="AO570" s="27"/>
      <c r="AP570" s="16"/>
      <c r="AQ570" s="27"/>
      <c r="AR570" s="27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</row>
    <row r="571" spans="1:56" ht="16.5" customHeight="1">
      <c r="A571" s="16"/>
      <c r="B571" s="16"/>
      <c r="C571" s="16"/>
      <c r="D571" s="27"/>
      <c r="E571" s="27"/>
      <c r="F571" s="27"/>
      <c r="G571" s="27"/>
      <c r="H571" s="27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27"/>
      <c r="AC571" s="16"/>
      <c r="AD571" s="16"/>
      <c r="AE571" s="27"/>
      <c r="AF571" s="63"/>
      <c r="AG571" s="16"/>
      <c r="AH571" s="16"/>
      <c r="AI571" s="16"/>
      <c r="AJ571" s="16"/>
      <c r="AK571" s="16"/>
      <c r="AL571" s="16"/>
      <c r="AM571" s="16"/>
      <c r="AN571" s="27"/>
      <c r="AO571" s="27"/>
      <c r="AP571" s="16"/>
      <c r="AQ571" s="27"/>
      <c r="AR571" s="27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</row>
    <row r="572" spans="1:56" ht="16.5" customHeight="1">
      <c r="A572" s="16"/>
      <c r="B572" s="16"/>
      <c r="C572" s="16"/>
      <c r="D572" s="27"/>
      <c r="E572" s="27"/>
      <c r="F572" s="27"/>
      <c r="G572" s="27"/>
      <c r="H572" s="27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27"/>
      <c r="AC572" s="16"/>
      <c r="AD572" s="16"/>
      <c r="AE572" s="27"/>
      <c r="AF572" s="63"/>
      <c r="AG572" s="16"/>
      <c r="AH572" s="16"/>
      <c r="AI572" s="16"/>
      <c r="AJ572" s="16"/>
      <c r="AK572" s="16"/>
      <c r="AL572" s="16"/>
      <c r="AM572" s="16"/>
      <c r="AN572" s="27"/>
      <c r="AO572" s="27"/>
      <c r="AP572" s="16"/>
      <c r="AQ572" s="27"/>
      <c r="AR572" s="27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</row>
    <row r="573" spans="1:56" ht="16.5" customHeight="1">
      <c r="A573" s="16"/>
      <c r="B573" s="16"/>
      <c r="C573" s="16"/>
      <c r="D573" s="27"/>
      <c r="E573" s="27"/>
      <c r="F573" s="27"/>
      <c r="G573" s="27"/>
      <c r="H573" s="27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27"/>
      <c r="AC573" s="16"/>
      <c r="AD573" s="16"/>
      <c r="AE573" s="27"/>
      <c r="AF573" s="63"/>
      <c r="AG573" s="16"/>
      <c r="AH573" s="16"/>
      <c r="AI573" s="16"/>
      <c r="AJ573" s="16"/>
      <c r="AK573" s="16"/>
      <c r="AL573" s="16"/>
      <c r="AM573" s="16"/>
      <c r="AN573" s="27"/>
      <c r="AO573" s="27"/>
      <c r="AP573" s="16"/>
      <c r="AQ573" s="27"/>
      <c r="AR573" s="27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</row>
    <row r="574" spans="1:56" ht="16.5" customHeight="1">
      <c r="A574" s="16"/>
      <c r="B574" s="16"/>
      <c r="C574" s="16"/>
      <c r="D574" s="27"/>
      <c r="E574" s="27"/>
      <c r="F574" s="27"/>
      <c r="G574" s="27"/>
      <c r="H574" s="27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27"/>
      <c r="AC574" s="16"/>
      <c r="AD574" s="16"/>
      <c r="AE574" s="27"/>
      <c r="AF574" s="63"/>
      <c r="AG574" s="16"/>
      <c r="AH574" s="16"/>
      <c r="AI574" s="16"/>
      <c r="AJ574" s="16"/>
      <c r="AK574" s="16"/>
      <c r="AL574" s="16"/>
      <c r="AM574" s="16"/>
      <c r="AN574" s="27"/>
      <c r="AO574" s="27"/>
      <c r="AP574" s="16"/>
      <c r="AQ574" s="27"/>
      <c r="AR574" s="27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</row>
    <row r="575" spans="1:56" ht="16.5" customHeight="1">
      <c r="A575" s="16"/>
      <c r="B575" s="16"/>
      <c r="C575" s="16"/>
      <c r="D575" s="27"/>
      <c r="E575" s="27"/>
      <c r="F575" s="27"/>
      <c r="G575" s="27"/>
      <c r="H575" s="27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27"/>
      <c r="AC575" s="16"/>
      <c r="AD575" s="16"/>
      <c r="AE575" s="27"/>
      <c r="AF575" s="63"/>
      <c r="AG575" s="16"/>
      <c r="AH575" s="16"/>
      <c r="AI575" s="16"/>
      <c r="AJ575" s="16"/>
      <c r="AK575" s="16"/>
      <c r="AL575" s="16"/>
      <c r="AM575" s="16"/>
      <c r="AN575" s="27"/>
      <c r="AO575" s="27"/>
      <c r="AP575" s="16"/>
      <c r="AQ575" s="27"/>
      <c r="AR575" s="27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</row>
    <row r="576" spans="1:56" ht="16.5" customHeight="1">
      <c r="A576" s="16"/>
      <c r="B576" s="16"/>
      <c r="C576" s="16"/>
      <c r="D576" s="27"/>
      <c r="E576" s="27"/>
      <c r="F576" s="27"/>
      <c r="G576" s="27"/>
      <c r="H576" s="27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27"/>
      <c r="AC576" s="16"/>
      <c r="AD576" s="16"/>
      <c r="AE576" s="27"/>
      <c r="AF576" s="63"/>
      <c r="AG576" s="16"/>
      <c r="AH576" s="16"/>
      <c r="AI576" s="16"/>
      <c r="AJ576" s="16"/>
      <c r="AK576" s="16"/>
      <c r="AL576" s="16"/>
      <c r="AM576" s="16"/>
      <c r="AN576" s="27"/>
      <c r="AO576" s="27"/>
      <c r="AP576" s="16"/>
      <c r="AQ576" s="27"/>
      <c r="AR576" s="27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</row>
    <row r="577" spans="1:56" ht="16.5" customHeight="1">
      <c r="A577" s="16"/>
      <c r="B577" s="16"/>
      <c r="C577" s="16"/>
      <c r="D577" s="27"/>
      <c r="E577" s="27"/>
      <c r="F577" s="27"/>
      <c r="G577" s="27"/>
      <c r="H577" s="27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27"/>
      <c r="AC577" s="16"/>
      <c r="AD577" s="16"/>
      <c r="AE577" s="27"/>
      <c r="AF577" s="63"/>
      <c r="AG577" s="16"/>
      <c r="AH577" s="16"/>
      <c r="AI577" s="16"/>
      <c r="AJ577" s="16"/>
      <c r="AK577" s="16"/>
      <c r="AL577" s="16"/>
      <c r="AM577" s="16"/>
      <c r="AN577" s="27"/>
      <c r="AO577" s="27"/>
      <c r="AP577" s="16"/>
      <c r="AQ577" s="27"/>
      <c r="AR577" s="27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</row>
    <row r="578" spans="1:56" ht="16.5" customHeight="1">
      <c r="A578" s="16"/>
      <c r="B578" s="16"/>
      <c r="C578" s="16"/>
      <c r="D578" s="27"/>
      <c r="E578" s="27"/>
      <c r="F578" s="27"/>
      <c r="G578" s="27"/>
      <c r="H578" s="27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27"/>
      <c r="AC578" s="16"/>
      <c r="AD578" s="16"/>
      <c r="AE578" s="27"/>
      <c r="AF578" s="63"/>
      <c r="AG578" s="16"/>
      <c r="AH578" s="16"/>
      <c r="AI578" s="16"/>
      <c r="AJ578" s="16"/>
      <c r="AK578" s="16"/>
      <c r="AL578" s="16"/>
      <c r="AM578" s="16"/>
      <c r="AN578" s="27"/>
      <c r="AO578" s="27"/>
      <c r="AP578" s="16"/>
      <c r="AQ578" s="27"/>
      <c r="AR578" s="27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</row>
    <row r="579" spans="1:56" ht="16.5" customHeight="1">
      <c r="A579" s="16"/>
      <c r="B579" s="16"/>
      <c r="C579" s="16"/>
      <c r="D579" s="27"/>
      <c r="E579" s="27"/>
      <c r="F579" s="27"/>
      <c r="G579" s="27"/>
      <c r="H579" s="27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27"/>
      <c r="AC579" s="16"/>
      <c r="AD579" s="16"/>
      <c r="AE579" s="27"/>
      <c r="AF579" s="63"/>
      <c r="AG579" s="16"/>
      <c r="AH579" s="16"/>
      <c r="AI579" s="16"/>
      <c r="AJ579" s="16"/>
      <c r="AK579" s="16"/>
      <c r="AL579" s="16"/>
      <c r="AM579" s="16"/>
      <c r="AN579" s="27"/>
      <c r="AO579" s="27"/>
      <c r="AP579" s="16"/>
      <c r="AQ579" s="27"/>
      <c r="AR579" s="27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</row>
    <row r="580" spans="1:56" ht="16.5" customHeight="1">
      <c r="A580" s="16"/>
      <c r="B580" s="16"/>
      <c r="C580" s="16"/>
      <c r="D580" s="27"/>
      <c r="E580" s="27"/>
      <c r="F580" s="27"/>
      <c r="G580" s="27"/>
      <c r="H580" s="27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27"/>
      <c r="AC580" s="16"/>
      <c r="AD580" s="16"/>
      <c r="AE580" s="27"/>
      <c r="AF580" s="63"/>
      <c r="AG580" s="16"/>
      <c r="AH580" s="16"/>
      <c r="AI580" s="16"/>
      <c r="AJ580" s="16"/>
      <c r="AK580" s="16"/>
      <c r="AL580" s="16"/>
      <c r="AM580" s="16"/>
      <c r="AN580" s="27"/>
      <c r="AO580" s="27"/>
      <c r="AP580" s="16"/>
      <c r="AQ580" s="27"/>
      <c r="AR580" s="27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</row>
    <row r="581" spans="1:56" ht="16.5" customHeight="1">
      <c r="A581" s="16"/>
      <c r="B581" s="16"/>
      <c r="C581" s="16"/>
      <c r="D581" s="27"/>
      <c r="E581" s="27"/>
      <c r="F581" s="27"/>
      <c r="G581" s="27"/>
      <c r="H581" s="27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27"/>
      <c r="AC581" s="16"/>
      <c r="AD581" s="16"/>
      <c r="AE581" s="27"/>
      <c r="AF581" s="63"/>
      <c r="AG581" s="16"/>
      <c r="AH581" s="16"/>
      <c r="AI581" s="16"/>
      <c r="AJ581" s="16"/>
      <c r="AK581" s="16"/>
      <c r="AL581" s="16"/>
      <c r="AM581" s="16"/>
      <c r="AN581" s="27"/>
      <c r="AO581" s="27"/>
      <c r="AP581" s="16"/>
      <c r="AQ581" s="27"/>
      <c r="AR581" s="27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</row>
    <row r="582" spans="1:56" ht="16.5" customHeight="1">
      <c r="A582" s="16"/>
      <c r="B582" s="16"/>
      <c r="C582" s="16"/>
      <c r="D582" s="27"/>
      <c r="E582" s="27"/>
      <c r="F582" s="27"/>
      <c r="G582" s="27"/>
      <c r="H582" s="27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27"/>
      <c r="AC582" s="16"/>
      <c r="AD582" s="16"/>
      <c r="AE582" s="27"/>
      <c r="AF582" s="63"/>
      <c r="AG582" s="16"/>
      <c r="AH582" s="16"/>
      <c r="AI582" s="16"/>
      <c r="AJ582" s="16"/>
      <c r="AK582" s="16"/>
      <c r="AL582" s="16"/>
      <c r="AM582" s="16"/>
      <c r="AN582" s="27"/>
      <c r="AO582" s="27"/>
      <c r="AP582" s="16"/>
      <c r="AQ582" s="27"/>
      <c r="AR582" s="27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</row>
    <row r="583" spans="1:56" ht="16.5" customHeight="1">
      <c r="A583" s="16"/>
      <c r="B583" s="16"/>
      <c r="C583" s="16"/>
      <c r="D583" s="27"/>
      <c r="E583" s="27"/>
      <c r="F583" s="27"/>
      <c r="G583" s="27"/>
      <c r="H583" s="27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27"/>
      <c r="AC583" s="16"/>
      <c r="AD583" s="16"/>
      <c r="AE583" s="27"/>
      <c r="AF583" s="63"/>
      <c r="AG583" s="16"/>
      <c r="AH583" s="16"/>
      <c r="AI583" s="16"/>
      <c r="AJ583" s="16"/>
      <c r="AK583" s="16"/>
      <c r="AL583" s="16"/>
      <c r="AM583" s="16"/>
      <c r="AN583" s="27"/>
      <c r="AO583" s="27"/>
      <c r="AP583" s="16"/>
      <c r="AQ583" s="27"/>
      <c r="AR583" s="27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</row>
    <row r="584" spans="1:56" ht="16.5" customHeight="1">
      <c r="A584" s="16"/>
      <c r="B584" s="16"/>
      <c r="C584" s="16"/>
      <c r="D584" s="27"/>
      <c r="E584" s="27"/>
      <c r="F584" s="27"/>
      <c r="G584" s="27"/>
      <c r="H584" s="27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27"/>
      <c r="AC584" s="16"/>
      <c r="AD584" s="16"/>
      <c r="AE584" s="27"/>
      <c r="AF584" s="63"/>
      <c r="AG584" s="16"/>
      <c r="AH584" s="16"/>
      <c r="AI584" s="16"/>
      <c r="AJ584" s="16"/>
      <c r="AK584" s="16"/>
      <c r="AL584" s="16"/>
      <c r="AM584" s="16"/>
      <c r="AN584" s="27"/>
      <c r="AO584" s="27"/>
      <c r="AP584" s="16"/>
      <c r="AQ584" s="27"/>
      <c r="AR584" s="27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</row>
    <row r="585" spans="1:56" ht="16.5" customHeight="1">
      <c r="A585" s="16"/>
      <c r="B585" s="16"/>
      <c r="C585" s="16"/>
      <c r="D585" s="27"/>
      <c r="E585" s="27"/>
      <c r="F585" s="27"/>
      <c r="G585" s="27"/>
      <c r="H585" s="27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27"/>
      <c r="AC585" s="16"/>
      <c r="AD585" s="16"/>
      <c r="AE585" s="27"/>
      <c r="AF585" s="63"/>
      <c r="AG585" s="16"/>
      <c r="AH585" s="16"/>
      <c r="AI585" s="16"/>
      <c r="AJ585" s="16"/>
      <c r="AK585" s="16"/>
      <c r="AL585" s="16"/>
      <c r="AM585" s="16"/>
      <c r="AN585" s="27"/>
      <c r="AO585" s="27"/>
      <c r="AP585" s="16"/>
      <c r="AQ585" s="27"/>
      <c r="AR585" s="27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</row>
    <row r="586" spans="1:56" ht="16.5" customHeight="1">
      <c r="A586" s="16"/>
      <c r="B586" s="16"/>
      <c r="C586" s="16"/>
      <c r="D586" s="27"/>
      <c r="E586" s="27"/>
      <c r="F586" s="27"/>
      <c r="G586" s="27"/>
      <c r="H586" s="27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27"/>
      <c r="AC586" s="16"/>
      <c r="AD586" s="16"/>
      <c r="AE586" s="27"/>
      <c r="AF586" s="63"/>
      <c r="AG586" s="16"/>
      <c r="AH586" s="16"/>
      <c r="AI586" s="16"/>
      <c r="AJ586" s="16"/>
      <c r="AK586" s="16"/>
      <c r="AL586" s="16"/>
      <c r="AM586" s="16"/>
      <c r="AN586" s="27"/>
      <c r="AO586" s="27"/>
      <c r="AP586" s="16"/>
      <c r="AQ586" s="27"/>
      <c r="AR586" s="27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</row>
    <row r="587" spans="1:56" ht="16.5" customHeight="1">
      <c r="A587" s="16"/>
      <c r="B587" s="16"/>
      <c r="C587" s="16"/>
      <c r="D587" s="27"/>
      <c r="E587" s="27"/>
      <c r="F587" s="27"/>
      <c r="G587" s="27"/>
      <c r="H587" s="27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27"/>
      <c r="AC587" s="16"/>
      <c r="AD587" s="16"/>
      <c r="AE587" s="27"/>
      <c r="AF587" s="63"/>
      <c r="AG587" s="16"/>
      <c r="AH587" s="16"/>
      <c r="AI587" s="16"/>
      <c r="AJ587" s="16"/>
      <c r="AK587" s="16"/>
      <c r="AL587" s="16"/>
      <c r="AM587" s="16"/>
      <c r="AN587" s="27"/>
      <c r="AO587" s="27"/>
      <c r="AP587" s="16"/>
      <c r="AQ587" s="27"/>
      <c r="AR587" s="27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</row>
    <row r="588" spans="1:56" ht="16.5" customHeight="1">
      <c r="A588" s="16"/>
      <c r="B588" s="16"/>
      <c r="C588" s="16"/>
      <c r="D588" s="27"/>
      <c r="E588" s="27"/>
      <c r="F588" s="27"/>
      <c r="G588" s="27"/>
      <c r="H588" s="27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27"/>
      <c r="AC588" s="16"/>
      <c r="AD588" s="16"/>
      <c r="AE588" s="27"/>
      <c r="AF588" s="63"/>
      <c r="AG588" s="16"/>
      <c r="AH588" s="16"/>
      <c r="AI588" s="16"/>
      <c r="AJ588" s="16"/>
      <c r="AK588" s="16"/>
      <c r="AL588" s="16"/>
      <c r="AM588" s="16"/>
      <c r="AN588" s="27"/>
      <c r="AO588" s="27"/>
      <c r="AP588" s="16"/>
      <c r="AQ588" s="27"/>
      <c r="AR588" s="27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</row>
    <row r="589" spans="1:56" ht="16.5" customHeight="1">
      <c r="A589" s="16"/>
      <c r="B589" s="16"/>
      <c r="C589" s="16"/>
      <c r="D589" s="27"/>
      <c r="E589" s="27"/>
      <c r="F589" s="27"/>
      <c r="G589" s="27"/>
      <c r="H589" s="27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27"/>
      <c r="AC589" s="16"/>
      <c r="AD589" s="16"/>
      <c r="AE589" s="27"/>
      <c r="AF589" s="63"/>
      <c r="AG589" s="16"/>
      <c r="AH589" s="16"/>
      <c r="AI589" s="16"/>
      <c r="AJ589" s="16"/>
      <c r="AK589" s="16"/>
      <c r="AL589" s="16"/>
      <c r="AM589" s="16"/>
      <c r="AN589" s="27"/>
      <c r="AO589" s="27"/>
      <c r="AP589" s="16"/>
      <c r="AQ589" s="27"/>
      <c r="AR589" s="27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</row>
    <row r="590" spans="1:56" ht="16.5" customHeight="1">
      <c r="A590" s="16"/>
      <c r="B590" s="16"/>
      <c r="C590" s="16"/>
      <c r="D590" s="27"/>
      <c r="E590" s="27"/>
      <c r="F590" s="27"/>
      <c r="G590" s="27"/>
      <c r="H590" s="27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27"/>
      <c r="AC590" s="16"/>
      <c r="AD590" s="16"/>
      <c r="AE590" s="27"/>
      <c r="AF590" s="63"/>
      <c r="AG590" s="16"/>
      <c r="AH590" s="16"/>
      <c r="AI590" s="16"/>
      <c r="AJ590" s="16"/>
      <c r="AK590" s="16"/>
      <c r="AL590" s="16"/>
      <c r="AM590" s="16"/>
      <c r="AN590" s="27"/>
      <c r="AO590" s="27"/>
      <c r="AP590" s="16"/>
      <c r="AQ590" s="27"/>
      <c r="AR590" s="27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</row>
    <row r="591" spans="1:56" ht="16.5" customHeight="1">
      <c r="A591" s="16"/>
      <c r="B591" s="16"/>
      <c r="C591" s="16"/>
      <c r="D591" s="27"/>
      <c r="E591" s="27"/>
      <c r="F591" s="27"/>
      <c r="G591" s="27"/>
      <c r="H591" s="27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27"/>
      <c r="AC591" s="16"/>
      <c r="AD591" s="16"/>
      <c r="AE591" s="27"/>
      <c r="AF591" s="63"/>
      <c r="AG591" s="16"/>
      <c r="AH591" s="16"/>
      <c r="AI591" s="16"/>
      <c r="AJ591" s="16"/>
      <c r="AK591" s="16"/>
      <c r="AL591" s="16"/>
      <c r="AM591" s="16"/>
      <c r="AN591" s="27"/>
      <c r="AO591" s="27"/>
      <c r="AP591" s="16"/>
      <c r="AQ591" s="27"/>
      <c r="AR591" s="27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</row>
    <row r="592" spans="1:56" ht="16.5" customHeight="1">
      <c r="A592" s="16"/>
      <c r="B592" s="16"/>
      <c r="C592" s="16"/>
      <c r="D592" s="27"/>
      <c r="E592" s="27"/>
      <c r="F592" s="27"/>
      <c r="G592" s="27"/>
      <c r="H592" s="27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27"/>
      <c r="AC592" s="16"/>
      <c r="AD592" s="16"/>
      <c r="AE592" s="27"/>
      <c r="AF592" s="63"/>
      <c r="AG592" s="16"/>
      <c r="AH592" s="16"/>
      <c r="AI592" s="16"/>
      <c r="AJ592" s="16"/>
      <c r="AK592" s="16"/>
      <c r="AL592" s="16"/>
      <c r="AM592" s="16"/>
      <c r="AN592" s="27"/>
      <c r="AO592" s="27"/>
      <c r="AP592" s="16"/>
      <c r="AQ592" s="27"/>
      <c r="AR592" s="27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</row>
    <row r="593" spans="1:56" ht="16.5" customHeight="1">
      <c r="A593" s="16"/>
      <c r="B593" s="16"/>
      <c r="C593" s="16"/>
      <c r="D593" s="27"/>
      <c r="E593" s="27"/>
      <c r="F593" s="27"/>
      <c r="G593" s="27"/>
      <c r="H593" s="27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27"/>
      <c r="AC593" s="16"/>
      <c r="AD593" s="16"/>
      <c r="AE593" s="27"/>
      <c r="AF593" s="63"/>
      <c r="AG593" s="16"/>
      <c r="AH593" s="16"/>
      <c r="AI593" s="16"/>
      <c r="AJ593" s="16"/>
      <c r="AK593" s="16"/>
      <c r="AL593" s="16"/>
      <c r="AM593" s="16"/>
      <c r="AN593" s="27"/>
      <c r="AO593" s="27"/>
      <c r="AP593" s="16"/>
      <c r="AQ593" s="27"/>
      <c r="AR593" s="27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</row>
    <row r="594" spans="1:56" ht="16.5" customHeight="1">
      <c r="A594" s="16"/>
      <c r="B594" s="16"/>
      <c r="C594" s="16"/>
      <c r="D594" s="27"/>
      <c r="E594" s="27"/>
      <c r="F594" s="27"/>
      <c r="G594" s="27"/>
      <c r="H594" s="27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27"/>
      <c r="AC594" s="16"/>
      <c r="AD594" s="16"/>
      <c r="AE594" s="27"/>
      <c r="AF594" s="63"/>
      <c r="AG594" s="16"/>
      <c r="AH594" s="16"/>
      <c r="AI594" s="16"/>
      <c r="AJ594" s="16"/>
      <c r="AK594" s="16"/>
      <c r="AL594" s="16"/>
      <c r="AM594" s="16"/>
      <c r="AN594" s="27"/>
      <c r="AO594" s="27"/>
      <c r="AP594" s="16"/>
      <c r="AQ594" s="27"/>
      <c r="AR594" s="27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</row>
    <row r="595" spans="1:56" ht="16.5" customHeight="1">
      <c r="A595" s="16"/>
      <c r="B595" s="16"/>
      <c r="C595" s="16"/>
      <c r="D595" s="27"/>
      <c r="E595" s="27"/>
      <c r="F595" s="27"/>
      <c r="G595" s="27"/>
      <c r="H595" s="27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27"/>
      <c r="AC595" s="16"/>
      <c r="AD595" s="16"/>
      <c r="AE595" s="27"/>
      <c r="AF595" s="63"/>
      <c r="AG595" s="16"/>
      <c r="AH595" s="16"/>
      <c r="AI595" s="16"/>
      <c r="AJ595" s="16"/>
      <c r="AK595" s="16"/>
      <c r="AL595" s="16"/>
      <c r="AM595" s="16"/>
      <c r="AN595" s="27"/>
      <c r="AO595" s="27"/>
      <c r="AP595" s="16"/>
      <c r="AQ595" s="27"/>
      <c r="AR595" s="27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</row>
    <row r="596" spans="1:56" ht="16.5" customHeight="1">
      <c r="A596" s="16"/>
      <c r="B596" s="16"/>
      <c r="C596" s="16"/>
      <c r="D596" s="27"/>
      <c r="E596" s="27"/>
      <c r="F596" s="27"/>
      <c r="G596" s="27"/>
      <c r="H596" s="27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27"/>
      <c r="AC596" s="16"/>
      <c r="AD596" s="16"/>
      <c r="AE596" s="27"/>
      <c r="AF596" s="63"/>
      <c r="AG596" s="16"/>
      <c r="AH596" s="16"/>
      <c r="AI596" s="16"/>
      <c r="AJ596" s="16"/>
      <c r="AK596" s="16"/>
      <c r="AL596" s="16"/>
      <c r="AM596" s="16"/>
      <c r="AN596" s="27"/>
      <c r="AO596" s="27"/>
      <c r="AP596" s="16"/>
      <c r="AQ596" s="27"/>
      <c r="AR596" s="27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</row>
    <row r="597" spans="1:56" ht="16.5" customHeight="1">
      <c r="A597" s="16"/>
      <c r="B597" s="16"/>
      <c r="C597" s="16"/>
      <c r="D597" s="27"/>
      <c r="E597" s="27"/>
      <c r="F597" s="27"/>
      <c r="G597" s="27"/>
      <c r="H597" s="27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27"/>
      <c r="AC597" s="16"/>
      <c r="AD597" s="16"/>
      <c r="AE597" s="27"/>
      <c r="AF597" s="63"/>
      <c r="AG597" s="16"/>
      <c r="AH597" s="16"/>
      <c r="AI597" s="16"/>
      <c r="AJ597" s="16"/>
      <c r="AK597" s="16"/>
      <c r="AL597" s="16"/>
      <c r="AM597" s="16"/>
      <c r="AN597" s="27"/>
      <c r="AO597" s="27"/>
      <c r="AP597" s="16"/>
      <c r="AQ597" s="27"/>
      <c r="AR597" s="27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</row>
    <row r="598" spans="1:56" ht="16.5" customHeight="1">
      <c r="A598" s="16"/>
      <c r="B598" s="16"/>
      <c r="C598" s="16"/>
      <c r="D598" s="27"/>
      <c r="E598" s="27"/>
      <c r="F598" s="27"/>
      <c r="G598" s="27"/>
      <c r="H598" s="27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27"/>
      <c r="AC598" s="16"/>
      <c r="AD598" s="16"/>
      <c r="AE598" s="27"/>
      <c r="AF598" s="63"/>
      <c r="AG598" s="16"/>
      <c r="AH598" s="16"/>
      <c r="AI598" s="16"/>
      <c r="AJ598" s="16"/>
      <c r="AK598" s="16"/>
      <c r="AL598" s="16"/>
      <c r="AM598" s="16"/>
      <c r="AN598" s="27"/>
      <c r="AO598" s="27"/>
      <c r="AP598" s="16"/>
      <c r="AQ598" s="27"/>
      <c r="AR598" s="27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</row>
    <row r="599" spans="1:56" ht="16.5" customHeight="1">
      <c r="A599" s="16"/>
      <c r="B599" s="16"/>
      <c r="C599" s="16"/>
      <c r="D599" s="27"/>
      <c r="E599" s="27"/>
      <c r="F599" s="27"/>
      <c r="G599" s="27"/>
      <c r="H599" s="27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27"/>
      <c r="AC599" s="16"/>
      <c r="AD599" s="16"/>
      <c r="AE599" s="27"/>
      <c r="AF599" s="63"/>
      <c r="AG599" s="16"/>
      <c r="AH599" s="16"/>
      <c r="AI599" s="16"/>
      <c r="AJ599" s="16"/>
      <c r="AK599" s="16"/>
      <c r="AL599" s="16"/>
      <c r="AM599" s="16"/>
      <c r="AN599" s="27"/>
      <c r="AO599" s="27"/>
      <c r="AP599" s="16"/>
      <c r="AQ599" s="27"/>
      <c r="AR599" s="27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</row>
    <row r="600" spans="1:56" ht="16.5" customHeight="1">
      <c r="A600" s="16"/>
      <c r="B600" s="16"/>
      <c r="C600" s="16"/>
      <c r="D600" s="27"/>
      <c r="E600" s="27"/>
      <c r="F600" s="27"/>
      <c r="G600" s="27"/>
      <c r="H600" s="27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27"/>
      <c r="AC600" s="16"/>
      <c r="AD600" s="16"/>
      <c r="AE600" s="27"/>
      <c r="AF600" s="63"/>
      <c r="AG600" s="16"/>
      <c r="AH600" s="16"/>
      <c r="AI600" s="16"/>
      <c r="AJ600" s="16"/>
      <c r="AK600" s="16"/>
      <c r="AL600" s="16"/>
      <c r="AM600" s="16"/>
      <c r="AN600" s="27"/>
      <c r="AO600" s="27"/>
      <c r="AP600" s="16"/>
      <c r="AQ600" s="27"/>
      <c r="AR600" s="27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</row>
    <row r="601" spans="1:56" ht="16.5" customHeight="1">
      <c r="A601" s="16"/>
      <c r="B601" s="16"/>
      <c r="C601" s="16"/>
      <c r="D601" s="27"/>
      <c r="E601" s="27"/>
      <c r="F601" s="27"/>
      <c r="G601" s="27"/>
      <c r="H601" s="27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27"/>
      <c r="AC601" s="16"/>
      <c r="AD601" s="16"/>
      <c r="AE601" s="27"/>
      <c r="AF601" s="63"/>
      <c r="AG601" s="16"/>
      <c r="AH601" s="16"/>
      <c r="AI601" s="16"/>
      <c r="AJ601" s="16"/>
      <c r="AK601" s="16"/>
      <c r="AL601" s="16"/>
      <c r="AM601" s="16"/>
      <c r="AN601" s="27"/>
      <c r="AO601" s="27"/>
      <c r="AP601" s="16"/>
      <c r="AQ601" s="27"/>
      <c r="AR601" s="27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</row>
    <row r="602" spans="1:56" ht="16.5" customHeight="1">
      <c r="A602" s="16"/>
      <c r="B602" s="16"/>
      <c r="C602" s="16"/>
      <c r="D602" s="27"/>
      <c r="E602" s="27"/>
      <c r="F602" s="27"/>
      <c r="G602" s="27"/>
      <c r="H602" s="27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27"/>
      <c r="AC602" s="16"/>
      <c r="AD602" s="16"/>
      <c r="AE602" s="27"/>
      <c r="AF602" s="63"/>
      <c r="AG602" s="16"/>
      <c r="AH602" s="16"/>
      <c r="AI602" s="16"/>
      <c r="AJ602" s="16"/>
      <c r="AK602" s="16"/>
      <c r="AL602" s="16"/>
      <c r="AM602" s="16"/>
      <c r="AN602" s="27"/>
      <c r="AO602" s="27"/>
      <c r="AP602" s="16"/>
      <c r="AQ602" s="27"/>
      <c r="AR602" s="27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</row>
    <row r="603" spans="1:56" ht="16.5" customHeight="1">
      <c r="A603" s="16"/>
      <c r="B603" s="16"/>
      <c r="C603" s="16"/>
      <c r="D603" s="27"/>
      <c r="E603" s="27"/>
      <c r="F603" s="27"/>
      <c r="G603" s="27"/>
      <c r="H603" s="27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27"/>
      <c r="AC603" s="16"/>
      <c r="AD603" s="16"/>
      <c r="AE603" s="27"/>
      <c r="AF603" s="63"/>
      <c r="AG603" s="16"/>
      <c r="AH603" s="16"/>
      <c r="AI603" s="16"/>
      <c r="AJ603" s="16"/>
      <c r="AK603" s="16"/>
      <c r="AL603" s="16"/>
      <c r="AM603" s="16"/>
      <c r="AN603" s="27"/>
      <c r="AO603" s="27"/>
      <c r="AP603" s="16"/>
      <c r="AQ603" s="27"/>
      <c r="AR603" s="27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</row>
    <row r="604" spans="1:56" ht="16.5" customHeight="1">
      <c r="A604" s="16"/>
      <c r="B604" s="16"/>
      <c r="C604" s="16"/>
      <c r="D604" s="27"/>
      <c r="E604" s="27"/>
      <c r="F604" s="27"/>
      <c r="G604" s="27"/>
      <c r="H604" s="27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27"/>
      <c r="AC604" s="16"/>
      <c r="AD604" s="16"/>
      <c r="AE604" s="27"/>
      <c r="AF604" s="63"/>
      <c r="AG604" s="16"/>
      <c r="AH604" s="16"/>
      <c r="AI604" s="16"/>
      <c r="AJ604" s="16"/>
      <c r="AK604" s="16"/>
      <c r="AL604" s="16"/>
      <c r="AM604" s="16"/>
      <c r="AN604" s="27"/>
      <c r="AO604" s="27"/>
      <c r="AP604" s="16"/>
      <c r="AQ604" s="27"/>
      <c r="AR604" s="27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</row>
    <row r="605" spans="1:56" ht="16.5" customHeight="1">
      <c r="A605" s="16"/>
      <c r="B605" s="16"/>
      <c r="C605" s="16"/>
      <c r="D605" s="27"/>
      <c r="E605" s="27"/>
      <c r="F605" s="27"/>
      <c r="G605" s="27"/>
      <c r="H605" s="27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27"/>
      <c r="AC605" s="16"/>
      <c r="AD605" s="16"/>
      <c r="AE605" s="27"/>
      <c r="AF605" s="63"/>
      <c r="AG605" s="16"/>
      <c r="AH605" s="16"/>
      <c r="AI605" s="16"/>
      <c r="AJ605" s="16"/>
      <c r="AK605" s="16"/>
      <c r="AL605" s="16"/>
      <c r="AM605" s="16"/>
      <c r="AN605" s="27"/>
      <c r="AO605" s="27"/>
      <c r="AP605" s="16"/>
      <c r="AQ605" s="27"/>
      <c r="AR605" s="27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</row>
    <row r="606" spans="1:56" ht="16.5" customHeight="1">
      <c r="A606" s="16"/>
      <c r="B606" s="16"/>
      <c r="C606" s="16"/>
      <c r="D606" s="27"/>
      <c r="E606" s="27"/>
      <c r="F606" s="27"/>
      <c r="G606" s="27"/>
      <c r="H606" s="27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27"/>
      <c r="AC606" s="16"/>
      <c r="AD606" s="16"/>
      <c r="AE606" s="27"/>
      <c r="AF606" s="63"/>
      <c r="AG606" s="16"/>
      <c r="AH606" s="16"/>
      <c r="AI606" s="16"/>
      <c r="AJ606" s="16"/>
      <c r="AK606" s="16"/>
      <c r="AL606" s="16"/>
      <c r="AM606" s="16"/>
      <c r="AN606" s="27"/>
      <c r="AO606" s="27"/>
      <c r="AP606" s="16"/>
      <c r="AQ606" s="27"/>
      <c r="AR606" s="27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</row>
    <row r="607" spans="1:56" ht="16.5" customHeight="1">
      <c r="A607" s="16"/>
      <c r="B607" s="16"/>
      <c r="C607" s="16"/>
      <c r="D607" s="27"/>
      <c r="E607" s="27"/>
      <c r="F607" s="27"/>
      <c r="G607" s="27"/>
      <c r="H607" s="27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27"/>
      <c r="AC607" s="16"/>
      <c r="AD607" s="16"/>
      <c r="AE607" s="27"/>
      <c r="AF607" s="63"/>
      <c r="AG607" s="16"/>
      <c r="AH607" s="16"/>
      <c r="AI607" s="16"/>
      <c r="AJ607" s="16"/>
      <c r="AK607" s="16"/>
      <c r="AL607" s="16"/>
      <c r="AM607" s="16"/>
      <c r="AN607" s="27"/>
      <c r="AO607" s="27"/>
      <c r="AP607" s="16"/>
      <c r="AQ607" s="27"/>
      <c r="AR607" s="27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</row>
    <row r="608" spans="1:56" ht="16.5" customHeight="1">
      <c r="A608" s="16"/>
      <c r="B608" s="16"/>
      <c r="C608" s="16"/>
      <c r="D608" s="27"/>
      <c r="E608" s="27"/>
      <c r="F608" s="27"/>
      <c r="G608" s="27"/>
      <c r="H608" s="27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27"/>
      <c r="AC608" s="16"/>
      <c r="AD608" s="16"/>
      <c r="AE608" s="27"/>
      <c r="AF608" s="63"/>
      <c r="AG608" s="16"/>
      <c r="AH608" s="16"/>
      <c r="AI608" s="16"/>
      <c r="AJ608" s="16"/>
      <c r="AK608" s="16"/>
      <c r="AL608" s="16"/>
      <c r="AM608" s="16"/>
      <c r="AN608" s="27"/>
      <c r="AO608" s="27"/>
      <c r="AP608" s="16"/>
      <c r="AQ608" s="27"/>
      <c r="AR608" s="27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</row>
    <row r="609" spans="1:56" ht="16.5" customHeight="1">
      <c r="A609" s="16"/>
      <c r="B609" s="16"/>
      <c r="C609" s="16"/>
      <c r="D609" s="27"/>
      <c r="E609" s="27"/>
      <c r="F609" s="27"/>
      <c r="G609" s="27"/>
      <c r="H609" s="27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27"/>
      <c r="AC609" s="16"/>
      <c r="AD609" s="16"/>
      <c r="AE609" s="27"/>
      <c r="AF609" s="63"/>
      <c r="AG609" s="16"/>
      <c r="AH609" s="16"/>
      <c r="AI609" s="16"/>
      <c r="AJ609" s="16"/>
      <c r="AK609" s="16"/>
      <c r="AL609" s="16"/>
      <c r="AM609" s="16"/>
      <c r="AN609" s="27"/>
      <c r="AO609" s="27"/>
      <c r="AP609" s="16"/>
      <c r="AQ609" s="27"/>
      <c r="AR609" s="27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</row>
    <row r="610" spans="1:56" ht="16.5" customHeight="1">
      <c r="A610" s="16"/>
      <c r="B610" s="16"/>
      <c r="C610" s="16"/>
      <c r="D610" s="27"/>
      <c r="E610" s="27"/>
      <c r="F610" s="27"/>
      <c r="G610" s="27"/>
      <c r="H610" s="27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27"/>
      <c r="AC610" s="16"/>
      <c r="AD610" s="16"/>
      <c r="AE610" s="27"/>
      <c r="AF610" s="63"/>
      <c r="AG610" s="16"/>
      <c r="AH610" s="16"/>
      <c r="AI610" s="16"/>
      <c r="AJ610" s="16"/>
      <c r="AK610" s="16"/>
      <c r="AL610" s="16"/>
      <c r="AM610" s="16"/>
      <c r="AN610" s="27"/>
      <c r="AO610" s="27"/>
      <c r="AP610" s="16"/>
      <c r="AQ610" s="27"/>
      <c r="AR610" s="27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</row>
    <row r="611" spans="1:56" ht="16.5" customHeight="1">
      <c r="A611" s="16"/>
      <c r="B611" s="16"/>
      <c r="C611" s="16"/>
      <c r="D611" s="27"/>
      <c r="E611" s="27"/>
      <c r="F611" s="27"/>
      <c r="G611" s="27"/>
      <c r="H611" s="27"/>
      <c r="I611" s="16"/>
      <c r="J611" s="16"/>
      <c r="K611" s="16"/>
      <c r="L611" s="16"/>
      <c r="M611" s="16"/>
      <c r="N611" s="16"/>
      <c r="O611" s="16"/>
      <c r="P611" s="27"/>
      <c r="Q611" s="27"/>
      <c r="R611" s="27"/>
      <c r="S611" s="27"/>
      <c r="T611" s="63"/>
      <c r="U611" s="16"/>
      <c r="V611" s="16"/>
      <c r="W611" s="16"/>
      <c r="X611" s="16"/>
      <c r="Y611" s="16"/>
      <c r="Z611" s="16"/>
      <c r="AA611" s="16"/>
      <c r="AB611" s="27"/>
      <c r="AC611" s="16"/>
      <c r="AD611" s="16"/>
      <c r="AE611" s="27"/>
      <c r="AF611" s="63"/>
      <c r="AG611" s="16"/>
      <c r="AH611" s="16"/>
      <c r="AI611" s="16"/>
      <c r="AJ611" s="16"/>
      <c r="AK611" s="16"/>
      <c r="AL611" s="16"/>
      <c r="AM611" s="16"/>
      <c r="AN611" s="27"/>
      <c r="AO611" s="27"/>
      <c r="AP611" s="16"/>
      <c r="AQ611" s="27"/>
      <c r="AR611" s="27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</row>
    <row r="612" spans="1:56" ht="16.5" customHeight="1">
      <c r="A612" s="16"/>
      <c r="B612" s="16"/>
      <c r="C612" s="16"/>
      <c r="D612" s="27"/>
      <c r="E612" s="27"/>
      <c r="F612" s="27"/>
      <c r="G612" s="27"/>
      <c r="H612" s="27"/>
      <c r="I612" s="16"/>
      <c r="J612" s="16"/>
      <c r="K612" s="16"/>
      <c r="L612" s="16"/>
      <c r="M612" s="16"/>
      <c r="N612" s="16"/>
      <c r="O612" s="16"/>
      <c r="P612" s="27"/>
      <c r="Q612" s="27"/>
      <c r="R612" s="27"/>
      <c r="S612" s="27"/>
      <c r="T612" s="63"/>
      <c r="U612" s="16"/>
      <c r="V612" s="16"/>
      <c r="W612" s="16"/>
      <c r="X612" s="16"/>
      <c r="Y612" s="16"/>
      <c r="Z612" s="16"/>
      <c r="AA612" s="16"/>
      <c r="AB612" s="27"/>
      <c r="AC612" s="16"/>
      <c r="AD612" s="16"/>
      <c r="AE612" s="27"/>
      <c r="AF612" s="63"/>
      <c r="AG612" s="16"/>
      <c r="AH612" s="16"/>
      <c r="AI612" s="16"/>
      <c r="AJ612" s="16"/>
      <c r="AK612" s="16"/>
      <c r="AL612" s="16"/>
      <c r="AM612" s="16"/>
      <c r="AN612" s="27"/>
      <c r="AO612" s="27"/>
      <c r="AP612" s="16"/>
      <c r="AQ612" s="27"/>
      <c r="AR612" s="27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</row>
    <row r="613" spans="1:56" ht="16.5" customHeight="1">
      <c r="A613" s="16"/>
      <c r="B613" s="16"/>
      <c r="C613" s="16"/>
      <c r="D613" s="27"/>
      <c r="E613" s="27"/>
      <c r="F613" s="27"/>
      <c r="G613" s="27"/>
      <c r="H613" s="27"/>
      <c r="I613" s="16"/>
      <c r="J613" s="16"/>
      <c r="K613" s="16"/>
      <c r="L613" s="16"/>
      <c r="M613" s="16"/>
      <c r="N613" s="16"/>
      <c r="O613" s="16"/>
      <c r="P613" s="27"/>
      <c r="Q613" s="27"/>
      <c r="R613" s="27"/>
      <c r="S613" s="27"/>
      <c r="T613" s="63"/>
      <c r="U613" s="16"/>
      <c r="V613" s="16"/>
      <c r="W613" s="16"/>
      <c r="X613" s="16"/>
      <c r="Y613" s="16"/>
      <c r="Z613" s="16"/>
      <c r="AA613" s="16"/>
      <c r="AB613" s="27"/>
      <c r="AC613" s="16"/>
      <c r="AD613" s="16"/>
      <c r="AE613" s="27"/>
      <c r="AF613" s="63"/>
      <c r="AG613" s="16"/>
      <c r="AH613" s="16"/>
      <c r="AI613" s="16"/>
      <c r="AJ613" s="16"/>
      <c r="AK613" s="16"/>
      <c r="AL613" s="16"/>
      <c r="AM613" s="16"/>
      <c r="AN613" s="27"/>
      <c r="AO613" s="27"/>
      <c r="AP613" s="16"/>
      <c r="AQ613" s="27"/>
      <c r="AR613" s="27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</row>
    <row r="614" spans="1:56" ht="16.5" customHeight="1">
      <c r="A614" s="16"/>
      <c r="B614" s="16"/>
      <c r="C614" s="16"/>
      <c r="D614" s="27"/>
      <c r="E614" s="27"/>
      <c r="F614" s="27"/>
      <c r="G614" s="27"/>
      <c r="H614" s="27"/>
      <c r="I614" s="16"/>
      <c r="J614" s="16"/>
      <c r="K614" s="16"/>
      <c r="L614" s="16"/>
      <c r="M614" s="16"/>
      <c r="N614" s="16"/>
      <c r="O614" s="16"/>
      <c r="P614" s="27"/>
      <c r="Q614" s="27"/>
      <c r="R614" s="27"/>
      <c r="S614" s="27"/>
      <c r="T614" s="63"/>
      <c r="U614" s="16"/>
      <c r="V614" s="16"/>
      <c r="W614" s="16"/>
      <c r="X614" s="16"/>
      <c r="Y614" s="16"/>
      <c r="Z614" s="16"/>
      <c r="AA614" s="16"/>
      <c r="AB614" s="27"/>
      <c r="AC614" s="16"/>
      <c r="AD614" s="16"/>
      <c r="AE614" s="27"/>
      <c r="AF614" s="63"/>
      <c r="AG614" s="16"/>
      <c r="AH614" s="16"/>
      <c r="AI614" s="16"/>
      <c r="AJ614" s="16"/>
      <c r="AK614" s="16"/>
      <c r="AL614" s="16"/>
      <c r="AM614" s="16"/>
      <c r="AN614" s="27"/>
      <c r="AO614" s="27"/>
      <c r="AP614" s="16"/>
      <c r="AQ614" s="27"/>
      <c r="AR614" s="27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</row>
    <row r="615" spans="1:56" ht="16.5" customHeight="1">
      <c r="A615" s="16"/>
      <c r="B615" s="16"/>
      <c r="C615" s="16"/>
      <c r="D615" s="27"/>
      <c r="E615" s="27"/>
      <c r="F615" s="27"/>
      <c r="G615" s="27"/>
      <c r="H615" s="27"/>
      <c r="I615" s="16"/>
      <c r="J615" s="16"/>
      <c r="K615" s="16"/>
      <c r="L615" s="16"/>
      <c r="M615" s="16"/>
      <c r="N615" s="16"/>
      <c r="O615" s="16"/>
      <c r="P615" s="27"/>
      <c r="Q615" s="27"/>
      <c r="R615" s="27"/>
      <c r="S615" s="27"/>
      <c r="T615" s="63"/>
      <c r="U615" s="16"/>
      <c r="V615" s="16"/>
      <c r="W615" s="16"/>
      <c r="X615" s="16"/>
      <c r="Y615" s="16"/>
      <c r="Z615" s="16"/>
      <c r="AA615" s="16"/>
      <c r="AB615" s="27"/>
      <c r="AC615" s="16"/>
      <c r="AD615" s="16"/>
      <c r="AE615" s="27"/>
      <c r="AF615" s="63"/>
      <c r="AG615" s="16"/>
      <c r="AH615" s="16"/>
      <c r="AI615" s="16"/>
      <c r="AJ615" s="16"/>
      <c r="AK615" s="16"/>
      <c r="AL615" s="16"/>
      <c r="AM615" s="16"/>
      <c r="AN615" s="27"/>
      <c r="AO615" s="27"/>
      <c r="AP615" s="16"/>
      <c r="AQ615" s="27"/>
      <c r="AR615" s="27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</row>
    <row r="616" spans="1:56" ht="16.5" customHeight="1">
      <c r="A616" s="16"/>
      <c r="B616" s="16"/>
      <c r="C616" s="16"/>
      <c r="D616" s="27"/>
      <c r="E616" s="27"/>
      <c r="F616" s="27"/>
      <c r="G616" s="27"/>
      <c r="H616" s="27"/>
      <c r="I616" s="16"/>
      <c r="J616" s="16"/>
      <c r="K616" s="16"/>
      <c r="L616" s="16"/>
      <c r="M616" s="16"/>
      <c r="N616" s="16"/>
      <c r="O616" s="16"/>
      <c r="P616" s="27"/>
      <c r="Q616" s="27"/>
      <c r="R616" s="27"/>
      <c r="S616" s="27"/>
      <c r="T616" s="63"/>
      <c r="U616" s="16"/>
      <c r="V616" s="16"/>
      <c r="W616" s="16"/>
      <c r="X616" s="16"/>
      <c r="Y616" s="16"/>
      <c r="Z616" s="16"/>
      <c r="AA616" s="16"/>
      <c r="AB616" s="27"/>
      <c r="AC616" s="16"/>
      <c r="AD616" s="16"/>
      <c r="AE616" s="27"/>
      <c r="AF616" s="63"/>
      <c r="AG616" s="16"/>
      <c r="AH616" s="16"/>
      <c r="AI616" s="16"/>
      <c r="AJ616" s="16"/>
      <c r="AK616" s="16"/>
      <c r="AL616" s="16"/>
      <c r="AM616" s="16"/>
      <c r="AN616" s="27"/>
      <c r="AO616" s="27"/>
      <c r="AP616" s="16"/>
      <c r="AQ616" s="27"/>
      <c r="AR616" s="27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</row>
    <row r="617" spans="1:56" ht="16.5" customHeight="1">
      <c r="A617" s="16"/>
      <c r="B617" s="16"/>
      <c r="C617" s="16"/>
      <c r="D617" s="27"/>
      <c r="E617" s="27"/>
      <c r="F617" s="27"/>
      <c r="G617" s="27"/>
      <c r="H617" s="27"/>
      <c r="I617" s="16"/>
      <c r="J617" s="16"/>
      <c r="K617" s="16"/>
      <c r="L617" s="16"/>
      <c r="M617" s="16"/>
      <c r="N617" s="16"/>
      <c r="O617" s="16"/>
      <c r="P617" s="27"/>
      <c r="Q617" s="27"/>
      <c r="R617" s="27"/>
      <c r="S617" s="27"/>
      <c r="T617" s="63"/>
      <c r="U617" s="16"/>
      <c r="V617" s="16"/>
      <c r="W617" s="16"/>
      <c r="X617" s="16"/>
      <c r="Y617" s="16"/>
      <c r="Z617" s="16"/>
      <c r="AA617" s="16"/>
      <c r="AB617" s="27"/>
      <c r="AC617" s="16"/>
      <c r="AD617" s="16"/>
      <c r="AE617" s="27"/>
      <c r="AF617" s="63"/>
      <c r="AG617" s="16"/>
      <c r="AH617" s="16"/>
      <c r="AI617" s="16"/>
      <c r="AJ617" s="16"/>
      <c r="AK617" s="16"/>
      <c r="AL617" s="16"/>
      <c r="AM617" s="16"/>
      <c r="AN617" s="27"/>
      <c r="AO617" s="27"/>
      <c r="AP617" s="16"/>
      <c r="AQ617" s="27"/>
      <c r="AR617" s="27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</row>
    <row r="618" spans="1:56" ht="16.5" customHeight="1">
      <c r="A618" s="16"/>
      <c r="B618" s="16"/>
      <c r="C618" s="16"/>
      <c r="D618" s="27"/>
      <c r="E618" s="27"/>
      <c r="F618" s="27"/>
      <c r="G618" s="27"/>
      <c r="H618" s="27"/>
      <c r="I618" s="16"/>
      <c r="J618" s="16"/>
      <c r="K618" s="16"/>
      <c r="L618" s="16"/>
      <c r="M618" s="16"/>
      <c r="N618" s="16"/>
      <c r="O618" s="16"/>
      <c r="P618" s="27"/>
      <c r="Q618" s="27"/>
      <c r="R618" s="27"/>
      <c r="S618" s="27"/>
      <c r="T618" s="63"/>
      <c r="U618" s="16"/>
      <c r="V618" s="16"/>
      <c r="W618" s="16"/>
      <c r="X618" s="16"/>
      <c r="Y618" s="16"/>
      <c r="Z618" s="16"/>
      <c r="AA618" s="16"/>
      <c r="AB618" s="27"/>
      <c r="AC618" s="16"/>
      <c r="AD618" s="16"/>
      <c r="AE618" s="27"/>
      <c r="AF618" s="63"/>
      <c r="AG618" s="16"/>
      <c r="AH618" s="16"/>
      <c r="AI618" s="16"/>
      <c r="AJ618" s="16"/>
      <c r="AK618" s="16"/>
      <c r="AL618" s="16"/>
      <c r="AM618" s="16"/>
      <c r="AN618" s="27"/>
      <c r="AO618" s="27"/>
      <c r="AP618" s="16"/>
      <c r="AQ618" s="27"/>
      <c r="AR618" s="27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</row>
    <row r="619" spans="1:56" ht="16.5" customHeight="1">
      <c r="A619" s="16"/>
      <c r="B619" s="16"/>
      <c r="C619" s="16"/>
      <c r="D619" s="27"/>
      <c r="E619" s="27"/>
      <c r="F619" s="27"/>
      <c r="G619" s="27"/>
      <c r="H619" s="27"/>
      <c r="I619" s="16"/>
      <c r="J619" s="16"/>
      <c r="K619" s="16"/>
      <c r="L619" s="16"/>
      <c r="M619" s="16"/>
      <c r="N619" s="16"/>
      <c r="O619" s="16"/>
      <c r="P619" s="27"/>
      <c r="Q619" s="27"/>
      <c r="R619" s="27"/>
      <c r="S619" s="27"/>
      <c r="T619" s="63"/>
      <c r="U619" s="16"/>
      <c r="V619" s="16"/>
      <c r="W619" s="16"/>
      <c r="X619" s="16"/>
      <c r="Y619" s="16"/>
      <c r="Z619" s="16"/>
      <c r="AA619" s="16"/>
      <c r="AB619" s="27"/>
      <c r="AC619" s="16"/>
      <c r="AD619" s="16"/>
      <c r="AE619" s="27"/>
      <c r="AF619" s="63"/>
      <c r="AG619" s="16"/>
      <c r="AH619" s="16"/>
      <c r="AI619" s="16"/>
      <c r="AJ619" s="16"/>
      <c r="AK619" s="16"/>
      <c r="AL619" s="16"/>
      <c r="AM619" s="16"/>
      <c r="AN619" s="27"/>
      <c r="AO619" s="27"/>
      <c r="AP619" s="16"/>
      <c r="AQ619" s="27"/>
      <c r="AR619" s="27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</row>
    <row r="620" spans="1:56" ht="16.5" customHeight="1">
      <c r="A620" s="16"/>
      <c r="B620" s="16"/>
      <c r="C620" s="16"/>
      <c r="D620" s="27"/>
      <c r="E620" s="27"/>
      <c r="F620" s="27"/>
      <c r="G620" s="27"/>
      <c r="H620" s="27"/>
      <c r="I620" s="16"/>
      <c r="J620" s="16"/>
      <c r="K620" s="16"/>
      <c r="L620" s="16"/>
      <c r="M620" s="16"/>
      <c r="N620" s="16"/>
      <c r="O620" s="16"/>
      <c r="P620" s="27"/>
      <c r="Q620" s="27"/>
      <c r="R620" s="27"/>
      <c r="S620" s="27"/>
      <c r="T620" s="63"/>
      <c r="U620" s="16"/>
      <c r="V620" s="16"/>
      <c r="W620" s="16"/>
      <c r="X620" s="16"/>
      <c r="Y620" s="16"/>
      <c r="Z620" s="16"/>
      <c r="AA620" s="16"/>
      <c r="AB620" s="27"/>
      <c r="AC620" s="16"/>
      <c r="AD620" s="16"/>
      <c r="AE620" s="27"/>
      <c r="AF620" s="63"/>
      <c r="AG620" s="16"/>
      <c r="AH620" s="16"/>
      <c r="AI620" s="16"/>
      <c r="AJ620" s="16"/>
      <c r="AK620" s="16"/>
      <c r="AL620" s="16"/>
      <c r="AM620" s="16"/>
      <c r="AN620" s="27"/>
      <c r="AO620" s="27"/>
      <c r="AP620" s="16"/>
      <c r="AQ620" s="27"/>
      <c r="AR620" s="27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</row>
    <row r="621" spans="1:56" ht="16.5" customHeight="1">
      <c r="A621" s="16"/>
      <c r="B621" s="16"/>
      <c r="C621" s="16"/>
      <c r="D621" s="27"/>
      <c r="E621" s="27"/>
      <c r="F621" s="27"/>
      <c r="G621" s="27"/>
      <c r="H621" s="27"/>
      <c r="I621" s="16"/>
      <c r="J621" s="16"/>
      <c r="K621" s="16"/>
      <c r="L621" s="16"/>
      <c r="M621" s="16"/>
      <c r="N621" s="16"/>
      <c r="O621" s="16"/>
      <c r="P621" s="27"/>
      <c r="Q621" s="27"/>
      <c r="R621" s="27"/>
      <c r="S621" s="27"/>
      <c r="T621" s="63"/>
      <c r="U621" s="16"/>
      <c r="V621" s="16"/>
      <c r="W621" s="16"/>
      <c r="X621" s="16"/>
      <c r="Y621" s="16"/>
      <c r="Z621" s="16"/>
      <c r="AA621" s="16"/>
      <c r="AB621" s="27"/>
      <c r="AC621" s="16"/>
      <c r="AD621" s="16"/>
      <c r="AE621" s="27"/>
      <c r="AF621" s="63"/>
      <c r="AG621" s="16"/>
      <c r="AH621" s="16"/>
      <c r="AI621" s="16"/>
      <c r="AJ621" s="16"/>
      <c r="AK621" s="16"/>
      <c r="AL621" s="16"/>
      <c r="AM621" s="16"/>
      <c r="AN621" s="27"/>
      <c r="AO621" s="27"/>
      <c r="AP621" s="16"/>
      <c r="AQ621" s="27"/>
      <c r="AR621" s="27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</row>
    <row r="622" spans="1:56" ht="16.5" customHeight="1">
      <c r="A622" s="16"/>
      <c r="B622" s="16"/>
      <c r="C622" s="16"/>
      <c r="D622" s="27"/>
      <c r="E622" s="27"/>
      <c r="F622" s="27"/>
      <c r="G622" s="27"/>
      <c r="H622" s="27"/>
      <c r="I622" s="16"/>
      <c r="J622" s="16"/>
      <c r="K622" s="16"/>
      <c r="L622" s="16"/>
      <c r="M622" s="16"/>
      <c r="N622" s="16"/>
      <c r="O622" s="16"/>
      <c r="P622" s="27"/>
      <c r="Q622" s="27"/>
      <c r="R622" s="27"/>
      <c r="S622" s="27"/>
      <c r="T622" s="63"/>
      <c r="U622" s="16"/>
      <c r="V622" s="16"/>
      <c r="W622" s="16"/>
      <c r="X622" s="16"/>
      <c r="Y622" s="16"/>
      <c r="Z622" s="16"/>
      <c r="AA622" s="16"/>
      <c r="AB622" s="27"/>
      <c r="AC622" s="16"/>
      <c r="AD622" s="16"/>
      <c r="AE622" s="27"/>
      <c r="AF622" s="63"/>
      <c r="AG622" s="16"/>
      <c r="AH622" s="16"/>
      <c r="AI622" s="16"/>
      <c r="AJ622" s="16"/>
      <c r="AK622" s="16"/>
      <c r="AL622" s="16"/>
      <c r="AM622" s="16"/>
      <c r="AN622" s="27"/>
      <c r="AO622" s="27"/>
      <c r="AP622" s="16"/>
      <c r="AQ622" s="27"/>
      <c r="AR622" s="27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</row>
    <row r="623" spans="1:56" ht="16.5" customHeight="1">
      <c r="A623" s="16"/>
      <c r="B623" s="16"/>
      <c r="C623" s="16"/>
      <c r="D623" s="27"/>
      <c r="E623" s="27"/>
      <c r="F623" s="27"/>
      <c r="G623" s="27"/>
      <c r="H623" s="27"/>
      <c r="I623" s="16"/>
      <c r="J623" s="16"/>
      <c r="K623" s="16"/>
      <c r="L623" s="16"/>
      <c r="M623" s="16"/>
      <c r="N623" s="16"/>
      <c r="O623" s="16"/>
      <c r="P623" s="27"/>
      <c r="Q623" s="27"/>
      <c r="R623" s="27"/>
      <c r="S623" s="27"/>
      <c r="T623" s="63"/>
      <c r="U623" s="16"/>
      <c r="V623" s="16"/>
      <c r="W623" s="16"/>
      <c r="X623" s="16"/>
      <c r="Y623" s="16"/>
      <c r="Z623" s="16"/>
      <c r="AA623" s="16"/>
      <c r="AB623" s="27"/>
      <c r="AC623" s="16"/>
      <c r="AD623" s="16"/>
      <c r="AE623" s="27"/>
      <c r="AF623" s="63"/>
      <c r="AG623" s="16"/>
      <c r="AH623" s="16"/>
      <c r="AI623" s="16"/>
      <c r="AJ623" s="16"/>
      <c r="AK623" s="16"/>
      <c r="AL623" s="16"/>
      <c r="AM623" s="16"/>
      <c r="AN623" s="27"/>
      <c r="AO623" s="27"/>
      <c r="AP623" s="16"/>
      <c r="AQ623" s="27"/>
      <c r="AR623" s="27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</row>
    <row r="624" spans="1:56" ht="16.5" customHeight="1">
      <c r="A624" s="16"/>
      <c r="B624" s="16"/>
      <c r="C624" s="16"/>
      <c r="D624" s="27"/>
      <c r="E624" s="27"/>
      <c r="F624" s="27"/>
      <c r="G624" s="27"/>
      <c r="H624" s="27"/>
      <c r="I624" s="16"/>
      <c r="J624" s="16"/>
      <c r="K624" s="16"/>
      <c r="L624" s="16"/>
      <c r="M624" s="16"/>
      <c r="N624" s="16"/>
      <c r="O624" s="16"/>
      <c r="P624" s="27"/>
      <c r="Q624" s="27"/>
      <c r="R624" s="27"/>
      <c r="S624" s="27"/>
      <c r="T624" s="63"/>
      <c r="U624" s="16"/>
      <c r="V624" s="16"/>
      <c r="W624" s="16"/>
      <c r="X624" s="16"/>
      <c r="Y624" s="16"/>
      <c r="Z624" s="16"/>
      <c r="AA624" s="16"/>
      <c r="AB624" s="27"/>
      <c r="AC624" s="16"/>
      <c r="AD624" s="16"/>
      <c r="AE624" s="27"/>
      <c r="AF624" s="63"/>
      <c r="AG624" s="16"/>
      <c r="AH624" s="16"/>
      <c r="AI624" s="16"/>
      <c r="AJ624" s="16"/>
      <c r="AK624" s="16"/>
      <c r="AL624" s="16"/>
      <c r="AM624" s="16"/>
      <c r="AN624" s="27"/>
      <c r="AO624" s="27"/>
      <c r="AP624" s="16"/>
      <c r="AQ624" s="27"/>
      <c r="AR624" s="27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</row>
    <row r="625" spans="1:56" ht="16.5" customHeight="1">
      <c r="A625" s="16"/>
      <c r="B625" s="16"/>
      <c r="C625" s="16"/>
      <c r="D625" s="27"/>
      <c r="E625" s="27"/>
      <c r="F625" s="27"/>
      <c r="G625" s="27"/>
      <c r="H625" s="27"/>
      <c r="I625" s="16"/>
      <c r="J625" s="16"/>
      <c r="K625" s="16"/>
      <c r="L625" s="16"/>
      <c r="M625" s="16"/>
      <c r="N625" s="16"/>
      <c r="O625" s="16"/>
      <c r="P625" s="27"/>
      <c r="Q625" s="27"/>
      <c r="R625" s="27"/>
      <c r="S625" s="27"/>
      <c r="T625" s="63"/>
      <c r="U625" s="16"/>
      <c r="V625" s="16"/>
      <c r="W625" s="16"/>
      <c r="X625" s="16"/>
      <c r="Y625" s="16"/>
      <c r="Z625" s="16"/>
      <c r="AA625" s="16"/>
      <c r="AB625" s="27"/>
      <c r="AC625" s="16"/>
      <c r="AD625" s="16"/>
      <c r="AE625" s="27"/>
      <c r="AF625" s="63"/>
      <c r="AG625" s="16"/>
      <c r="AH625" s="16"/>
      <c r="AI625" s="16"/>
      <c r="AJ625" s="16"/>
      <c r="AK625" s="16"/>
      <c r="AL625" s="16"/>
      <c r="AM625" s="16"/>
      <c r="AN625" s="27"/>
      <c r="AO625" s="27"/>
      <c r="AP625" s="16"/>
      <c r="AQ625" s="27"/>
      <c r="AR625" s="27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</row>
    <row r="626" spans="1:56" ht="16.5" customHeight="1">
      <c r="A626" s="16"/>
      <c r="B626" s="16"/>
      <c r="C626" s="16"/>
      <c r="D626" s="27"/>
      <c r="E626" s="27"/>
      <c r="F626" s="27"/>
      <c r="G626" s="27"/>
      <c r="H626" s="27"/>
      <c r="I626" s="16"/>
      <c r="J626" s="16"/>
      <c r="K626" s="16"/>
      <c r="L626" s="16"/>
      <c r="M626" s="16"/>
      <c r="N626" s="16"/>
      <c r="O626" s="16"/>
      <c r="P626" s="27"/>
      <c r="Q626" s="27"/>
      <c r="R626" s="27"/>
      <c r="S626" s="27"/>
      <c r="T626" s="63"/>
      <c r="U626" s="16"/>
      <c r="V626" s="16"/>
      <c r="W626" s="16"/>
      <c r="X626" s="16"/>
      <c r="Y626" s="16"/>
      <c r="Z626" s="16"/>
      <c r="AA626" s="16"/>
      <c r="AB626" s="27"/>
      <c r="AC626" s="16"/>
      <c r="AD626" s="16"/>
      <c r="AE626" s="27"/>
      <c r="AF626" s="63"/>
      <c r="AG626" s="16"/>
      <c r="AH626" s="16"/>
      <c r="AI626" s="16"/>
      <c r="AJ626" s="16"/>
      <c r="AK626" s="16"/>
      <c r="AL626" s="16"/>
      <c r="AM626" s="16"/>
      <c r="AN626" s="27"/>
      <c r="AO626" s="27"/>
      <c r="AP626" s="16"/>
      <c r="AQ626" s="27"/>
      <c r="AR626" s="27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</row>
    <row r="627" spans="1:56" ht="16.5" customHeight="1">
      <c r="A627" s="16"/>
      <c r="B627" s="16"/>
      <c r="C627" s="16"/>
      <c r="D627" s="27"/>
      <c r="E627" s="27"/>
      <c r="F627" s="27"/>
      <c r="G627" s="27"/>
      <c r="H627" s="27"/>
      <c r="I627" s="16"/>
      <c r="J627" s="16"/>
      <c r="K627" s="16"/>
      <c r="L627" s="16"/>
      <c r="M627" s="16"/>
      <c r="N627" s="16"/>
      <c r="O627" s="16"/>
      <c r="P627" s="27"/>
      <c r="Q627" s="27"/>
      <c r="R627" s="27"/>
      <c r="S627" s="27"/>
      <c r="T627" s="63"/>
      <c r="U627" s="16"/>
      <c r="V627" s="16"/>
      <c r="W627" s="16"/>
      <c r="X627" s="16"/>
      <c r="Y627" s="16"/>
      <c r="Z627" s="16"/>
      <c r="AA627" s="16"/>
      <c r="AB627" s="27"/>
      <c r="AC627" s="16"/>
      <c r="AD627" s="16"/>
      <c r="AE627" s="27"/>
      <c r="AF627" s="63"/>
      <c r="AG627" s="16"/>
      <c r="AH627" s="16"/>
      <c r="AI627" s="16"/>
      <c r="AJ627" s="16"/>
      <c r="AK627" s="16"/>
      <c r="AL627" s="16"/>
      <c r="AM627" s="16"/>
      <c r="AN627" s="27"/>
      <c r="AO627" s="27"/>
      <c r="AP627" s="16"/>
      <c r="AQ627" s="27"/>
      <c r="AR627" s="27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</row>
    <row r="628" spans="1:56" ht="16.5" customHeight="1">
      <c r="A628" s="16"/>
      <c r="B628" s="16"/>
      <c r="C628" s="16"/>
      <c r="D628" s="27"/>
      <c r="E628" s="27"/>
      <c r="F628" s="27"/>
      <c r="G628" s="27"/>
      <c r="H628" s="27"/>
      <c r="I628" s="16"/>
      <c r="J628" s="16"/>
      <c r="K628" s="16"/>
      <c r="L628" s="16"/>
      <c r="M628" s="16"/>
      <c r="N628" s="16"/>
      <c r="O628" s="16"/>
      <c r="P628" s="27"/>
      <c r="Q628" s="27"/>
      <c r="R628" s="27"/>
      <c r="S628" s="27"/>
      <c r="T628" s="63"/>
      <c r="U628" s="16"/>
      <c r="V628" s="16"/>
      <c r="W628" s="16"/>
      <c r="X628" s="16"/>
      <c r="Y628" s="16"/>
      <c r="Z628" s="16"/>
      <c r="AA628" s="16"/>
      <c r="AB628" s="27"/>
      <c r="AC628" s="16"/>
      <c r="AD628" s="16"/>
      <c r="AE628" s="27"/>
      <c r="AF628" s="63"/>
      <c r="AG628" s="16"/>
      <c r="AH628" s="16"/>
      <c r="AI628" s="16"/>
      <c r="AJ628" s="16"/>
      <c r="AK628" s="16"/>
      <c r="AL628" s="16"/>
      <c r="AM628" s="16"/>
      <c r="AN628" s="27"/>
      <c r="AO628" s="27"/>
      <c r="AP628" s="16"/>
      <c r="AQ628" s="27"/>
      <c r="AR628" s="27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</row>
    <row r="629" spans="1:56" ht="16.5" customHeight="1">
      <c r="A629" s="16"/>
      <c r="B629" s="16"/>
      <c r="C629" s="16"/>
      <c r="D629" s="27"/>
      <c r="E629" s="27"/>
      <c r="F629" s="27"/>
      <c r="G629" s="27"/>
      <c r="H629" s="27"/>
      <c r="I629" s="16"/>
      <c r="J629" s="16"/>
      <c r="K629" s="16"/>
      <c r="L629" s="16"/>
      <c r="M629" s="16"/>
      <c r="N629" s="16"/>
      <c r="O629" s="16"/>
      <c r="P629" s="27"/>
      <c r="Q629" s="27"/>
      <c r="R629" s="27"/>
      <c r="S629" s="27"/>
      <c r="T629" s="63"/>
      <c r="U629" s="16"/>
      <c r="V629" s="16"/>
      <c r="W629" s="16"/>
      <c r="X629" s="16"/>
      <c r="Y629" s="16"/>
      <c r="Z629" s="16"/>
      <c r="AA629" s="16"/>
      <c r="AB629" s="27"/>
      <c r="AC629" s="16"/>
      <c r="AD629" s="16"/>
      <c r="AE629" s="27"/>
      <c r="AF629" s="63"/>
      <c r="AG629" s="16"/>
      <c r="AH629" s="16"/>
      <c r="AI629" s="16"/>
      <c r="AJ629" s="16"/>
      <c r="AK629" s="16"/>
      <c r="AL629" s="16"/>
      <c r="AM629" s="16"/>
      <c r="AN629" s="27"/>
      <c r="AO629" s="27"/>
      <c r="AP629" s="16"/>
      <c r="AQ629" s="27"/>
      <c r="AR629" s="27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</row>
    <row r="630" spans="1:56" ht="16.5" customHeight="1">
      <c r="A630" s="16"/>
      <c r="B630" s="16"/>
      <c r="C630" s="16"/>
      <c r="D630" s="27"/>
      <c r="E630" s="27"/>
      <c r="F630" s="27"/>
      <c r="G630" s="27"/>
      <c r="H630" s="27"/>
      <c r="I630" s="16"/>
      <c r="J630" s="16"/>
      <c r="K630" s="16"/>
      <c r="L630" s="16"/>
      <c r="M630" s="16"/>
      <c r="N630" s="16"/>
      <c r="O630" s="16"/>
      <c r="P630" s="27"/>
      <c r="Q630" s="27"/>
      <c r="R630" s="27"/>
      <c r="S630" s="27"/>
      <c r="T630" s="63"/>
      <c r="U630" s="16"/>
      <c r="V630" s="16"/>
      <c r="W630" s="16"/>
      <c r="X630" s="16"/>
      <c r="Y630" s="16"/>
      <c r="Z630" s="16"/>
      <c r="AA630" s="16"/>
      <c r="AB630" s="27"/>
      <c r="AC630" s="16"/>
      <c r="AD630" s="16"/>
      <c r="AE630" s="27"/>
      <c r="AF630" s="63"/>
      <c r="AG630" s="16"/>
      <c r="AH630" s="16"/>
      <c r="AI630" s="16"/>
      <c r="AJ630" s="16"/>
      <c r="AK630" s="16"/>
      <c r="AL630" s="16"/>
      <c r="AM630" s="16"/>
      <c r="AN630" s="27"/>
      <c r="AO630" s="27"/>
      <c r="AP630" s="16"/>
      <c r="AQ630" s="27"/>
      <c r="AR630" s="27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</row>
    <row r="631" spans="1:56" ht="15" customHeight="1">
      <c r="A631" s="16"/>
      <c r="B631" s="16"/>
      <c r="C631" s="16"/>
      <c r="D631" s="27"/>
      <c r="E631" s="27"/>
      <c r="F631" s="27"/>
      <c r="G631" s="27"/>
      <c r="H631" s="27"/>
      <c r="I631" s="16"/>
      <c r="J631" s="16"/>
      <c r="K631" s="16"/>
      <c r="L631" s="82"/>
      <c r="M631" s="16"/>
      <c r="N631" s="16"/>
      <c r="O631" s="16"/>
      <c r="P631" s="27"/>
      <c r="Q631" s="27"/>
      <c r="R631" s="27"/>
      <c r="S631" s="27"/>
      <c r="T631" s="63"/>
      <c r="U631" s="16"/>
      <c r="V631" s="16"/>
      <c r="W631" s="16"/>
      <c r="X631" s="82"/>
      <c r="Y631" s="16"/>
      <c r="Z631" s="16"/>
      <c r="AA631" s="16"/>
      <c r="AB631" s="27"/>
      <c r="AC631" s="16"/>
      <c r="AD631" s="16"/>
      <c r="AE631" s="27"/>
      <c r="AF631" s="63"/>
      <c r="AG631" s="16"/>
      <c r="AH631" s="16"/>
      <c r="AI631" s="16"/>
      <c r="AJ631" s="82"/>
      <c r="AK631" s="82"/>
      <c r="AL631" s="82"/>
      <c r="AM631" s="82"/>
      <c r="AN631" s="82"/>
      <c r="AO631" s="82"/>
      <c r="AP631" s="82"/>
      <c r="AQ631" s="82"/>
      <c r="AR631" s="82"/>
      <c r="AS631" s="82"/>
      <c r="AT631" s="82"/>
      <c r="AU631" s="82"/>
      <c r="AV631" s="82"/>
      <c r="AW631" s="82"/>
      <c r="AX631" s="82"/>
      <c r="AY631" s="82"/>
      <c r="AZ631" s="82"/>
      <c r="BA631" s="82"/>
      <c r="BB631" s="82"/>
      <c r="BC631" s="82"/>
      <c r="BD631" s="82"/>
    </row>
    <row r="632" spans="1:56" ht="15" customHeight="1">
      <c r="A632" s="16"/>
      <c r="B632" s="16"/>
      <c r="C632" s="16"/>
      <c r="D632" s="27"/>
      <c r="E632" s="27"/>
      <c r="F632" s="27"/>
      <c r="G632" s="27"/>
      <c r="H632" s="27"/>
      <c r="I632" s="16"/>
      <c r="J632" s="16"/>
      <c r="K632" s="16"/>
      <c r="L632" s="82"/>
      <c r="M632" s="16"/>
      <c r="N632" s="16"/>
      <c r="O632" s="16"/>
      <c r="P632" s="27"/>
      <c r="Q632" s="27"/>
      <c r="R632" s="27"/>
      <c r="S632" s="27"/>
      <c r="T632" s="63"/>
      <c r="U632" s="16"/>
      <c r="V632" s="16"/>
      <c r="W632" s="16"/>
      <c r="X632" s="82"/>
      <c r="Y632" s="16"/>
      <c r="Z632" s="16"/>
      <c r="AA632" s="16"/>
      <c r="AB632" s="27"/>
      <c r="AC632" s="16"/>
      <c r="AD632" s="16"/>
      <c r="AE632" s="27"/>
      <c r="AF632" s="63"/>
      <c r="AG632" s="16"/>
      <c r="AH632" s="16"/>
      <c r="AI632" s="16"/>
      <c r="AJ632" s="82"/>
      <c r="AK632" s="82"/>
      <c r="AL632" s="82"/>
      <c r="AM632" s="82"/>
      <c r="AN632" s="82"/>
      <c r="AO632" s="82"/>
      <c r="AP632" s="82"/>
      <c r="AQ632" s="82"/>
      <c r="AR632" s="82"/>
      <c r="AS632" s="82"/>
      <c r="AT632" s="82"/>
      <c r="AU632" s="82"/>
      <c r="AV632" s="82"/>
      <c r="AW632" s="82"/>
      <c r="AX632" s="82"/>
      <c r="AY632" s="82"/>
      <c r="AZ632" s="82"/>
      <c r="BA632" s="82"/>
      <c r="BB632" s="82"/>
      <c r="BC632" s="82"/>
      <c r="BD632" s="82"/>
    </row>
    <row r="633" spans="1:56" ht="15" customHeight="1">
      <c r="A633" s="16"/>
      <c r="B633" s="16"/>
      <c r="C633" s="16"/>
      <c r="D633" s="27"/>
      <c r="E633" s="27"/>
      <c r="F633" s="27"/>
      <c r="G633" s="27"/>
      <c r="H633" s="27"/>
      <c r="I633" s="16"/>
      <c r="J633" s="16"/>
      <c r="K633" s="16"/>
      <c r="L633" s="82"/>
      <c r="M633" s="16"/>
      <c r="N633" s="16"/>
      <c r="O633" s="16"/>
      <c r="P633" s="27"/>
      <c r="Q633" s="27"/>
      <c r="R633" s="27"/>
      <c r="S633" s="27"/>
      <c r="T633" s="63"/>
      <c r="U633" s="16"/>
      <c r="V633" s="16"/>
      <c r="W633" s="16"/>
      <c r="X633" s="82"/>
      <c r="Y633" s="16"/>
      <c r="Z633" s="16"/>
      <c r="AA633" s="16"/>
      <c r="AB633" s="27"/>
      <c r="AC633" s="16"/>
      <c r="AD633" s="16"/>
      <c r="AE633" s="27"/>
      <c r="AF633" s="63"/>
      <c r="AG633" s="16"/>
      <c r="AH633" s="16"/>
      <c r="AI633" s="16"/>
      <c r="AJ633" s="82"/>
      <c r="AK633" s="82"/>
      <c r="AL633" s="82"/>
      <c r="AM633" s="82"/>
      <c r="AN633" s="82"/>
      <c r="AO633" s="82"/>
      <c r="AP633" s="82"/>
      <c r="AQ633" s="82"/>
      <c r="AR633" s="82"/>
      <c r="AS633" s="82"/>
      <c r="AT633" s="82"/>
      <c r="AU633" s="82"/>
      <c r="AV633" s="82"/>
      <c r="AW633" s="82"/>
      <c r="AX633" s="82"/>
      <c r="AY633" s="82"/>
      <c r="AZ633" s="82"/>
      <c r="BA633" s="82"/>
      <c r="BB633" s="82"/>
      <c r="BC633" s="82"/>
      <c r="BD633" s="82"/>
    </row>
    <row r="634" spans="1:56" ht="15" customHeight="1">
      <c r="A634" s="16"/>
      <c r="B634" s="16"/>
      <c r="C634" s="16"/>
      <c r="D634" s="27"/>
      <c r="E634" s="27"/>
      <c r="F634" s="27"/>
      <c r="G634" s="27"/>
      <c r="H634" s="27"/>
      <c r="I634" s="16"/>
      <c r="J634" s="16"/>
      <c r="K634" s="16"/>
      <c r="L634" s="82"/>
      <c r="M634" s="16"/>
      <c r="N634" s="16"/>
      <c r="O634" s="16"/>
      <c r="P634" s="27"/>
      <c r="Q634" s="27"/>
      <c r="R634" s="27"/>
      <c r="S634" s="27"/>
      <c r="T634" s="63"/>
      <c r="U634" s="16"/>
      <c r="V634" s="16"/>
      <c r="W634" s="16"/>
      <c r="X634" s="82"/>
      <c r="Y634" s="16"/>
      <c r="Z634" s="16"/>
      <c r="AA634" s="16"/>
      <c r="AB634" s="27"/>
      <c r="AC634" s="16"/>
      <c r="AD634" s="16"/>
      <c r="AE634" s="27"/>
      <c r="AF634" s="63"/>
      <c r="AG634" s="16"/>
      <c r="AH634" s="16"/>
      <c r="AI634" s="16"/>
      <c r="AJ634" s="82"/>
      <c r="AK634" s="82"/>
      <c r="AL634" s="82"/>
      <c r="AM634" s="82"/>
      <c r="AN634" s="82"/>
      <c r="AO634" s="82"/>
      <c r="AP634" s="82"/>
      <c r="AQ634" s="82"/>
      <c r="AR634" s="82"/>
      <c r="AS634" s="82"/>
      <c r="AT634" s="82"/>
      <c r="AU634" s="82"/>
      <c r="AV634" s="82"/>
      <c r="AW634" s="82"/>
      <c r="AX634" s="82"/>
      <c r="AY634" s="82"/>
      <c r="AZ634" s="82"/>
      <c r="BA634" s="82"/>
      <c r="BB634" s="82"/>
      <c r="BC634" s="82"/>
      <c r="BD634" s="82"/>
    </row>
    <row r="635" spans="1:56" ht="15" customHeight="1">
      <c r="A635" s="16"/>
      <c r="B635" s="16"/>
      <c r="C635" s="16"/>
      <c r="D635" s="27"/>
      <c r="E635" s="27"/>
      <c r="F635" s="27"/>
      <c r="G635" s="27"/>
      <c r="H635" s="27"/>
      <c r="I635" s="16"/>
      <c r="J635" s="16"/>
      <c r="K635" s="16"/>
      <c r="L635" s="82"/>
      <c r="M635" s="16"/>
      <c r="N635" s="16"/>
      <c r="O635" s="16"/>
      <c r="P635" s="27"/>
      <c r="Q635" s="27"/>
      <c r="R635" s="27"/>
      <c r="S635" s="27"/>
      <c r="T635" s="63"/>
      <c r="U635" s="16"/>
      <c r="V635" s="16"/>
      <c r="W635" s="16"/>
      <c r="X635" s="82"/>
      <c r="Y635" s="16"/>
      <c r="Z635" s="16"/>
      <c r="AA635" s="16"/>
      <c r="AB635" s="27"/>
      <c r="AC635" s="16"/>
      <c r="AD635" s="16"/>
      <c r="AE635" s="27"/>
      <c r="AF635" s="63"/>
      <c r="AG635" s="16"/>
      <c r="AH635" s="16"/>
      <c r="AI635" s="16"/>
      <c r="AJ635" s="82"/>
      <c r="AK635" s="82"/>
      <c r="AL635" s="82"/>
      <c r="AM635" s="82"/>
      <c r="AN635" s="82"/>
      <c r="AO635" s="82"/>
      <c r="AP635" s="82"/>
      <c r="AQ635" s="82"/>
      <c r="AR635" s="82"/>
      <c r="AS635" s="82"/>
      <c r="AT635" s="82"/>
      <c r="AU635" s="82"/>
      <c r="AV635" s="82"/>
      <c r="AW635" s="82"/>
      <c r="AX635" s="82"/>
      <c r="AY635" s="82"/>
      <c r="AZ635" s="82"/>
      <c r="BA635" s="82"/>
      <c r="BB635" s="82"/>
      <c r="BC635" s="82"/>
      <c r="BD635" s="82"/>
    </row>
    <row r="636" spans="1:56" ht="15" customHeight="1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16"/>
      <c r="N636" s="16"/>
      <c r="O636" s="16"/>
      <c r="P636" s="27"/>
      <c r="Q636" s="27"/>
      <c r="R636" s="27"/>
      <c r="S636" s="27"/>
      <c r="T636" s="63"/>
      <c r="U636" s="16"/>
      <c r="V636" s="16"/>
      <c r="W636" s="16"/>
      <c r="X636" s="82"/>
      <c r="Y636" s="16"/>
      <c r="Z636" s="16"/>
      <c r="AA636" s="16"/>
      <c r="AB636" s="27"/>
      <c r="AC636" s="16"/>
      <c r="AD636" s="16"/>
      <c r="AE636" s="27"/>
      <c r="AF636" s="63"/>
      <c r="AG636" s="16"/>
      <c r="AH636" s="16"/>
      <c r="AI636" s="16"/>
      <c r="AJ636" s="82"/>
      <c r="AK636" s="82"/>
      <c r="AL636" s="82"/>
      <c r="AM636" s="82"/>
      <c r="AN636" s="82"/>
      <c r="AO636" s="82"/>
      <c r="AP636" s="82"/>
      <c r="AQ636" s="82"/>
      <c r="AR636" s="82"/>
      <c r="AS636" s="82"/>
      <c r="AT636" s="82"/>
      <c r="AU636" s="82"/>
      <c r="AV636" s="82"/>
      <c r="AW636" s="82"/>
      <c r="AX636" s="82"/>
      <c r="AY636" s="82"/>
      <c r="AZ636" s="82"/>
      <c r="BA636" s="82"/>
      <c r="BB636" s="82"/>
      <c r="BC636" s="82"/>
      <c r="BD636" s="82"/>
    </row>
    <row r="637" spans="1:56" ht="15" customHeight="1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16"/>
      <c r="N637" s="16"/>
      <c r="O637" s="16"/>
      <c r="P637" s="27"/>
      <c r="Q637" s="27"/>
      <c r="R637" s="27"/>
      <c r="S637" s="27"/>
      <c r="T637" s="63"/>
      <c r="U637" s="16"/>
      <c r="V637" s="16"/>
      <c r="W637" s="16"/>
      <c r="X637" s="82"/>
      <c r="Y637" s="16"/>
      <c r="Z637" s="16"/>
      <c r="AA637" s="16"/>
      <c r="AB637" s="27"/>
      <c r="AC637" s="16"/>
      <c r="AD637" s="16"/>
      <c r="AE637" s="27"/>
      <c r="AF637" s="63"/>
      <c r="AG637" s="16"/>
      <c r="AH637" s="16"/>
      <c r="AI637" s="16"/>
      <c r="AJ637" s="82"/>
      <c r="AK637" s="82"/>
      <c r="AL637" s="82"/>
      <c r="AM637" s="82"/>
      <c r="AN637" s="82"/>
      <c r="AO637" s="82"/>
      <c r="AP637" s="82"/>
      <c r="AQ637" s="82"/>
      <c r="AR637" s="82"/>
      <c r="AS637" s="82"/>
      <c r="AT637" s="82"/>
      <c r="AU637" s="82"/>
      <c r="AV637" s="82"/>
      <c r="AW637" s="82"/>
      <c r="AX637" s="82"/>
      <c r="AY637" s="82"/>
      <c r="AZ637" s="82"/>
      <c r="BA637" s="82"/>
      <c r="BB637" s="82"/>
      <c r="BC637" s="82"/>
      <c r="BD637" s="82"/>
    </row>
    <row r="638" spans="1:56" ht="15" customHeight="1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16"/>
      <c r="N638" s="16"/>
      <c r="O638" s="16"/>
      <c r="P638" s="27"/>
      <c r="Q638" s="27"/>
      <c r="R638" s="27"/>
      <c r="S638" s="27"/>
      <c r="T638" s="63"/>
      <c r="U638" s="16"/>
      <c r="V638" s="16"/>
      <c r="W638" s="16"/>
      <c r="X638" s="82"/>
      <c r="Y638" s="82"/>
      <c r="Z638" s="82"/>
      <c r="AA638" s="82"/>
      <c r="AB638" s="82"/>
      <c r="AC638" s="82"/>
      <c r="AD638" s="82"/>
      <c r="AE638" s="82"/>
      <c r="AF638" s="82"/>
      <c r="AG638" s="82"/>
      <c r="AH638" s="82"/>
      <c r="AI638" s="82"/>
      <c r="AJ638" s="82"/>
      <c r="AK638" s="82"/>
      <c r="AL638" s="82"/>
      <c r="AM638" s="82"/>
      <c r="AN638" s="82"/>
      <c r="AO638" s="82"/>
      <c r="AP638" s="82"/>
      <c r="AQ638" s="82"/>
      <c r="AR638" s="82"/>
      <c r="AS638" s="82"/>
      <c r="AT638" s="82"/>
      <c r="AU638" s="82"/>
      <c r="AV638" s="82"/>
      <c r="AW638" s="82"/>
      <c r="AX638" s="82"/>
      <c r="AY638" s="82"/>
      <c r="AZ638" s="82"/>
      <c r="BA638" s="82"/>
      <c r="BB638" s="82"/>
      <c r="BC638" s="82"/>
      <c r="BD638" s="82"/>
    </row>
    <row r="639" spans="1:56" ht="15" customHeight="1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16"/>
      <c r="N639" s="16"/>
      <c r="O639" s="16"/>
      <c r="P639" s="27"/>
      <c r="Q639" s="27"/>
      <c r="R639" s="27"/>
      <c r="S639" s="27"/>
      <c r="T639" s="63"/>
      <c r="U639" s="16"/>
      <c r="V639" s="16"/>
      <c r="W639" s="16"/>
      <c r="X639" s="82"/>
      <c r="Y639" s="82"/>
      <c r="Z639" s="82"/>
      <c r="AA639" s="82"/>
      <c r="AB639" s="82"/>
      <c r="AC639" s="82"/>
      <c r="AD639" s="82"/>
      <c r="AE639" s="82"/>
      <c r="AF639" s="82"/>
      <c r="AG639" s="82"/>
      <c r="AH639" s="82"/>
      <c r="AI639" s="82"/>
      <c r="AJ639" s="82"/>
      <c r="AK639" s="82"/>
      <c r="AL639" s="82"/>
      <c r="AM639" s="82"/>
      <c r="AN639" s="82"/>
      <c r="AO639" s="82"/>
      <c r="AP639" s="82"/>
      <c r="AQ639" s="82"/>
      <c r="AR639" s="82"/>
      <c r="AS639" s="82"/>
      <c r="AT639" s="82"/>
      <c r="AU639" s="82"/>
      <c r="AV639" s="82"/>
      <c r="AW639" s="82"/>
      <c r="AX639" s="82"/>
      <c r="AY639" s="82"/>
      <c r="AZ639" s="82"/>
      <c r="BA639" s="82"/>
      <c r="BB639" s="82"/>
      <c r="BC639" s="82"/>
      <c r="BD639" s="82"/>
    </row>
    <row r="640" spans="1:56" ht="15" customHeight="1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16"/>
      <c r="N640" s="16"/>
      <c r="O640" s="16"/>
      <c r="P640" s="27"/>
      <c r="Q640" s="27"/>
      <c r="R640" s="27"/>
      <c r="S640" s="27"/>
      <c r="T640" s="63"/>
      <c r="U640" s="16"/>
      <c r="V640" s="16"/>
      <c r="W640" s="16"/>
      <c r="X640" s="82"/>
      <c r="Y640" s="82"/>
      <c r="Z640" s="82"/>
      <c r="AA640" s="82"/>
      <c r="AB640" s="82"/>
      <c r="AC640" s="82"/>
      <c r="AD640" s="82"/>
      <c r="AE640" s="82"/>
      <c r="AF640" s="82"/>
      <c r="AG640" s="82"/>
      <c r="AH640" s="82"/>
      <c r="AI640" s="82"/>
      <c r="AJ640" s="82"/>
      <c r="AK640" s="82"/>
      <c r="AL640" s="82"/>
      <c r="AM640" s="82"/>
      <c r="AN640" s="82"/>
      <c r="AO640" s="82"/>
      <c r="AP640" s="82"/>
      <c r="AQ640" s="82"/>
      <c r="AR640" s="82"/>
      <c r="AS640" s="82"/>
      <c r="AT640" s="82"/>
      <c r="AU640" s="82"/>
      <c r="AV640" s="82"/>
      <c r="AW640" s="82"/>
      <c r="AX640" s="82"/>
      <c r="AY640" s="82"/>
      <c r="AZ640" s="82"/>
      <c r="BA640" s="82"/>
      <c r="BB640" s="82"/>
      <c r="BC640" s="82"/>
      <c r="BD640" s="82"/>
    </row>
    <row r="641" spans="1:56" ht="15" customHeight="1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16"/>
      <c r="N641" s="16"/>
      <c r="O641" s="16"/>
      <c r="P641" s="27"/>
      <c r="Q641" s="27"/>
      <c r="R641" s="27"/>
      <c r="S641" s="27"/>
      <c r="T641" s="63"/>
      <c r="U641" s="16"/>
      <c r="V641" s="16"/>
      <c r="W641" s="16"/>
      <c r="X641" s="82"/>
      <c r="Y641" s="82"/>
      <c r="Z641" s="82"/>
      <c r="AA641" s="82"/>
      <c r="AB641" s="82"/>
      <c r="AC641" s="82"/>
      <c r="AD641" s="82"/>
      <c r="AE641" s="82"/>
      <c r="AF641" s="82"/>
      <c r="AG641" s="82"/>
      <c r="AH641" s="82"/>
      <c r="AI641" s="82"/>
      <c r="AJ641" s="82"/>
      <c r="AK641" s="82"/>
      <c r="AL641" s="82"/>
      <c r="AM641" s="82"/>
      <c r="AN641" s="82"/>
      <c r="AO641" s="82"/>
      <c r="AP641" s="82"/>
      <c r="AQ641" s="82"/>
      <c r="AR641" s="82"/>
      <c r="AS641" s="82"/>
      <c r="AT641" s="82"/>
      <c r="AU641" s="82"/>
      <c r="AV641" s="82"/>
      <c r="AW641" s="82"/>
      <c r="AX641" s="82"/>
      <c r="AY641" s="82"/>
      <c r="AZ641" s="82"/>
      <c r="BA641" s="82"/>
      <c r="BB641" s="82"/>
      <c r="BC641" s="82"/>
      <c r="BD641" s="82"/>
    </row>
    <row r="642" spans="1:56" ht="15" customHeight="1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16"/>
      <c r="N642" s="16"/>
      <c r="O642" s="16"/>
      <c r="P642" s="27"/>
      <c r="Q642" s="27"/>
      <c r="R642" s="27"/>
      <c r="S642" s="27"/>
      <c r="T642" s="63"/>
      <c r="U642" s="16"/>
      <c r="V642" s="16"/>
      <c r="W642" s="16"/>
      <c r="X642" s="82"/>
      <c r="Y642" s="82"/>
      <c r="Z642" s="82"/>
      <c r="AA642" s="82"/>
      <c r="AB642" s="82"/>
      <c r="AC642" s="82"/>
      <c r="AD642" s="82"/>
      <c r="AE642" s="82"/>
      <c r="AF642" s="82"/>
      <c r="AG642" s="82"/>
      <c r="AH642" s="82"/>
      <c r="AI642" s="82"/>
      <c r="AJ642" s="82"/>
      <c r="AK642" s="82"/>
      <c r="AL642" s="82"/>
      <c r="AM642" s="82"/>
      <c r="AN642" s="82"/>
      <c r="AO642" s="82"/>
      <c r="AP642" s="82"/>
      <c r="AQ642" s="82"/>
      <c r="AR642" s="82"/>
      <c r="AS642" s="82"/>
      <c r="AT642" s="82"/>
      <c r="AU642" s="82"/>
      <c r="AV642" s="82"/>
      <c r="AW642" s="82"/>
      <c r="AX642" s="82"/>
      <c r="AY642" s="82"/>
      <c r="AZ642" s="82"/>
      <c r="BA642" s="82"/>
      <c r="BB642" s="82"/>
      <c r="BC642" s="82"/>
      <c r="BD642" s="82"/>
    </row>
    <row r="643" spans="1:56" ht="15" customHeight="1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16"/>
      <c r="N643" s="16"/>
      <c r="O643" s="16"/>
      <c r="P643" s="27"/>
      <c r="Q643" s="27"/>
      <c r="R643" s="27"/>
      <c r="S643" s="27"/>
      <c r="T643" s="63"/>
      <c r="U643" s="16"/>
      <c r="V643" s="16"/>
      <c r="W643" s="16"/>
      <c r="X643" s="82"/>
      <c r="Y643" s="82"/>
      <c r="Z643" s="82"/>
      <c r="AA643" s="82"/>
      <c r="AB643" s="82"/>
      <c r="AC643" s="82"/>
      <c r="AD643" s="82"/>
      <c r="AE643" s="82"/>
      <c r="AF643" s="82"/>
      <c r="AG643" s="82"/>
      <c r="AH643" s="82"/>
      <c r="AI643" s="82"/>
      <c r="AJ643" s="82"/>
      <c r="AK643" s="82"/>
      <c r="AL643" s="82"/>
      <c r="AM643" s="82"/>
      <c r="AN643" s="82"/>
      <c r="AO643" s="82"/>
      <c r="AP643" s="82"/>
      <c r="AQ643" s="82"/>
      <c r="AR643" s="82"/>
      <c r="AS643" s="82"/>
      <c r="AT643" s="82"/>
      <c r="AU643" s="82"/>
      <c r="AV643" s="82"/>
      <c r="AW643" s="82"/>
      <c r="AX643" s="82"/>
      <c r="AY643" s="82"/>
      <c r="AZ643" s="82"/>
      <c r="BA643" s="82"/>
      <c r="BB643" s="82"/>
      <c r="BC643" s="82"/>
      <c r="BD643" s="82"/>
    </row>
    <row r="644" spans="1:56" ht="15" customHeight="1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16"/>
      <c r="N644" s="16"/>
      <c r="O644" s="16"/>
      <c r="P644" s="27"/>
      <c r="Q644" s="27"/>
      <c r="R644" s="27"/>
      <c r="S644" s="27"/>
      <c r="T644" s="63"/>
      <c r="U644" s="16"/>
      <c r="V644" s="16"/>
      <c r="W644" s="16"/>
      <c r="X644" s="82"/>
      <c r="Y644" s="82"/>
      <c r="Z644" s="82"/>
      <c r="AA644" s="82"/>
      <c r="AB644" s="82"/>
      <c r="AC644" s="82"/>
      <c r="AD644" s="82"/>
      <c r="AE644" s="82"/>
      <c r="AF644" s="82"/>
      <c r="AG644" s="82"/>
      <c r="AH644" s="82"/>
      <c r="AI644" s="82"/>
      <c r="AJ644" s="82"/>
      <c r="AK644" s="82"/>
      <c r="AL644" s="82"/>
      <c r="AM644" s="82"/>
      <c r="AN644" s="82"/>
      <c r="AO644" s="82"/>
      <c r="AP644" s="82"/>
      <c r="AQ644" s="82"/>
      <c r="AR644" s="82"/>
      <c r="AS644" s="82"/>
      <c r="AT644" s="82"/>
      <c r="AU644" s="82"/>
      <c r="AV644" s="82"/>
      <c r="AW644" s="82"/>
      <c r="AX644" s="82"/>
      <c r="AY644" s="82"/>
      <c r="AZ644" s="82"/>
      <c r="BA644" s="82"/>
      <c r="BB644" s="82"/>
      <c r="BC644" s="82"/>
      <c r="BD644" s="82"/>
    </row>
    <row r="645" spans="1:56" ht="15" customHeight="1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16"/>
      <c r="N645" s="16"/>
      <c r="O645" s="16"/>
      <c r="P645" s="27"/>
      <c r="Q645" s="27"/>
      <c r="R645" s="27"/>
      <c r="S645" s="27"/>
      <c r="T645" s="63"/>
      <c r="U645" s="16"/>
      <c r="V645" s="16"/>
      <c r="W645" s="16"/>
      <c r="X645" s="82"/>
      <c r="Y645" s="82"/>
      <c r="Z645" s="82"/>
      <c r="AA645" s="82"/>
      <c r="AB645" s="82"/>
      <c r="AC645" s="82"/>
      <c r="AD645" s="82"/>
      <c r="AE645" s="82"/>
      <c r="AF645" s="82"/>
      <c r="AG645" s="82"/>
      <c r="AH645" s="82"/>
      <c r="AI645" s="82"/>
      <c r="AJ645" s="82"/>
      <c r="AK645" s="82"/>
      <c r="AL645" s="82"/>
      <c r="AM645" s="82"/>
      <c r="AN645" s="82"/>
      <c r="AO645" s="82"/>
      <c r="AP645" s="82"/>
      <c r="AQ645" s="82"/>
      <c r="AR645" s="82"/>
      <c r="AS645" s="82"/>
      <c r="AT645" s="82"/>
      <c r="AU645" s="82"/>
      <c r="AV645" s="82"/>
      <c r="AW645" s="82"/>
      <c r="AX645" s="82"/>
      <c r="AY645" s="82"/>
      <c r="AZ645" s="82"/>
      <c r="BA645" s="82"/>
      <c r="BB645" s="82"/>
      <c r="BC645" s="82"/>
      <c r="BD645" s="82"/>
    </row>
    <row r="646" spans="1:56" ht="15" customHeight="1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16"/>
      <c r="N646" s="16"/>
      <c r="O646" s="16"/>
      <c r="P646" s="27"/>
      <c r="Q646" s="27"/>
      <c r="R646" s="27"/>
      <c r="S646" s="27"/>
      <c r="T646" s="63"/>
      <c r="U646" s="16"/>
      <c r="V646" s="16"/>
      <c r="W646" s="16"/>
      <c r="X646" s="82"/>
      <c r="Y646" s="82"/>
      <c r="Z646" s="82"/>
      <c r="AA646" s="82"/>
      <c r="AB646" s="82"/>
      <c r="AC646" s="82"/>
      <c r="AD646" s="82"/>
      <c r="AE646" s="82"/>
      <c r="AF646" s="82"/>
      <c r="AG646" s="82"/>
      <c r="AH646" s="82"/>
      <c r="AI646" s="82"/>
      <c r="AJ646" s="82"/>
      <c r="AK646" s="82"/>
      <c r="AL646" s="82"/>
      <c r="AM646" s="82"/>
      <c r="AN646" s="82"/>
      <c r="AO646" s="82"/>
      <c r="AP646" s="82"/>
      <c r="AQ646" s="82"/>
      <c r="AR646" s="82"/>
      <c r="AS646" s="82"/>
      <c r="AT646" s="82"/>
      <c r="AU646" s="82"/>
      <c r="AV646" s="82"/>
      <c r="AW646" s="82"/>
      <c r="AX646" s="82"/>
      <c r="AY646" s="82"/>
      <c r="AZ646" s="82"/>
      <c r="BA646" s="82"/>
      <c r="BB646" s="82"/>
      <c r="BC646" s="82"/>
      <c r="BD646" s="82"/>
    </row>
    <row r="647" spans="1:56" ht="15" customHeight="1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16"/>
      <c r="N647" s="16"/>
      <c r="O647" s="16"/>
      <c r="P647" s="27"/>
      <c r="Q647" s="27"/>
      <c r="R647" s="27"/>
      <c r="S647" s="27"/>
      <c r="T647" s="63"/>
      <c r="U647" s="16"/>
      <c r="V647" s="16"/>
      <c r="W647" s="16"/>
      <c r="X647" s="82"/>
      <c r="Y647" s="82"/>
      <c r="Z647" s="82"/>
      <c r="AA647" s="82"/>
      <c r="AB647" s="82"/>
      <c r="AC647" s="82"/>
      <c r="AD647" s="82"/>
      <c r="AE647" s="82"/>
      <c r="AF647" s="82"/>
      <c r="AG647" s="82"/>
      <c r="AH647" s="82"/>
      <c r="AI647" s="82"/>
      <c r="AJ647" s="82"/>
      <c r="AK647" s="82"/>
      <c r="AL647" s="82"/>
      <c r="AM647" s="82"/>
      <c r="AN647" s="82"/>
      <c r="AO647" s="82"/>
      <c r="AP647" s="82"/>
      <c r="AQ647" s="82"/>
      <c r="AR647" s="82"/>
      <c r="AS647" s="82"/>
      <c r="AT647" s="82"/>
      <c r="AU647" s="82"/>
      <c r="AV647" s="82"/>
      <c r="AW647" s="82"/>
      <c r="AX647" s="82"/>
      <c r="AY647" s="82"/>
      <c r="AZ647" s="82"/>
      <c r="BA647" s="82"/>
      <c r="BB647" s="82"/>
      <c r="BC647" s="82"/>
      <c r="BD647" s="82"/>
    </row>
  </sheetData>
  <mergeCells count="54">
    <mergeCell ref="A342:C342"/>
    <mergeCell ref="M420:O420"/>
    <mergeCell ref="M427:O427"/>
    <mergeCell ref="Y80:AA80"/>
    <mergeCell ref="Y127:AA127"/>
    <mergeCell ref="Y134:AA134"/>
    <mergeCell ref="Y153:AA153"/>
    <mergeCell ref="Y172:AA172"/>
    <mergeCell ref="Y191:AA191"/>
    <mergeCell ref="Y210:AA210"/>
    <mergeCell ref="Y229:AA229"/>
    <mergeCell ref="Y248:AA248"/>
    <mergeCell ref="Y291:AA291"/>
    <mergeCell ref="M308:O308"/>
    <mergeCell ref="A316:C316"/>
    <mergeCell ref="A154:C154"/>
    <mergeCell ref="M155:O155"/>
    <mergeCell ref="A158:C158"/>
    <mergeCell ref="M166:O166"/>
    <mergeCell ref="M208:O208"/>
    <mergeCell ref="Y21:AA21"/>
    <mergeCell ref="Y30:AA30"/>
    <mergeCell ref="M34:O34"/>
    <mergeCell ref="Y39:AA39"/>
    <mergeCell ref="A146:C146"/>
    <mergeCell ref="Y47:AA47"/>
    <mergeCell ref="Y55:AA55"/>
    <mergeCell ref="A61:C61"/>
    <mergeCell ref="Y64:AA64"/>
    <mergeCell ref="Y72:AA72"/>
    <mergeCell ref="M81:O81"/>
    <mergeCell ref="A116:C116"/>
    <mergeCell ref="BA11:BB11"/>
    <mergeCell ref="BA12:BB12"/>
    <mergeCell ref="D2:D5"/>
    <mergeCell ref="A6:C6"/>
    <mergeCell ref="M20:O20"/>
    <mergeCell ref="M6:O6"/>
    <mergeCell ref="Y6:AA6"/>
    <mergeCell ref="AK6:AM6"/>
    <mergeCell ref="BA9:BB9"/>
    <mergeCell ref="BA10:BB10"/>
    <mergeCell ref="BA13:BB13"/>
    <mergeCell ref="BA14:BB14"/>
    <mergeCell ref="AK31:AM31"/>
    <mergeCell ref="AK35:AM35"/>
    <mergeCell ref="AK42:AM42"/>
    <mergeCell ref="A1:K1"/>
    <mergeCell ref="M1:W1"/>
    <mergeCell ref="Y1:AI1"/>
    <mergeCell ref="AK1:AU1"/>
    <mergeCell ref="P2:P5"/>
    <mergeCell ref="AB2:AB5"/>
    <mergeCell ref="AN2:AN5"/>
  </mergeCells>
  <phoneticPr fontId="29" type="noConversion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21:A1000"/>
  <sheetViews>
    <sheetView workbookViewId="0">
      <selection activeCell="M18" sqref="M18"/>
    </sheetView>
  </sheetViews>
  <sheetFormatPr defaultColWidth="12.59765625" defaultRowHeight="15" customHeight="1"/>
  <cols>
    <col min="1" max="26" width="11" customWidth="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29" type="noConversion"/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1000"/>
  <sheetViews>
    <sheetView workbookViewId="0"/>
  </sheetViews>
  <sheetFormatPr defaultColWidth="12.59765625" defaultRowHeight="15" customHeight="1"/>
  <cols>
    <col min="1" max="1" width="13.5" customWidth="1"/>
    <col min="2" max="2" width="10.19921875" customWidth="1"/>
    <col min="3" max="3" width="15.19921875" customWidth="1"/>
    <col min="4" max="4" width="12.8984375" customWidth="1"/>
    <col min="5" max="11" width="9.59765625" customWidth="1"/>
    <col min="12" max="12" width="12.59765625" customWidth="1"/>
    <col min="13" max="13" width="9.59765625" customWidth="1"/>
    <col min="14" max="14" width="32.8984375" customWidth="1"/>
    <col min="15" max="15" width="36.69921875" customWidth="1"/>
    <col min="16" max="26" width="11" customWidth="1"/>
  </cols>
  <sheetData>
    <row r="1" spans="1:26" ht="17.399999999999999">
      <c r="A1" s="82"/>
      <c r="B1" s="82"/>
      <c r="C1" s="27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 spans="1:26" ht="19.2">
      <c r="A2" s="238" t="s">
        <v>1449</v>
      </c>
      <c r="B2" s="239"/>
      <c r="C2" s="242" t="s">
        <v>1450</v>
      </c>
      <c r="D2" s="243" t="s">
        <v>1451</v>
      </c>
      <c r="E2" s="233" t="s">
        <v>1452</v>
      </c>
      <c r="F2" s="214"/>
      <c r="G2" s="215"/>
      <c r="H2" s="233" t="s">
        <v>1453</v>
      </c>
      <c r="I2" s="214"/>
      <c r="J2" s="214"/>
      <c r="K2" s="215"/>
      <c r="L2" s="233" t="s">
        <v>1454</v>
      </c>
      <c r="M2" s="214"/>
      <c r="N2" s="214"/>
      <c r="O2" s="215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ht="19.2">
      <c r="A3" s="240"/>
      <c r="B3" s="241"/>
      <c r="C3" s="219"/>
      <c r="D3" s="219"/>
      <c r="E3" s="83" t="s">
        <v>1455</v>
      </c>
      <c r="F3" s="83" t="s">
        <v>1456</v>
      </c>
      <c r="G3" s="83" t="s">
        <v>1457</v>
      </c>
      <c r="H3" s="83" t="s">
        <v>1458</v>
      </c>
      <c r="I3" s="83" t="s">
        <v>1459</v>
      </c>
      <c r="J3" s="83" t="s">
        <v>1460</v>
      </c>
      <c r="K3" s="83" t="s">
        <v>1461</v>
      </c>
      <c r="L3" s="83" t="s">
        <v>1462</v>
      </c>
      <c r="M3" s="83" t="s">
        <v>1460</v>
      </c>
      <c r="N3" s="83" t="s">
        <v>1463</v>
      </c>
      <c r="O3" s="83" t="s">
        <v>1464</v>
      </c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19.2">
      <c r="A4" s="227" t="s">
        <v>1465</v>
      </c>
      <c r="B4" s="84" t="s">
        <v>1466</v>
      </c>
      <c r="C4" s="85" t="s">
        <v>1467</v>
      </c>
      <c r="D4" s="86">
        <v>20</v>
      </c>
      <c r="E4" s="228">
        <v>470</v>
      </c>
      <c r="F4" s="228">
        <v>350</v>
      </c>
      <c r="G4" s="87">
        <v>140</v>
      </c>
      <c r="H4" s="228">
        <v>3</v>
      </c>
      <c r="I4" s="228">
        <v>3</v>
      </c>
      <c r="J4" s="84">
        <v>8</v>
      </c>
      <c r="K4" s="84">
        <v>72</v>
      </c>
      <c r="L4" s="88">
        <v>120</v>
      </c>
      <c r="M4" s="88">
        <v>8</v>
      </c>
      <c r="N4" s="88" t="s">
        <v>1468</v>
      </c>
      <c r="O4" s="88" t="s">
        <v>1469</v>
      </c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ht="19.2">
      <c r="A5" s="218"/>
      <c r="B5" s="89" t="s">
        <v>1470</v>
      </c>
      <c r="C5" s="85" t="s">
        <v>1471</v>
      </c>
      <c r="D5" s="86">
        <v>21</v>
      </c>
      <c r="E5" s="218"/>
      <c r="F5" s="218"/>
      <c r="G5" s="87">
        <v>160</v>
      </c>
      <c r="H5" s="218"/>
      <c r="I5" s="218"/>
      <c r="J5" s="89">
        <v>7</v>
      </c>
      <c r="K5" s="89">
        <v>63</v>
      </c>
      <c r="L5" s="90">
        <v>120</v>
      </c>
      <c r="M5" s="90">
        <v>7</v>
      </c>
      <c r="N5" s="90" t="s">
        <v>1472</v>
      </c>
      <c r="O5" s="90" t="s">
        <v>1473</v>
      </c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ht="19.2">
      <c r="A6" s="218"/>
      <c r="B6" s="91" t="s">
        <v>1474</v>
      </c>
      <c r="C6" s="85" t="s">
        <v>1475</v>
      </c>
      <c r="D6" s="86">
        <v>22</v>
      </c>
      <c r="E6" s="218"/>
      <c r="F6" s="218"/>
      <c r="G6" s="87">
        <v>224</v>
      </c>
      <c r="H6" s="218"/>
      <c r="I6" s="218"/>
      <c r="J6" s="91">
        <v>5</v>
      </c>
      <c r="K6" s="91">
        <v>45</v>
      </c>
      <c r="L6" s="92">
        <v>120</v>
      </c>
      <c r="M6" s="92">
        <v>5</v>
      </c>
      <c r="N6" s="92" t="s">
        <v>1476</v>
      </c>
      <c r="O6" s="92" t="s">
        <v>1477</v>
      </c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ht="19.2">
      <c r="A7" s="219"/>
      <c r="B7" s="93" t="s">
        <v>1478</v>
      </c>
      <c r="C7" s="85" t="s">
        <v>1479</v>
      </c>
      <c r="D7" s="86">
        <v>23</v>
      </c>
      <c r="E7" s="219"/>
      <c r="F7" s="219"/>
      <c r="G7" s="87">
        <v>280</v>
      </c>
      <c r="H7" s="219"/>
      <c r="I7" s="219"/>
      <c r="J7" s="93">
        <v>4</v>
      </c>
      <c r="K7" s="93">
        <v>36</v>
      </c>
      <c r="L7" s="94">
        <v>120</v>
      </c>
      <c r="M7" s="94">
        <v>4</v>
      </c>
      <c r="N7" s="94" t="s">
        <v>1480</v>
      </c>
      <c r="O7" s="94" t="s">
        <v>1481</v>
      </c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ht="19.2">
      <c r="A8" s="227" t="s">
        <v>1482</v>
      </c>
      <c r="B8" s="234" t="s">
        <v>1483</v>
      </c>
      <c r="C8" s="85" t="s">
        <v>1484</v>
      </c>
      <c r="D8" s="95" t="s">
        <v>1485</v>
      </c>
      <c r="E8" s="228">
        <v>380</v>
      </c>
      <c r="F8" s="228">
        <v>480</v>
      </c>
      <c r="G8" s="232">
        <v>105</v>
      </c>
      <c r="H8" s="228">
        <v>3</v>
      </c>
      <c r="I8" s="228">
        <v>2</v>
      </c>
      <c r="J8" s="234">
        <v>12</v>
      </c>
      <c r="K8" s="234">
        <v>72</v>
      </c>
      <c r="L8" s="96">
        <v>100</v>
      </c>
      <c r="M8" s="236">
        <v>12</v>
      </c>
      <c r="N8" s="236" t="s">
        <v>1486</v>
      </c>
      <c r="O8" s="236" t="s">
        <v>1487</v>
      </c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</row>
    <row r="9" spans="1:26" ht="19.2">
      <c r="A9" s="218"/>
      <c r="B9" s="218"/>
      <c r="C9" s="85" t="s">
        <v>1488</v>
      </c>
      <c r="D9" s="86" t="s">
        <v>1489</v>
      </c>
      <c r="E9" s="218"/>
      <c r="F9" s="218"/>
      <c r="G9" s="218"/>
      <c r="H9" s="218"/>
      <c r="I9" s="218"/>
      <c r="J9" s="218"/>
      <c r="K9" s="218"/>
      <c r="L9" s="96">
        <v>100</v>
      </c>
      <c r="M9" s="218"/>
      <c r="N9" s="218"/>
      <c r="O9" s="218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ht="19.2">
      <c r="A10" s="218"/>
      <c r="B10" s="219"/>
      <c r="C10" s="85" t="s">
        <v>1490</v>
      </c>
      <c r="D10" s="86" t="s">
        <v>1491</v>
      </c>
      <c r="E10" s="218"/>
      <c r="F10" s="218"/>
      <c r="G10" s="219"/>
      <c r="H10" s="218"/>
      <c r="I10" s="218"/>
      <c r="J10" s="219"/>
      <c r="K10" s="219"/>
      <c r="L10" s="96">
        <v>100</v>
      </c>
      <c r="M10" s="219"/>
      <c r="N10" s="219"/>
      <c r="O10" s="219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 spans="1:26" ht="19.2">
      <c r="A11" s="218"/>
      <c r="B11" s="235" t="s">
        <v>1492</v>
      </c>
      <c r="C11" s="85" t="s">
        <v>1492</v>
      </c>
      <c r="D11" s="86" t="s">
        <v>1493</v>
      </c>
      <c r="E11" s="218"/>
      <c r="F11" s="218"/>
      <c r="G11" s="232">
        <v>300</v>
      </c>
      <c r="H11" s="218"/>
      <c r="I11" s="218"/>
      <c r="J11" s="235">
        <v>4</v>
      </c>
      <c r="K11" s="235">
        <v>24</v>
      </c>
      <c r="L11" s="97">
        <v>100</v>
      </c>
      <c r="M11" s="244">
        <v>4</v>
      </c>
      <c r="N11" s="244" t="s">
        <v>1494</v>
      </c>
      <c r="O11" s="244" t="s">
        <v>1495</v>
      </c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</row>
    <row r="12" spans="1:26" ht="19.2">
      <c r="A12" s="218"/>
      <c r="B12" s="219"/>
      <c r="C12" s="85" t="s">
        <v>1496</v>
      </c>
      <c r="D12" s="86" t="s">
        <v>1497</v>
      </c>
      <c r="E12" s="218"/>
      <c r="F12" s="218"/>
      <c r="G12" s="219"/>
      <c r="H12" s="218"/>
      <c r="I12" s="218"/>
      <c r="J12" s="219"/>
      <c r="K12" s="219"/>
      <c r="L12" s="97">
        <v>100</v>
      </c>
      <c r="M12" s="219"/>
      <c r="N12" s="219"/>
      <c r="O12" s="219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</row>
    <row r="13" spans="1:26" ht="19.2">
      <c r="A13" s="218"/>
      <c r="B13" s="229" t="s">
        <v>1498</v>
      </c>
      <c r="C13" s="85" t="s">
        <v>1499</v>
      </c>
      <c r="D13" s="86" t="s">
        <v>1500</v>
      </c>
      <c r="E13" s="218"/>
      <c r="F13" s="218"/>
      <c r="G13" s="232">
        <v>200</v>
      </c>
      <c r="H13" s="218"/>
      <c r="I13" s="218"/>
      <c r="J13" s="229">
        <v>6</v>
      </c>
      <c r="K13" s="229">
        <v>36</v>
      </c>
      <c r="L13" s="98">
        <v>100</v>
      </c>
      <c r="M13" s="246">
        <v>6</v>
      </c>
      <c r="N13" s="246" t="s">
        <v>1501</v>
      </c>
      <c r="O13" s="246" t="s">
        <v>1502</v>
      </c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9.2">
      <c r="A14" s="218"/>
      <c r="B14" s="218"/>
      <c r="C14" s="85" t="s">
        <v>1503</v>
      </c>
      <c r="D14" s="86" t="s">
        <v>1504</v>
      </c>
      <c r="E14" s="218"/>
      <c r="F14" s="218"/>
      <c r="G14" s="218"/>
      <c r="H14" s="218"/>
      <c r="I14" s="218"/>
      <c r="J14" s="218"/>
      <c r="K14" s="218"/>
      <c r="L14" s="98">
        <v>100</v>
      </c>
      <c r="M14" s="218"/>
      <c r="N14" s="218"/>
      <c r="O14" s="218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 ht="19.2">
      <c r="A15" s="218"/>
      <c r="B15" s="219"/>
      <c r="C15" s="85" t="s">
        <v>1505</v>
      </c>
      <c r="D15" s="86" t="s">
        <v>1506</v>
      </c>
      <c r="E15" s="218"/>
      <c r="F15" s="218"/>
      <c r="G15" s="219"/>
      <c r="H15" s="218"/>
      <c r="I15" s="218"/>
      <c r="J15" s="219"/>
      <c r="K15" s="219"/>
      <c r="L15" s="98">
        <v>100</v>
      </c>
      <c r="M15" s="219"/>
      <c r="N15" s="219"/>
      <c r="O15" s="219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</row>
    <row r="16" spans="1:26" ht="19.2">
      <c r="A16" s="218"/>
      <c r="B16" s="230" t="s">
        <v>1507</v>
      </c>
      <c r="C16" s="85" t="s">
        <v>1508</v>
      </c>
      <c r="D16" s="86" t="s">
        <v>1509</v>
      </c>
      <c r="E16" s="218"/>
      <c r="F16" s="218"/>
      <c r="G16" s="232">
        <v>150</v>
      </c>
      <c r="H16" s="218"/>
      <c r="I16" s="218"/>
      <c r="J16" s="230">
        <v>8</v>
      </c>
      <c r="K16" s="230">
        <v>48</v>
      </c>
      <c r="L16" s="99">
        <v>100</v>
      </c>
      <c r="M16" s="237">
        <v>8</v>
      </c>
      <c r="N16" s="237" t="s">
        <v>1510</v>
      </c>
      <c r="O16" s="237" t="s">
        <v>1511</v>
      </c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</row>
    <row r="17" spans="1:26" ht="19.2">
      <c r="A17" s="218"/>
      <c r="B17" s="218"/>
      <c r="C17" s="85" t="s">
        <v>1512</v>
      </c>
      <c r="D17" s="86" t="s">
        <v>1513</v>
      </c>
      <c r="E17" s="218"/>
      <c r="F17" s="218"/>
      <c r="G17" s="218"/>
      <c r="H17" s="218"/>
      <c r="I17" s="218"/>
      <c r="J17" s="218"/>
      <c r="K17" s="218"/>
      <c r="L17" s="99">
        <v>100</v>
      </c>
      <c r="M17" s="218"/>
      <c r="N17" s="218"/>
      <c r="O17" s="218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</row>
    <row r="18" spans="1:26" ht="19.2">
      <c r="A18" s="219"/>
      <c r="B18" s="219"/>
      <c r="C18" s="85" t="s">
        <v>1514</v>
      </c>
      <c r="D18" s="86" t="s">
        <v>1515</v>
      </c>
      <c r="E18" s="219"/>
      <c r="F18" s="219"/>
      <c r="G18" s="219"/>
      <c r="H18" s="219"/>
      <c r="I18" s="219"/>
      <c r="J18" s="219"/>
      <c r="K18" s="219"/>
      <c r="L18" s="99">
        <v>100</v>
      </c>
      <c r="M18" s="219"/>
      <c r="N18" s="219"/>
      <c r="O18" s="219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</row>
    <row r="19" spans="1:26" ht="19.2">
      <c r="A19" s="227" t="s">
        <v>1516</v>
      </c>
      <c r="B19" s="231" t="s">
        <v>1517</v>
      </c>
      <c r="C19" s="85" t="s">
        <v>1517</v>
      </c>
      <c r="D19" s="86" t="s">
        <v>1518</v>
      </c>
      <c r="E19" s="228">
        <v>380</v>
      </c>
      <c r="F19" s="228">
        <v>240</v>
      </c>
      <c r="G19" s="232">
        <v>105</v>
      </c>
      <c r="H19" s="228">
        <v>3</v>
      </c>
      <c r="I19" s="228">
        <v>4</v>
      </c>
      <c r="J19" s="231">
        <v>5</v>
      </c>
      <c r="K19" s="231">
        <v>60</v>
      </c>
      <c r="L19" s="100">
        <v>100</v>
      </c>
      <c r="M19" s="245">
        <v>5</v>
      </c>
      <c r="N19" s="245" t="s">
        <v>1519</v>
      </c>
      <c r="O19" s="245" t="s">
        <v>1520</v>
      </c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</row>
    <row r="20" spans="1:26" ht="19.2">
      <c r="A20" s="218"/>
      <c r="B20" s="218"/>
      <c r="C20" s="85" t="s">
        <v>1521</v>
      </c>
      <c r="D20" s="86" t="s">
        <v>1522</v>
      </c>
      <c r="E20" s="218"/>
      <c r="F20" s="218"/>
      <c r="G20" s="218"/>
      <c r="H20" s="218"/>
      <c r="I20" s="218"/>
      <c r="J20" s="218"/>
      <c r="K20" s="218"/>
      <c r="L20" s="100">
        <v>100</v>
      </c>
      <c r="M20" s="218"/>
      <c r="N20" s="218"/>
      <c r="O20" s="218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</row>
    <row r="21" spans="1:26" ht="18" customHeight="1">
      <c r="A21" s="219"/>
      <c r="B21" s="219"/>
      <c r="C21" s="85" t="s">
        <v>1523</v>
      </c>
      <c r="D21" s="86" t="s">
        <v>1524</v>
      </c>
      <c r="E21" s="219"/>
      <c r="F21" s="219"/>
      <c r="G21" s="219"/>
      <c r="H21" s="219"/>
      <c r="I21" s="219"/>
      <c r="J21" s="219"/>
      <c r="K21" s="219"/>
      <c r="L21" s="100">
        <v>100</v>
      </c>
      <c r="M21" s="219"/>
      <c r="N21" s="219"/>
      <c r="O21" s="219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ht="15.75" customHeight="1">
      <c r="A22" s="82"/>
      <c r="B22" s="82"/>
      <c r="C22" s="27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 spans="1:26" ht="15.75" customHeight="1">
      <c r="A23" s="225" t="s">
        <v>1525</v>
      </c>
      <c r="B23" s="214"/>
      <c r="C23" s="215"/>
      <c r="D23" s="225" t="s">
        <v>1526</v>
      </c>
      <c r="E23" s="214"/>
      <c r="F23" s="214"/>
      <c r="G23" s="214"/>
      <c r="H23" s="214"/>
      <c r="I23" s="214"/>
      <c r="J23" s="214"/>
      <c r="K23" s="215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5.75" customHeight="1">
      <c r="A24" s="225" t="s">
        <v>1527</v>
      </c>
      <c r="B24" s="214"/>
      <c r="C24" s="215"/>
      <c r="D24" s="225" t="s">
        <v>1528</v>
      </c>
      <c r="E24" s="214"/>
      <c r="F24" s="214"/>
      <c r="G24" s="214"/>
      <c r="H24" s="214"/>
      <c r="I24" s="214"/>
      <c r="J24" s="214"/>
      <c r="K24" s="215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5.75" customHeight="1">
      <c r="A25" s="82"/>
      <c r="B25" s="82"/>
      <c r="C25" s="27"/>
      <c r="D25" s="82"/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ht="15.75" customHeight="1">
      <c r="A26" s="82"/>
      <c r="B26" s="82"/>
      <c r="C26" s="36" t="s">
        <v>1529</v>
      </c>
      <c r="D26" s="226" t="s">
        <v>1530</v>
      </c>
      <c r="E26" s="215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</row>
    <row r="27" spans="1:26" ht="15.75" customHeight="1">
      <c r="A27" s="82"/>
      <c r="B27" s="82"/>
      <c r="C27" s="36" t="s">
        <v>1531</v>
      </c>
      <c r="D27" s="226" t="s">
        <v>1532</v>
      </c>
      <c r="E27" s="215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 spans="1:26" ht="15.75" customHeight="1">
      <c r="A28" s="82"/>
      <c r="B28" s="82"/>
      <c r="C28" s="36" t="s">
        <v>1533</v>
      </c>
      <c r="D28" s="226" t="s">
        <v>1534</v>
      </c>
      <c r="E28" s="215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 spans="1:26" ht="15.75" customHeight="1">
      <c r="A29" s="82"/>
      <c r="B29" s="82"/>
      <c r="C29" s="36" t="s">
        <v>1535</v>
      </c>
      <c r="D29" s="226" t="s">
        <v>1536</v>
      </c>
      <c r="E29" s="215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ht="15.75" customHeight="1">
      <c r="A30" s="82"/>
      <c r="B30" s="82"/>
      <c r="C30" s="36" t="s">
        <v>1537</v>
      </c>
      <c r="D30" s="226" t="s">
        <v>1538</v>
      </c>
      <c r="E30" s="215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ht="15.75" customHeight="1">
      <c r="A31" s="82"/>
      <c r="B31" s="82"/>
      <c r="C31" s="27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 spans="1:26" ht="15.75" customHeight="1">
      <c r="A32" s="82"/>
      <c r="B32" s="82"/>
      <c r="C32" s="27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ht="15.75" customHeight="1">
      <c r="A33" s="82"/>
      <c r="B33" s="82"/>
      <c r="C33" s="27"/>
      <c r="D33" s="82"/>
      <c r="E33" s="82"/>
      <c r="F33" s="82"/>
      <c r="G33" s="82"/>
      <c r="H33" s="82"/>
      <c r="I33" s="82"/>
      <c r="J33" s="82"/>
      <c r="K33" s="82"/>
      <c r="L33" s="82"/>
      <c r="M33" s="16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ht="15.75" customHeight="1">
      <c r="A34" s="82"/>
      <c r="B34" s="82"/>
      <c r="C34" s="27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 spans="1:26" ht="15.75" customHeight="1">
      <c r="A35" s="82"/>
      <c r="B35" s="82"/>
      <c r="C35" s="27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ht="15.75" customHeight="1">
      <c r="A36" s="82"/>
      <c r="B36" s="82"/>
      <c r="C36" s="27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15.75" customHeight="1">
      <c r="A37" s="82"/>
      <c r="B37" s="82"/>
      <c r="C37" s="27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ht="15.75" customHeight="1">
      <c r="A38" s="82"/>
      <c r="B38" s="82"/>
      <c r="C38" s="27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ht="15.75" customHeight="1">
      <c r="A39" s="82"/>
      <c r="B39" s="82"/>
      <c r="C39" s="27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ht="15.75" customHeight="1">
      <c r="A40" s="82"/>
      <c r="B40" s="82"/>
      <c r="C40" s="27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 spans="1:26" ht="15.75" customHeight="1">
      <c r="A41" s="82"/>
      <c r="B41" s="82"/>
      <c r="C41" s="27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 ht="15.75" customHeight="1">
      <c r="A42" s="82"/>
      <c r="B42" s="82"/>
      <c r="C42" s="27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</row>
    <row r="43" spans="1:26" ht="15.75" customHeight="1">
      <c r="A43" s="82"/>
      <c r="B43" s="82"/>
      <c r="C43" s="27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 ht="15.75" customHeight="1">
      <c r="A44" s="82"/>
      <c r="B44" s="82"/>
      <c r="C44" s="27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</row>
    <row r="45" spans="1:26" ht="15.75" customHeight="1">
      <c r="A45" s="82"/>
      <c r="B45" s="82"/>
      <c r="C45" s="27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 ht="15.75" customHeight="1">
      <c r="A46" s="82"/>
      <c r="B46" s="82"/>
      <c r="C46" s="27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ht="15.75" customHeight="1">
      <c r="A47" s="82"/>
      <c r="B47" s="82"/>
      <c r="C47" s="27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</row>
    <row r="48" spans="1:26" ht="15.75" customHeight="1">
      <c r="A48" s="82"/>
      <c r="B48" s="82"/>
      <c r="C48" s="27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</row>
    <row r="49" spans="1:26" ht="15.75" customHeight="1">
      <c r="A49" s="82"/>
      <c r="B49" s="82"/>
      <c r="C49" s="27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</row>
    <row r="50" spans="1:26" ht="15.75" customHeight="1">
      <c r="A50" s="82"/>
      <c r="B50" s="82"/>
      <c r="C50" s="27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 ht="15.75" customHeight="1">
      <c r="A51" s="82"/>
      <c r="B51" s="82"/>
      <c r="C51" s="27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 ht="15.75" customHeight="1">
      <c r="A52" s="82"/>
      <c r="B52" s="82"/>
      <c r="C52" s="27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 ht="15.75" customHeight="1">
      <c r="A53" s="82"/>
      <c r="B53" s="82"/>
      <c r="C53" s="27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ht="15.75" customHeight="1">
      <c r="A54" s="82"/>
      <c r="B54" s="82"/>
      <c r="C54" s="27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ht="15.75" customHeight="1">
      <c r="A55" s="82"/>
      <c r="B55" s="82"/>
      <c r="C55" s="27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</row>
    <row r="56" spans="1:26" ht="15.75" customHeight="1">
      <c r="A56" s="82"/>
      <c r="B56" s="82"/>
      <c r="C56" s="27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</row>
    <row r="57" spans="1:26" ht="15.75" customHeight="1">
      <c r="A57" s="82"/>
      <c r="B57" s="82"/>
      <c r="C57" s="27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</row>
    <row r="58" spans="1:26" ht="15.75" customHeight="1">
      <c r="A58" s="82"/>
      <c r="B58" s="82"/>
      <c r="C58" s="27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</row>
    <row r="59" spans="1:26" ht="15.75" customHeight="1">
      <c r="A59" s="82"/>
      <c r="B59" s="82"/>
      <c r="C59" s="27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</row>
    <row r="60" spans="1:26" ht="15.75" customHeight="1">
      <c r="A60" s="82"/>
      <c r="B60" s="82"/>
      <c r="C60" s="27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</row>
    <row r="61" spans="1:26" ht="15.75" customHeight="1">
      <c r="A61" s="82"/>
      <c r="B61" s="82"/>
      <c r="C61" s="27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</row>
    <row r="62" spans="1:26" ht="15.75" customHeight="1">
      <c r="A62" s="82"/>
      <c r="B62" s="82"/>
      <c r="C62" s="27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</row>
    <row r="63" spans="1:26" ht="15.75" customHeight="1">
      <c r="A63" s="82"/>
      <c r="B63" s="82"/>
      <c r="C63" s="27"/>
      <c r="D63" s="82"/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</row>
    <row r="64" spans="1:26" ht="15.75" customHeight="1">
      <c r="A64" s="82"/>
      <c r="B64" s="82"/>
      <c r="C64" s="27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</row>
    <row r="65" spans="1:26" ht="15.75" customHeight="1">
      <c r="A65" s="82"/>
      <c r="B65" s="82"/>
      <c r="C65" s="27"/>
      <c r="D65" s="82"/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</row>
    <row r="66" spans="1:26" ht="15.75" customHeight="1">
      <c r="A66" s="82"/>
      <c r="B66" s="82"/>
      <c r="C66" s="27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  <c r="Z66" s="82"/>
    </row>
    <row r="67" spans="1:26" ht="15.75" customHeight="1">
      <c r="A67" s="82"/>
      <c r="B67" s="82"/>
      <c r="C67" s="27"/>
      <c r="D67" s="82"/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</row>
    <row r="68" spans="1:26" ht="15.75" customHeight="1">
      <c r="A68" s="82"/>
      <c r="B68" s="82"/>
      <c r="C68" s="27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</row>
    <row r="69" spans="1:26" ht="15.75" customHeight="1">
      <c r="A69" s="82"/>
      <c r="B69" s="82"/>
      <c r="C69" s="27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</row>
    <row r="70" spans="1:26" ht="15.75" customHeight="1">
      <c r="A70" s="82"/>
      <c r="B70" s="82"/>
      <c r="C70" s="27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</row>
    <row r="71" spans="1:26" ht="15.75" customHeight="1">
      <c r="A71" s="82"/>
      <c r="B71" s="82"/>
      <c r="C71" s="27"/>
      <c r="D71" s="82"/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</row>
    <row r="72" spans="1:26" ht="15.75" customHeight="1">
      <c r="A72" s="82"/>
      <c r="B72" s="82"/>
      <c r="C72" s="27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</row>
    <row r="73" spans="1:26" ht="15.75" customHeight="1">
      <c r="A73" s="82"/>
      <c r="B73" s="82"/>
      <c r="C73" s="27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</row>
    <row r="74" spans="1:26" ht="15.75" customHeight="1">
      <c r="A74" s="82"/>
      <c r="B74" s="82"/>
      <c r="C74" s="27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  <c r="Z74" s="82"/>
    </row>
    <row r="75" spans="1:26" ht="15.75" customHeight="1">
      <c r="A75" s="82"/>
      <c r="B75" s="82"/>
      <c r="C75" s="27"/>
      <c r="D75" s="82"/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  <c r="Z75" s="82"/>
    </row>
    <row r="76" spans="1:26" ht="15.75" customHeight="1">
      <c r="A76" s="82"/>
      <c r="B76" s="82"/>
      <c r="C76" s="27"/>
      <c r="D76" s="82"/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  <c r="Y76" s="82"/>
      <c r="Z76" s="82"/>
    </row>
    <row r="77" spans="1:26" ht="15.75" customHeight="1">
      <c r="A77" s="82"/>
      <c r="B77" s="82"/>
      <c r="C77" s="27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</row>
    <row r="78" spans="1:26" ht="15.75" customHeight="1">
      <c r="A78" s="82"/>
      <c r="B78" s="82"/>
      <c r="C78" s="27"/>
      <c r="D78" s="82"/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</row>
    <row r="79" spans="1:26" ht="15.75" customHeight="1">
      <c r="A79" s="82"/>
      <c r="B79" s="82"/>
      <c r="C79" s="27"/>
      <c r="D79" s="82"/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  <c r="Z79" s="82"/>
    </row>
    <row r="80" spans="1:26" ht="15.75" customHeight="1">
      <c r="A80" s="82"/>
      <c r="B80" s="82"/>
      <c r="C80" s="27"/>
      <c r="D80" s="82"/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  <c r="Z80" s="82"/>
    </row>
    <row r="81" spans="1:26" ht="15.75" customHeight="1">
      <c r="A81" s="82"/>
      <c r="B81" s="82"/>
      <c r="C81" s="27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</row>
    <row r="82" spans="1:26" ht="15.75" customHeight="1">
      <c r="A82" s="82"/>
      <c r="B82" s="82"/>
      <c r="C82" s="27"/>
      <c r="D82" s="82"/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</row>
    <row r="83" spans="1:26" ht="15.75" customHeight="1">
      <c r="A83" s="82"/>
      <c r="B83" s="82"/>
      <c r="C83" s="27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</row>
    <row r="84" spans="1:26" ht="15.75" customHeight="1">
      <c r="A84" s="82"/>
      <c r="B84" s="82"/>
      <c r="C84" s="27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</row>
    <row r="85" spans="1:26" ht="15.75" customHeight="1">
      <c r="A85" s="82"/>
      <c r="B85" s="82"/>
      <c r="C85" s="27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</row>
    <row r="86" spans="1:26" ht="15.75" customHeight="1">
      <c r="A86" s="82"/>
      <c r="B86" s="82"/>
      <c r="C86" s="27"/>
      <c r="D86" s="82"/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</row>
    <row r="87" spans="1:26" ht="15.75" customHeight="1">
      <c r="A87" s="82"/>
      <c r="B87" s="82"/>
      <c r="C87" s="27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</row>
    <row r="88" spans="1:26" ht="15.75" customHeight="1">
      <c r="A88" s="82"/>
      <c r="B88" s="82"/>
      <c r="C88" s="27"/>
      <c r="D88" s="82"/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</row>
    <row r="89" spans="1:26" ht="15.75" customHeight="1">
      <c r="A89" s="82"/>
      <c r="B89" s="82"/>
      <c r="C89" s="27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</row>
    <row r="90" spans="1:26" ht="15.75" customHeight="1">
      <c r="A90" s="82"/>
      <c r="B90" s="82"/>
      <c r="C90" s="27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  <c r="Z90" s="82"/>
    </row>
    <row r="91" spans="1:26" ht="15.75" customHeight="1">
      <c r="A91" s="82"/>
      <c r="B91" s="82"/>
      <c r="C91" s="27"/>
      <c r="D91" s="82"/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</row>
    <row r="92" spans="1:26" ht="15.75" customHeight="1">
      <c r="A92" s="82"/>
      <c r="B92" s="82"/>
      <c r="C92" s="27"/>
      <c r="D92" s="82"/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</row>
    <row r="93" spans="1:26" ht="15.75" customHeight="1">
      <c r="A93" s="82"/>
      <c r="B93" s="82"/>
      <c r="C93" s="27"/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</row>
    <row r="94" spans="1:26" ht="15.75" customHeight="1">
      <c r="A94" s="82"/>
      <c r="B94" s="82"/>
      <c r="C94" s="27"/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</row>
    <row r="95" spans="1:26" ht="15.75" customHeight="1">
      <c r="A95" s="82"/>
      <c r="B95" s="82"/>
      <c r="C95" s="27"/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</row>
    <row r="96" spans="1:26" ht="15.75" customHeight="1">
      <c r="A96" s="82"/>
      <c r="B96" s="82"/>
      <c r="C96" s="27"/>
      <c r="D96" s="82"/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</row>
    <row r="97" spans="1:26" ht="15.75" customHeight="1">
      <c r="A97" s="82"/>
      <c r="B97" s="82"/>
      <c r="C97" s="27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</row>
    <row r="98" spans="1:26" ht="15.75" customHeight="1">
      <c r="A98" s="82"/>
      <c r="B98" s="82"/>
      <c r="C98" s="27"/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</row>
    <row r="99" spans="1:26" ht="15.75" customHeight="1">
      <c r="A99" s="82"/>
      <c r="B99" s="82"/>
      <c r="C99" s="27"/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</row>
    <row r="100" spans="1:26" ht="15.75" customHeight="1">
      <c r="A100" s="82"/>
      <c r="B100" s="82"/>
      <c r="C100" s="27"/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</row>
    <row r="101" spans="1:26" ht="15.75" customHeight="1">
      <c r="A101" s="82"/>
      <c r="B101" s="82"/>
      <c r="C101" s="27"/>
      <c r="D101" s="82"/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</row>
    <row r="102" spans="1:26" ht="15.75" customHeight="1">
      <c r="A102" s="82"/>
      <c r="B102" s="82"/>
      <c r="C102" s="27"/>
      <c r="D102" s="82"/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</row>
    <row r="103" spans="1:26" ht="15.75" customHeight="1">
      <c r="A103" s="82"/>
      <c r="B103" s="82"/>
      <c r="C103" s="27"/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</row>
    <row r="104" spans="1:26" ht="15.75" customHeight="1">
      <c r="A104" s="82"/>
      <c r="B104" s="82"/>
      <c r="C104" s="27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</row>
    <row r="105" spans="1:26" ht="15.75" customHeight="1">
      <c r="A105" s="82"/>
      <c r="B105" s="82"/>
      <c r="C105" s="27"/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</row>
    <row r="106" spans="1:26" ht="15.75" customHeight="1">
      <c r="A106" s="82"/>
      <c r="B106" s="82"/>
      <c r="C106" s="27"/>
      <c r="D106" s="82"/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</row>
    <row r="107" spans="1:26" ht="15.75" customHeight="1">
      <c r="A107" s="82"/>
      <c r="B107" s="82"/>
      <c r="C107" s="27"/>
      <c r="D107" s="82"/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</row>
    <row r="108" spans="1:26" ht="15.75" customHeight="1">
      <c r="A108" s="82"/>
      <c r="B108" s="82"/>
      <c r="C108" s="27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</row>
    <row r="109" spans="1:26" ht="15.75" customHeight="1">
      <c r="A109" s="82"/>
      <c r="B109" s="82"/>
      <c r="C109" s="27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</row>
    <row r="110" spans="1:26" ht="15.75" customHeight="1">
      <c r="A110" s="82"/>
      <c r="B110" s="82"/>
      <c r="C110" s="27"/>
      <c r="D110" s="82"/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</row>
    <row r="111" spans="1:26" ht="15.75" customHeight="1">
      <c r="A111" s="82"/>
      <c r="B111" s="82"/>
      <c r="C111" s="27"/>
      <c r="D111" s="82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</row>
    <row r="112" spans="1:26" ht="15.75" customHeight="1">
      <c r="A112" s="82"/>
      <c r="B112" s="82"/>
      <c r="C112" s="27"/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</row>
    <row r="113" spans="1:26" ht="15.75" customHeight="1">
      <c r="A113" s="82"/>
      <c r="B113" s="82"/>
      <c r="C113" s="27"/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</row>
    <row r="114" spans="1:26" ht="15.75" customHeight="1">
      <c r="A114" s="82"/>
      <c r="B114" s="82"/>
      <c r="C114" s="27"/>
      <c r="D114" s="82"/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</row>
    <row r="115" spans="1:26" ht="15.75" customHeight="1">
      <c r="A115" s="82"/>
      <c r="B115" s="82"/>
      <c r="C115" s="27"/>
      <c r="D115" s="82"/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</row>
    <row r="116" spans="1:26" ht="15.75" customHeight="1">
      <c r="A116" s="82"/>
      <c r="B116" s="82"/>
      <c r="C116" s="27"/>
      <c r="D116" s="82"/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</row>
    <row r="117" spans="1:26" ht="15.75" customHeight="1">
      <c r="A117" s="82"/>
      <c r="B117" s="82"/>
      <c r="C117" s="27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</row>
    <row r="118" spans="1:26" ht="15.75" customHeight="1">
      <c r="A118" s="82"/>
      <c r="B118" s="82"/>
      <c r="C118" s="27"/>
      <c r="D118" s="82"/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</row>
    <row r="119" spans="1:26" ht="15.75" customHeight="1">
      <c r="A119" s="82"/>
      <c r="B119" s="82"/>
      <c r="C119" s="27"/>
      <c r="D119" s="82"/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</row>
    <row r="120" spans="1:26" ht="15.75" customHeight="1">
      <c r="A120" s="82"/>
      <c r="B120" s="82"/>
      <c r="C120" s="27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</row>
    <row r="121" spans="1:26" ht="15.75" customHeight="1">
      <c r="A121" s="82"/>
      <c r="B121" s="82"/>
      <c r="C121" s="27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</row>
    <row r="122" spans="1:26" ht="15.75" customHeight="1">
      <c r="A122" s="82"/>
      <c r="B122" s="82"/>
      <c r="C122" s="27"/>
      <c r="D122" s="82"/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</row>
    <row r="123" spans="1:26" ht="15.75" customHeight="1">
      <c r="A123" s="82"/>
      <c r="B123" s="82"/>
      <c r="C123" s="27"/>
      <c r="D123" s="82"/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</row>
    <row r="124" spans="1:26" ht="15.75" customHeight="1">
      <c r="A124" s="82"/>
      <c r="B124" s="82"/>
      <c r="C124" s="27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</row>
    <row r="125" spans="1:26" ht="15.75" customHeight="1">
      <c r="A125" s="82"/>
      <c r="B125" s="82"/>
      <c r="C125" s="27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</row>
    <row r="126" spans="1:26" ht="15.75" customHeight="1">
      <c r="A126" s="82"/>
      <c r="B126" s="82"/>
      <c r="C126" s="27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</row>
    <row r="127" spans="1:26" ht="15.75" customHeight="1">
      <c r="A127" s="82"/>
      <c r="B127" s="82"/>
      <c r="C127" s="27"/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</row>
    <row r="128" spans="1:26" ht="15.75" customHeight="1">
      <c r="A128" s="82"/>
      <c r="B128" s="82"/>
      <c r="C128" s="27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</row>
    <row r="129" spans="1:26" ht="15.75" customHeight="1">
      <c r="A129" s="82"/>
      <c r="B129" s="82"/>
      <c r="C129" s="27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</row>
    <row r="130" spans="1:26" ht="15.75" customHeight="1">
      <c r="A130" s="82"/>
      <c r="B130" s="82"/>
      <c r="C130" s="27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</row>
    <row r="131" spans="1:26" ht="15.75" customHeight="1">
      <c r="A131" s="82"/>
      <c r="B131" s="82"/>
      <c r="C131" s="27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</row>
    <row r="132" spans="1:26" ht="15.75" customHeight="1">
      <c r="A132" s="82"/>
      <c r="B132" s="82"/>
      <c r="C132" s="27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</row>
    <row r="133" spans="1:26" ht="15.75" customHeight="1">
      <c r="A133" s="82"/>
      <c r="B133" s="82"/>
      <c r="C133" s="27"/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</row>
    <row r="134" spans="1:26" ht="15.75" customHeight="1">
      <c r="A134" s="82"/>
      <c r="B134" s="82"/>
      <c r="C134" s="27"/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</row>
    <row r="135" spans="1:26" ht="15.75" customHeight="1">
      <c r="A135" s="82"/>
      <c r="B135" s="82"/>
      <c r="C135" s="27"/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</row>
    <row r="136" spans="1:26" ht="15.75" customHeight="1">
      <c r="A136" s="82"/>
      <c r="B136" s="82"/>
      <c r="C136" s="27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</row>
    <row r="137" spans="1:26" ht="15.75" customHeight="1">
      <c r="A137" s="82"/>
      <c r="B137" s="82"/>
      <c r="C137" s="27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</row>
    <row r="138" spans="1:26" ht="15.75" customHeight="1">
      <c r="A138" s="82"/>
      <c r="B138" s="82"/>
      <c r="C138" s="27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</row>
    <row r="139" spans="1:26" ht="15.75" customHeight="1">
      <c r="A139" s="82"/>
      <c r="B139" s="82"/>
      <c r="C139" s="27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</row>
    <row r="140" spans="1:26" ht="15.75" customHeight="1">
      <c r="A140" s="82"/>
      <c r="B140" s="82"/>
      <c r="C140" s="27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</row>
    <row r="141" spans="1:26" ht="15.75" customHeight="1">
      <c r="A141" s="82"/>
      <c r="B141" s="82"/>
      <c r="C141" s="27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</row>
    <row r="142" spans="1:26" ht="15.75" customHeight="1">
      <c r="A142" s="82"/>
      <c r="B142" s="82"/>
      <c r="C142" s="27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</row>
    <row r="143" spans="1:26" ht="15.75" customHeight="1">
      <c r="A143" s="82"/>
      <c r="B143" s="82"/>
      <c r="C143" s="27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</row>
    <row r="144" spans="1:26" ht="15.75" customHeight="1">
      <c r="A144" s="82"/>
      <c r="B144" s="82"/>
      <c r="C144" s="27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</row>
    <row r="145" spans="1:26" ht="15.75" customHeight="1">
      <c r="A145" s="82"/>
      <c r="B145" s="82"/>
      <c r="C145" s="27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</row>
    <row r="146" spans="1:26" ht="15.75" customHeight="1">
      <c r="A146" s="82"/>
      <c r="B146" s="82"/>
      <c r="C146" s="27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</row>
    <row r="147" spans="1:26" ht="15.75" customHeight="1">
      <c r="A147" s="82"/>
      <c r="B147" s="82"/>
      <c r="C147" s="27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</row>
    <row r="148" spans="1:26" ht="15.75" customHeight="1">
      <c r="A148" s="82"/>
      <c r="B148" s="82"/>
      <c r="C148" s="27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</row>
    <row r="149" spans="1:26" ht="15.75" customHeight="1">
      <c r="A149" s="82"/>
      <c r="B149" s="82"/>
      <c r="C149" s="27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</row>
    <row r="150" spans="1:26" ht="15.75" customHeight="1">
      <c r="A150" s="82"/>
      <c r="B150" s="82"/>
      <c r="C150" s="27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</row>
    <row r="151" spans="1:26" ht="15.75" customHeight="1">
      <c r="A151" s="82"/>
      <c r="B151" s="82"/>
      <c r="C151" s="27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</row>
    <row r="152" spans="1:26" ht="15.75" customHeight="1">
      <c r="A152" s="82"/>
      <c r="B152" s="82"/>
      <c r="C152" s="27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</row>
    <row r="153" spans="1:26" ht="15.75" customHeight="1">
      <c r="A153" s="82"/>
      <c r="B153" s="82"/>
      <c r="C153" s="27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</row>
    <row r="154" spans="1:26" ht="15.75" customHeight="1">
      <c r="A154" s="82"/>
      <c r="B154" s="82"/>
      <c r="C154" s="27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</row>
    <row r="155" spans="1:26" ht="15.75" customHeight="1">
      <c r="A155" s="82"/>
      <c r="B155" s="82"/>
      <c r="C155" s="27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</row>
    <row r="156" spans="1:26" ht="15.75" customHeight="1">
      <c r="A156" s="82"/>
      <c r="B156" s="82"/>
      <c r="C156" s="27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ht="15.75" customHeight="1">
      <c r="A157" s="82"/>
      <c r="B157" s="82"/>
      <c r="C157" s="27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</row>
    <row r="158" spans="1:26" ht="15.75" customHeight="1">
      <c r="A158" s="82"/>
      <c r="B158" s="82"/>
      <c r="C158" s="27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</row>
    <row r="159" spans="1:26" ht="15.75" customHeight="1">
      <c r="A159" s="82"/>
      <c r="B159" s="82"/>
      <c r="C159" s="27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</row>
    <row r="160" spans="1:26" ht="15.75" customHeight="1">
      <c r="A160" s="82"/>
      <c r="B160" s="82"/>
      <c r="C160" s="27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</row>
    <row r="161" spans="1:26" ht="15.75" customHeight="1">
      <c r="A161" s="82"/>
      <c r="B161" s="82"/>
      <c r="C161" s="27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</row>
    <row r="162" spans="1:26" ht="15.75" customHeight="1">
      <c r="A162" s="82"/>
      <c r="B162" s="82"/>
      <c r="C162" s="27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</row>
    <row r="163" spans="1:26" ht="15.75" customHeight="1">
      <c r="A163" s="82"/>
      <c r="B163" s="82"/>
      <c r="C163" s="27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</row>
    <row r="164" spans="1:26" ht="15.75" customHeight="1">
      <c r="A164" s="82"/>
      <c r="B164" s="82"/>
      <c r="C164" s="27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</row>
    <row r="165" spans="1:26" ht="15.75" customHeight="1">
      <c r="A165" s="82"/>
      <c r="B165" s="82"/>
      <c r="C165" s="27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</row>
    <row r="166" spans="1:26" ht="15.75" customHeight="1">
      <c r="A166" s="82"/>
      <c r="B166" s="82"/>
      <c r="C166" s="27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</row>
    <row r="167" spans="1:26" ht="15.75" customHeight="1">
      <c r="A167" s="82"/>
      <c r="B167" s="82"/>
      <c r="C167" s="27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</row>
    <row r="168" spans="1:26" ht="15.75" customHeight="1">
      <c r="A168" s="82"/>
      <c r="B168" s="82"/>
      <c r="C168" s="27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</row>
    <row r="169" spans="1:26" ht="15.75" customHeight="1">
      <c r="A169" s="82"/>
      <c r="B169" s="82"/>
      <c r="C169" s="27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</row>
    <row r="170" spans="1:26" ht="15.75" customHeight="1">
      <c r="A170" s="82"/>
      <c r="B170" s="82"/>
      <c r="C170" s="27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</row>
    <row r="171" spans="1:26" ht="15.75" customHeight="1">
      <c r="A171" s="82"/>
      <c r="B171" s="82"/>
      <c r="C171" s="27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</row>
    <row r="172" spans="1:26" ht="15.75" customHeight="1">
      <c r="A172" s="82"/>
      <c r="B172" s="82"/>
      <c r="C172" s="27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</row>
    <row r="173" spans="1:26" ht="15.75" customHeight="1">
      <c r="A173" s="82"/>
      <c r="B173" s="82"/>
      <c r="C173" s="27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</row>
    <row r="174" spans="1:26" ht="15.75" customHeight="1">
      <c r="A174" s="82"/>
      <c r="B174" s="82"/>
      <c r="C174" s="27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</row>
    <row r="175" spans="1:26" ht="15.75" customHeight="1">
      <c r="A175" s="82"/>
      <c r="B175" s="82"/>
      <c r="C175" s="27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</row>
    <row r="176" spans="1:26" ht="15.75" customHeight="1">
      <c r="A176" s="82"/>
      <c r="B176" s="82"/>
      <c r="C176" s="27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</row>
    <row r="177" spans="1:26" ht="15.75" customHeight="1">
      <c r="A177" s="82"/>
      <c r="B177" s="82"/>
      <c r="C177" s="27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</row>
    <row r="178" spans="1:26" ht="15.75" customHeight="1">
      <c r="A178" s="82"/>
      <c r="B178" s="82"/>
      <c r="C178" s="27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</row>
    <row r="179" spans="1:26" ht="15.75" customHeight="1">
      <c r="A179" s="82"/>
      <c r="B179" s="82"/>
      <c r="C179" s="27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</row>
    <row r="180" spans="1:26" ht="15.75" customHeight="1">
      <c r="A180" s="82"/>
      <c r="B180" s="82"/>
      <c r="C180" s="27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</row>
    <row r="181" spans="1:26" ht="15.75" customHeight="1">
      <c r="A181" s="82"/>
      <c r="B181" s="82"/>
      <c r="C181" s="27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</row>
    <row r="182" spans="1:26" ht="15.75" customHeight="1">
      <c r="A182" s="82"/>
      <c r="B182" s="82"/>
      <c r="C182" s="27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</row>
    <row r="183" spans="1:26" ht="15.75" customHeight="1">
      <c r="A183" s="82"/>
      <c r="B183" s="82"/>
      <c r="C183" s="27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</row>
    <row r="184" spans="1:26" ht="15.75" customHeight="1">
      <c r="A184" s="82"/>
      <c r="B184" s="82"/>
      <c r="C184" s="27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</row>
    <row r="185" spans="1:26" ht="15.75" customHeight="1">
      <c r="A185" s="82"/>
      <c r="B185" s="82"/>
      <c r="C185" s="27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</row>
    <row r="186" spans="1:26" ht="15.75" customHeight="1">
      <c r="A186" s="82"/>
      <c r="B186" s="82"/>
      <c r="C186" s="27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</row>
    <row r="187" spans="1:26" ht="15.75" customHeight="1">
      <c r="A187" s="82"/>
      <c r="B187" s="82"/>
      <c r="C187" s="27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</row>
    <row r="188" spans="1:26" ht="15.75" customHeight="1">
      <c r="A188" s="82"/>
      <c r="B188" s="82"/>
      <c r="C188" s="27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</row>
    <row r="189" spans="1:26" ht="15.75" customHeight="1">
      <c r="A189" s="82"/>
      <c r="B189" s="82"/>
      <c r="C189" s="27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</row>
    <row r="190" spans="1:26" ht="15.75" customHeight="1">
      <c r="A190" s="82"/>
      <c r="B190" s="82"/>
      <c r="C190" s="27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</row>
    <row r="191" spans="1:26" ht="15.75" customHeight="1">
      <c r="A191" s="82"/>
      <c r="B191" s="82"/>
      <c r="C191" s="27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</row>
    <row r="192" spans="1:26" ht="15.75" customHeight="1">
      <c r="A192" s="82"/>
      <c r="B192" s="82"/>
      <c r="C192" s="27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</row>
    <row r="193" spans="1:26" ht="15.75" customHeight="1">
      <c r="A193" s="82"/>
      <c r="B193" s="82"/>
      <c r="C193" s="27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</row>
    <row r="194" spans="1:26" ht="15.75" customHeight="1">
      <c r="A194" s="82"/>
      <c r="B194" s="82"/>
      <c r="C194" s="27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</row>
    <row r="195" spans="1:26" ht="15.75" customHeight="1">
      <c r="A195" s="82"/>
      <c r="B195" s="82"/>
      <c r="C195" s="27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</row>
    <row r="196" spans="1:26" ht="15.75" customHeight="1">
      <c r="A196" s="82"/>
      <c r="B196" s="82"/>
      <c r="C196" s="27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</row>
    <row r="197" spans="1:26" ht="15.75" customHeight="1">
      <c r="A197" s="82"/>
      <c r="B197" s="82"/>
      <c r="C197" s="27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</row>
    <row r="198" spans="1:26" ht="15.75" customHeight="1">
      <c r="A198" s="82"/>
      <c r="B198" s="82"/>
      <c r="C198" s="27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</row>
    <row r="199" spans="1:26" ht="15.75" customHeight="1">
      <c r="A199" s="82"/>
      <c r="B199" s="82"/>
      <c r="C199" s="27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</row>
    <row r="200" spans="1:26" ht="15.75" customHeight="1">
      <c r="A200" s="82"/>
      <c r="B200" s="82"/>
      <c r="C200" s="27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</row>
    <row r="201" spans="1:26" ht="15.75" customHeight="1">
      <c r="A201" s="82"/>
      <c r="B201" s="82"/>
      <c r="C201" s="27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</row>
    <row r="202" spans="1:26" ht="15.75" customHeight="1">
      <c r="A202" s="82"/>
      <c r="B202" s="82"/>
      <c r="C202" s="27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</row>
    <row r="203" spans="1:26" ht="15.75" customHeight="1">
      <c r="A203" s="82"/>
      <c r="B203" s="82"/>
      <c r="C203" s="27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</row>
    <row r="204" spans="1:26" ht="15.75" customHeight="1">
      <c r="A204" s="82"/>
      <c r="B204" s="82"/>
      <c r="C204" s="27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</row>
    <row r="205" spans="1:26" ht="15.75" customHeight="1">
      <c r="A205" s="82"/>
      <c r="B205" s="82"/>
      <c r="C205" s="27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</row>
    <row r="206" spans="1:26" ht="15.75" customHeight="1">
      <c r="A206" s="82"/>
      <c r="B206" s="82"/>
      <c r="C206" s="27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</row>
    <row r="207" spans="1:26" ht="15.75" customHeight="1">
      <c r="A207" s="82"/>
      <c r="B207" s="82"/>
      <c r="C207" s="27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</row>
    <row r="208" spans="1:26" ht="15.75" customHeight="1">
      <c r="A208" s="82"/>
      <c r="B208" s="82"/>
      <c r="C208" s="27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</row>
    <row r="209" spans="1:26" ht="15.75" customHeight="1">
      <c r="A209" s="82"/>
      <c r="B209" s="82"/>
      <c r="C209" s="27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</row>
    <row r="210" spans="1:26" ht="15.75" customHeight="1">
      <c r="A210" s="82"/>
      <c r="B210" s="82"/>
      <c r="C210" s="27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</row>
    <row r="211" spans="1:26" ht="15.75" customHeight="1">
      <c r="A211" s="82"/>
      <c r="B211" s="82"/>
      <c r="C211" s="27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</row>
    <row r="212" spans="1:26" ht="15.75" customHeight="1">
      <c r="A212" s="82"/>
      <c r="B212" s="82"/>
      <c r="C212" s="27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</row>
    <row r="213" spans="1:26" ht="15.75" customHeight="1">
      <c r="A213" s="82"/>
      <c r="B213" s="82"/>
      <c r="C213" s="27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</row>
    <row r="214" spans="1:26" ht="15.75" customHeight="1">
      <c r="A214" s="82"/>
      <c r="B214" s="82"/>
      <c r="C214" s="27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</row>
    <row r="215" spans="1:26" ht="15.75" customHeight="1">
      <c r="A215" s="82"/>
      <c r="B215" s="82"/>
      <c r="C215" s="27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</row>
    <row r="216" spans="1:26" ht="15.75" customHeight="1">
      <c r="A216" s="82"/>
      <c r="B216" s="82"/>
      <c r="C216" s="27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</row>
    <row r="217" spans="1:26" ht="15.75" customHeight="1">
      <c r="A217" s="82"/>
      <c r="B217" s="82"/>
      <c r="C217" s="27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</row>
    <row r="218" spans="1:26" ht="15.75" customHeight="1">
      <c r="A218" s="82"/>
      <c r="B218" s="82"/>
      <c r="C218" s="27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</row>
    <row r="219" spans="1:26" ht="15.75" customHeight="1">
      <c r="A219" s="82"/>
      <c r="B219" s="82"/>
      <c r="C219" s="27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</row>
    <row r="220" spans="1:26" ht="15.75" customHeight="1">
      <c r="A220" s="82"/>
      <c r="B220" s="82"/>
      <c r="C220" s="27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</row>
    <row r="221" spans="1:26" ht="15.75" customHeight="1">
      <c r="A221" s="82"/>
      <c r="B221" s="82"/>
      <c r="C221" s="27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</row>
    <row r="222" spans="1:26" ht="15.75" customHeight="1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</row>
    <row r="223" spans="1:26" ht="15.75" customHeight="1">
      <c r="A223" s="82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</row>
    <row r="224" spans="1:26" ht="15.75" customHeight="1">
      <c r="A224" s="82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</row>
    <row r="225" spans="1:26" ht="15.75" customHeight="1">
      <c r="A225" s="82"/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</row>
    <row r="226" spans="1:26" ht="15.75" customHeight="1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</row>
    <row r="227" spans="1:26" ht="15.75" customHeight="1">
      <c r="A227" s="82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</row>
    <row r="228" spans="1:26" ht="15.75" customHeight="1">
      <c r="A228" s="82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</row>
    <row r="229" spans="1:26" ht="15.75" customHeight="1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</row>
    <row r="230" spans="1:26" ht="15.75" customHeight="1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</row>
    <row r="231" spans="1:26" ht="15.75" customHeight="1">
      <c r="A231" s="82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</row>
    <row r="232" spans="1:26" ht="15.75" customHeight="1">
      <c r="A232" s="82"/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</row>
    <row r="233" spans="1:26" ht="15.75" customHeight="1">
      <c r="A233" s="82"/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</row>
    <row r="234" spans="1:26" ht="15.75" customHeight="1">
      <c r="A234" s="82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</row>
    <row r="235" spans="1:26" ht="15.75" customHeight="1">
      <c r="A235" s="82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</row>
    <row r="236" spans="1:26" ht="15.75" customHeight="1">
      <c r="A236" s="82"/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</row>
    <row r="237" spans="1:26" ht="15.75" customHeight="1">
      <c r="A237" s="82"/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</row>
    <row r="238" spans="1:26" ht="15.75" customHeight="1">
      <c r="A238" s="82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</row>
    <row r="239" spans="1:26" ht="15.75" customHeight="1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</row>
    <row r="240" spans="1:26" ht="15.75" customHeight="1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</row>
    <row r="241" spans="1:26" ht="15.75" customHeight="1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</row>
    <row r="242" spans="1:26" ht="15.75" customHeight="1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</row>
    <row r="243" spans="1:26" ht="15.75" customHeight="1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</row>
    <row r="244" spans="1:26" ht="15.75" customHeight="1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</row>
    <row r="245" spans="1:26" ht="15.75" customHeight="1">
      <c r="A245" s="82"/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</row>
    <row r="246" spans="1:26" ht="15.75" customHeight="1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</row>
    <row r="247" spans="1:26" ht="15.75" customHeight="1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</row>
    <row r="248" spans="1:26" ht="15.75" customHeight="1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</row>
    <row r="249" spans="1:26" ht="15.75" customHeight="1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</row>
    <row r="250" spans="1:26" ht="15.75" customHeight="1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</row>
    <row r="251" spans="1:26" ht="15.75" customHeight="1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</row>
    <row r="252" spans="1:26" ht="15.75" customHeight="1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</row>
    <row r="253" spans="1:26" ht="15.75" customHeight="1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</row>
    <row r="254" spans="1:26" ht="15.75" customHeight="1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</row>
    <row r="255" spans="1:26" ht="15.75" customHeight="1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</row>
    <row r="256" spans="1:26" ht="15.75" customHeight="1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</row>
    <row r="257" spans="1:26" ht="15.75" customHeight="1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</row>
    <row r="258" spans="1:26" ht="15.75" customHeight="1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</row>
    <row r="259" spans="1:26" ht="15.75" customHeight="1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</row>
    <row r="260" spans="1:26" ht="15.75" customHeight="1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</row>
    <row r="261" spans="1:26" ht="15.75" customHeight="1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 spans="1:26" ht="15.75" customHeight="1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</row>
    <row r="263" spans="1:26" ht="15.75" customHeight="1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</row>
    <row r="264" spans="1:26" ht="15.75" customHeight="1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</row>
    <row r="265" spans="1:26" ht="15.75" customHeight="1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</row>
    <row r="266" spans="1:26" ht="15.75" customHeight="1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</row>
    <row r="267" spans="1:26" ht="15.75" customHeight="1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</row>
    <row r="268" spans="1:26" ht="15.75" customHeight="1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</row>
    <row r="269" spans="1:26" ht="15.75" customHeight="1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</row>
    <row r="270" spans="1:26" ht="15.75" customHeight="1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</row>
    <row r="271" spans="1:26" ht="15.75" customHeight="1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</row>
    <row r="272" spans="1:26" ht="15.75" customHeight="1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</row>
    <row r="273" spans="1:26" ht="15.75" customHeight="1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</row>
    <row r="274" spans="1:26" ht="15.75" customHeight="1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</row>
    <row r="275" spans="1:26" ht="15.75" customHeight="1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</row>
    <row r="276" spans="1:26" ht="15.75" customHeight="1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</row>
    <row r="277" spans="1:26" ht="15.75" customHeight="1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</row>
    <row r="278" spans="1:26" ht="15.75" customHeight="1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</row>
    <row r="279" spans="1:26" ht="15.75" customHeight="1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</row>
    <row r="280" spans="1:26" ht="15.75" customHeight="1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</row>
    <row r="281" spans="1:26" ht="15.75" customHeight="1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</row>
    <row r="282" spans="1:26" ht="15.75" customHeight="1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</row>
    <row r="283" spans="1:26" ht="15.75" customHeight="1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</row>
    <row r="284" spans="1:26" ht="15.75" customHeight="1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</row>
    <row r="285" spans="1:26" ht="15.75" customHeight="1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</row>
    <row r="286" spans="1:26" ht="15.75" customHeight="1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</row>
    <row r="287" spans="1:26" ht="15.75" customHeight="1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</row>
    <row r="288" spans="1:26" ht="15.75" customHeight="1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</row>
    <row r="289" spans="1:26" ht="15.75" customHeight="1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</row>
    <row r="290" spans="1:26" ht="15.75" customHeight="1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</row>
    <row r="291" spans="1:26" ht="15.75" customHeight="1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</row>
    <row r="292" spans="1:26" ht="15.75" customHeight="1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</row>
    <row r="293" spans="1:26" ht="15.75" customHeight="1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</row>
    <row r="294" spans="1:26" ht="15.75" customHeight="1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</row>
    <row r="295" spans="1:26" ht="15.75" customHeight="1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</row>
    <row r="296" spans="1:26" ht="15.75" customHeight="1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</row>
    <row r="297" spans="1:26" ht="15.75" customHeight="1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</row>
    <row r="298" spans="1:26" ht="15.75" customHeight="1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</row>
    <row r="299" spans="1:26" ht="15.75" customHeight="1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</row>
    <row r="300" spans="1:26" ht="15.75" customHeight="1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</row>
    <row r="301" spans="1:26" ht="15.75" customHeight="1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</row>
    <row r="302" spans="1:26" ht="15.75" customHeight="1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</row>
    <row r="303" spans="1:26" ht="15.75" customHeight="1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</row>
    <row r="304" spans="1:26" ht="15.75" customHeight="1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</row>
    <row r="305" spans="1:26" ht="15.75" customHeight="1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</row>
    <row r="306" spans="1:26" ht="15.75" customHeight="1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</row>
    <row r="307" spans="1:26" ht="15.75" customHeight="1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</row>
    <row r="308" spans="1:26" ht="15.75" customHeight="1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</row>
    <row r="309" spans="1:26" ht="15.75" customHeight="1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</row>
    <row r="310" spans="1:26" ht="15.75" customHeight="1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</row>
    <row r="311" spans="1:26" ht="15.75" customHeight="1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</row>
    <row r="312" spans="1:26" ht="15.75" customHeight="1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</row>
    <row r="313" spans="1:26" ht="15.75" customHeight="1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</row>
    <row r="314" spans="1:26" ht="15.75" customHeight="1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</row>
    <row r="315" spans="1:26" ht="15.75" customHeight="1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</row>
    <row r="316" spans="1:26" ht="15.75" customHeight="1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</row>
    <row r="317" spans="1:26" ht="15.75" customHeight="1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</row>
    <row r="318" spans="1:26" ht="15.75" customHeight="1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</row>
    <row r="319" spans="1:26" ht="15.75" customHeight="1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</row>
    <row r="320" spans="1:26" ht="15.75" customHeight="1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</row>
    <row r="321" spans="1:26" ht="15.75" customHeight="1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</row>
    <row r="322" spans="1:26" ht="15.75" customHeight="1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</row>
    <row r="323" spans="1:26" ht="15.75" customHeight="1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</row>
    <row r="324" spans="1:26" ht="15.75" customHeight="1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</row>
    <row r="325" spans="1:26" ht="15.75" customHeight="1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</row>
    <row r="326" spans="1:26" ht="15.75" customHeight="1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</row>
    <row r="327" spans="1:26" ht="15.75" customHeight="1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</row>
    <row r="328" spans="1:26" ht="15.75" customHeight="1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</row>
    <row r="329" spans="1:26" ht="15.75" customHeight="1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</row>
    <row r="330" spans="1:26" ht="15.75" customHeight="1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ht="15.75" customHeight="1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ht="15.75" customHeight="1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ht="15.75" customHeight="1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</row>
    <row r="334" spans="1:26" ht="15.75" customHeight="1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</row>
    <row r="335" spans="1:26" ht="15.75" customHeight="1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</row>
    <row r="336" spans="1:26" ht="15.75" customHeight="1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</row>
    <row r="337" spans="1:26" ht="15.75" customHeight="1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</row>
    <row r="338" spans="1:26" ht="15.75" customHeight="1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</row>
    <row r="339" spans="1:26" ht="15.75" customHeight="1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</row>
    <row r="340" spans="1:26" ht="15.75" customHeight="1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</row>
    <row r="341" spans="1:26" ht="15.75" customHeight="1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</row>
    <row r="342" spans="1:26" ht="15.75" customHeight="1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</row>
    <row r="343" spans="1:26" ht="15.75" customHeight="1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</row>
    <row r="344" spans="1:26" ht="15.75" customHeight="1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</row>
    <row r="345" spans="1:26" ht="15.75" customHeight="1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</row>
    <row r="346" spans="1:26" ht="15.75" customHeight="1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 spans="1:26" ht="15.75" customHeight="1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</row>
    <row r="348" spans="1:26" ht="15.75" customHeight="1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</row>
    <row r="349" spans="1:26" ht="15.75" customHeight="1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</row>
    <row r="350" spans="1:26" ht="15.75" customHeight="1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</row>
    <row r="351" spans="1:26" ht="15.75" customHeight="1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</row>
    <row r="352" spans="1:26" ht="15.75" customHeight="1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</row>
    <row r="353" spans="1:26" ht="15.75" customHeight="1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</row>
    <row r="354" spans="1:26" ht="15.75" customHeight="1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</row>
    <row r="355" spans="1:26" ht="15.75" customHeight="1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</row>
    <row r="356" spans="1:26" ht="15.75" customHeight="1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</row>
    <row r="357" spans="1:26" ht="15.75" customHeight="1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</row>
    <row r="358" spans="1:26" ht="15.75" customHeight="1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</row>
    <row r="359" spans="1:26" ht="15.75" customHeight="1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</row>
    <row r="360" spans="1:26" ht="15.75" customHeight="1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</row>
    <row r="361" spans="1:26" ht="15.75" customHeight="1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</row>
    <row r="362" spans="1:26" ht="15.75" customHeight="1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</row>
    <row r="363" spans="1:26" ht="15.75" customHeight="1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</row>
    <row r="364" spans="1:26" ht="15.75" customHeight="1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</row>
    <row r="365" spans="1:26" ht="15.75" customHeight="1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</row>
    <row r="366" spans="1:26" ht="15.75" customHeight="1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</row>
    <row r="367" spans="1:26" ht="15.75" customHeight="1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</row>
    <row r="368" spans="1:26" ht="15.75" customHeight="1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</row>
    <row r="369" spans="1:26" ht="15.75" customHeight="1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</row>
    <row r="370" spans="1:26" ht="15.75" customHeight="1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</row>
    <row r="371" spans="1:26" ht="15.75" customHeight="1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</row>
    <row r="372" spans="1:26" ht="15.75" customHeight="1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</row>
    <row r="373" spans="1:26" ht="15.75" customHeight="1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</row>
    <row r="374" spans="1:26" ht="15.75" customHeight="1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</row>
    <row r="375" spans="1:26" ht="15.75" customHeight="1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</row>
    <row r="376" spans="1:26" ht="15.75" customHeight="1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</row>
    <row r="377" spans="1:26" ht="15.75" customHeight="1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</row>
    <row r="378" spans="1:26" ht="15.75" customHeight="1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</row>
    <row r="379" spans="1:26" ht="15.75" customHeight="1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</row>
    <row r="380" spans="1:26" ht="15.75" customHeight="1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</row>
    <row r="381" spans="1:26" ht="15.75" customHeight="1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</row>
    <row r="382" spans="1:26" ht="15.75" customHeight="1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</row>
    <row r="383" spans="1:26" ht="15.75" customHeight="1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</row>
    <row r="384" spans="1:26" ht="15.75" customHeight="1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</row>
    <row r="385" spans="1:26" ht="15.75" customHeight="1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</row>
    <row r="386" spans="1:26" ht="15.75" customHeight="1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</row>
    <row r="387" spans="1:26" ht="15.75" customHeight="1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</row>
    <row r="388" spans="1:26" ht="15.75" customHeight="1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</row>
    <row r="389" spans="1:26" ht="15.75" customHeight="1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</row>
    <row r="390" spans="1:26" ht="15.75" customHeight="1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</row>
    <row r="391" spans="1:26" ht="15.75" customHeight="1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</row>
    <row r="392" spans="1:26" ht="15.75" customHeight="1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</row>
    <row r="393" spans="1:26" ht="15.75" customHeight="1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</row>
    <row r="394" spans="1:26" ht="15.75" customHeight="1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</row>
    <row r="395" spans="1:26" ht="15.75" customHeight="1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</row>
    <row r="396" spans="1:26" ht="15.75" customHeight="1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</row>
    <row r="397" spans="1:26" ht="15.75" customHeight="1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</row>
    <row r="398" spans="1:26" ht="15.75" customHeight="1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</row>
    <row r="399" spans="1:26" ht="15.75" customHeight="1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</row>
    <row r="400" spans="1:26" ht="15.75" customHeight="1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</row>
    <row r="401" spans="1:26" ht="15.75" customHeight="1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</row>
    <row r="402" spans="1:26" ht="15.75" customHeight="1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</row>
    <row r="403" spans="1:26" ht="15.75" customHeight="1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</row>
    <row r="404" spans="1:26" ht="15.75" customHeight="1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</row>
    <row r="405" spans="1:26" ht="15.75" customHeight="1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</row>
    <row r="406" spans="1:26" ht="15.75" customHeight="1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</row>
    <row r="407" spans="1:26" ht="15.75" customHeight="1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</row>
    <row r="408" spans="1:26" ht="15.75" customHeight="1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</row>
    <row r="409" spans="1:26" ht="15.75" customHeight="1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</row>
    <row r="410" spans="1:26" ht="15.75" customHeight="1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</row>
    <row r="411" spans="1:26" ht="15.75" customHeight="1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</row>
    <row r="412" spans="1:26" ht="15.75" customHeight="1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</row>
    <row r="413" spans="1:26" ht="15.75" customHeight="1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</row>
    <row r="414" spans="1:26" ht="15.75" customHeight="1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</row>
    <row r="415" spans="1:26" ht="15.75" customHeight="1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</row>
    <row r="416" spans="1:26" ht="15.75" customHeight="1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</row>
    <row r="417" spans="1:26" ht="15.75" customHeight="1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</row>
    <row r="418" spans="1:26" ht="15.75" customHeight="1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</row>
    <row r="419" spans="1:26" ht="15.75" customHeight="1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</row>
    <row r="420" spans="1:26" ht="15.75" customHeight="1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</row>
    <row r="421" spans="1:26" ht="15.75" customHeight="1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</row>
    <row r="422" spans="1:26" ht="15.75" customHeight="1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</row>
    <row r="423" spans="1:26" ht="15.75" customHeight="1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</row>
    <row r="424" spans="1:26" ht="15.75" customHeight="1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</row>
    <row r="425" spans="1:26" ht="15.75" customHeight="1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</row>
    <row r="426" spans="1:26" ht="15.75" customHeight="1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</row>
    <row r="427" spans="1:26" ht="15.75" customHeight="1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</row>
    <row r="428" spans="1:26" ht="15.75" customHeight="1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</row>
    <row r="429" spans="1:26" ht="15.75" customHeight="1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</row>
    <row r="430" spans="1:26" ht="15.75" customHeight="1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</row>
    <row r="431" spans="1:26" ht="15.75" customHeight="1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</row>
    <row r="432" spans="1:26" ht="15.75" customHeight="1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 spans="1:26" ht="15.75" customHeight="1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</row>
    <row r="434" spans="1:26" ht="15.75" customHeight="1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</row>
    <row r="435" spans="1:26" ht="15.75" customHeight="1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</row>
    <row r="436" spans="1:26" ht="15.75" customHeight="1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</row>
    <row r="437" spans="1:26" ht="15.75" customHeight="1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</row>
    <row r="438" spans="1:26" ht="15.75" customHeight="1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</row>
    <row r="439" spans="1:26" ht="15.75" customHeight="1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</row>
    <row r="440" spans="1:26" ht="15.75" customHeight="1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</row>
    <row r="441" spans="1:26" ht="15.75" customHeight="1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</row>
    <row r="442" spans="1:26" ht="15.75" customHeight="1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</row>
    <row r="443" spans="1:26" ht="15.75" customHeight="1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</row>
    <row r="444" spans="1:26" ht="15.75" customHeight="1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</row>
    <row r="445" spans="1:26" ht="15.75" customHeight="1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</row>
    <row r="446" spans="1:26" ht="15.75" customHeight="1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</row>
    <row r="447" spans="1:26" ht="15.75" customHeight="1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</row>
    <row r="448" spans="1:26" ht="15.75" customHeight="1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</row>
    <row r="449" spans="1:26" ht="15.75" customHeight="1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</row>
    <row r="450" spans="1:26" ht="15.75" customHeight="1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51" spans="1:26" ht="15.75" customHeight="1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</row>
    <row r="452" spans="1:26" ht="15.75" customHeight="1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</row>
    <row r="453" spans="1:26" ht="15.75" customHeight="1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</row>
    <row r="454" spans="1:26" ht="15.75" customHeight="1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</row>
    <row r="455" spans="1:26" ht="15.75" customHeight="1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</row>
    <row r="456" spans="1:26" ht="15.75" customHeight="1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</row>
    <row r="457" spans="1:26" ht="15.75" customHeight="1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</row>
    <row r="458" spans="1:26" ht="15.75" customHeight="1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</row>
    <row r="459" spans="1:26" ht="15.75" customHeight="1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</row>
    <row r="460" spans="1:26" ht="15.75" customHeight="1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</row>
    <row r="461" spans="1:26" ht="15.75" customHeight="1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</row>
    <row r="462" spans="1:26" ht="15.75" customHeight="1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</row>
    <row r="463" spans="1:26" ht="15.75" customHeight="1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</row>
    <row r="464" spans="1:26" ht="15.75" customHeight="1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</row>
    <row r="465" spans="1:26" ht="15.75" customHeight="1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</row>
    <row r="466" spans="1:26" ht="15.75" customHeight="1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</row>
    <row r="467" spans="1:26" ht="15.75" customHeight="1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</row>
    <row r="468" spans="1:26" ht="15.75" customHeight="1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</row>
    <row r="469" spans="1:26" ht="15.75" customHeight="1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</row>
    <row r="470" spans="1:26" ht="15.75" customHeight="1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</row>
    <row r="471" spans="1:26" ht="15.75" customHeight="1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</row>
    <row r="472" spans="1:26" ht="15.75" customHeight="1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</row>
    <row r="473" spans="1:26" ht="15.75" customHeight="1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</row>
    <row r="474" spans="1:26" ht="15.75" customHeight="1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</row>
    <row r="475" spans="1:26" ht="15.75" customHeight="1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</row>
    <row r="476" spans="1:26" ht="15.75" customHeight="1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</row>
    <row r="477" spans="1:26" ht="15.75" customHeight="1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</row>
    <row r="478" spans="1:26" ht="15.75" customHeight="1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</row>
    <row r="479" spans="1:26" ht="15.75" customHeight="1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</row>
    <row r="480" spans="1:26" ht="15.75" customHeight="1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</row>
    <row r="481" spans="1:26" ht="15.75" customHeight="1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</row>
    <row r="482" spans="1:26" ht="15.75" customHeight="1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</row>
    <row r="483" spans="1:26" ht="15.75" customHeight="1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</row>
    <row r="484" spans="1:26" ht="15.75" customHeight="1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</row>
    <row r="485" spans="1:26" ht="15.75" customHeight="1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</row>
    <row r="486" spans="1:26" ht="15.75" customHeight="1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</row>
    <row r="487" spans="1:26" ht="15.75" customHeight="1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</row>
    <row r="488" spans="1:26" ht="15.75" customHeight="1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</row>
    <row r="489" spans="1:26" ht="15.75" customHeight="1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</row>
    <row r="490" spans="1:26" ht="15.75" customHeight="1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</row>
    <row r="491" spans="1:26" ht="15.75" customHeight="1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</row>
    <row r="492" spans="1:26" ht="15.75" customHeight="1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</row>
    <row r="493" spans="1:26" ht="15.75" customHeight="1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</row>
    <row r="494" spans="1:26" ht="15.75" customHeight="1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</row>
    <row r="495" spans="1:26" ht="15.75" customHeight="1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</row>
    <row r="496" spans="1:26" ht="15.75" customHeight="1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</row>
    <row r="497" spans="1:26" ht="15.75" customHeight="1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</row>
    <row r="498" spans="1:26" ht="15.75" customHeight="1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</row>
    <row r="499" spans="1:26" ht="15.75" customHeight="1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</row>
    <row r="500" spans="1:26" ht="15.75" customHeight="1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</row>
    <row r="501" spans="1:26" ht="15.75" customHeight="1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</row>
    <row r="502" spans="1:26" ht="15.75" customHeight="1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</row>
    <row r="503" spans="1:26" ht="15.75" customHeight="1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</row>
    <row r="504" spans="1:26" ht="15.75" customHeight="1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</row>
    <row r="505" spans="1:26" ht="15.75" customHeight="1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</row>
    <row r="506" spans="1:26" ht="15.75" customHeight="1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</row>
    <row r="507" spans="1:26" ht="15.75" customHeight="1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</row>
    <row r="508" spans="1:26" ht="15.75" customHeight="1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</row>
    <row r="509" spans="1:26" ht="15.75" customHeight="1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</row>
    <row r="510" spans="1:26" ht="15.75" customHeight="1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</row>
    <row r="511" spans="1:26" ht="15.75" customHeight="1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</row>
    <row r="512" spans="1:26" ht="15.75" customHeight="1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</row>
    <row r="513" spans="1:26" ht="15.75" customHeight="1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</row>
    <row r="514" spans="1:26" ht="15.75" customHeight="1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</row>
    <row r="515" spans="1:26" ht="15.75" customHeight="1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</row>
    <row r="516" spans="1:26" ht="15.75" customHeight="1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</row>
    <row r="517" spans="1:26" ht="15.75" customHeight="1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</row>
    <row r="518" spans="1:26" ht="15.75" customHeight="1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</row>
    <row r="519" spans="1:26" ht="15.75" customHeight="1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</row>
    <row r="520" spans="1:26" ht="15.75" customHeight="1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</row>
    <row r="521" spans="1:26" ht="15.75" customHeight="1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</row>
    <row r="522" spans="1:26" ht="15.75" customHeight="1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</row>
    <row r="523" spans="1:26" ht="15.75" customHeight="1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</row>
    <row r="524" spans="1:26" ht="15.75" customHeight="1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</row>
    <row r="525" spans="1:26" ht="15.75" customHeight="1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</row>
    <row r="526" spans="1:26" ht="15.75" customHeight="1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</row>
    <row r="527" spans="1:26" ht="15.75" customHeight="1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</row>
    <row r="528" spans="1:26" ht="15.75" customHeight="1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</row>
    <row r="529" spans="1:26" ht="15.75" customHeight="1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</row>
    <row r="530" spans="1:26" ht="15.75" customHeight="1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</row>
    <row r="531" spans="1:26" ht="15.75" customHeight="1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</row>
    <row r="532" spans="1:26" ht="15.75" customHeight="1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</row>
    <row r="533" spans="1:26" ht="15.75" customHeight="1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</row>
    <row r="534" spans="1:26" ht="15.75" customHeight="1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</row>
    <row r="535" spans="1:26" ht="15.75" customHeight="1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</row>
    <row r="536" spans="1:26" ht="15.75" customHeight="1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</row>
    <row r="537" spans="1:26" ht="15.75" customHeight="1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</row>
    <row r="538" spans="1:26" ht="15.75" customHeight="1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</row>
    <row r="539" spans="1:26" ht="15.75" customHeight="1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</row>
    <row r="540" spans="1:26" ht="15.75" customHeight="1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</row>
    <row r="541" spans="1:26" ht="15.75" customHeight="1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</row>
    <row r="542" spans="1:26" ht="15.75" customHeight="1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</row>
    <row r="543" spans="1:26" ht="15.75" customHeight="1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</row>
    <row r="544" spans="1:26" ht="15.75" customHeight="1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</row>
    <row r="545" spans="1:26" ht="15.75" customHeight="1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</row>
    <row r="546" spans="1:26" ht="15.75" customHeight="1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</row>
    <row r="547" spans="1:26" ht="15.75" customHeight="1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</row>
    <row r="548" spans="1:26" ht="15.75" customHeight="1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</row>
    <row r="549" spans="1:26" ht="15.75" customHeight="1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</row>
    <row r="550" spans="1:26" ht="15.75" customHeight="1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</row>
    <row r="551" spans="1:26" ht="15.75" customHeight="1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</row>
    <row r="552" spans="1:26" ht="15.75" customHeight="1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</row>
    <row r="553" spans="1:26" ht="15.75" customHeight="1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</row>
    <row r="554" spans="1:26" ht="15.75" customHeight="1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</row>
    <row r="555" spans="1:26" ht="15.75" customHeight="1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</row>
    <row r="556" spans="1:26" ht="15.75" customHeight="1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</row>
    <row r="557" spans="1:26" ht="15.75" customHeight="1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</row>
    <row r="558" spans="1:26" ht="15.75" customHeight="1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</row>
    <row r="559" spans="1:26" ht="15.75" customHeight="1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</row>
    <row r="560" spans="1:26" ht="15.75" customHeight="1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</row>
    <row r="561" spans="1:26" ht="15.75" customHeight="1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</row>
    <row r="562" spans="1:26" ht="15.75" customHeight="1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</row>
    <row r="563" spans="1:26" ht="15.75" customHeight="1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</row>
    <row r="564" spans="1:26" ht="15.75" customHeight="1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</row>
    <row r="565" spans="1:26" ht="15.75" customHeight="1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</row>
    <row r="566" spans="1:26" ht="15.75" customHeight="1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</row>
    <row r="567" spans="1:26" ht="15.75" customHeight="1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</row>
    <row r="568" spans="1:26" ht="15.75" customHeight="1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</row>
    <row r="569" spans="1:26" ht="15.75" customHeight="1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</row>
    <row r="570" spans="1:26" ht="15.75" customHeight="1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</row>
    <row r="571" spans="1:26" ht="15.75" customHeight="1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</row>
    <row r="572" spans="1:26" ht="15.75" customHeight="1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</row>
    <row r="573" spans="1:26" ht="15.75" customHeight="1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</row>
    <row r="574" spans="1:26" ht="15.75" customHeight="1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</row>
    <row r="575" spans="1:26" ht="15.75" customHeight="1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</row>
    <row r="576" spans="1:26" ht="15.75" customHeight="1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</row>
    <row r="577" spans="1:26" ht="15.75" customHeight="1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</row>
    <row r="578" spans="1:26" ht="15.75" customHeight="1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</row>
    <row r="579" spans="1:26" ht="15.75" customHeight="1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</row>
    <row r="580" spans="1:26" ht="15.75" customHeight="1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</row>
    <row r="581" spans="1:26" ht="15.75" customHeight="1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</row>
    <row r="582" spans="1:26" ht="15.75" customHeight="1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</row>
    <row r="583" spans="1:26" ht="15.75" customHeight="1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</row>
    <row r="584" spans="1:26" ht="15.75" customHeight="1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</row>
    <row r="585" spans="1:26" ht="15.75" customHeight="1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</row>
    <row r="586" spans="1:26" ht="15.75" customHeight="1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</row>
    <row r="587" spans="1:26" ht="15.75" customHeight="1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</row>
    <row r="588" spans="1:26" ht="15.75" customHeight="1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</row>
    <row r="589" spans="1:26" ht="15.75" customHeight="1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</row>
    <row r="590" spans="1:26" ht="15.75" customHeight="1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</row>
    <row r="591" spans="1:26" ht="15.75" customHeight="1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</row>
    <row r="592" spans="1:26" ht="15.75" customHeight="1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</row>
    <row r="593" spans="1:26" ht="15.75" customHeight="1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</row>
    <row r="594" spans="1:26" ht="15.75" customHeight="1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</row>
    <row r="595" spans="1:26" ht="15.75" customHeight="1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</row>
    <row r="596" spans="1:26" ht="15.75" customHeight="1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</row>
    <row r="597" spans="1:26" ht="15.75" customHeight="1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</row>
    <row r="598" spans="1:26" ht="15.75" customHeight="1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</row>
    <row r="599" spans="1:26" ht="15.75" customHeight="1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</row>
    <row r="600" spans="1:26" ht="15.75" customHeight="1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</row>
    <row r="601" spans="1:26" ht="15.75" customHeight="1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</row>
    <row r="602" spans="1:26" ht="15.75" customHeight="1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</row>
    <row r="603" spans="1:26" ht="15.75" customHeight="1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</row>
    <row r="604" spans="1:26" ht="15.75" customHeight="1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</row>
    <row r="605" spans="1:26" ht="15.75" customHeight="1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</row>
    <row r="606" spans="1:26" ht="15.75" customHeight="1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</row>
    <row r="607" spans="1:26" ht="15.75" customHeight="1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</row>
    <row r="608" spans="1:26" ht="15.75" customHeight="1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</row>
    <row r="609" spans="1:26" ht="15.75" customHeight="1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</row>
    <row r="610" spans="1:26" ht="15.75" customHeight="1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</row>
    <row r="611" spans="1:26" ht="15.75" customHeight="1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</row>
    <row r="612" spans="1:26" ht="15.75" customHeight="1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</row>
    <row r="613" spans="1:26" ht="15.75" customHeight="1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</row>
    <row r="614" spans="1:26" ht="15.75" customHeight="1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</row>
    <row r="615" spans="1:26" ht="15.75" customHeight="1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</row>
    <row r="616" spans="1:26" ht="15.75" customHeight="1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</row>
    <row r="617" spans="1:26" ht="15.75" customHeight="1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</row>
    <row r="618" spans="1:26" ht="15.75" customHeight="1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</row>
    <row r="619" spans="1:26" ht="15.75" customHeight="1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</row>
    <row r="620" spans="1:26" ht="15.75" customHeight="1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</row>
    <row r="621" spans="1:26" ht="15.75" customHeight="1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</row>
    <row r="622" spans="1:26" ht="15.75" customHeight="1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</row>
    <row r="623" spans="1:26" ht="15.75" customHeight="1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</row>
    <row r="624" spans="1:26" ht="15.75" customHeight="1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</row>
    <row r="625" spans="1:26" ht="15.75" customHeight="1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</row>
    <row r="626" spans="1:26" ht="15.75" customHeight="1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</row>
    <row r="627" spans="1:26" ht="15.75" customHeight="1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</row>
    <row r="628" spans="1:26" ht="15.75" customHeight="1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</row>
    <row r="629" spans="1:26" ht="15.75" customHeight="1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</row>
    <row r="630" spans="1:26" ht="15.75" customHeight="1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</row>
    <row r="631" spans="1:26" ht="15.75" customHeight="1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</row>
    <row r="632" spans="1:26" ht="15.75" customHeight="1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</row>
    <row r="633" spans="1:26" ht="15.75" customHeight="1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</row>
    <row r="634" spans="1:26" ht="15.75" customHeight="1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</row>
    <row r="635" spans="1:26" ht="15.75" customHeight="1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</row>
    <row r="636" spans="1:26" ht="15.75" customHeight="1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</row>
    <row r="637" spans="1:26" ht="15.75" customHeight="1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</row>
    <row r="638" spans="1:26" ht="15.75" customHeight="1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</row>
    <row r="639" spans="1:26" ht="15.75" customHeight="1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</row>
    <row r="640" spans="1:26" ht="15.75" customHeight="1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</row>
    <row r="641" spans="1:26" ht="15.75" customHeight="1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</row>
    <row r="642" spans="1:26" ht="15.75" customHeight="1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</row>
    <row r="643" spans="1:26" ht="15.75" customHeight="1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</row>
    <row r="644" spans="1:26" ht="15.75" customHeight="1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</row>
    <row r="645" spans="1:26" ht="15.75" customHeight="1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</row>
    <row r="646" spans="1:26" ht="15.75" customHeight="1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</row>
    <row r="647" spans="1:26" ht="15.75" customHeight="1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</row>
    <row r="648" spans="1:26" ht="15.75" customHeight="1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</row>
    <row r="649" spans="1:26" ht="15.75" customHeight="1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</row>
    <row r="650" spans="1:26" ht="15.75" customHeight="1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</row>
    <row r="651" spans="1:26" ht="15.75" customHeight="1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</row>
    <row r="652" spans="1:26" ht="15.75" customHeight="1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</row>
    <row r="653" spans="1:26" ht="15.75" customHeight="1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</row>
    <row r="654" spans="1:26" ht="15.75" customHeight="1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</row>
    <row r="655" spans="1:26" ht="15.75" customHeight="1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</row>
    <row r="656" spans="1:26" ht="15.75" customHeight="1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</row>
    <row r="657" spans="1:26" ht="15.75" customHeight="1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</row>
    <row r="658" spans="1:26" ht="15.75" customHeight="1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</row>
    <row r="659" spans="1:26" ht="15.75" customHeight="1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</row>
    <row r="660" spans="1:26" ht="15.75" customHeight="1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</row>
    <row r="661" spans="1:26" ht="15.75" customHeight="1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</row>
    <row r="662" spans="1:26" ht="15.75" customHeight="1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</row>
    <row r="663" spans="1:26" ht="15.75" customHeight="1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</row>
    <row r="664" spans="1:26" ht="15.75" customHeight="1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</row>
    <row r="665" spans="1:26" ht="15.75" customHeight="1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</row>
    <row r="666" spans="1:26" ht="15.75" customHeight="1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</row>
    <row r="667" spans="1:26" ht="15.75" customHeight="1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</row>
    <row r="668" spans="1:26" ht="15.75" customHeight="1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</row>
    <row r="669" spans="1:26" ht="15.75" customHeight="1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</row>
    <row r="670" spans="1:26" ht="15.75" customHeight="1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</row>
    <row r="671" spans="1:26" ht="15.75" customHeight="1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</row>
    <row r="672" spans="1:26" ht="15.75" customHeight="1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</row>
    <row r="673" spans="1:26" ht="15.75" customHeight="1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</row>
    <row r="674" spans="1:26" ht="15.75" customHeight="1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</row>
    <row r="675" spans="1:26" ht="15.75" customHeight="1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</row>
    <row r="676" spans="1:26" ht="15.75" customHeight="1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</row>
    <row r="677" spans="1:26" ht="15.75" customHeight="1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</row>
    <row r="678" spans="1:26" ht="15.75" customHeight="1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</row>
    <row r="679" spans="1:26" ht="15.75" customHeight="1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</row>
    <row r="680" spans="1:26" ht="15.75" customHeight="1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</row>
    <row r="681" spans="1:26" ht="15.75" customHeight="1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</row>
    <row r="682" spans="1:26" ht="15.75" customHeight="1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</row>
    <row r="683" spans="1:26" ht="15.75" customHeight="1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</row>
    <row r="684" spans="1:26" ht="15.75" customHeight="1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</row>
    <row r="685" spans="1:26" ht="15.75" customHeight="1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</row>
    <row r="686" spans="1:26" ht="15.75" customHeight="1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</row>
    <row r="687" spans="1:26" ht="15.75" customHeight="1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</row>
    <row r="688" spans="1:26" ht="15.75" customHeight="1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</row>
    <row r="689" spans="1:26" ht="15.75" customHeight="1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</row>
    <row r="690" spans="1:26" ht="15.75" customHeight="1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</row>
    <row r="691" spans="1:26" ht="15.75" customHeight="1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</row>
    <row r="692" spans="1:26" ht="15.75" customHeight="1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</row>
    <row r="693" spans="1:26" ht="15.75" customHeight="1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</row>
    <row r="694" spans="1:26" ht="15.75" customHeight="1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</row>
    <row r="695" spans="1:26" ht="15.75" customHeight="1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</row>
    <row r="696" spans="1:26" ht="15.75" customHeight="1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</row>
    <row r="697" spans="1:26" ht="15.75" customHeight="1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</row>
    <row r="698" spans="1:26" ht="15.75" customHeight="1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</row>
    <row r="699" spans="1:26" ht="15.75" customHeight="1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</row>
    <row r="700" spans="1:26" ht="15.75" customHeight="1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</row>
    <row r="701" spans="1:26" ht="15.75" customHeight="1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</row>
    <row r="702" spans="1:26" ht="15.75" customHeight="1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</row>
    <row r="703" spans="1:26" ht="15.75" customHeight="1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</row>
    <row r="704" spans="1:26" ht="15.75" customHeight="1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</row>
    <row r="705" spans="1:26" ht="15.75" customHeight="1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</row>
    <row r="706" spans="1:26" ht="15.75" customHeight="1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</row>
    <row r="707" spans="1:26" ht="15.75" customHeight="1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</row>
    <row r="708" spans="1:26" ht="15.75" customHeight="1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</row>
    <row r="709" spans="1:26" ht="15.75" customHeight="1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</row>
    <row r="710" spans="1:26" ht="15.75" customHeight="1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</row>
    <row r="711" spans="1:26" ht="15.75" customHeight="1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</row>
    <row r="712" spans="1:26" ht="15.75" customHeight="1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</row>
    <row r="713" spans="1:26" ht="15.75" customHeight="1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</row>
    <row r="714" spans="1:26" ht="15.75" customHeight="1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</row>
    <row r="715" spans="1:26" ht="15.75" customHeight="1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</row>
    <row r="716" spans="1:26" ht="15.75" customHeight="1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</row>
    <row r="717" spans="1:26" ht="15.75" customHeight="1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</row>
    <row r="718" spans="1:26" ht="15.75" customHeight="1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</row>
    <row r="719" spans="1:26" ht="15.75" customHeight="1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</row>
    <row r="720" spans="1:26" ht="15.75" customHeight="1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</row>
    <row r="721" spans="1:26" ht="15.75" customHeight="1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</row>
    <row r="722" spans="1:26" ht="15.75" customHeight="1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</row>
    <row r="723" spans="1:26" ht="15.75" customHeight="1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</row>
    <row r="724" spans="1:26" ht="15.75" customHeight="1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</row>
    <row r="725" spans="1:26" ht="15.75" customHeight="1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</row>
    <row r="726" spans="1:26" ht="15.75" customHeight="1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</row>
    <row r="727" spans="1:26" ht="15.75" customHeight="1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</row>
    <row r="728" spans="1:26" ht="15.75" customHeight="1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</row>
    <row r="729" spans="1:26" ht="15.75" customHeight="1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</row>
    <row r="730" spans="1:26" ht="15.75" customHeight="1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</row>
    <row r="731" spans="1:26" ht="15.75" customHeight="1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</row>
    <row r="732" spans="1:26" ht="15.75" customHeight="1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</row>
    <row r="733" spans="1:26" ht="15.75" customHeight="1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</row>
    <row r="734" spans="1:26" ht="15.75" customHeight="1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</row>
    <row r="735" spans="1:26" ht="15.75" customHeight="1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</row>
    <row r="736" spans="1:26" ht="15.75" customHeight="1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</row>
    <row r="737" spans="1:26" ht="15.75" customHeight="1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</row>
    <row r="738" spans="1:26" ht="15.75" customHeight="1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</row>
    <row r="739" spans="1:26" ht="15.75" customHeight="1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</row>
    <row r="740" spans="1:26" ht="15.75" customHeight="1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</row>
    <row r="741" spans="1:26" ht="15.75" customHeight="1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</row>
    <row r="742" spans="1:26" ht="15.75" customHeight="1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</row>
    <row r="743" spans="1:26" ht="15.75" customHeight="1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</row>
    <row r="744" spans="1:26" ht="15.75" customHeight="1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</row>
    <row r="745" spans="1:26" ht="15.75" customHeight="1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</row>
    <row r="746" spans="1:26" ht="15.75" customHeight="1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</row>
    <row r="747" spans="1:26" ht="15.75" customHeight="1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</row>
    <row r="748" spans="1:26" ht="15.75" customHeight="1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</row>
    <row r="749" spans="1:26" ht="15.75" customHeight="1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</row>
    <row r="750" spans="1:26" ht="15.75" customHeight="1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</row>
    <row r="751" spans="1:26" ht="15.75" customHeight="1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</row>
    <row r="752" spans="1:26" ht="15.75" customHeight="1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</row>
    <row r="753" spans="1:26" ht="15.75" customHeight="1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</row>
    <row r="754" spans="1:26" ht="15.75" customHeight="1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</row>
    <row r="755" spans="1:26" ht="15.75" customHeight="1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</row>
    <row r="756" spans="1:26" ht="15.75" customHeight="1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</row>
    <row r="757" spans="1:26" ht="15.75" customHeight="1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</row>
    <row r="758" spans="1:26" ht="15.75" customHeight="1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</row>
    <row r="759" spans="1:26" ht="15.75" customHeight="1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</row>
    <row r="760" spans="1:26" ht="15.75" customHeight="1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</row>
    <row r="761" spans="1:26" ht="15.75" customHeight="1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</row>
    <row r="762" spans="1:26" ht="15.75" customHeight="1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</row>
    <row r="763" spans="1:26" ht="15.75" customHeight="1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</row>
    <row r="764" spans="1:26" ht="15.75" customHeight="1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</row>
    <row r="765" spans="1:26" ht="15.75" customHeight="1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</row>
    <row r="766" spans="1:26" ht="15.75" customHeight="1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</row>
    <row r="767" spans="1:26" ht="15.75" customHeight="1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</row>
    <row r="768" spans="1:26" ht="15.75" customHeight="1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</row>
    <row r="769" spans="1:26" ht="15.75" customHeight="1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</row>
    <row r="770" spans="1:26" ht="15.75" customHeight="1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</row>
    <row r="771" spans="1:26" ht="15.75" customHeight="1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</row>
    <row r="772" spans="1:26" ht="15.75" customHeight="1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</row>
    <row r="773" spans="1:26" ht="15.75" customHeight="1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</row>
    <row r="774" spans="1:26" ht="15.75" customHeight="1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</row>
    <row r="775" spans="1:26" ht="15.75" customHeight="1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</row>
    <row r="776" spans="1:26" ht="15.75" customHeight="1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</row>
    <row r="777" spans="1:26" ht="15.75" customHeight="1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</row>
    <row r="778" spans="1:26" ht="15.75" customHeight="1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</row>
    <row r="779" spans="1:26" ht="15.75" customHeight="1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</row>
    <row r="780" spans="1:26" ht="15.75" customHeight="1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</row>
    <row r="781" spans="1:26" ht="15.75" customHeight="1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</row>
    <row r="782" spans="1:26" ht="15.75" customHeight="1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</row>
    <row r="783" spans="1:26" ht="15.75" customHeight="1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</row>
    <row r="784" spans="1:26" ht="15.75" customHeight="1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</row>
    <row r="785" spans="1:26" ht="15.75" customHeight="1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</row>
    <row r="786" spans="1:26" ht="15.75" customHeight="1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</row>
    <row r="787" spans="1:26" ht="15.75" customHeight="1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</row>
    <row r="788" spans="1:26" ht="15.75" customHeight="1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</row>
    <row r="789" spans="1:26" ht="15.75" customHeight="1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</row>
    <row r="790" spans="1:26" ht="15.75" customHeight="1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</row>
    <row r="791" spans="1:26" ht="15.75" customHeight="1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</row>
    <row r="792" spans="1:26" ht="15.75" customHeight="1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</row>
    <row r="793" spans="1:26" ht="15.75" customHeight="1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</row>
    <row r="794" spans="1:26" ht="15.75" customHeight="1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</row>
    <row r="795" spans="1:26" ht="15.75" customHeight="1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</row>
    <row r="796" spans="1:26" ht="15.75" customHeight="1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</row>
    <row r="797" spans="1:26" ht="15.75" customHeight="1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</row>
    <row r="798" spans="1:26" ht="15.75" customHeight="1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</row>
    <row r="799" spans="1:26" ht="15.75" customHeight="1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</row>
    <row r="800" spans="1:26" ht="15.75" customHeight="1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</row>
    <row r="801" spans="1:26" ht="15.75" customHeight="1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</row>
    <row r="802" spans="1:26" ht="15.75" customHeight="1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</row>
    <row r="803" spans="1:26" ht="15.75" customHeight="1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</row>
    <row r="804" spans="1:26" ht="15.75" customHeight="1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</row>
    <row r="805" spans="1:26" ht="15.75" customHeight="1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</row>
    <row r="806" spans="1:26" ht="15.75" customHeight="1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</row>
    <row r="807" spans="1:26" ht="15.75" customHeight="1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</row>
    <row r="808" spans="1:26" ht="15.75" customHeight="1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</row>
    <row r="809" spans="1:26" ht="15.75" customHeight="1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</row>
    <row r="810" spans="1:26" ht="15.75" customHeight="1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</row>
    <row r="811" spans="1:26" ht="15.75" customHeight="1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</row>
    <row r="812" spans="1:26" ht="15.75" customHeight="1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</row>
    <row r="813" spans="1:26" ht="15.75" customHeight="1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</row>
    <row r="814" spans="1:26" ht="15.75" customHeight="1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</row>
    <row r="815" spans="1:26" ht="15.75" customHeight="1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</row>
    <row r="816" spans="1:26" ht="15.75" customHeight="1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</row>
    <row r="817" spans="1:26" ht="15.75" customHeight="1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</row>
    <row r="818" spans="1:26" ht="15.75" customHeight="1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</row>
    <row r="819" spans="1:26" ht="15.75" customHeight="1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</row>
    <row r="820" spans="1:26" ht="15.75" customHeight="1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</row>
    <row r="821" spans="1:26" ht="15.75" customHeight="1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</row>
    <row r="822" spans="1:26" ht="15.75" customHeight="1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</row>
    <row r="823" spans="1:26" ht="15.75" customHeight="1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</row>
    <row r="824" spans="1:26" ht="15.75" customHeight="1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</row>
    <row r="825" spans="1:26" ht="15.75" customHeight="1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</row>
    <row r="826" spans="1:26" ht="15.75" customHeight="1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</row>
    <row r="827" spans="1:26" ht="15.75" customHeight="1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</row>
    <row r="828" spans="1:26" ht="15.75" customHeight="1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</row>
    <row r="829" spans="1:26" ht="15.75" customHeight="1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</row>
    <row r="830" spans="1:26" ht="15.75" customHeight="1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</row>
    <row r="831" spans="1:26" ht="15.75" customHeight="1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</row>
    <row r="832" spans="1:26" ht="15.75" customHeight="1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</row>
    <row r="833" spans="1:26" ht="15.75" customHeight="1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</row>
    <row r="834" spans="1:26" ht="15.75" customHeight="1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</row>
    <row r="835" spans="1:26" ht="15.75" customHeight="1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</row>
    <row r="836" spans="1:26" ht="15.75" customHeight="1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</row>
    <row r="837" spans="1:26" ht="15.75" customHeight="1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</row>
    <row r="838" spans="1:26" ht="15.75" customHeight="1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</row>
    <row r="839" spans="1:26" ht="15.75" customHeight="1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</row>
    <row r="840" spans="1:26" ht="15.75" customHeight="1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</row>
    <row r="841" spans="1:26" ht="15.75" customHeight="1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</row>
    <row r="842" spans="1:26" ht="15.75" customHeight="1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</row>
    <row r="843" spans="1:26" ht="15.75" customHeight="1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</row>
    <row r="844" spans="1:26" ht="15.75" customHeight="1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</row>
    <row r="845" spans="1:26" ht="15.75" customHeight="1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</row>
    <row r="846" spans="1:26" ht="15.75" customHeight="1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</row>
    <row r="847" spans="1:26" ht="15.75" customHeight="1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</row>
    <row r="848" spans="1:26" ht="15.75" customHeight="1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</row>
    <row r="849" spans="1:26" ht="15.75" customHeight="1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</row>
    <row r="850" spans="1:26" ht="15.75" customHeight="1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</row>
    <row r="851" spans="1:26" ht="15.75" customHeight="1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</row>
    <row r="852" spans="1:26" ht="15.75" customHeight="1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</row>
    <row r="853" spans="1:26" ht="15.75" customHeight="1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</row>
    <row r="854" spans="1:26" ht="15.75" customHeight="1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</row>
    <row r="855" spans="1:26" ht="15.75" customHeight="1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</row>
    <row r="856" spans="1:26" ht="15.75" customHeight="1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</row>
    <row r="857" spans="1:26" ht="15.75" customHeight="1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</row>
    <row r="858" spans="1:26" ht="15.75" customHeight="1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</row>
    <row r="859" spans="1:26" ht="15.75" customHeight="1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</row>
    <row r="860" spans="1:26" ht="15.75" customHeight="1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</row>
    <row r="861" spans="1:26" ht="15.75" customHeight="1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</row>
    <row r="862" spans="1:26" ht="15.75" customHeight="1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</row>
    <row r="863" spans="1:26" ht="15.75" customHeight="1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</row>
    <row r="864" spans="1:26" ht="15.75" customHeight="1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</row>
    <row r="865" spans="1:26" ht="15.75" customHeight="1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</row>
    <row r="866" spans="1:26" ht="15.75" customHeight="1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</row>
    <row r="867" spans="1:26" ht="15.75" customHeight="1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</row>
    <row r="868" spans="1:26" ht="15.75" customHeight="1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</row>
    <row r="869" spans="1:26" ht="15.75" customHeight="1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</row>
    <row r="870" spans="1:26" ht="15.75" customHeight="1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</row>
    <row r="871" spans="1:26" ht="15.75" customHeight="1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</row>
    <row r="872" spans="1:26" ht="15.75" customHeight="1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</row>
    <row r="873" spans="1:26" ht="15.75" customHeight="1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</row>
    <row r="874" spans="1:26" ht="15.75" customHeight="1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</row>
    <row r="875" spans="1:26" ht="15.75" customHeight="1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</row>
    <row r="876" spans="1:26" ht="15.75" customHeight="1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</row>
    <row r="877" spans="1:26" ht="15.75" customHeight="1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</row>
    <row r="878" spans="1:26" ht="15.75" customHeight="1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</row>
    <row r="879" spans="1:26" ht="15.75" customHeight="1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</row>
    <row r="880" spans="1:26" ht="15.75" customHeight="1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</row>
    <row r="881" spans="1:26" ht="15.75" customHeight="1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</row>
    <row r="882" spans="1:26" ht="15.75" customHeight="1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</row>
    <row r="883" spans="1:26" ht="15.75" customHeight="1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</row>
    <row r="884" spans="1:26" ht="15.75" customHeight="1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</row>
    <row r="885" spans="1:26" ht="15.75" customHeight="1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</row>
    <row r="886" spans="1:26" ht="15.75" customHeight="1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</row>
    <row r="887" spans="1:26" ht="15.75" customHeight="1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</row>
    <row r="888" spans="1:26" ht="15.75" customHeight="1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</row>
    <row r="889" spans="1:26" ht="15.75" customHeight="1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</row>
    <row r="890" spans="1:26" ht="15.75" customHeight="1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</row>
    <row r="891" spans="1:26" ht="15.75" customHeight="1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</row>
    <row r="892" spans="1:26" ht="15.75" customHeight="1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</row>
    <row r="893" spans="1:26" ht="15.75" customHeight="1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</row>
    <row r="894" spans="1:26" ht="15.75" customHeight="1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</row>
    <row r="895" spans="1:26" ht="15.75" customHeight="1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</row>
    <row r="896" spans="1:26" ht="15.75" customHeight="1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</row>
    <row r="897" spans="1:26" ht="15.75" customHeight="1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</row>
    <row r="898" spans="1:26" ht="15.75" customHeight="1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</row>
    <row r="899" spans="1:26" ht="15.75" customHeight="1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</row>
    <row r="900" spans="1:26" ht="15.75" customHeight="1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</row>
    <row r="901" spans="1:26" ht="15.75" customHeight="1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</row>
    <row r="902" spans="1:26" ht="15.75" customHeight="1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</row>
    <row r="903" spans="1:26" ht="15.75" customHeight="1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</row>
    <row r="904" spans="1:26" ht="15.75" customHeight="1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</row>
    <row r="905" spans="1:26" ht="15.75" customHeight="1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</row>
    <row r="906" spans="1:26" ht="15.75" customHeight="1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</row>
    <row r="907" spans="1:26" ht="15.75" customHeight="1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</row>
    <row r="908" spans="1:26" ht="15.75" customHeight="1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</row>
    <row r="909" spans="1:26" ht="15.75" customHeight="1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</row>
    <row r="910" spans="1:26" ht="15.75" customHeight="1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</row>
    <row r="911" spans="1:26" ht="15.75" customHeight="1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</row>
    <row r="912" spans="1:26" ht="15.75" customHeight="1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</row>
    <row r="913" spans="1:26" ht="15.75" customHeight="1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</row>
    <row r="914" spans="1:26" ht="15.75" customHeight="1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</row>
    <row r="915" spans="1:26" ht="15.75" customHeight="1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</row>
    <row r="916" spans="1:26" ht="15.75" customHeight="1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</row>
    <row r="917" spans="1:26" ht="15.75" customHeight="1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</row>
    <row r="918" spans="1:26" ht="15.75" customHeight="1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</row>
    <row r="919" spans="1:26" ht="15.75" customHeight="1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</row>
    <row r="920" spans="1:26" ht="15.75" customHeight="1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</row>
    <row r="921" spans="1:26" ht="15.75" customHeight="1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</row>
    <row r="922" spans="1:26" ht="15.75" customHeight="1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</row>
    <row r="923" spans="1:26" ht="15.75" customHeight="1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</row>
    <row r="924" spans="1:26" ht="15.75" customHeight="1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</row>
    <row r="925" spans="1:26" ht="15.75" customHeight="1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</row>
    <row r="926" spans="1:26" ht="15.75" customHeight="1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</row>
    <row r="927" spans="1:26" ht="15.75" customHeight="1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</row>
    <row r="928" spans="1:26" ht="15.75" customHeight="1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</row>
    <row r="929" spans="1:26" ht="15.75" customHeight="1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</row>
    <row r="930" spans="1:26" ht="15.75" customHeight="1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</row>
    <row r="931" spans="1:26" ht="15.75" customHeight="1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</row>
    <row r="932" spans="1:26" ht="15.75" customHeight="1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</row>
    <row r="933" spans="1:26" ht="15.75" customHeight="1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</row>
    <row r="934" spans="1:26" ht="15.75" customHeight="1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</row>
    <row r="935" spans="1:26" ht="15.75" customHeight="1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</row>
    <row r="936" spans="1:26" ht="15.75" customHeight="1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</row>
    <row r="937" spans="1:26" ht="15.75" customHeight="1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</row>
    <row r="938" spans="1:26" ht="15.75" customHeight="1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</row>
    <row r="939" spans="1:26" ht="15.75" customHeight="1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</row>
    <row r="940" spans="1:26" ht="15.75" customHeight="1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</row>
    <row r="941" spans="1:26" ht="15.75" customHeight="1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</row>
    <row r="942" spans="1:26" ht="15.75" customHeight="1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</row>
    <row r="943" spans="1:26" ht="15.75" customHeight="1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</row>
    <row r="944" spans="1:26" ht="15.75" customHeight="1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</row>
    <row r="945" spans="1:26" ht="15.75" customHeight="1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</row>
    <row r="946" spans="1:26" ht="15.75" customHeight="1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</row>
    <row r="947" spans="1:26" ht="15.75" customHeight="1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</row>
    <row r="948" spans="1:26" ht="15.75" customHeight="1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</row>
    <row r="949" spans="1:26" ht="15.75" customHeight="1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</row>
    <row r="950" spans="1:26" ht="15.75" customHeight="1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</row>
    <row r="951" spans="1:26" ht="15.75" customHeight="1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</row>
    <row r="952" spans="1:26" ht="15.75" customHeight="1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</row>
    <row r="953" spans="1:26" ht="15.75" customHeight="1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</row>
    <row r="954" spans="1:26" ht="15.75" customHeight="1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</row>
    <row r="955" spans="1:26" ht="15.75" customHeight="1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</row>
    <row r="956" spans="1:26" ht="15.75" customHeight="1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</row>
    <row r="957" spans="1:26" ht="15.75" customHeight="1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</row>
    <row r="958" spans="1:26" ht="15.75" customHeight="1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</row>
    <row r="959" spans="1:26" ht="15.75" customHeight="1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</row>
    <row r="960" spans="1:26" ht="15.75" customHeight="1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</row>
    <row r="961" spans="1:26" ht="15.75" customHeight="1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</row>
    <row r="962" spans="1:26" ht="15.75" customHeight="1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</row>
    <row r="963" spans="1:26" ht="15.75" customHeight="1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</row>
    <row r="964" spans="1:26" ht="15.75" customHeight="1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</row>
    <row r="965" spans="1:26" ht="15.75" customHeight="1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</row>
    <row r="966" spans="1:26" ht="15.75" customHeight="1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</row>
    <row r="967" spans="1:26" ht="15.75" customHeight="1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</row>
    <row r="968" spans="1:26" ht="15.75" customHeight="1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</row>
    <row r="969" spans="1:26" ht="15.75" customHeight="1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</row>
    <row r="970" spans="1:26" ht="15.75" customHeight="1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</row>
    <row r="971" spans="1:26" ht="15.75" customHeight="1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</row>
    <row r="972" spans="1:26" ht="15.75" customHeight="1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</row>
    <row r="973" spans="1:26" ht="15.75" customHeight="1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</row>
    <row r="974" spans="1:26" ht="15.75" customHeight="1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</row>
    <row r="975" spans="1:26" ht="15.75" customHeight="1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</row>
    <row r="976" spans="1:26" ht="15.75" customHeight="1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</row>
    <row r="977" spans="1:26" ht="15.75" customHeight="1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</row>
    <row r="978" spans="1:26" ht="15.75" customHeight="1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</row>
    <row r="979" spans="1:26" ht="15.75" customHeight="1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</row>
    <row r="980" spans="1:26" ht="15.75" customHeight="1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</row>
    <row r="981" spans="1:26" ht="15.75" customHeight="1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</row>
    <row r="982" spans="1:26" ht="15.75" customHeight="1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</row>
    <row r="983" spans="1:26" ht="15.75" customHeight="1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</row>
    <row r="984" spans="1:26" ht="15.75" customHeight="1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</row>
    <row r="985" spans="1:26" ht="15.75" customHeight="1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</row>
    <row r="986" spans="1:26" ht="15.75" customHeight="1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</row>
    <row r="987" spans="1:26" ht="15.75" customHeight="1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</row>
    <row r="988" spans="1:26" ht="15.75" customHeight="1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</row>
    <row r="989" spans="1:26" ht="15.75" customHeight="1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</row>
    <row r="990" spans="1:26" ht="15.75" customHeight="1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</row>
    <row r="991" spans="1:26" ht="15.75" customHeight="1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</row>
    <row r="992" spans="1:26" ht="15.75" customHeight="1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</row>
    <row r="993" spans="1:26" ht="15.75" customHeight="1">
      <c r="A993" s="82"/>
      <c r="B993" s="82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</row>
    <row r="994" spans="1:26" ht="15.75" customHeight="1">
      <c r="A994" s="82"/>
      <c r="B994" s="82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</row>
    <row r="995" spans="1:26" ht="15.75" customHeight="1">
      <c r="A995" s="82"/>
      <c r="B995" s="82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</row>
    <row r="996" spans="1:26" ht="15.75" customHeight="1">
      <c r="A996" s="82"/>
      <c r="B996" s="82"/>
      <c r="C996" s="82"/>
      <c r="D996" s="82"/>
      <c r="E996" s="82"/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</row>
    <row r="997" spans="1:26" ht="15.75" customHeight="1">
      <c r="A997" s="82"/>
      <c r="B997" s="82"/>
      <c r="C997" s="82"/>
      <c r="D997" s="82"/>
      <c r="E997" s="82"/>
      <c r="F997" s="8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</row>
    <row r="998" spans="1:26" ht="15.75" customHeight="1">
      <c r="A998" s="82"/>
      <c r="B998" s="82"/>
      <c r="C998" s="82"/>
      <c r="D998" s="82"/>
      <c r="E998" s="82"/>
      <c r="F998" s="8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</row>
    <row r="999" spans="1:26" ht="15.75" customHeight="1">
      <c r="A999" s="82"/>
      <c r="B999" s="82"/>
      <c r="C999" s="82"/>
      <c r="D999" s="82"/>
      <c r="E999" s="82"/>
      <c r="F999" s="8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  <c r="Z999" s="82"/>
    </row>
    <row r="1000" spans="1:26" ht="15.75" customHeight="1">
      <c r="A1000" s="82"/>
      <c r="B1000" s="82"/>
      <c r="C1000" s="82"/>
      <c r="D1000" s="82"/>
      <c r="E1000" s="82"/>
      <c r="F1000" s="82"/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</row>
  </sheetData>
  <mergeCells count="65">
    <mergeCell ref="O19:O21"/>
    <mergeCell ref="J13:J15"/>
    <mergeCell ref="K13:K15"/>
    <mergeCell ref="M13:M15"/>
    <mergeCell ref="N13:N15"/>
    <mergeCell ref="O13:O15"/>
    <mergeCell ref="M16:M18"/>
    <mergeCell ref="N16:N18"/>
    <mergeCell ref="M19:M21"/>
    <mergeCell ref="N19:N21"/>
    <mergeCell ref="O11:O12"/>
    <mergeCell ref="J8:J10"/>
    <mergeCell ref="J11:J12"/>
    <mergeCell ref="G11:G12"/>
    <mergeCell ref="G13:G15"/>
    <mergeCell ref="M11:M12"/>
    <mergeCell ref="N11:N12"/>
    <mergeCell ref="L2:O2"/>
    <mergeCell ref="A4:A7"/>
    <mergeCell ref="M8:M10"/>
    <mergeCell ref="N8:N10"/>
    <mergeCell ref="O8:O10"/>
    <mergeCell ref="E4:E7"/>
    <mergeCell ref="F4:F7"/>
    <mergeCell ref="A8:A18"/>
    <mergeCell ref="B8:B10"/>
    <mergeCell ref="E8:E18"/>
    <mergeCell ref="F8:F18"/>
    <mergeCell ref="B11:B12"/>
    <mergeCell ref="O16:O18"/>
    <mergeCell ref="A2:B3"/>
    <mergeCell ref="C2:C3"/>
    <mergeCell ref="D2:D3"/>
    <mergeCell ref="E2:G2"/>
    <mergeCell ref="H2:K2"/>
    <mergeCell ref="D28:E28"/>
    <mergeCell ref="D29:E29"/>
    <mergeCell ref="D30:E30"/>
    <mergeCell ref="D24:K24"/>
    <mergeCell ref="K8:K10"/>
    <mergeCell ref="K11:K12"/>
    <mergeCell ref="H4:H7"/>
    <mergeCell ref="I4:I7"/>
    <mergeCell ref="G8:G10"/>
    <mergeCell ref="B13:B15"/>
    <mergeCell ref="B16:B18"/>
    <mergeCell ref="B19:B21"/>
    <mergeCell ref="A23:C23"/>
    <mergeCell ref="D23:K23"/>
    <mergeCell ref="J19:J21"/>
    <mergeCell ref="K19:K21"/>
    <mergeCell ref="F19:F21"/>
    <mergeCell ref="G19:G21"/>
    <mergeCell ref="H19:H21"/>
    <mergeCell ref="I19:I21"/>
    <mergeCell ref="K16:K18"/>
    <mergeCell ref="G16:G18"/>
    <mergeCell ref="J16:J18"/>
    <mergeCell ref="H8:H18"/>
    <mergeCell ref="I8:I18"/>
    <mergeCell ref="A24:C24"/>
    <mergeCell ref="D26:E26"/>
    <mergeCell ref="D27:E27"/>
    <mergeCell ref="A19:A21"/>
    <mergeCell ref="E19:E21"/>
  </mergeCells>
  <phoneticPr fontId="29" type="noConversion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1011"/>
  <sheetViews>
    <sheetView tabSelected="1" workbookViewId="0">
      <selection activeCell="H6" sqref="H6:W6"/>
    </sheetView>
  </sheetViews>
  <sheetFormatPr defaultColWidth="12.59765625" defaultRowHeight="15" customHeight="1"/>
  <cols>
    <col min="1" max="1" width="8.09765625" customWidth="1"/>
    <col min="2" max="2" width="12.69921875" customWidth="1"/>
    <col min="3" max="3" width="11.69921875" customWidth="1"/>
    <col min="4" max="4" width="26.59765625" customWidth="1"/>
    <col min="5" max="5" width="19.09765625" customWidth="1"/>
    <col min="6" max="6" width="13.19921875" customWidth="1"/>
    <col min="7" max="7" width="54.19921875" customWidth="1"/>
    <col min="8" max="23" width="6.5" customWidth="1"/>
    <col min="24" max="29" width="6.09765625" customWidth="1"/>
  </cols>
  <sheetData>
    <row r="1" spans="1:29" ht="16.5" customHeight="1">
      <c r="A1" s="249" t="s">
        <v>1539</v>
      </c>
      <c r="B1" s="250"/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  <c r="O1" s="250"/>
      <c r="P1" s="250"/>
      <c r="Q1" s="250"/>
      <c r="R1" s="250"/>
      <c r="S1" s="250"/>
      <c r="T1" s="250"/>
      <c r="U1" s="250"/>
      <c r="V1" s="250"/>
      <c r="W1" s="251"/>
      <c r="X1" s="101"/>
      <c r="Y1" s="101"/>
      <c r="Z1" s="101"/>
      <c r="AA1" s="101"/>
      <c r="AB1" s="101"/>
      <c r="AC1" s="101"/>
    </row>
    <row r="2" spans="1:29" ht="16.5" customHeight="1">
      <c r="A2" s="252" t="s">
        <v>1539</v>
      </c>
      <c r="B2" s="102" t="s">
        <v>1540</v>
      </c>
      <c r="C2" s="255" t="s">
        <v>1541</v>
      </c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14"/>
      <c r="Q2" s="214"/>
      <c r="R2" s="214"/>
      <c r="S2" s="214"/>
      <c r="T2" s="214"/>
      <c r="U2" s="214"/>
      <c r="V2" s="214"/>
      <c r="W2" s="215"/>
      <c r="X2" s="101"/>
      <c r="Y2" s="101"/>
      <c r="Z2" s="101"/>
      <c r="AA2" s="101"/>
      <c r="AB2" s="101"/>
      <c r="AC2" s="101"/>
    </row>
    <row r="3" spans="1:29" ht="16.5" customHeight="1">
      <c r="A3" s="253"/>
      <c r="B3" s="102" t="s">
        <v>1542</v>
      </c>
      <c r="C3" s="256" t="s">
        <v>1543</v>
      </c>
      <c r="D3" s="214"/>
      <c r="E3" s="214"/>
      <c r="F3" s="214"/>
      <c r="G3" s="215"/>
      <c r="H3" s="103">
        <v>10001</v>
      </c>
      <c r="I3" s="103">
        <f t="shared" ref="I3:K3" si="0">H3+H4</f>
        <v>10501</v>
      </c>
      <c r="J3" s="103">
        <f t="shared" si="0"/>
        <v>11001</v>
      </c>
      <c r="K3" s="103">
        <f t="shared" si="0"/>
        <v>11501</v>
      </c>
      <c r="L3" s="103">
        <f>K3+K4-1</f>
        <v>11610</v>
      </c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101"/>
      <c r="Y3" s="101"/>
      <c r="Z3" s="101"/>
      <c r="AA3" s="101"/>
      <c r="AB3" s="101"/>
      <c r="AC3" s="101"/>
    </row>
    <row r="4" spans="1:29" ht="16.5" customHeight="1">
      <c r="A4" s="253"/>
      <c r="B4" s="102" t="s">
        <v>1544</v>
      </c>
      <c r="C4" s="209" t="s">
        <v>1545</v>
      </c>
      <c r="D4" s="210" t="s">
        <v>2102</v>
      </c>
      <c r="E4" s="106" t="s">
        <v>1546</v>
      </c>
      <c r="F4" s="27"/>
      <c r="G4" s="27"/>
      <c r="H4" s="103">
        <f t="shared" ref="H4:J4" si="1">5*100</f>
        <v>500</v>
      </c>
      <c r="I4" s="103">
        <f t="shared" si="1"/>
        <v>500</v>
      </c>
      <c r="J4" s="103">
        <f t="shared" si="1"/>
        <v>500</v>
      </c>
      <c r="K4" s="103">
        <f>5*22</f>
        <v>110</v>
      </c>
      <c r="L4" s="103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101"/>
      <c r="Y4" s="101"/>
      <c r="Z4" s="101"/>
      <c r="AA4" s="101"/>
      <c r="AB4" s="101"/>
      <c r="AC4" s="101"/>
    </row>
    <row r="5" spans="1:29" ht="16.5" customHeight="1">
      <c r="A5" s="253"/>
      <c r="B5" s="102" t="s">
        <v>1547</v>
      </c>
      <c r="C5" s="107" t="s">
        <v>1548</v>
      </c>
      <c r="D5" s="108"/>
      <c r="E5" s="106" t="s">
        <v>1549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101"/>
      <c r="Y5" s="101"/>
      <c r="Z5" s="101"/>
      <c r="AA5" s="101"/>
      <c r="AB5" s="101"/>
      <c r="AC5" s="101"/>
    </row>
    <row r="6" spans="1:29" ht="16.5" customHeight="1">
      <c r="A6" s="253"/>
      <c r="B6" s="257" t="s">
        <v>1550</v>
      </c>
      <c r="C6" s="258" t="s">
        <v>1551</v>
      </c>
      <c r="D6" s="259" t="s">
        <v>1552</v>
      </c>
      <c r="E6" s="259" t="s">
        <v>1553</v>
      </c>
      <c r="F6" s="109" t="s">
        <v>1554</v>
      </c>
      <c r="G6" s="257" t="s">
        <v>1555</v>
      </c>
      <c r="H6" s="247" t="s">
        <v>1556</v>
      </c>
      <c r="I6" s="214"/>
      <c r="J6" s="214"/>
      <c r="K6" s="214"/>
      <c r="L6" s="214"/>
      <c r="M6" s="214"/>
      <c r="N6" s="214"/>
      <c r="O6" s="214"/>
      <c r="P6" s="214"/>
      <c r="Q6" s="214"/>
      <c r="R6" s="214"/>
      <c r="S6" s="214"/>
      <c r="T6" s="214"/>
      <c r="U6" s="214"/>
      <c r="V6" s="214"/>
      <c r="W6" s="215"/>
      <c r="X6" s="101"/>
      <c r="Y6" s="101"/>
      <c r="Z6" s="101"/>
      <c r="AA6" s="101"/>
      <c r="AB6" s="101"/>
      <c r="AC6" s="101"/>
    </row>
    <row r="7" spans="1:29" ht="16.5" customHeight="1">
      <c r="A7" s="253"/>
      <c r="B7" s="219"/>
      <c r="C7" s="219"/>
      <c r="D7" s="219"/>
      <c r="E7" s="219"/>
      <c r="F7" s="109" t="s">
        <v>1557</v>
      </c>
      <c r="G7" s="219"/>
      <c r="H7" s="109">
        <v>15</v>
      </c>
      <c r="I7" s="109">
        <v>14</v>
      </c>
      <c r="J7" s="109">
        <v>13</v>
      </c>
      <c r="K7" s="109">
        <v>12</v>
      </c>
      <c r="L7" s="109">
        <v>11</v>
      </c>
      <c r="M7" s="109">
        <v>10</v>
      </c>
      <c r="N7" s="109">
        <v>9</v>
      </c>
      <c r="O7" s="109">
        <v>8</v>
      </c>
      <c r="P7" s="109">
        <v>7</v>
      </c>
      <c r="Q7" s="109">
        <v>6</v>
      </c>
      <c r="R7" s="109">
        <v>5</v>
      </c>
      <c r="S7" s="109">
        <v>4</v>
      </c>
      <c r="T7" s="109">
        <v>3</v>
      </c>
      <c r="U7" s="109">
        <v>2</v>
      </c>
      <c r="V7" s="109">
        <v>1</v>
      </c>
      <c r="W7" s="109">
        <v>0</v>
      </c>
      <c r="X7" s="101"/>
      <c r="Y7" s="101"/>
      <c r="Z7" s="101"/>
      <c r="AA7" s="101"/>
      <c r="AB7" s="101"/>
      <c r="AC7" s="101"/>
    </row>
    <row r="8" spans="1:29" ht="16.5" customHeight="1">
      <c r="A8" s="253"/>
      <c r="B8" s="110">
        <v>1</v>
      </c>
      <c r="C8" s="111" t="s">
        <v>1558</v>
      </c>
      <c r="D8" s="36" t="s">
        <v>1559</v>
      </c>
      <c r="E8" s="36"/>
      <c r="F8" s="36" t="s">
        <v>1560</v>
      </c>
      <c r="G8" s="36" t="s">
        <v>1561</v>
      </c>
      <c r="H8" s="7"/>
      <c r="I8" s="7"/>
      <c r="J8" s="7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101"/>
      <c r="Y8" s="101"/>
      <c r="Z8" s="101"/>
      <c r="AA8" s="101"/>
      <c r="AB8" s="101"/>
      <c r="AC8" s="101"/>
    </row>
    <row r="9" spans="1:29" ht="16.5" customHeight="1">
      <c r="A9" s="253"/>
      <c r="B9" s="110">
        <v>2</v>
      </c>
      <c r="C9" s="110" t="s">
        <v>1562</v>
      </c>
      <c r="D9" s="36" t="s">
        <v>1563</v>
      </c>
      <c r="E9" s="36"/>
      <c r="F9" s="36" t="s">
        <v>1560</v>
      </c>
      <c r="G9" s="36" t="s">
        <v>1564</v>
      </c>
      <c r="H9" s="112"/>
      <c r="I9" s="112"/>
      <c r="J9" s="112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 t="s">
        <v>1565</v>
      </c>
      <c r="V9" s="113" t="s">
        <v>1566</v>
      </c>
      <c r="W9" s="113" t="s">
        <v>1567</v>
      </c>
      <c r="X9" s="101"/>
      <c r="Y9" s="101"/>
      <c r="Z9" s="101"/>
      <c r="AA9" s="101"/>
      <c r="AB9" s="101"/>
      <c r="AC9" s="101"/>
    </row>
    <row r="10" spans="1:29" ht="16.5" customHeight="1">
      <c r="A10" s="253"/>
      <c r="B10" s="110">
        <v>3</v>
      </c>
      <c r="C10" s="110" t="s">
        <v>1568</v>
      </c>
      <c r="D10" s="36" t="s">
        <v>1569</v>
      </c>
      <c r="E10" s="36"/>
      <c r="F10" s="36" t="s">
        <v>1560</v>
      </c>
      <c r="G10" s="36" t="s">
        <v>1570</v>
      </c>
      <c r="H10" s="7"/>
      <c r="I10" s="7"/>
      <c r="J10" s="7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101"/>
      <c r="Y10" s="101"/>
      <c r="Z10" s="101"/>
      <c r="AA10" s="101"/>
      <c r="AB10" s="101"/>
      <c r="AC10" s="101"/>
    </row>
    <row r="11" spans="1:29" ht="16.5" customHeight="1">
      <c r="A11" s="253"/>
      <c r="B11" s="110">
        <v>4</v>
      </c>
      <c r="C11" s="110" t="s">
        <v>1571</v>
      </c>
      <c r="D11" s="36" t="s">
        <v>1451</v>
      </c>
      <c r="E11" s="36"/>
      <c r="F11" s="36" t="s">
        <v>1560</v>
      </c>
      <c r="G11" s="36" t="s">
        <v>1572</v>
      </c>
      <c r="H11" s="7"/>
      <c r="I11" s="7"/>
      <c r="J11" s="7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101"/>
      <c r="Y11" s="101"/>
      <c r="Z11" s="101"/>
      <c r="AA11" s="101"/>
      <c r="AB11" s="101"/>
      <c r="AC11" s="101"/>
    </row>
    <row r="12" spans="1:29" ht="16.5" customHeight="1">
      <c r="A12" s="254"/>
      <c r="B12" s="110">
        <v>5</v>
      </c>
      <c r="C12" s="110" t="s">
        <v>1573</v>
      </c>
      <c r="D12" s="36" t="s">
        <v>1574</v>
      </c>
      <c r="E12" s="36"/>
      <c r="F12" s="36" t="s">
        <v>1560</v>
      </c>
      <c r="G12" s="36" t="s">
        <v>1575</v>
      </c>
      <c r="H12" s="7"/>
      <c r="I12" s="7"/>
      <c r="J12" s="7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101"/>
      <c r="Y12" s="101"/>
      <c r="Z12" s="101"/>
      <c r="AA12" s="101"/>
      <c r="AB12" s="101"/>
      <c r="AC12" s="101"/>
    </row>
    <row r="13" spans="1:29" ht="16.5" customHeight="1">
      <c r="A13" s="114"/>
      <c r="B13" s="114"/>
      <c r="C13" s="114"/>
      <c r="D13" s="114"/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5"/>
      <c r="X13" s="115"/>
      <c r="Y13" s="101"/>
      <c r="Z13" s="101"/>
      <c r="AA13" s="101"/>
      <c r="AB13" s="101"/>
      <c r="AC13" s="101"/>
    </row>
    <row r="14" spans="1:29" ht="16.5" customHeight="1">
      <c r="A14" s="252" t="s">
        <v>1539</v>
      </c>
      <c r="B14" s="102" t="s">
        <v>1540</v>
      </c>
      <c r="C14" s="248" t="s">
        <v>1576</v>
      </c>
      <c r="D14" s="214"/>
      <c r="E14" s="214"/>
      <c r="F14" s="214"/>
      <c r="G14" s="214"/>
      <c r="H14" s="214"/>
      <c r="I14" s="214"/>
      <c r="J14" s="214"/>
      <c r="K14" s="214"/>
      <c r="L14" s="214"/>
      <c r="M14" s="214"/>
      <c r="N14" s="214"/>
      <c r="O14" s="214"/>
      <c r="P14" s="214"/>
      <c r="Q14" s="214"/>
      <c r="R14" s="214"/>
      <c r="S14" s="214"/>
      <c r="T14" s="214"/>
      <c r="U14" s="214"/>
      <c r="V14" s="214"/>
      <c r="W14" s="215"/>
      <c r="X14" s="101"/>
      <c r="Y14" s="101"/>
      <c r="Z14" s="101"/>
      <c r="AA14" s="101"/>
      <c r="AB14" s="101"/>
      <c r="AC14" s="101"/>
    </row>
    <row r="15" spans="1:29" ht="16.5" customHeight="1">
      <c r="A15" s="253"/>
      <c r="B15" s="116" t="s">
        <v>1542</v>
      </c>
      <c r="C15" s="260" t="s">
        <v>1543</v>
      </c>
      <c r="D15" s="214"/>
      <c r="E15" s="214"/>
      <c r="F15" s="214"/>
      <c r="G15" s="215"/>
      <c r="H15" s="103">
        <v>12701</v>
      </c>
      <c r="I15" s="103">
        <f>H15+H16-1</f>
        <v>12805</v>
      </c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1"/>
      <c r="Y15" s="101"/>
      <c r="Z15" s="101"/>
      <c r="AA15" s="101"/>
      <c r="AB15" s="101"/>
      <c r="AC15" s="101"/>
    </row>
    <row r="16" spans="1:29" ht="16.5" customHeight="1">
      <c r="A16" s="253"/>
      <c r="B16" s="116" t="s">
        <v>1544</v>
      </c>
      <c r="C16" s="117" t="s">
        <v>1577</v>
      </c>
      <c r="D16" s="118" t="s">
        <v>1578</v>
      </c>
      <c r="E16" s="119" t="s">
        <v>1579</v>
      </c>
      <c r="F16" s="103"/>
      <c r="G16" s="103"/>
      <c r="H16" s="103">
        <f>5*21</f>
        <v>105</v>
      </c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1"/>
      <c r="Y16" s="101"/>
      <c r="Z16" s="101"/>
      <c r="AA16" s="101"/>
      <c r="AB16" s="101"/>
      <c r="AC16" s="101"/>
    </row>
    <row r="17" spans="1:29" ht="16.5" customHeight="1">
      <c r="A17" s="253"/>
      <c r="B17" s="116" t="s">
        <v>1547</v>
      </c>
      <c r="C17" s="120" t="s">
        <v>1548</v>
      </c>
      <c r="D17" s="121"/>
      <c r="E17" s="119" t="s">
        <v>1580</v>
      </c>
      <c r="F17" s="261" t="s">
        <v>1581</v>
      </c>
      <c r="G17" s="212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1"/>
      <c r="Y17" s="101"/>
      <c r="Z17" s="101"/>
      <c r="AA17" s="101"/>
      <c r="AB17" s="101"/>
      <c r="AC17" s="101"/>
    </row>
    <row r="18" spans="1:29" ht="16.5" customHeight="1">
      <c r="A18" s="253"/>
      <c r="B18" s="262" t="s">
        <v>1550</v>
      </c>
      <c r="C18" s="263" t="s">
        <v>1551</v>
      </c>
      <c r="D18" s="259" t="s">
        <v>1552</v>
      </c>
      <c r="E18" s="259" t="s">
        <v>1553</v>
      </c>
      <c r="F18" s="123" t="s">
        <v>1554</v>
      </c>
      <c r="G18" s="259" t="s">
        <v>1555</v>
      </c>
      <c r="H18" s="264" t="s">
        <v>1556</v>
      </c>
      <c r="I18" s="214"/>
      <c r="J18" s="214"/>
      <c r="K18" s="214"/>
      <c r="L18" s="214"/>
      <c r="M18" s="214"/>
      <c r="N18" s="214"/>
      <c r="O18" s="214"/>
      <c r="P18" s="214"/>
      <c r="Q18" s="214"/>
      <c r="R18" s="214"/>
      <c r="S18" s="214"/>
      <c r="T18" s="214"/>
      <c r="U18" s="214"/>
      <c r="V18" s="214"/>
      <c r="W18" s="215"/>
      <c r="X18" s="101"/>
      <c r="Y18" s="101"/>
      <c r="Z18" s="101"/>
      <c r="AA18" s="101"/>
      <c r="AB18" s="101"/>
      <c r="AC18" s="101"/>
    </row>
    <row r="19" spans="1:29" ht="16.5" customHeight="1">
      <c r="A19" s="253"/>
      <c r="B19" s="219"/>
      <c r="C19" s="219"/>
      <c r="D19" s="219"/>
      <c r="E19" s="219"/>
      <c r="F19" s="124" t="s">
        <v>1557</v>
      </c>
      <c r="G19" s="219"/>
      <c r="H19" s="124">
        <v>15</v>
      </c>
      <c r="I19" s="124">
        <v>14</v>
      </c>
      <c r="J19" s="124">
        <v>13</v>
      </c>
      <c r="K19" s="124">
        <v>12</v>
      </c>
      <c r="L19" s="124">
        <v>11</v>
      </c>
      <c r="M19" s="124">
        <v>10</v>
      </c>
      <c r="N19" s="124">
        <v>9</v>
      </c>
      <c r="O19" s="124">
        <v>8</v>
      </c>
      <c r="P19" s="124">
        <v>7</v>
      </c>
      <c r="Q19" s="124">
        <v>6</v>
      </c>
      <c r="R19" s="124">
        <v>5</v>
      </c>
      <c r="S19" s="124">
        <v>4</v>
      </c>
      <c r="T19" s="124">
        <v>3</v>
      </c>
      <c r="U19" s="124">
        <v>2</v>
      </c>
      <c r="V19" s="124">
        <v>1</v>
      </c>
      <c r="W19" s="124">
        <v>0</v>
      </c>
      <c r="X19" s="101"/>
      <c r="Y19" s="101"/>
      <c r="Z19" s="101"/>
      <c r="AA19" s="101"/>
      <c r="AB19" s="101"/>
      <c r="AC19" s="101"/>
    </row>
    <row r="20" spans="1:29" ht="16.5" customHeight="1">
      <c r="A20" s="253"/>
      <c r="B20" s="125">
        <v>1</v>
      </c>
      <c r="C20" s="111" t="s">
        <v>1558</v>
      </c>
      <c r="D20" s="74" t="s">
        <v>1559</v>
      </c>
      <c r="E20" s="74"/>
      <c r="F20" s="74" t="s">
        <v>1560</v>
      </c>
      <c r="G20" s="74" t="s">
        <v>1561</v>
      </c>
      <c r="H20" s="73"/>
      <c r="I20" s="73"/>
      <c r="J20" s="73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101"/>
      <c r="Y20" s="101"/>
      <c r="Z20" s="101"/>
      <c r="AA20" s="101"/>
      <c r="AB20" s="101"/>
      <c r="AC20" s="101"/>
    </row>
    <row r="21" spans="1:29" ht="16.5" customHeight="1">
      <c r="A21" s="253"/>
      <c r="B21" s="125">
        <v>2</v>
      </c>
      <c r="C21" s="110" t="s">
        <v>1562</v>
      </c>
      <c r="D21" s="74" t="s">
        <v>1563</v>
      </c>
      <c r="E21" s="74"/>
      <c r="F21" s="74" t="s">
        <v>1560</v>
      </c>
      <c r="G21" s="74" t="s">
        <v>1564</v>
      </c>
      <c r="H21" s="73"/>
      <c r="I21" s="73"/>
      <c r="J21" s="73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101"/>
      <c r="Y21" s="101"/>
      <c r="Z21" s="101"/>
      <c r="AA21" s="101"/>
      <c r="AB21" s="101"/>
      <c r="AC21" s="101"/>
    </row>
    <row r="22" spans="1:29" ht="16.5" customHeight="1">
      <c r="A22" s="253"/>
      <c r="B22" s="125">
        <v>3</v>
      </c>
      <c r="C22" s="110" t="s">
        <v>1568</v>
      </c>
      <c r="D22" s="74" t="s">
        <v>1569</v>
      </c>
      <c r="E22" s="74"/>
      <c r="F22" s="74" t="s">
        <v>1560</v>
      </c>
      <c r="G22" s="74" t="s">
        <v>1570</v>
      </c>
      <c r="H22" s="73"/>
      <c r="I22" s="73"/>
      <c r="J22" s="73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101"/>
      <c r="Y22" s="101"/>
      <c r="Z22" s="101"/>
      <c r="AA22" s="101"/>
      <c r="AB22" s="101"/>
      <c r="AC22" s="101"/>
    </row>
    <row r="23" spans="1:29" ht="16.5" customHeight="1">
      <c r="A23" s="253"/>
      <c r="B23" s="125">
        <v>4</v>
      </c>
      <c r="C23" s="110" t="s">
        <v>1571</v>
      </c>
      <c r="D23" s="74" t="s">
        <v>1451</v>
      </c>
      <c r="E23" s="74"/>
      <c r="F23" s="74" t="s">
        <v>1560</v>
      </c>
      <c r="G23" s="74" t="s">
        <v>1572</v>
      </c>
      <c r="H23" s="73"/>
      <c r="I23" s="73"/>
      <c r="J23" s="73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101"/>
      <c r="Y23" s="101"/>
      <c r="Z23" s="101"/>
      <c r="AA23" s="101"/>
      <c r="AB23" s="101"/>
      <c r="AC23" s="101"/>
    </row>
    <row r="24" spans="1:29" ht="16.5" customHeight="1">
      <c r="A24" s="254"/>
      <c r="B24" s="125">
        <v>5</v>
      </c>
      <c r="C24" s="110" t="s">
        <v>1573</v>
      </c>
      <c r="D24" s="74" t="s">
        <v>1574</v>
      </c>
      <c r="E24" s="74"/>
      <c r="F24" s="74" t="s">
        <v>1560</v>
      </c>
      <c r="G24" s="74" t="s">
        <v>1575</v>
      </c>
      <c r="H24" s="73"/>
      <c r="I24" s="73"/>
      <c r="J24" s="73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101"/>
      <c r="Y24" s="101"/>
      <c r="Z24" s="101"/>
      <c r="AA24" s="101"/>
      <c r="AB24" s="101"/>
      <c r="AC24" s="101"/>
    </row>
    <row r="25" spans="1:29" ht="16.5" customHeight="1">
      <c r="A25" s="114"/>
      <c r="B25" s="114"/>
      <c r="C25" s="11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114"/>
      <c r="S25" s="114"/>
      <c r="T25" s="114"/>
      <c r="U25" s="114"/>
      <c r="V25" s="114"/>
      <c r="W25" s="115"/>
      <c r="X25" s="101"/>
      <c r="Y25" s="101"/>
      <c r="Z25" s="101"/>
      <c r="AA25" s="101"/>
      <c r="AB25" s="101"/>
      <c r="AC25" s="101"/>
    </row>
    <row r="26" spans="1:29" ht="16.5" customHeight="1">
      <c r="A26" s="252" t="s">
        <v>1539</v>
      </c>
      <c r="B26" s="102" t="s">
        <v>1540</v>
      </c>
      <c r="C26" s="248" t="s">
        <v>1582</v>
      </c>
      <c r="D26" s="214"/>
      <c r="E26" s="214"/>
      <c r="F26" s="214"/>
      <c r="G26" s="214"/>
      <c r="H26" s="214"/>
      <c r="I26" s="214"/>
      <c r="J26" s="214"/>
      <c r="K26" s="214"/>
      <c r="L26" s="214"/>
      <c r="M26" s="214"/>
      <c r="N26" s="214"/>
      <c r="O26" s="214"/>
      <c r="P26" s="214"/>
      <c r="Q26" s="214"/>
      <c r="R26" s="214"/>
      <c r="S26" s="214"/>
      <c r="T26" s="214"/>
      <c r="U26" s="214"/>
      <c r="V26" s="214"/>
      <c r="W26" s="215"/>
      <c r="X26" s="101"/>
      <c r="Y26" s="101"/>
      <c r="Z26" s="101"/>
      <c r="AA26" s="101"/>
      <c r="AB26" s="101"/>
      <c r="AC26" s="101"/>
    </row>
    <row r="27" spans="1:29" ht="16.5" customHeight="1">
      <c r="A27" s="253"/>
      <c r="B27" s="116" t="s">
        <v>1542</v>
      </c>
      <c r="C27" s="260" t="s">
        <v>1543</v>
      </c>
      <c r="D27" s="214"/>
      <c r="E27" s="214"/>
      <c r="F27" s="214"/>
      <c r="G27" s="215"/>
      <c r="H27" s="103">
        <v>12806</v>
      </c>
      <c r="I27" s="103">
        <f>H27+H28-1</f>
        <v>12880</v>
      </c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1"/>
      <c r="Y27" s="101"/>
      <c r="Z27" s="101"/>
      <c r="AA27" s="101"/>
      <c r="AB27" s="101"/>
      <c r="AC27" s="101"/>
    </row>
    <row r="28" spans="1:29" ht="16.5" customHeight="1">
      <c r="A28" s="253"/>
      <c r="B28" s="116" t="s">
        <v>1544</v>
      </c>
      <c r="C28" s="117" t="s">
        <v>1583</v>
      </c>
      <c r="D28" s="118" t="s">
        <v>1584</v>
      </c>
      <c r="E28" s="119" t="s">
        <v>1585</v>
      </c>
      <c r="F28" s="103"/>
      <c r="G28" s="103"/>
      <c r="H28" s="103">
        <f>5*15</f>
        <v>75</v>
      </c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1"/>
      <c r="Y28" s="101"/>
      <c r="Z28" s="101"/>
      <c r="AA28" s="101"/>
      <c r="AB28" s="101"/>
      <c r="AC28" s="101"/>
    </row>
    <row r="29" spans="1:29" ht="16.5" customHeight="1">
      <c r="A29" s="253"/>
      <c r="B29" s="116" t="s">
        <v>1547</v>
      </c>
      <c r="C29" s="120" t="s">
        <v>1548</v>
      </c>
      <c r="D29" s="121"/>
      <c r="E29" s="119" t="s">
        <v>1586</v>
      </c>
      <c r="F29" s="261" t="s">
        <v>1581</v>
      </c>
      <c r="G29" s="212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1"/>
      <c r="Y29" s="101"/>
      <c r="Z29" s="101"/>
      <c r="AA29" s="101"/>
      <c r="AB29" s="101"/>
      <c r="AC29" s="101"/>
    </row>
    <row r="30" spans="1:29" ht="16.5" customHeight="1">
      <c r="A30" s="253"/>
      <c r="B30" s="262" t="s">
        <v>1550</v>
      </c>
      <c r="C30" s="263" t="s">
        <v>1551</v>
      </c>
      <c r="D30" s="259" t="s">
        <v>1552</v>
      </c>
      <c r="E30" s="259" t="s">
        <v>1553</v>
      </c>
      <c r="F30" s="123" t="s">
        <v>1554</v>
      </c>
      <c r="G30" s="259" t="s">
        <v>1555</v>
      </c>
      <c r="H30" s="264" t="s">
        <v>1556</v>
      </c>
      <c r="I30" s="214"/>
      <c r="J30" s="214"/>
      <c r="K30" s="214"/>
      <c r="L30" s="214"/>
      <c r="M30" s="214"/>
      <c r="N30" s="214"/>
      <c r="O30" s="214"/>
      <c r="P30" s="214"/>
      <c r="Q30" s="214"/>
      <c r="R30" s="214"/>
      <c r="S30" s="214"/>
      <c r="T30" s="214"/>
      <c r="U30" s="214"/>
      <c r="V30" s="214"/>
      <c r="W30" s="215"/>
      <c r="X30" s="101"/>
      <c r="Y30" s="101"/>
      <c r="Z30" s="101"/>
      <c r="AA30" s="101"/>
      <c r="AB30" s="101"/>
      <c r="AC30" s="101"/>
    </row>
    <row r="31" spans="1:29" ht="16.5" customHeight="1">
      <c r="A31" s="253"/>
      <c r="B31" s="219"/>
      <c r="C31" s="219"/>
      <c r="D31" s="219"/>
      <c r="E31" s="219"/>
      <c r="F31" s="124" t="s">
        <v>1557</v>
      </c>
      <c r="G31" s="219"/>
      <c r="H31" s="124">
        <v>15</v>
      </c>
      <c r="I31" s="124">
        <v>14</v>
      </c>
      <c r="J31" s="124">
        <v>13</v>
      </c>
      <c r="K31" s="124">
        <v>12</v>
      </c>
      <c r="L31" s="124">
        <v>11</v>
      </c>
      <c r="M31" s="124">
        <v>10</v>
      </c>
      <c r="N31" s="124">
        <v>9</v>
      </c>
      <c r="O31" s="124">
        <v>8</v>
      </c>
      <c r="P31" s="124">
        <v>7</v>
      </c>
      <c r="Q31" s="124">
        <v>6</v>
      </c>
      <c r="R31" s="124">
        <v>5</v>
      </c>
      <c r="S31" s="124">
        <v>4</v>
      </c>
      <c r="T31" s="124">
        <v>3</v>
      </c>
      <c r="U31" s="124">
        <v>2</v>
      </c>
      <c r="V31" s="124">
        <v>1</v>
      </c>
      <c r="W31" s="124">
        <v>0</v>
      </c>
      <c r="X31" s="101"/>
      <c r="Y31" s="101"/>
      <c r="Z31" s="101"/>
      <c r="AA31" s="101"/>
      <c r="AB31" s="101"/>
      <c r="AC31" s="101"/>
    </row>
    <row r="32" spans="1:29" ht="16.5" customHeight="1">
      <c r="A32" s="253"/>
      <c r="B32" s="125">
        <v>1</v>
      </c>
      <c r="C32" s="111" t="s">
        <v>1558</v>
      </c>
      <c r="D32" s="126" t="s">
        <v>1559</v>
      </c>
      <c r="E32" s="74"/>
      <c r="F32" s="74" t="s">
        <v>1560</v>
      </c>
      <c r="G32" s="127" t="s">
        <v>1587</v>
      </c>
      <c r="H32" s="73"/>
      <c r="I32" s="73"/>
      <c r="J32" s="73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101"/>
      <c r="Y32" s="101"/>
      <c r="Z32" s="101"/>
      <c r="AA32" s="101"/>
      <c r="AB32" s="101"/>
      <c r="AC32" s="101"/>
    </row>
    <row r="33" spans="1:29" ht="16.5" customHeight="1">
      <c r="A33" s="253"/>
      <c r="B33" s="125">
        <v>2</v>
      </c>
      <c r="C33" s="110" t="s">
        <v>1562</v>
      </c>
      <c r="D33" s="126" t="s">
        <v>1563</v>
      </c>
      <c r="E33" s="74"/>
      <c r="F33" s="74" t="s">
        <v>1560</v>
      </c>
      <c r="G33" s="127" t="s">
        <v>1588</v>
      </c>
      <c r="H33" s="73"/>
      <c r="I33" s="73"/>
      <c r="J33" s="73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101"/>
      <c r="Y33" s="101"/>
      <c r="Z33" s="101"/>
      <c r="AA33" s="101"/>
      <c r="AB33" s="101"/>
      <c r="AC33" s="101"/>
    </row>
    <row r="34" spans="1:29" ht="16.5" customHeight="1">
      <c r="A34" s="253"/>
      <c r="B34" s="125">
        <v>3</v>
      </c>
      <c r="C34" s="110" t="s">
        <v>1568</v>
      </c>
      <c r="D34" s="126" t="s">
        <v>1589</v>
      </c>
      <c r="E34" s="74"/>
      <c r="F34" s="74" t="s">
        <v>1560</v>
      </c>
      <c r="G34" s="126" t="s">
        <v>1589</v>
      </c>
      <c r="H34" s="73"/>
      <c r="I34" s="73"/>
      <c r="J34" s="73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101"/>
      <c r="Y34" s="101"/>
      <c r="Z34" s="101"/>
      <c r="AA34" s="101"/>
      <c r="AB34" s="101"/>
      <c r="AC34" s="101"/>
    </row>
    <row r="35" spans="1:29" ht="16.5" customHeight="1">
      <c r="A35" s="253"/>
      <c r="B35" s="125">
        <v>4</v>
      </c>
      <c r="C35" s="110" t="s">
        <v>1571</v>
      </c>
      <c r="D35" s="126" t="s">
        <v>1589</v>
      </c>
      <c r="E35" s="74"/>
      <c r="F35" s="74" t="s">
        <v>1560</v>
      </c>
      <c r="G35" s="126" t="s">
        <v>1589</v>
      </c>
      <c r="H35" s="73"/>
      <c r="I35" s="73"/>
      <c r="J35" s="73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101"/>
      <c r="Y35" s="101"/>
      <c r="Z35" s="101"/>
      <c r="AA35" s="101"/>
      <c r="AB35" s="101"/>
      <c r="AC35" s="101"/>
    </row>
    <row r="36" spans="1:29" ht="16.5" customHeight="1">
      <c r="A36" s="254"/>
      <c r="B36" s="125">
        <v>5</v>
      </c>
      <c r="C36" s="110" t="s">
        <v>1573</v>
      </c>
      <c r="D36" s="126" t="s">
        <v>1589</v>
      </c>
      <c r="E36" s="74"/>
      <c r="F36" s="74" t="s">
        <v>1560</v>
      </c>
      <c r="G36" s="126" t="s">
        <v>1589</v>
      </c>
      <c r="H36" s="73"/>
      <c r="I36" s="73"/>
      <c r="J36" s="73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101"/>
      <c r="Y36" s="101"/>
      <c r="Z36" s="101"/>
      <c r="AA36" s="101"/>
      <c r="AB36" s="101"/>
      <c r="AC36" s="101"/>
    </row>
    <row r="37" spans="1:29" ht="16.5" customHeight="1">
      <c r="A37" s="114"/>
      <c r="B37" s="114"/>
      <c r="C37" s="114"/>
      <c r="D37" s="114"/>
      <c r="E37" s="114"/>
      <c r="F37" s="114"/>
      <c r="G37" s="114"/>
      <c r="H37" s="114"/>
      <c r="I37" s="114"/>
      <c r="J37" s="114"/>
      <c r="K37" s="114"/>
      <c r="L37" s="114"/>
      <c r="M37" s="114"/>
      <c r="N37" s="114"/>
      <c r="O37" s="114"/>
      <c r="P37" s="114"/>
      <c r="Q37" s="114"/>
      <c r="R37" s="114"/>
      <c r="S37" s="114"/>
      <c r="T37" s="114"/>
      <c r="U37" s="114"/>
      <c r="V37" s="114"/>
      <c r="W37" s="115"/>
      <c r="X37" s="101"/>
      <c r="Y37" s="101"/>
      <c r="Z37" s="101"/>
      <c r="AA37" s="101"/>
      <c r="AB37" s="101"/>
      <c r="AC37" s="101"/>
    </row>
    <row r="38" spans="1:29" ht="16.5" customHeight="1">
      <c r="A38" s="249" t="s">
        <v>1590</v>
      </c>
      <c r="B38" s="250"/>
      <c r="C38" s="250"/>
      <c r="D38" s="250"/>
      <c r="E38" s="250"/>
      <c r="F38" s="250"/>
      <c r="G38" s="250"/>
      <c r="H38" s="250"/>
      <c r="I38" s="250"/>
      <c r="J38" s="250"/>
      <c r="K38" s="250"/>
      <c r="L38" s="250"/>
      <c r="M38" s="250"/>
      <c r="N38" s="250"/>
      <c r="O38" s="250"/>
      <c r="P38" s="250"/>
      <c r="Q38" s="250"/>
      <c r="R38" s="250"/>
      <c r="S38" s="250"/>
      <c r="T38" s="250"/>
      <c r="U38" s="250"/>
      <c r="V38" s="250"/>
      <c r="W38" s="251"/>
      <c r="X38" s="101"/>
      <c r="Y38" s="101"/>
      <c r="Z38" s="101"/>
      <c r="AA38" s="101"/>
      <c r="AB38" s="101"/>
      <c r="AC38" s="101"/>
    </row>
    <row r="39" spans="1:29" ht="16.5" customHeight="1">
      <c r="A39" s="268" t="s">
        <v>1591</v>
      </c>
      <c r="B39" s="128" t="s">
        <v>1540</v>
      </c>
      <c r="C39" s="255" t="s">
        <v>1592</v>
      </c>
      <c r="D39" s="214"/>
      <c r="E39" s="214"/>
      <c r="F39" s="214"/>
      <c r="G39" s="214"/>
      <c r="H39" s="214"/>
      <c r="I39" s="214"/>
      <c r="J39" s="214"/>
      <c r="K39" s="214"/>
      <c r="L39" s="214"/>
      <c r="M39" s="214"/>
      <c r="N39" s="214"/>
      <c r="O39" s="214"/>
      <c r="P39" s="214"/>
      <c r="Q39" s="214"/>
      <c r="R39" s="214"/>
      <c r="S39" s="214"/>
      <c r="T39" s="214"/>
      <c r="U39" s="214"/>
      <c r="V39" s="214"/>
      <c r="W39" s="215"/>
      <c r="X39" s="101"/>
      <c r="Y39" s="101"/>
      <c r="Z39" s="101"/>
      <c r="AA39" s="101"/>
      <c r="AB39" s="101"/>
      <c r="AC39" s="101"/>
    </row>
    <row r="40" spans="1:29" ht="16.5" customHeight="1">
      <c r="A40" s="269"/>
      <c r="B40" s="128" t="s">
        <v>1542</v>
      </c>
      <c r="C40" s="256" t="s">
        <v>1543</v>
      </c>
      <c r="D40" s="214"/>
      <c r="E40" s="214"/>
      <c r="F40" s="214"/>
      <c r="G40" s="215"/>
      <c r="H40" s="103">
        <v>15001</v>
      </c>
      <c r="I40" s="103">
        <f>H40+H41-1</f>
        <v>15850</v>
      </c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101"/>
      <c r="Y40" s="101"/>
      <c r="Z40" s="101"/>
      <c r="AA40" s="101"/>
      <c r="AB40" s="101"/>
      <c r="AC40" s="101"/>
    </row>
    <row r="41" spans="1:29" ht="16.5" customHeight="1">
      <c r="A41" s="269"/>
      <c r="B41" s="128" t="s">
        <v>1544</v>
      </c>
      <c r="C41" s="104" t="s">
        <v>1593</v>
      </c>
      <c r="D41" s="105" t="s">
        <v>1594</v>
      </c>
      <c r="E41" s="106" t="s">
        <v>1595</v>
      </c>
      <c r="F41" s="27"/>
      <c r="G41" s="27"/>
      <c r="H41" s="103">
        <f>50*17</f>
        <v>850</v>
      </c>
      <c r="I41" s="103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101"/>
      <c r="Y41" s="101"/>
      <c r="Z41" s="101"/>
      <c r="AA41" s="101"/>
      <c r="AB41" s="101"/>
      <c r="AC41" s="101"/>
    </row>
    <row r="42" spans="1:29" ht="16.5" customHeight="1">
      <c r="A42" s="269"/>
      <c r="B42" s="128" t="s">
        <v>1547</v>
      </c>
      <c r="C42" s="256" t="s">
        <v>1596</v>
      </c>
      <c r="D42" s="215"/>
      <c r="E42" s="106" t="s">
        <v>1597</v>
      </c>
      <c r="F42" s="27"/>
      <c r="G42" s="27" t="s">
        <v>1598</v>
      </c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101"/>
      <c r="Y42" s="101"/>
      <c r="Z42" s="101"/>
      <c r="AA42" s="101"/>
      <c r="AB42" s="101"/>
      <c r="AC42" s="101"/>
    </row>
    <row r="43" spans="1:29" ht="16.5" customHeight="1">
      <c r="A43" s="269"/>
      <c r="B43" s="257" t="s">
        <v>1550</v>
      </c>
      <c r="C43" s="258" t="s">
        <v>1551</v>
      </c>
      <c r="D43" s="259" t="s">
        <v>1552</v>
      </c>
      <c r="E43" s="259" t="s">
        <v>1553</v>
      </c>
      <c r="F43" s="109" t="s">
        <v>1554</v>
      </c>
      <c r="G43" s="257" t="s">
        <v>1555</v>
      </c>
      <c r="H43" s="247" t="s">
        <v>1556</v>
      </c>
      <c r="I43" s="214"/>
      <c r="J43" s="214"/>
      <c r="K43" s="214"/>
      <c r="L43" s="214"/>
      <c r="M43" s="214"/>
      <c r="N43" s="214"/>
      <c r="O43" s="214"/>
      <c r="P43" s="214"/>
      <c r="Q43" s="214"/>
      <c r="R43" s="214"/>
      <c r="S43" s="214"/>
      <c r="T43" s="214"/>
      <c r="U43" s="214"/>
      <c r="V43" s="214"/>
      <c r="W43" s="215"/>
      <c r="X43" s="101"/>
      <c r="Y43" s="101"/>
      <c r="Z43" s="101"/>
      <c r="AA43" s="101"/>
      <c r="AB43" s="101"/>
      <c r="AC43" s="101"/>
    </row>
    <row r="44" spans="1:29" ht="16.5" customHeight="1">
      <c r="A44" s="269"/>
      <c r="B44" s="219"/>
      <c r="C44" s="219"/>
      <c r="D44" s="219"/>
      <c r="E44" s="219"/>
      <c r="F44" s="109" t="s">
        <v>1557</v>
      </c>
      <c r="G44" s="219"/>
      <c r="H44" s="109">
        <v>15</v>
      </c>
      <c r="I44" s="109">
        <v>14</v>
      </c>
      <c r="J44" s="109">
        <v>13</v>
      </c>
      <c r="K44" s="109">
        <v>12</v>
      </c>
      <c r="L44" s="109">
        <v>11</v>
      </c>
      <c r="M44" s="109">
        <v>10</v>
      </c>
      <c r="N44" s="109">
        <v>9</v>
      </c>
      <c r="O44" s="109">
        <v>8</v>
      </c>
      <c r="P44" s="109">
        <v>7</v>
      </c>
      <c r="Q44" s="109">
        <v>6</v>
      </c>
      <c r="R44" s="109">
        <v>5</v>
      </c>
      <c r="S44" s="109">
        <v>4</v>
      </c>
      <c r="T44" s="109">
        <v>3</v>
      </c>
      <c r="U44" s="109">
        <v>2</v>
      </c>
      <c r="V44" s="109">
        <v>1</v>
      </c>
      <c r="W44" s="109">
        <v>0</v>
      </c>
      <c r="X44" s="101"/>
      <c r="Y44" s="101"/>
      <c r="Z44" s="101"/>
      <c r="AA44" s="101"/>
      <c r="AB44" s="101"/>
      <c r="AC44" s="101"/>
    </row>
    <row r="45" spans="1:29" ht="16.5" customHeight="1">
      <c r="A45" s="269"/>
      <c r="B45" s="110">
        <v>1</v>
      </c>
      <c r="C45" s="111" t="s">
        <v>1558</v>
      </c>
      <c r="D45" s="36" t="s">
        <v>1599</v>
      </c>
      <c r="E45" s="265" t="s">
        <v>1600</v>
      </c>
      <c r="F45" s="36" t="s">
        <v>1560</v>
      </c>
      <c r="G45" s="36" t="s">
        <v>1601</v>
      </c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101"/>
      <c r="Y45" s="101"/>
      <c r="Z45" s="101"/>
      <c r="AA45" s="101"/>
      <c r="AB45" s="101"/>
      <c r="AC45" s="101"/>
    </row>
    <row r="46" spans="1:29" ht="16.5" customHeight="1">
      <c r="A46" s="269"/>
      <c r="B46" s="110">
        <v>2</v>
      </c>
      <c r="C46" s="111" t="s">
        <v>1602</v>
      </c>
      <c r="D46" s="36" t="s">
        <v>1603</v>
      </c>
      <c r="E46" s="219"/>
      <c r="F46" s="36" t="s">
        <v>1560</v>
      </c>
      <c r="G46" s="36" t="s">
        <v>1604</v>
      </c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101"/>
      <c r="Y46" s="101"/>
      <c r="Z46" s="101"/>
      <c r="AA46" s="101"/>
      <c r="AB46" s="101"/>
      <c r="AC46" s="101"/>
    </row>
    <row r="47" spans="1:29" ht="16.5" customHeight="1">
      <c r="A47" s="269"/>
      <c r="B47" s="110">
        <v>3</v>
      </c>
      <c r="C47" s="111" t="s">
        <v>1605</v>
      </c>
      <c r="D47" s="36" t="s">
        <v>1599</v>
      </c>
      <c r="E47" s="266" t="s">
        <v>1606</v>
      </c>
      <c r="F47" s="36" t="s">
        <v>1560</v>
      </c>
      <c r="G47" s="36" t="s">
        <v>1601</v>
      </c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101"/>
      <c r="Y47" s="101"/>
      <c r="Z47" s="101"/>
      <c r="AA47" s="101"/>
      <c r="AB47" s="101"/>
      <c r="AC47" s="101"/>
    </row>
    <row r="48" spans="1:29" ht="16.5" customHeight="1">
      <c r="A48" s="269"/>
      <c r="B48" s="110">
        <v>4</v>
      </c>
      <c r="C48" s="111" t="s">
        <v>1607</v>
      </c>
      <c r="D48" s="36" t="s">
        <v>1603</v>
      </c>
      <c r="E48" s="219"/>
      <c r="F48" s="36" t="s">
        <v>1560</v>
      </c>
      <c r="G48" s="36" t="s">
        <v>1608</v>
      </c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101"/>
      <c r="Y48" s="101"/>
      <c r="Z48" s="101"/>
      <c r="AA48" s="101"/>
      <c r="AB48" s="101"/>
      <c r="AC48" s="101"/>
    </row>
    <row r="49" spans="1:29" ht="16.5" customHeight="1">
      <c r="A49" s="269"/>
      <c r="B49" s="110">
        <v>5</v>
      </c>
      <c r="C49" s="111" t="s">
        <v>1609</v>
      </c>
      <c r="D49" s="36" t="s">
        <v>1599</v>
      </c>
      <c r="E49" s="266" t="s">
        <v>1610</v>
      </c>
      <c r="F49" s="36" t="s">
        <v>1560</v>
      </c>
      <c r="G49" s="36" t="s">
        <v>1601</v>
      </c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115"/>
      <c r="Y49" s="101"/>
      <c r="Z49" s="101"/>
      <c r="AA49" s="101"/>
      <c r="AB49" s="101"/>
      <c r="AC49" s="101"/>
    </row>
    <row r="50" spans="1:29" ht="16.5" customHeight="1">
      <c r="A50" s="269"/>
      <c r="B50" s="110">
        <v>6</v>
      </c>
      <c r="C50" s="111" t="s">
        <v>1611</v>
      </c>
      <c r="D50" s="36" t="s">
        <v>1603</v>
      </c>
      <c r="E50" s="219"/>
      <c r="F50" s="36" t="s">
        <v>1560</v>
      </c>
      <c r="G50" s="36" t="s">
        <v>1608</v>
      </c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101"/>
      <c r="Y50" s="101"/>
      <c r="Z50" s="101"/>
      <c r="AA50" s="101"/>
      <c r="AB50" s="101"/>
      <c r="AC50" s="101"/>
    </row>
    <row r="51" spans="1:29" ht="16.5" customHeight="1">
      <c r="A51" s="269"/>
      <c r="B51" s="110">
        <v>7</v>
      </c>
      <c r="C51" s="111" t="s">
        <v>1612</v>
      </c>
      <c r="D51" s="36" t="s">
        <v>1599</v>
      </c>
      <c r="E51" s="266" t="s">
        <v>1613</v>
      </c>
      <c r="F51" s="36" t="s">
        <v>1560</v>
      </c>
      <c r="G51" s="36" t="s">
        <v>1601</v>
      </c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101"/>
      <c r="Y51" s="101"/>
      <c r="Z51" s="101"/>
      <c r="AA51" s="101"/>
      <c r="AB51" s="101"/>
      <c r="AC51" s="101"/>
    </row>
    <row r="52" spans="1:29" ht="16.5" customHeight="1">
      <c r="A52" s="269"/>
      <c r="B52" s="110">
        <v>8</v>
      </c>
      <c r="C52" s="111" t="s">
        <v>1614</v>
      </c>
      <c r="D52" s="36" t="s">
        <v>1603</v>
      </c>
      <c r="E52" s="219"/>
      <c r="F52" s="36" t="s">
        <v>1560</v>
      </c>
      <c r="G52" s="36" t="s">
        <v>1608</v>
      </c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101"/>
      <c r="Y52" s="101"/>
      <c r="Z52" s="101"/>
      <c r="AA52" s="101"/>
      <c r="AB52" s="101"/>
      <c r="AC52" s="101"/>
    </row>
    <row r="53" spans="1:29" ht="16.5" customHeight="1">
      <c r="A53" s="269"/>
      <c r="B53" s="110">
        <v>9</v>
      </c>
      <c r="C53" s="111" t="s">
        <v>1615</v>
      </c>
      <c r="D53" s="36" t="s">
        <v>1599</v>
      </c>
      <c r="E53" s="266" t="s">
        <v>1616</v>
      </c>
      <c r="F53" s="36" t="s">
        <v>1560</v>
      </c>
      <c r="G53" s="36" t="s">
        <v>1601</v>
      </c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101"/>
      <c r="Y53" s="101"/>
      <c r="Z53" s="101"/>
      <c r="AA53" s="101"/>
      <c r="AB53" s="101"/>
      <c r="AC53" s="101"/>
    </row>
    <row r="54" spans="1:29" ht="16.5" customHeight="1">
      <c r="A54" s="269"/>
      <c r="B54" s="110">
        <v>10</v>
      </c>
      <c r="C54" s="111" t="s">
        <v>1617</v>
      </c>
      <c r="D54" s="36" t="s">
        <v>1603</v>
      </c>
      <c r="E54" s="219"/>
      <c r="F54" s="36" t="s">
        <v>1560</v>
      </c>
      <c r="G54" s="36" t="s">
        <v>1608</v>
      </c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101"/>
      <c r="Y54" s="101"/>
      <c r="Z54" s="101"/>
      <c r="AA54" s="101"/>
      <c r="AB54" s="101"/>
      <c r="AC54" s="101"/>
    </row>
    <row r="55" spans="1:29" ht="16.5" customHeight="1">
      <c r="A55" s="269"/>
      <c r="B55" s="110">
        <v>11</v>
      </c>
      <c r="C55" s="111" t="s">
        <v>1618</v>
      </c>
      <c r="D55" s="36" t="s">
        <v>1599</v>
      </c>
      <c r="E55" s="266" t="s">
        <v>1619</v>
      </c>
      <c r="F55" s="36" t="s">
        <v>1560</v>
      </c>
      <c r="G55" s="36" t="s">
        <v>1601</v>
      </c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101"/>
      <c r="Y55" s="101"/>
      <c r="Z55" s="101"/>
      <c r="AA55" s="101"/>
      <c r="AB55" s="101"/>
      <c r="AC55" s="101"/>
    </row>
    <row r="56" spans="1:29" ht="16.5" customHeight="1">
      <c r="A56" s="269"/>
      <c r="B56" s="110">
        <v>12</v>
      </c>
      <c r="C56" s="111" t="s">
        <v>1620</v>
      </c>
      <c r="D56" s="36" t="s">
        <v>1603</v>
      </c>
      <c r="E56" s="219"/>
      <c r="F56" s="36" t="s">
        <v>1560</v>
      </c>
      <c r="G56" s="36" t="s">
        <v>1608</v>
      </c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101"/>
      <c r="Y56" s="101"/>
      <c r="Z56" s="101"/>
      <c r="AA56" s="101"/>
      <c r="AB56" s="101"/>
      <c r="AC56" s="101"/>
    </row>
    <row r="57" spans="1:29" ht="16.5" customHeight="1">
      <c r="A57" s="269"/>
      <c r="B57" s="110">
        <v>13</v>
      </c>
      <c r="C57" s="111" t="s">
        <v>1621</v>
      </c>
      <c r="D57" s="36" t="s">
        <v>1599</v>
      </c>
      <c r="E57" s="266" t="s">
        <v>1622</v>
      </c>
      <c r="F57" s="36" t="s">
        <v>1560</v>
      </c>
      <c r="G57" s="36" t="s">
        <v>1601</v>
      </c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101"/>
      <c r="Y57" s="101"/>
      <c r="Z57" s="101"/>
      <c r="AA57" s="101"/>
      <c r="AB57" s="101"/>
      <c r="AC57" s="101"/>
    </row>
    <row r="58" spans="1:29" ht="16.5" customHeight="1">
      <c r="A58" s="269"/>
      <c r="B58" s="110">
        <v>14</v>
      </c>
      <c r="C58" s="111" t="s">
        <v>1623</v>
      </c>
      <c r="D58" s="36" t="s">
        <v>1603</v>
      </c>
      <c r="E58" s="219"/>
      <c r="F58" s="36" t="s">
        <v>1560</v>
      </c>
      <c r="G58" s="36" t="s">
        <v>1608</v>
      </c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101"/>
      <c r="Y58" s="101"/>
      <c r="Z58" s="101"/>
      <c r="AA58" s="101"/>
      <c r="AB58" s="101"/>
      <c r="AC58" s="101"/>
    </row>
    <row r="59" spans="1:29" ht="16.5" customHeight="1">
      <c r="A59" s="269"/>
      <c r="B59" s="110">
        <v>15</v>
      </c>
      <c r="C59" s="111" t="s">
        <v>1624</v>
      </c>
      <c r="D59" s="36" t="s">
        <v>1599</v>
      </c>
      <c r="E59" s="266" t="s">
        <v>1625</v>
      </c>
      <c r="F59" s="36" t="s">
        <v>1560</v>
      </c>
      <c r="G59" s="36" t="s">
        <v>1601</v>
      </c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101"/>
      <c r="Y59" s="101"/>
      <c r="Z59" s="101"/>
      <c r="AA59" s="101"/>
      <c r="AB59" s="101"/>
      <c r="AC59" s="101"/>
    </row>
    <row r="60" spans="1:29" ht="16.5" customHeight="1">
      <c r="A60" s="269"/>
      <c r="B60" s="110">
        <v>16</v>
      </c>
      <c r="C60" s="111" t="s">
        <v>1626</v>
      </c>
      <c r="D60" s="36" t="s">
        <v>1603</v>
      </c>
      <c r="E60" s="219"/>
      <c r="F60" s="36" t="s">
        <v>1560</v>
      </c>
      <c r="G60" s="36" t="s">
        <v>1608</v>
      </c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101"/>
      <c r="Y60" s="101"/>
      <c r="Z60" s="101"/>
      <c r="AA60" s="101"/>
      <c r="AB60" s="101"/>
      <c r="AC60" s="101"/>
    </row>
    <row r="61" spans="1:29" ht="16.5" customHeight="1">
      <c r="A61" s="269"/>
      <c r="B61" s="110">
        <v>17</v>
      </c>
      <c r="C61" s="111" t="s">
        <v>1627</v>
      </c>
      <c r="D61" s="36" t="s">
        <v>1599</v>
      </c>
      <c r="E61" s="266" t="s">
        <v>1628</v>
      </c>
      <c r="F61" s="36" t="s">
        <v>1560</v>
      </c>
      <c r="G61" s="36" t="s">
        <v>1601</v>
      </c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115"/>
      <c r="Y61" s="101"/>
      <c r="Z61" s="101"/>
      <c r="AA61" s="101"/>
      <c r="AB61" s="101"/>
      <c r="AC61" s="101"/>
    </row>
    <row r="62" spans="1:29" ht="16.5" customHeight="1">
      <c r="A62" s="269"/>
      <c r="B62" s="110">
        <v>18</v>
      </c>
      <c r="C62" s="111" t="s">
        <v>1629</v>
      </c>
      <c r="D62" s="36" t="s">
        <v>1603</v>
      </c>
      <c r="E62" s="219"/>
      <c r="F62" s="36" t="s">
        <v>1560</v>
      </c>
      <c r="G62" s="36" t="s">
        <v>1608</v>
      </c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101"/>
      <c r="Y62" s="101"/>
      <c r="Z62" s="101"/>
      <c r="AA62" s="101"/>
      <c r="AB62" s="101"/>
      <c r="AC62" s="101"/>
    </row>
    <row r="63" spans="1:29" ht="16.5" customHeight="1">
      <c r="A63" s="269"/>
      <c r="B63" s="110">
        <v>19</v>
      </c>
      <c r="C63" s="111" t="s">
        <v>1630</v>
      </c>
      <c r="D63" s="36" t="s">
        <v>1599</v>
      </c>
      <c r="E63" s="266" t="s">
        <v>1631</v>
      </c>
      <c r="F63" s="36" t="s">
        <v>1560</v>
      </c>
      <c r="G63" s="36" t="s">
        <v>1601</v>
      </c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101"/>
      <c r="Y63" s="101"/>
      <c r="Z63" s="101"/>
      <c r="AA63" s="101"/>
      <c r="AB63" s="101"/>
      <c r="AC63" s="101"/>
    </row>
    <row r="64" spans="1:29" ht="16.5" customHeight="1">
      <c r="A64" s="269"/>
      <c r="B64" s="110">
        <v>20</v>
      </c>
      <c r="C64" s="111" t="s">
        <v>1632</v>
      </c>
      <c r="D64" s="36" t="s">
        <v>1603</v>
      </c>
      <c r="E64" s="219"/>
      <c r="F64" s="36" t="s">
        <v>1560</v>
      </c>
      <c r="G64" s="36" t="s">
        <v>1608</v>
      </c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101"/>
      <c r="Y64" s="101"/>
      <c r="Z64" s="101"/>
      <c r="AA64" s="101"/>
      <c r="AB64" s="101"/>
      <c r="AC64" s="101"/>
    </row>
    <row r="65" spans="1:29" ht="16.5" customHeight="1">
      <c r="A65" s="269"/>
      <c r="B65" s="110">
        <v>21</v>
      </c>
      <c r="C65" s="111" t="s">
        <v>1633</v>
      </c>
      <c r="D65" s="36" t="s">
        <v>1599</v>
      </c>
      <c r="E65" s="266" t="s">
        <v>1634</v>
      </c>
      <c r="F65" s="36" t="s">
        <v>1560</v>
      </c>
      <c r="G65" s="36" t="s">
        <v>1601</v>
      </c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101"/>
      <c r="Y65" s="101"/>
      <c r="Z65" s="101"/>
      <c r="AA65" s="101"/>
      <c r="AB65" s="101"/>
      <c r="AC65" s="101"/>
    </row>
    <row r="66" spans="1:29" ht="16.5" customHeight="1">
      <c r="A66" s="269"/>
      <c r="B66" s="110">
        <v>22</v>
      </c>
      <c r="C66" s="111" t="s">
        <v>1635</v>
      </c>
      <c r="D66" s="36" t="s">
        <v>1603</v>
      </c>
      <c r="E66" s="219"/>
      <c r="F66" s="36" t="s">
        <v>1560</v>
      </c>
      <c r="G66" s="36" t="s">
        <v>1608</v>
      </c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101"/>
      <c r="Y66" s="101"/>
      <c r="Z66" s="101"/>
      <c r="AA66" s="101"/>
      <c r="AB66" s="101"/>
      <c r="AC66" s="101"/>
    </row>
    <row r="67" spans="1:29" ht="16.5" customHeight="1">
      <c r="A67" s="269"/>
      <c r="B67" s="110">
        <v>23</v>
      </c>
      <c r="C67" s="111" t="s">
        <v>1636</v>
      </c>
      <c r="D67" s="36" t="s">
        <v>1599</v>
      </c>
      <c r="E67" s="266" t="s">
        <v>1637</v>
      </c>
      <c r="F67" s="36" t="s">
        <v>1560</v>
      </c>
      <c r="G67" s="36" t="s">
        <v>1601</v>
      </c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101"/>
      <c r="Y67" s="101"/>
      <c r="Z67" s="101"/>
      <c r="AA67" s="101"/>
      <c r="AB67" s="101"/>
      <c r="AC67" s="101"/>
    </row>
    <row r="68" spans="1:29" ht="16.5" customHeight="1">
      <c r="A68" s="269"/>
      <c r="B68" s="110">
        <v>24</v>
      </c>
      <c r="C68" s="111" t="s">
        <v>1638</v>
      </c>
      <c r="D68" s="36" t="s">
        <v>1603</v>
      </c>
      <c r="E68" s="219"/>
      <c r="F68" s="36" t="s">
        <v>1560</v>
      </c>
      <c r="G68" s="36" t="s">
        <v>1608</v>
      </c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101"/>
      <c r="Y68" s="101"/>
      <c r="Z68" s="101"/>
      <c r="AA68" s="101"/>
      <c r="AB68" s="101"/>
      <c r="AC68" s="101"/>
    </row>
    <row r="69" spans="1:29" ht="16.5" customHeight="1">
      <c r="A69" s="269"/>
      <c r="B69" s="110">
        <v>25</v>
      </c>
      <c r="C69" s="111" t="s">
        <v>1639</v>
      </c>
      <c r="D69" s="36" t="s">
        <v>1599</v>
      </c>
      <c r="E69" s="266" t="s">
        <v>1640</v>
      </c>
      <c r="F69" s="36" t="s">
        <v>1560</v>
      </c>
      <c r="G69" s="36" t="s">
        <v>1601</v>
      </c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101"/>
      <c r="Y69" s="101"/>
      <c r="Z69" s="101"/>
      <c r="AA69" s="101"/>
      <c r="AB69" s="101"/>
      <c r="AC69" s="101"/>
    </row>
    <row r="70" spans="1:29" ht="16.5" customHeight="1">
      <c r="A70" s="269"/>
      <c r="B70" s="110">
        <v>26</v>
      </c>
      <c r="C70" s="111" t="s">
        <v>1641</v>
      </c>
      <c r="D70" s="36" t="s">
        <v>1603</v>
      </c>
      <c r="E70" s="219"/>
      <c r="F70" s="36" t="s">
        <v>1560</v>
      </c>
      <c r="G70" s="36" t="s">
        <v>1608</v>
      </c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101"/>
      <c r="Y70" s="101"/>
      <c r="Z70" s="101"/>
      <c r="AA70" s="101"/>
      <c r="AB70" s="101"/>
      <c r="AC70" s="101"/>
    </row>
    <row r="71" spans="1:29" ht="16.5" customHeight="1">
      <c r="A71" s="269"/>
      <c r="B71" s="110">
        <v>27</v>
      </c>
      <c r="C71" s="111" t="s">
        <v>1642</v>
      </c>
      <c r="D71" s="36" t="s">
        <v>1599</v>
      </c>
      <c r="E71" s="266" t="s">
        <v>1643</v>
      </c>
      <c r="F71" s="36" t="s">
        <v>1560</v>
      </c>
      <c r="G71" s="36" t="s">
        <v>1601</v>
      </c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101"/>
      <c r="Y71" s="101"/>
      <c r="Z71" s="101"/>
      <c r="AA71" s="101"/>
      <c r="AB71" s="101"/>
      <c r="AC71" s="101"/>
    </row>
    <row r="72" spans="1:29" ht="16.5" customHeight="1">
      <c r="A72" s="269"/>
      <c r="B72" s="110">
        <v>28</v>
      </c>
      <c r="C72" s="111" t="s">
        <v>1644</v>
      </c>
      <c r="D72" s="36" t="s">
        <v>1603</v>
      </c>
      <c r="E72" s="219"/>
      <c r="F72" s="36" t="s">
        <v>1560</v>
      </c>
      <c r="G72" s="36" t="s">
        <v>1608</v>
      </c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101"/>
      <c r="Y72" s="101"/>
      <c r="Z72" s="101"/>
      <c r="AA72" s="101"/>
      <c r="AB72" s="101"/>
      <c r="AC72" s="101"/>
    </row>
    <row r="73" spans="1:29" ht="16.5" customHeight="1">
      <c r="A73" s="269"/>
      <c r="B73" s="110">
        <v>29</v>
      </c>
      <c r="C73" s="111" t="s">
        <v>1645</v>
      </c>
      <c r="D73" s="36" t="s">
        <v>1599</v>
      </c>
      <c r="E73" s="266" t="s">
        <v>1646</v>
      </c>
      <c r="F73" s="36" t="s">
        <v>1560</v>
      </c>
      <c r="G73" s="36" t="s">
        <v>1601</v>
      </c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101"/>
      <c r="Y73" s="101"/>
      <c r="Z73" s="101"/>
      <c r="AA73" s="101"/>
      <c r="AB73" s="101"/>
      <c r="AC73" s="101"/>
    </row>
    <row r="74" spans="1:29" ht="16.5" customHeight="1">
      <c r="A74" s="269"/>
      <c r="B74" s="110">
        <v>30</v>
      </c>
      <c r="C74" s="111" t="s">
        <v>1647</v>
      </c>
      <c r="D74" s="36" t="s">
        <v>1603</v>
      </c>
      <c r="E74" s="219"/>
      <c r="F74" s="36" t="s">
        <v>1560</v>
      </c>
      <c r="G74" s="36" t="s">
        <v>1608</v>
      </c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115"/>
      <c r="Y74" s="101"/>
      <c r="Z74" s="101"/>
      <c r="AA74" s="101"/>
      <c r="AB74" s="101"/>
      <c r="AC74" s="101"/>
    </row>
    <row r="75" spans="1:29" ht="16.5" customHeight="1">
      <c r="A75" s="269"/>
      <c r="B75" s="129">
        <v>31</v>
      </c>
      <c r="C75" s="130" t="s">
        <v>1648</v>
      </c>
      <c r="D75" s="69" t="s">
        <v>1599</v>
      </c>
      <c r="E75" s="266" t="s">
        <v>1649</v>
      </c>
      <c r="F75" s="36" t="s">
        <v>1560</v>
      </c>
      <c r="G75" s="36" t="s">
        <v>1601</v>
      </c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101"/>
      <c r="Y75" s="101"/>
      <c r="Z75" s="101"/>
      <c r="AA75" s="101"/>
      <c r="AB75" s="101"/>
      <c r="AC75" s="101"/>
    </row>
    <row r="76" spans="1:29" ht="16.5" customHeight="1">
      <c r="A76" s="269"/>
      <c r="B76" s="125">
        <v>32</v>
      </c>
      <c r="C76" s="131" t="s">
        <v>1650</v>
      </c>
      <c r="D76" s="74" t="s">
        <v>1603</v>
      </c>
      <c r="E76" s="219"/>
      <c r="F76" s="36" t="s">
        <v>1560</v>
      </c>
      <c r="G76" s="36" t="s">
        <v>1608</v>
      </c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101"/>
      <c r="Y76" s="101"/>
      <c r="Z76" s="101"/>
      <c r="AA76" s="101"/>
      <c r="AB76" s="101"/>
      <c r="AC76" s="101"/>
    </row>
    <row r="77" spans="1:29" ht="16.5" customHeight="1">
      <c r="A77" s="269"/>
      <c r="B77" s="125">
        <v>33</v>
      </c>
      <c r="C77" s="131" t="s">
        <v>1651</v>
      </c>
      <c r="D77" s="74" t="s">
        <v>1599</v>
      </c>
      <c r="E77" s="267" t="s">
        <v>1652</v>
      </c>
      <c r="F77" s="36" t="s">
        <v>1560</v>
      </c>
      <c r="G77" s="36" t="s">
        <v>1601</v>
      </c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101"/>
      <c r="Y77" s="101"/>
      <c r="Z77" s="101"/>
      <c r="AA77" s="101"/>
      <c r="AB77" s="101"/>
      <c r="AC77" s="101"/>
    </row>
    <row r="78" spans="1:29" ht="16.5" customHeight="1">
      <c r="A78" s="270"/>
      <c r="B78" s="125">
        <v>34</v>
      </c>
      <c r="C78" s="131" t="s">
        <v>1653</v>
      </c>
      <c r="D78" s="74" t="s">
        <v>1603</v>
      </c>
      <c r="E78" s="219"/>
      <c r="F78" s="36" t="s">
        <v>1560</v>
      </c>
      <c r="G78" s="36" t="s">
        <v>1608</v>
      </c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101"/>
      <c r="Y78" s="101"/>
      <c r="Z78" s="101"/>
      <c r="AA78" s="101"/>
      <c r="AB78" s="101"/>
      <c r="AC78" s="101"/>
    </row>
    <row r="79" spans="1:29" ht="16.5" customHeight="1">
      <c r="A79" s="114"/>
      <c r="B79" s="114"/>
      <c r="C79" s="114"/>
      <c r="D79" s="114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5"/>
      <c r="X79" s="101"/>
      <c r="Y79" s="101"/>
      <c r="Z79" s="101"/>
      <c r="AA79" s="101"/>
      <c r="AB79" s="101"/>
      <c r="AC79" s="101"/>
    </row>
    <row r="80" spans="1:29" ht="16.5" customHeight="1">
      <c r="A80" s="132"/>
      <c r="B80" s="132"/>
      <c r="C80" s="132"/>
      <c r="D80" s="132"/>
      <c r="E80" s="132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01"/>
      <c r="Y80" s="101"/>
      <c r="Z80" s="101"/>
      <c r="AA80" s="101"/>
      <c r="AB80" s="101"/>
      <c r="AC80" s="101"/>
    </row>
    <row r="81" spans="1:29" ht="23.25" customHeight="1">
      <c r="A81" s="132"/>
      <c r="B81" s="132"/>
      <c r="C81" s="132"/>
      <c r="D81" s="132"/>
      <c r="E81" s="132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01"/>
      <c r="Y81" s="101"/>
      <c r="Z81" s="101"/>
      <c r="AA81" s="101"/>
      <c r="AB81" s="101"/>
      <c r="AC81" s="101"/>
    </row>
    <row r="82" spans="1:29" ht="16.5" customHeight="1">
      <c r="A82" s="132"/>
      <c r="B82" s="132"/>
      <c r="C82" s="132"/>
      <c r="D82" s="132"/>
      <c r="E82" s="132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01"/>
      <c r="Y82" s="101"/>
      <c r="Z82" s="101"/>
      <c r="AA82" s="101"/>
      <c r="AB82" s="101"/>
      <c r="AC82" s="101"/>
    </row>
    <row r="83" spans="1:29" ht="16.5" customHeight="1">
      <c r="A83" s="132"/>
      <c r="B83" s="132"/>
      <c r="C83" s="132"/>
      <c r="D83" s="132"/>
      <c r="E83" s="132"/>
      <c r="F83" s="132"/>
      <c r="G83" s="132"/>
      <c r="H83" s="132"/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01"/>
      <c r="Y83" s="101"/>
      <c r="Z83" s="101"/>
      <c r="AA83" s="101"/>
      <c r="AB83" s="101"/>
      <c r="AC83" s="101"/>
    </row>
    <row r="84" spans="1:29" ht="16.5" customHeight="1">
      <c r="A84" s="132"/>
      <c r="B84" s="132"/>
      <c r="C84" s="132"/>
      <c r="D84" s="132"/>
      <c r="E84" s="132"/>
      <c r="F84" s="132"/>
      <c r="G84" s="132"/>
      <c r="H84" s="132"/>
      <c r="I84" s="132"/>
      <c r="J84" s="132"/>
      <c r="K84" s="132"/>
      <c r="L84" s="132"/>
      <c r="M84" s="132"/>
      <c r="N84" s="132"/>
      <c r="O84" s="132"/>
      <c r="P84" s="132"/>
      <c r="Q84" s="132"/>
      <c r="R84" s="132"/>
      <c r="S84" s="132"/>
      <c r="T84" s="132"/>
      <c r="U84" s="132"/>
      <c r="V84" s="132"/>
      <c r="W84" s="132"/>
      <c r="X84" s="101"/>
      <c r="Y84" s="101"/>
      <c r="Z84" s="101"/>
      <c r="AA84" s="101"/>
      <c r="AB84" s="101"/>
      <c r="AC84" s="101"/>
    </row>
    <row r="85" spans="1:29" ht="16.5" customHeight="1">
      <c r="A85" s="132"/>
      <c r="B85" s="132"/>
      <c r="C85" s="132"/>
      <c r="D85" s="132"/>
      <c r="E85" s="132"/>
      <c r="F85" s="132"/>
      <c r="G85" s="132"/>
      <c r="H85" s="132"/>
      <c r="I85" s="132"/>
      <c r="J85" s="132"/>
      <c r="K85" s="132"/>
      <c r="L85" s="132"/>
      <c r="M85" s="132"/>
      <c r="N85" s="132"/>
      <c r="O85" s="132"/>
      <c r="P85" s="132"/>
      <c r="Q85" s="132"/>
      <c r="R85" s="132"/>
      <c r="S85" s="132"/>
      <c r="T85" s="132"/>
      <c r="U85" s="132"/>
      <c r="V85" s="132"/>
      <c r="W85" s="132"/>
      <c r="X85" s="101"/>
      <c r="Y85" s="101"/>
      <c r="Z85" s="101"/>
      <c r="AA85" s="101"/>
      <c r="AB85" s="101"/>
      <c r="AC85" s="101"/>
    </row>
    <row r="86" spans="1:29" ht="16.5" customHeight="1">
      <c r="A86" s="132"/>
      <c r="B86" s="132"/>
      <c r="C86" s="132"/>
      <c r="D86" s="132"/>
      <c r="E86" s="132"/>
      <c r="F86" s="132"/>
      <c r="G86" s="132"/>
      <c r="H86" s="132"/>
      <c r="I86" s="132"/>
      <c r="J86" s="132"/>
      <c r="K86" s="132"/>
      <c r="L86" s="132"/>
      <c r="M86" s="132"/>
      <c r="N86" s="132"/>
      <c r="O86" s="132"/>
      <c r="P86" s="132"/>
      <c r="Q86" s="132"/>
      <c r="R86" s="132"/>
      <c r="S86" s="132"/>
      <c r="T86" s="132"/>
      <c r="U86" s="132"/>
      <c r="V86" s="132"/>
      <c r="W86" s="132"/>
      <c r="X86" s="115"/>
      <c r="Y86" s="101"/>
      <c r="Z86" s="101"/>
      <c r="AA86" s="101"/>
      <c r="AB86" s="101"/>
      <c r="AC86" s="101"/>
    </row>
    <row r="87" spans="1:29" ht="16.5" customHeight="1">
      <c r="A87" s="132"/>
      <c r="B87" s="132"/>
      <c r="C87" s="132"/>
      <c r="D87" s="132"/>
      <c r="E87" s="132"/>
      <c r="F87" s="132"/>
      <c r="G87" s="132"/>
      <c r="H87" s="132"/>
      <c r="I87" s="132"/>
      <c r="J87" s="132"/>
      <c r="K87" s="132"/>
      <c r="L87" s="132"/>
      <c r="M87" s="132"/>
      <c r="N87" s="132"/>
      <c r="O87" s="132"/>
      <c r="P87" s="132"/>
      <c r="Q87" s="132"/>
      <c r="R87" s="132"/>
      <c r="S87" s="132"/>
      <c r="T87" s="132"/>
      <c r="U87" s="132"/>
      <c r="V87" s="132"/>
      <c r="W87" s="132"/>
      <c r="X87" s="101"/>
      <c r="Y87" s="101"/>
      <c r="Z87" s="101"/>
      <c r="AA87" s="101"/>
      <c r="AB87" s="101"/>
      <c r="AC87" s="101"/>
    </row>
    <row r="88" spans="1:29" ht="16.5" customHeight="1">
      <c r="A88" s="132"/>
      <c r="B88" s="132"/>
      <c r="C88" s="132"/>
      <c r="D88" s="132"/>
      <c r="E88" s="132"/>
      <c r="F88" s="132"/>
      <c r="G88" s="132"/>
      <c r="H88" s="132"/>
      <c r="I88" s="132"/>
      <c r="J88" s="132"/>
      <c r="K88" s="132"/>
      <c r="L88" s="132"/>
      <c r="M88" s="132"/>
      <c r="N88" s="132"/>
      <c r="O88" s="132"/>
      <c r="P88" s="132"/>
      <c r="Q88" s="132"/>
      <c r="R88" s="132"/>
      <c r="S88" s="132"/>
      <c r="T88" s="132"/>
      <c r="U88" s="132"/>
      <c r="V88" s="132"/>
      <c r="W88" s="132"/>
      <c r="X88" s="101"/>
      <c r="Y88" s="101"/>
      <c r="Z88" s="101"/>
      <c r="AA88" s="101"/>
      <c r="AB88" s="101"/>
      <c r="AC88" s="101"/>
    </row>
    <row r="89" spans="1:29" ht="16.5" customHeight="1">
      <c r="A89" s="132"/>
      <c r="B89" s="132"/>
      <c r="C89" s="132"/>
      <c r="D89" s="132"/>
      <c r="E89" s="132"/>
      <c r="F89" s="132"/>
      <c r="G89" s="132"/>
      <c r="H89" s="132"/>
      <c r="I89" s="132"/>
      <c r="J89" s="132"/>
      <c r="K89" s="132"/>
      <c r="L89" s="132"/>
      <c r="M89" s="132"/>
      <c r="N89" s="132"/>
      <c r="O89" s="132"/>
      <c r="P89" s="132"/>
      <c r="Q89" s="132"/>
      <c r="R89" s="132"/>
      <c r="S89" s="132"/>
      <c r="T89" s="132"/>
      <c r="U89" s="132"/>
      <c r="V89" s="132"/>
      <c r="W89" s="132"/>
      <c r="X89" s="101"/>
      <c r="Y89" s="101"/>
      <c r="Z89" s="101"/>
      <c r="AA89" s="101"/>
      <c r="AB89" s="101"/>
      <c r="AC89" s="101"/>
    </row>
    <row r="90" spans="1:29" ht="16.5" customHeight="1">
      <c r="A90" s="132"/>
      <c r="B90" s="132"/>
      <c r="C90" s="132"/>
      <c r="D90" s="132"/>
      <c r="E90" s="132"/>
      <c r="F90" s="132"/>
      <c r="G90" s="132"/>
      <c r="H90" s="132"/>
      <c r="I90" s="132"/>
      <c r="J90" s="132"/>
      <c r="K90" s="132"/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2"/>
      <c r="W90" s="132"/>
      <c r="X90" s="101"/>
      <c r="Y90" s="101"/>
      <c r="Z90" s="101"/>
      <c r="AA90" s="101"/>
      <c r="AB90" s="101"/>
      <c r="AC90" s="101"/>
    </row>
    <row r="91" spans="1:29" ht="16.5" customHeight="1">
      <c r="A91" s="132"/>
      <c r="B91" s="132"/>
      <c r="C91" s="132"/>
      <c r="D91" s="132"/>
      <c r="E91" s="132"/>
      <c r="F91" s="132"/>
      <c r="G91" s="132"/>
      <c r="H91" s="132"/>
      <c r="I91" s="132"/>
      <c r="J91" s="132"/>
      <c r="K91" s="132"/>
      <c r="L91" s="132"/>
      <c r="M91" s="132"/>
      <c r="N91" s="132"/>
      <c r="O91" s="132"/>
      <c r="P91" s="132"/>
      <c r="Q91" s="132"/>
      <c r="R91" s="132"/>
      <c r="S91" s="132"/>
      <c r="T91" s="132"/>
      <c r="U91" s="132"/>
      <c r="V91" s="132"/>
      <c r="W91" s="132"/>
      <c r="X91" s="101"/>
      <c r="Y91" s="101"/>
      <c r="Z91" s="101"/>
      <c r="AA91" s="101"/>
      <c r="AB91" s="101"/>
      <c r="AC91" s="101"/>
    </row>
    <row r="92" spans="1:29" ht="16.5" customHeight="1">
      <c r="A92" s="132"/>
      <c r="B92" s="132"/>
      <c r="C92" s="132"/>
      <c r="D92" s="132"/>
      <c r="E92" s="132"/>
      <c r="F92" s="132"/>
      <c r="G92" s="132"/>
      <c r="H92" s="132"/>
      <c r="I92" s="132"/>
      <c r="J92" s="132"/>
      <c r="K92" s="132"/>
      <c r="L92" s="132"/>
      <c r="M92" s="132"/>
      <c r="N92" s="132"/>
      <c r="O92" s="132"/>
      <c r="P92" s="132"/>
      <c r="Q92" s="132"/>
      <c r="R92" s="132"/>
      <c r="S92" s="132"/>
      <c r="T92" s="132"/>
      <c r="U92" s="132"/>
      <c r="V92" s="132"/>
      <c r="W92" s="132"/>
      <c r="X92" s="101"/>
      <c r="Y92" s="101"/>
      <c r="Z92" s="101"/>
      <c r="AA92" s="101"/>
      <c r="AB92" s="101"/>
      <c r="AC92" s="101"/>
    </row>
    <row r="93" spans="1:29" ht="16.5" customHeight="1">
      <c r="A93" s="132"/>
      <c r="B93" s="132"/>
      <c r="C93" s="132"/>
      <c r="D93" s="132"/>
      <c r="E93" s="132"/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01"/>
      <c r="Y93" s="101"/>
      <c r="Z93" s="101"/>
      <c r="AA93" s="101"/>
      <c r="AB93" s="101"/>
      <c r="AC93" s="101"/>
    </row>
    <row r="94" spans="1:29" ht="16.5" customHeight="1">
      <c r="A94" s="132"/>
      <c r="B94" s="132"/>
      <c r="C94" s="132"/>
      <c r="D94" s="132"/>
      <c r="E94" s="132"/>
      <c r="F94" s="132"/>
      <c r="G94" s="132"/>
      <c r="H94" s="132"/>
      <c r="I94" s="132"/>
      <c r="J94" s="132"/>
      <c r="K94" s="132"/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01"/>
      <c r="Y94" s="101"/>
      <c r="Z94" s="101"/>
      <c r="AA94" s="101"/>
      <c r="AB94" s="101"/>
      <c r="AC94" s="101"/>
    </row>
    <row r="95" spans="1:29" ht="16.5" customHeight="1">
      <c r="A95" s="132"/>
      <c r="B95" s="132"/>
      <c r="C95" s="132"/>
      <c r="D95" s="132"/>
      <c r="E95" s="132"/>
      <c r="F95" s="132"/>
      <c r="G95" s="132"/>
      <c r="H95" s="132"/>
      <c r="I95" s="132"/>
      <c r="J95" s="132"/>
      <c r="K95" s="132"/>
      <c r="L95" s="132"/>
      <c r="M95" s="132"/>
      <c r="N95" s="132"/>
      <c r="O95" s="132"/>
      <c r="P95" s="132"/>
      <c r="Q95" s="132"/>
      <c r="R95" s="132"/>
      <c r="S95" s="132"/>
      <c r="T95" s="132"/>
      <c r="U95" s="132"/>
      <c r="V95" s="132"/>
      <c r="W95" s="132"/>
      <c r="X95" s="101"/>
      <c r="Y95" s="101"/>
      <c r="Z95" s="101"/>
      <c r="AA95" s="101"/>
      <c r="AB95" s="101"/>
      <c r="AC95" s="101"/>
    </row>
    <row r="96" spans="1:29" ht="16.5" customHeight="1">
      <c r="A96" s="132"/>
      <c r="B96" s="132"/>
      <c r="C96" s="132"/>
      <c r="D96" s="132"/>
      <c r="E96" s="132"/>
      <c r="F96" s="132"/>
      <c r="G96" s="132"/>
      <c r="H96" s="132"/>
      <c r="I96" s="132"/>
      <c r="J96" s="132"/>
      <c r="K96" s="132"/>
      <c r="L96" s="132"/>
      <c r="M96" s="132"/>
      <c r="N96" s="132"/>
      <c r="O96" s="132"/>
      <c r="P96" s="132"/>
      <c r="Q96" s="132"/>
      <c r="R96" s="132"/>
      <c r="S96" s="132"/>
      <c r="T96" s="132"/>
      <c r="U96" s="132"/>
      <c r="V96" s="132"/>
      <c r="W96" s="132"/>
      <c r="X96" s="101"/>
      <c r="Y96" s="101"/>
      <c r="Z96" s="101"/>
      <c r="AA96" s="101"/>
      <c r="AB96" s="101"/>
      <c r="AC96" s="101"/>
    </row>
    <row r="97" spans="1:29" ht="16.5" customHeight="1">
      <c r="A97" s="132"/>
      <c r="B97" s="132"/>
      <c r="C97" s="132"/>
      <c r="D97" s="132"/>
      <c r="E97" s="132"/>
      <c r="F97" s="132"/>
      <c r="G97" s="132"/>
      <c r="H97" s="132"/>
      <c r="I97" s="132"/>
      <c r="J97" s="132"/>
      <c r="K97" s="132"/>
      <c r="L97" s="132"/>
      <c r="M97" s="132"/>
      <c r="N97" s="132"/>
      <c r="O97" s="132"/>
      <c r="P97" s="132"/>
      <c r="Q97" s="132"/>
      <c r="R97" s="132"/>
      <c r="S97" s="132"/>
      <c r="T97" s="132"/>
      <c r="U97" s="132"/>
      <c r="V97" s="132"/>
      <c r="W97" s="132"/>
      <c r="X97" s="101"/>
      <c r="Y97" s="101"/>
      <c r="Z97" s="101"/>
      <c r="AA97" s="101"/>
      <c r="AB97" s="101"/>
      <c r="AC97" s="101"/>
    </row>
    <row r="98" spans="1:29" ht="16.5" customHeight="1">
      <c r="A98" s="132"/>
      <c r="B98" s="132"/>
      <c r="C98" s="132"/>
      <c r="D98" s="132"/>
      <c r="E98" s="132"/>
      <c r="F98" s="132"/>
      <c r="G98" s="132"/>
      <c r="H98" s="132"/>
      <c r="I98" s="132"/>
      <c r="J98" s="132"/>
      <c r="K98" s="132"/>
      <c r="L98" s="132"/>
      <c r="M98" s="132"/>
      <c r="N98" s="132"/>
      <c r="O98" s="132"/>
      <c r="P98" s="132"/>
      <c r="Q98" s="132"/>
      <c r="R98" s="132"/>
      <c r="S98" s="132"/>
      <c r="T98" s="132"/>
      <c r="U98" s="132"/>
      <c r="V98" s="132"/>
      <c r="W98" s="132"/>
      <c r="X98" s="101"/>
      <c r="Y98" s="101"/>
      <c r="Z98" s="101"/>
      <c r="AA98" s="101"/>
      <c r="AB98" s="101"/>
      <c r="AC98" s="101"/>
    </row>
    <row r="99" spans="1:29" ht="16.5" customHeight="1">
      <c r="A99" s="132"/>
      <c r="B99" s="132"/>
      <c r="C99" s="132"/>
      <c r="D99" s="132"/>
      <c r="E99" s="132"/>
      <c r="F99" s="132"/>
      <c r="G99" s="132"/>
      <c r="H99" s="132"/>
      <c r="I99" s="132"/>
      <c r="J99" s="132"/>
      <c r="K99" s="132"/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15"/>
      <c r="Y99" s="101"/>
      <c r="Z99" s="101"/>
      <c r="AA99" s="101"/>
      <c r="AB99" s="101"/>
      <c r="AC99" s="101"/>
    </row>
    <row r="100" spans="1:29" ht="16.5" customHeight="1">
      <c r="A100" s="132"/>
      <c r="B100" s="132"/>
      <c r="C100" s="132"/>
      <c r="D100" s="132"/>
      <c r="E100" s="132"/>
      <c r="F100" s="132"/>
      <c r="G100" s="132"/>
      <c r="H100" s="132"/>
      <c r="I100" s="132"/>
      <c r="J100" s="132"/>
      <c r="K100" s="132"/>
      <c r="L100" s="132"/>
      <c r="M100" s="132"/>
      <c r="N100" s="132"/>
      <c r="O100" s="132"/>
      <c r="P100" s="132"/>
      <c r="Q100" s="132"/>
      <c r="R100" s="132"/>
      <c r="S100" s="132"/>
      <c r="T100" s="132"/>
      <c r="U100" s="132"/>
      <c r="V100" s="132"/>
      <c r="W100" s="132"/>
      <c r="X100" s="101"/>
      <c r="Y100" s="101"/>
      <c r="Z100" s="101"/>
      <c r="AA100" s="101"/>
      <c r="AB100" s="101"/>
      <c r="AC100" s="101"/>
    </row>
    <row r="101" spans="1:29" ht="16.5" customHeight="1">
      <c r="A101" s="132"/>
      <c r="B101" s="132"/>
      <c r="C101" s="132"/>
      <c r="D101" s="132"/>
      <c r="E101" s="132"/>
      <c r="F101" s="132"/>
      <c r="G101" s="132"/>
      <c r="H101" s="132"/>
      <c r="I101" s="132"/>
      <c r="J101" s="132"/>
      <c r="K101" s="132"/>
      <c r="L101" s="132"/>
      <c r="M101" s="132"/>
      <c r="N101" s="132"/>
      <c r="O101" s="132"/>
      <c r="P101" s="132"/>
      <c r="Q101" s="132"/>
      <c r="R101" s="132"/>
      <c r="S101" s="132"/>
      <c r="T101" s="132"/>
      <c r="U101" s="132"/>
      <c r="V101" s="132"/>
      <c r="W101" s="132"/>
      <c r="X101" s="101"/>
      <c r="Y101" s="101"/>
      <c r="Z101" s="101"/>
      <c r="AA101" s="101"/>
      <c r="AB101" s="101"/>
      <c r="AC101" s="101"/>
    </row>
    <row r="102" spans="1:29" ht="16.5" customHeight="1">
      <c r="A102" s="132"/>
      <c r="B102" s="132"/>
      <c r="C102" s="132"/>
      <c r="D102" s="132"/>
      <c r="E102" s="132"/>
      <c r="F102" s="132"/>
      <c r="G102" s="132"/>
      <c r="H102" s="132"/>
      <c r="I102" s="132"/>
      <c r="J102" s="132"/>
      <c r="K102" s="132"/>
      <c r="L102" s="132"/>
      <c r="M102" s="132"/>
      <c r="N102" s="132"/>
      <c r="O102" s="132"/>
      <c r="P102" s="132"/>
      <c r="Q102" s="132"/>
      <c r="R102" s="132"/>
      <c r="S102" s="132"/>
      <c r="T102" s="132"/>
      <c r="U102" s="132"/>
      <c r="V102" s="132"/>
      <c r="W102" s="132"/>
      <c r="X102" s="101"/>
      <c r="Y102" s="101"/>
      <c r="Z102" s="101"/>
      <c r="AA102" s="101"/>
      <c r="AB102" s="101"/>
      <c r="AC102" s="101"/>
    </row>
    <row r="103" spans="1:29" ht="16.5" customHeight="1">
      <c r="A103" s="132"/>
      <c r="B103" s="132"/>
      <c r="C103" s="132"/>
      <c r="D103" s="132"/>
      <c r="E103" s="132"/>
      <c r="F103" s="132"/>
      <c r="G103" s="132"/>
      <c r="H103" s="132"/>
      <c r="I103" s="132"/>
      <c r="J103" s="132"/>
      <c r="K103" s="132"/>
      <c r="L103" s="132"/>
      <c r="M103" s="132"/>
      <c r="N103" s="132"/>
      <c r="O103" s="132"/>
      <c r="P103" s="132"/>
      <c r="Q103" s="132"/>
      <c r="R103" s="132"/>
      <c r="S103" s="132"/>
      <c r="T103" s="132"/>
      <c r="U103" s="132"/>
      <c r="V103" s="132"/>
      <c r="W103" s="132"/>
      <c r="X103" s="101"/>
      <c r="Y103" s="101"/>
      <c r="Z103" s="101"/>
      <c r="AA103" s="101"/>
      <c r="AB103" s="101"/>
      <c r="AC103" s="101"/>
    </row>
    <row r="104" spans="1:29" ht="16.5" customHeight="1">
      <c r="A104" s="132"/>
      <c r="B104" s="132"/>
      <c r="C104" s="132"/>
      <c r="D104" s="132"/>
      <c r="E104" s="132"/>
      <c r="F104" s="132"/>
      <c r="G104" s="132"/>
      <c r="H104" s="132"/>
      <c r="I104" s="132"/>
      <c r="J104" s="132"/>
      <c r="K104" s="132"/>
      <c r="L104" s="132"/>
      <c r="M104" s="132"/>
      <c r="N104" s="132"/>
      <c r="O104" s="132"/>
      <c r="P104" s="132"/>
      <c r="Q104" s="132"/>
      <c r="R104" s="132"/>
      <c r="S104" s="132"/>
      <c r="T104" s="132"/>
      <c r="U104" s="132"/>
      <c r="V104" s="132"/>
      <c r="W104" s="132"/>
      <c r="X104" s="101"/>
      <c r="Y104" s="101"/>
      <c r="Z104" s="101"/>
      <c r="AA104" s="101"/>
      <c r="AB104" s="101"/>
      <c r="AC104" s="101"/>
    </row>
    <row r="105" spans="1:29" ht="16.5" customHeight="1">
      <c r="A105" s="132"/>
      <c r="B105" s="132"/>
      <c r="C105" s="132"/>
      <c r="D105" s="132"/>
      <c r="E105" s="132"/>
      <c r="F105" s="132"/>
      <c r="G105" s="132"/>
      <c r="H105" s="132"/>
      <c r="I105" s="132"/>
      <c r="J105" s="132"/>
      <c r="K105" s="132"/>
      <c r="L105" s="132"/>
      <c r="M105" s="132"/>
      <c r="N105" s="132"/>
      <c r="O105" s="132"/>
      <c r="P105" s="132"/>
      <c r="Q105" s="132"/>
      <c r="R105" s="132"/>
      <c r="S105" s="132"/>
      <c r="T105" s="132"/>
      <c r="U105" s="132"/>
      <c r="V105" s="132"/>
      <c r="W105" s="132"/>
      <c r="X105" s="101"/>
      <c r="Y105" s="101"/>
      <c r="Z105" s="101"/>
      <c r="AA105" s="101"/>
      <c r="AB105" s="101"/>
      <c r="AC105" s="101"/>
    </row>
    <row r="106" spans="1:29" ht="16.5" customHeight="1">
      <c r="A106" s="132"/>
      <c r="B106" s="132"/>
      <c r="C106" s="132"/>
      <c r="D106" s="132"/>
      <c r="E106" s="132"/>
      <c r="F106" s="132"/>
      <c r="G106" s="132"/>
      <c r="H106" s="132"/>
      <c r="I106" s="132"/>
      <c r="J106" s="132"/>
      <c r="K106" s="132"/>
      <c r="L106" s="132"/>
      <c r="M106" s="132"/>
      <c r="N106" s="132"/>
      <c r="O106" s="132"/>
      <c r="P106" s="132"/>
      <c r="Q106" s="132"/>
      <c r="R106" s="132"/>
      <c r="S106" s="132"/>
      <c r="T106" s="132"/>
      <c r="U106" s="132"/>
      <c r="V106" s="132"/>
      <c r="W106" s="132"/>
      <c r="X106" s="101"/>
      <c r="Y106" s="101"/>
      <c r="Z106" s="101"/>
      <c r="AA106" s="101"/>
      <c r="AB106" s="101"/>
      <c r="AC106" s="101"/>
    </row>
    <row r="107" spans="1:29" ht="16.5" customHeight="1">
      <c r="A107" s="132"/>
      <c r="B107" s="132"/>
      <c r="C107" s="132"/>
      <c r="D107" s="132"/>
      <c r="E107" s="132"/>
      <c r="F107" s="132"/>
      <c r="G107" s="132"/>
      <c r="H107" s="132"/>
      <c r="I107" s="132"/>
      <c r="J107" s="132"/>
      <c r="K107" s="132"/>
      <c r="L107" s="132"/>
      <c r="M107" s="132"/>
      <c r="N107" s="132"/>
      <c r="O107" s="132"/>
      <c r="P107" s="132"/>
      <c r="Q107" s="132"/>
      <c r="R107" s="132"/>
      <c r="S107" s="132"/>
      <c r="T107" s="132"/>
      <c r="U107" s="132"/>
      <c r="V107" s="132"/>
      <c r="W107" s="132"/>
      <c r="X107" s="101"/>
      <c r="Y107" s="101"/>
      <c r="Z107" s="101"/>
      <c r="AA107" s="101"/>
      <c r="AB107" s="101"/>
      <c r="AC107" s="101"/>
    </row>
    <row r="108" spans="1:29" ht="16.5" customHeight="1">
      <c r="A108" s="132"/>
      <c r="B108" s="132"/>
      <c r="C108" s="132"/>
      <c r="D108" s="132"/>
      <c r="E108" s="132"/>
      <c r="F108" s="132"/>
      <c r="G108" s="132"/>
      <c r="H108" s="132"/>
      <c r="I108" s="132"/>
      <c r="J108" s="132"/>
      <c r="K108" s="132"/>
      <c r="L108" s="132"/>
      <c r="M108" s="132"/>
      <c r="N108" s="132"/>
      <c r="O108" s="132"/>
      <c r="P108" s="132"/>
      <c r="Q108" s="132"/>
      <c r="R108" s="132"/>
      <c r="S108" s="132"/>
      <c r="T108" s="132"/>
      <c r="U108" s="132"/>
      <c r="V108" s="132"/>
      <c r="W108" s="132"/>
      <c r="X108" s="101"/>
      <c r="Y108" s="101"/>
      <c r="Z108" s="101"/>
      <c r="AA108" s="101"/>
      <c r="AB108" s="101"/>
      <c r="AC108" s="101"/>
    </row>
    <row r="109" spans="1:29" ht="16.5" customHeight="1">
      <c r="A109" s="132"/>
      <c r="B109" s="132"/>
      <c r="C109" s="132"/>
      <c r="D109" s="132"/>
      <c r="E109" s="132"/>
      <c r="F109" s="132"/>
      <c r="G109" s="132"/>
      <c r="H109" s="132"/>
      <c r="I109" s="132"/>
      <c r="J109" s="132"/>
      <c r="K109" s="132"/>
      <c r="L109" s="132"/>
      <c r="M109" s="132"/>
      <c r="N109" s="132"/>
      <c r="O109" s="132"/>
      <c r="P109" s="132"/>
      <c r="Q109" s="132"/>
      <c r="R109" s="132"/>
      <c r="S109" s="132"/>
      <c r="T109" s="132"/>
      <c r="U109" s="132"/>
      <c r="V109" s="132"/>
      <c r="W109" s="132"/>
      <c r="X109" s="101"/>
      <c r="Y109" s="101"/>
      <c r="Z109" s="101"/>
      <c r="AA109" s="101"/>
      <c r="AB109" s="101"/>
      <c r="AC109" s="101"/>
    </row>
    <row r="110" spans="1:29" ht="16.5" customHeight="1">
      <c r="A110" s="132"/>
      <c r="B110" s="132"/>
      <c r="C110" s="132"/>
      <c r="D110" s="132"/>
      <c r="E110" s="132"/>
      <c r="F110" s="132"/>
      <c r="G110" s="132"/>
      <c r="H110" s="132"/>
      <c r="I110" s="132"/>
      <c r="J110" s="132"/>
      <c r="K110" s="132"/>
      <c r="L110" s="132"/>
      <c r="M110" s="132"/>
      <c r="N110" s="132"/>
      <c r="O110" s="132"/>
      <c r="P110" s="132"/>
      <c r="Q110" s="132"/>
      <c r="R110" s="132"/>
      <c r="S110" s="132"/>
      <c r="T110" s="132"/>
      <c r="U110" s="132"/>
      <c r="V110" s="132"/>
      <c r="W110" s="132"/>
      <c r="X110" s="101"/>
      <c r="Y110" s="101"/>
      <c r="Z110" s="101"/>
      <c r="AA110" s="101"/>
      <c r="AB110" s="101"/>
      <c r="AC110" s="101"/>
    </row>
    <row r="111" spans="1:29" ht="16.5" customHeight="1">
      <c r="A111" s="132"/>
      <c r="B111" s="132"/>
      <c r="C111" s="132"/>
      <c r="D111" s="132"/>
      <c r="E111" s="132"/>
      <c r="F111" s="132"/>
      <c r="G111" s="132"/>
      <c r="H111" s="132"/>
      <c r="I111" s="132"/>
      <c r="J111" s="132"/>
      <c r="K111" s="132"/>
      <c r="L111" s="132"/>
      <c r="M111" s="132"/>
      <c r="N111" s="132"/>
      <c r="O111" s="132"/>
      <c r="P111" s="132"/>
      <c r="Q111" s="132"/>
      <c r="R111" s="132"/>
      <c r="S111" s="132"/>
      <c r="T111" s="132"/>
      <c r="U111" s="132"/>
      <c r="V111" s="132"/>
      <c r="W111" s="132"/>
      <c r="X111" s="115"/>
      <c r="Y111" s="101"/>
      <c r="Z111" s="101"/>
      <c r="AA111" s="101"/>
      <c r="AB111" s="101"/>
      <c r="AC111" s="101"/>
    </row>
    <row r="112" spans="1:29" ht="16.5" customHeight="1">
      <c r="A112" s="132"/>
      <c r="B112" s="132"/>
      <c r="C112" s="132"/>
      <c r="D112" s="132"/>
      <c r="E112" s="132"/>
      <c r="F112" s="132"/>
      <c r="G112" s="132"/>
      <c r="H112" s="132"/>
      <c r="I112" s="132"/>
      <c r="J112" s="132"/>
      <c r="K112" s="132"/>
      <c r="L112" s="132"/>
      <c r="M112" s="132"/>
      <c r="N112" s="132"/>
      <c r="O112" s="132"/>
      <c r="P112" s="132"/>
      <c r="Q112" s="132"/>
      <c r="R112" s="132"/>
      <c r="S112" s="132"/>
      <c r="T112" s="132"/>
      <c r="U112" s="132"/>
      <c r="V112" s="132"/>
      <c r="W112" s="132"/>
      <c r="X112" s="101"/>
      <c r="Y112" s="101"/>
      <c r="Z112" s="101"/>
      <c r="AA112" s="101"/>
      <c r="AB112" s="101"/>
      <c r="AC112" s="101"/>
    </row>
    <row r="113" spans="1:29" ht="16.5" customHeight="1">
      <c r="A113" s="132"/>
      <c r="B113" s="132"/>
      <c r="C113" s="132"/>
      <c r="D113" s="132"/>
      <c r="E113" s="132"/>
      <c r="F113" s="132"/>
      <c r="G113" s="132"/>
      <c r="H113" s="132"/>
      <c r="I113" s="132"/>
      <c r="J113" s="132"/>
      <c r="K113" s="132"/>
      <c r="L113" s="132"/>
      <c r="M113" s="132"/>
      <c r="N113" s="132"/>
      <c r="O113" s="132"/>
      <c r="P113" s="132"/>
      <c r="Q113" s="132"/>
      <c r="R113" s="132"/>
      <c r="S113" s="132"/>
      <c r="T113" s="132"/>
      <c r="U113" s="132"/>
      <c r="V113" s="132"/>
      <c r="W113" s="132"/>
      <c r="X113" s="101"/>
      <c r="Y113" s="101"/>
      <c r="Z113" s="101"/>
      <c r="AA113" s="101"/>
      <c r="AB113" s="101"/>
      <c r="AC113" s="101"/>
    </row>
    <row r="114" spans="1:29" ht="16.5" customHeight="1">
      <c r="A114" s="132"/>
      <c r="B114" s="132"/>
      <c r="C114" s="132"/>
      <c r="D114" s="132"/>
      <c r="E114" s="132"/>
      <c r="F114" s="132"/>
      <c r="G114" s="132"/>
      <c r="H114" s="132"/>
      <c r="I114" s="132"/>
      <c r="J114" s="132"/>
      <c r="K114" s="132"/>
      <c r="L114" s="132"/>
      <c r="M114" s="132"/>
      <c r="N114" s="132"/>
      <c r="O114" s="132"/>
      <c r="P114" s="132"/>
      <c r="Q114" s="132"/>
      <c r="R114" s="132"/>
      <c r="S114" s="132"/>
      <c r="T114" s="132"/>
      <c r="U114" s="132"/>
      <c r="V114" s="132"/>
      <c r="W114" s="132"/>
      <c r="X114" s="101"/>
      <c r="Y114" s="101"/>
      <c r="Z114" s="101"/>
      <c r="AA114" s="101"/>
      <c r="AB114" s="101"/>
      <c r="AC114" s="101"/>
    </row>
    <row r="115" spans="1:29" ht="16.5" customHeight="1">
      <c r="A115" s="132"/>
      <c r="B115" s="132"/>
      <c r="C115" s="132"/>
      <c r="D115" s="132"/>
      <c r="E115" s="132"/>
      <c r="F115" s="132"/>
      <c r="G115" s="132"/>
      <c r="H115" s="132"/>
      <c r="I115" s="132"/>
      <c r="J115" s="132"/>
      <c r="K115" s="132"/>
      <c r="L115" s="132"/>
      <c r="M115" s="132"/>
      <c r="N115" s="132"/>
      <c r="O115" s="132"/>
      <c r="P115" s="132"/>
      <c r="Q115" s="132"/>
      <c r="R115" s="132"/>
      <c r="S115" s="132"/>
      <c r="T115" s="132"/>
      <c r="U115" s="132"/>
      <c r="V115" s="132"/>
      <c r="W115" s="132"/>
      <c r="X115" s="101"/>
      <c r="Y115" s="101"/>
      <c r="Z115" s="101"/>
      <c r="AA115" s="101"/>
      <c r="AB115" s="101"/>
      <c r="AC115" s="101"/>
    </row>
    <row r="116" spans="1:29" ht="16.5" customHeight="1">
      <c r="A116" s="132"/>
      <c r="B116" s="132"/>
      <c r="C116" s="132"/>
      <c r="D116" s="132"/>
      <c r="E116" s="132"/>
      <c r="F116" s="132"/>
      <c r="G116" s="132"/>
      <c r="H116" s="132"/>
      <c r="I116" s="132"/>
      <c r="J116" s="132"/>
      <c r="K116" s="132"/>
      <c r="L116" s="132"/>
      <c r="M116" s="132"/>
      <c r="N116" s="132"/>
      <c r="O116" s="132"/>
      <c r="P116" s="132"/>
      <c r="Q116" s="132"/>
      <c r="R116" s="132"/>
      <c r="S116" s="132"/>
      <c r="T116" s="132"/>
      <c r="U116" s="132"/>
      <c r="V116" s="132"/>
      <c r="W116" s="132"/>
      <c r="X116" s="101"/>
      <c r="Y116" s="101"/>
      <c r="Z116" s="101"/>
      <c r="AA116" s="101"/>
      <c r="AB116" s="101"/>
      <c r="AC116" s="101"/>
    </row>
    <row r="117" spans="1:29" ht="16.5" customHeight="1">
      <c r="A117" s="132"/>
      <c r="B117" s="132"/>
      <c r="C117" s="132"/>
      <c r="D117" s="132"/>
      <c r="E117" s="132"/>
      <c r="F117" s="132"/>
      <c r="G117" s="132"/>
      <c r="H117" s="132"/>
      <c r="I117" s="132"/>
      <c r="J117" s="132"/>
      <c r="K117" s="132"/>
      <c r="L117" s="132"/>
      <c r="M117" s="132"/>
      <c r="N117" s="132"/>
      <c r="O117" s="132"/>
      <c r="P117" s="132"/>
      <c r="Q117" s="132"/>
      <c r="R117" s="132"/>
      <c r="S117" s="132"/>
      <c r="T117" s="132"/>
      <c r="U117" s="132"/>
      <c r="V117" s="132"/>
      <c r="W117" s="132"/>
      <c r="X117" s="101"/>
      <c r="Y117" s="101"/>
      <c r="Z117" s="101"/>
      <c r="AA117" s="101"/>
      <c r="AB117" s="101"/>
      <c r="AC117" s="101"/>
    </row>
    <row r="118" spans="1:29" ht="16.5" customHeight="1">
      <c r="A118" s="132"/>
      <c r="B118" s="132"/>
      <c r="C118" s="132"/>
      <c r="D118" s="132"/>
      <c r="E118" s="132"/>
      <c r="F118" s="132"/>
      <c r="G118" s="132"/>
      <c r="H118" s="132"/>
      <c r="I118" s="132"/>
      <c r="J118" s="132"/>
      <c r="K118" s="132"/>
      <c r="L118" s="132"/>
      <c r="M118" s="132"/>
      <c r="N118" s="132"/>
      <c r="O118" s="132"/>
      <c r="P118" s="132"/>
      <c r="Q118" s="132"/>
      <c r="R118" s="132"/>
      <c r="S118" s="132"/>
      <c r="T118" s="132"/>
      <c r="U118" s="132"/>
      <c r="V118" s="132"/>
      <c r="W118" s="132"/>
      <c r="X118" s="101"/>
      <c r="Y118" s="101"/>
      <c r="Z118" s="101"/>
      <c r="AA118" s="101"/>
      <c r="AB118" s="101"/>
      <c r="AC118" s="101"/>
    </row>
    <row r="119" spans="1:29" ht="16.5" customHeight="1">
      <c r="A119" s="132"/>
      <c r="B119" s="132"/>
      <c r="C119" s="132"/>
      <c r="D119" s="132"/>
      <c r="E119" s="132"/>
      <c r="F119" s="132"/>
      <c r="G119" s="132"/>
      <c r="H119" s="132"/>
      <c r="I119" s="132"/>
      <c r="J119" s="132"/>
      <c r="K119" s="132"/>
      <c r="L119" s="132"/>
      <c r="M119" s="132"/>
      <c r="N119" s="132"/>
      <c r="O119" s="132"/>
      <c r="P119" s="132"/>
      <c r="Q119" s="132"/>
      <c r="R119" s="132"/>
      <c r="S119" s="132"/>
      <c r="T119" s="132"/>
      <c r="U119" s="132"/>
      <c r="V119" s="132"/>
      <c r="W119" s="132"/>
      <c r="X119" s="101"/>
      <c r="Y119" s="101"/>
      <c r="Z119" s="101"/>
      <c r="AA119" s="101"/>
      <c r="AB119" s="101"/>
      <c r="AC119" s="101"/>
    </row>
    <row r="120" spans="1:29" ht="16.5" customHeight="1">
      <c r="A120" s="132"/>
      <c r="B120" s="132"/>
      <c r="C120" s="132"/>
      <c r="D120" s="132"/>
      <c r="E120" s="132"/>
      <c r="F120" s="132"/>
      <c r="G120" s="132"/>
      <c r="H120" s="132"/>
      <c r="I120" s="132"/>
      <c r="J120" s="132"/>
      <c r="K120" s="132"/>
      <c r="L120" s="132"/>
      <c r="M120" s="132"/>
      <c r="N120" s="132"/>
      <c r="O120" s="132"/>
      <c r="P120" s="132"/>
      <c r="Q120" s="132"/>
      <c r="R120" s="132"/>
      <c r="S120" s="132"/>
      <c r="T120" s="132"/>
      <c r="U120" s="132"/>
      <c r="V120" s="132"/>
      <c r="W120" s="132"/>
      <c r="X120" s="101"/>
      <c r="Y120" s="101"/>
      <c r="Z120" s="101"/>
      <c r="AA120" s="101"/>
      <c r="AB120" s="101"/>
      <c r="AC120" s="101"/>
    </row>
    <row r="121" spans="1:29" ht="16.5" customHeight="1">
      <c r="A121" s="132"/>
      <c r="B121" s="132"/>
      <c r="C121" s="132"/>
      <c r="D121" s="132"/>
      <c r="E121" s="132"/>
      <c r="F121" s="132"/>
      <c r="G121" s="132"/>
      <c r="H121" s="132"/>
      <c r="I121" s="132"/>
      <c r="J121" s="132"/>
      <c r="K121" s="132"/>
      <c r="L121" s="132"/>
      <c r="M121" s="132"/>
      <c r="N121" s="132"/>
      <c r="O121" s="132"/>
      <c r="P121" s="132"/>
      <c r="Q121" s="132"/>
      <c r="R121" s="132"/>
      <c r="S121" s="132"/>
      <c r="T121" s="132"/>
      <c r="U121" s="132"/>
      <c r="V121" s="132"/>
      <c r="W121" s="132"/>
      <c r="X121" s="101"/>
      <c r="Y121" s="101"/>
      <c r="Z121" s="101"/>
      <c r="AA121" s="101"/>
      <c r="AB121" s="101"/>
      <c r="AC121" s="101"/>
    </row>
    <row r="122" spans="1:29" ht="16.5" customHeight="1">
      <c r="A122" s="132"/>
      <c r="B122" s="132"/>
      <c r="C122" s="132"/>
      <c r="D122" s="132"/>
      <c r="E122" s="132"/>
      <c r="F122" s="132"/>
      <c r="G122" s="132"/>
      <c r="H122" s="132"/>
      <c r="I122" s="132"/>
      <c r="J122" s="132"/>
      <c r="K122" s="132"/>
      <c r="L122" s="132"/>
      <c r="M122" s="132"/>
      <c r="N122" s="132"/>
      <c r="O122" s="132"/>
      <c r="P122" s="132"/>
      <c r="Q122" s="132"/>
      <c r="R122" s="132"/>
      <c r="S122" s="132"/>
      <c r="T122" s="132"/>
      <c r="U122" s="132"/>
      <c r="V122" s="132"/>
      <c r="W122" s="132"/>
      <c r="X122" s="101"/>
      <c r="Y122" s="101"/>
      <c r="Z122" s="101"/>
      <c r="AA122" s="101"/>
      <c r="AB122" s="101"/>
      <c r="AC122" s="101"/>
    </row>
    <row r="123" spans="1:29" ht="16.5" customHeight="1">
      <c r="A123" s="132"/>
      <c r="B123" s="132"/>
      <c r="C123" s="132"/>
      <c r="D123" s="132"/>
      <c r="E123" s="132"/>
      <c r="F123" s="132"/>
      <c r="G123" s="132"/>
      <c r="H123" s="132"/>
      <c r="I123" s="132"/>
      <c r="J123" s="132"/>
      <c r="K123" s="132"/>
      <c r="L123" s="132"/>
      <c r="M123" s="132"/>
      <c r="N123" s="132"/>
      <c r="O123" s="132"/>
      <c r="P123" s="132"/>
      <c r="Q123" s="132"/>
      <c r="R123" s="132"/>
      <c r="S123" s="132"/>
      <c r="T123" s="132"/>
      <c r="U123" s="132"/>
      <c r="V123" s="132"/>
      <c r="W123" s="132"/>
      <c r="X123" s="101"/>
      <c r="Y123" s="101"/>
      <c r="Z123" s="101"/>
      <c r="AA123" s="101"/>
      <c r="AB123" s="101"/>
      <c r="AC123" s="101"/>
    </row>
    <row r="124" spans="1:29" ht="16.5" customHeight="1">
      <c r="A124" s="132"/>
      <c r="B124" s="132"/>
      <c r="C124" s="132"/>
      <c r="D124" s="132"/>
      <c r="E124" s="132"/>
      <c r="F124" s="132"/>
      <c r="G124" s="132"/>
      <c r="H124" s="132"/>
      <c r="I124" s="132"/>
      <c r="J124" s="132"/>
      <c r="K124" s="132"/>
      <c r="L124" s="132"/>
      <c r="M124" s="132"/>
      <c r="N124" s="132"/>
      <c r="O124" s="132"/>
      <c r="P124" s="132"/>
      <c r="Q124" s="132"/>
      <c r="R124" s="132"/>
      <c r="S124" s="132"/>
      <c r="T124" s="132"/>
      <c r="U124" s="132"/>
      <c r="V124" s="132"/>
      <c r="W124" s="132"/>
      <c r="X124" s="115"/>
      <c r="Y124" s="101"/>
      <c r="Z124" s="101"/>
      <c r="AA124" s="101"/>
      <c r="AB124" s="101"/>
      <c r="AC124" s="101"/>
    </row>
    <row r="125" spans="1:29" ht="16.5" customHeight="1">
      <c r="A125" s="132"/>
      <c r="B125" s="132"/>
      <c r="C125" s="132"/>
      <c r="D125" s="132"/>
      <c r="E125" s="132"/>
      <c r="F125" s="132"/>
      <c r="G125" s="132"/>
      <c r="H125" s="132"/>
      <c r="I125" s="132"/>
      <c r="J125" s="132"/>
      <c r="K125" s="132"/>
      <c r="L125" s="132"/>
      <c r="M125" s="132"/>
      <c r="N125" s="132"/>
      <c r="O125" s="132"/>
      <c r="P125" s="132"/>
      <c r="Q125" s="132"/>
      <c r="R125" s="132"/>
      <c r="S125" s="132"/>
      <c r="T125" s="132"/>
      <c r="U125" s="132"/>
      <c r="V125" s="132"/>
      <c r="W125" s="132"/>
      <c r="X125" s="101"/>
      <c r="Y125" s="101"/>
      <c r="Z125" s="101"/>
      <c r="AA125" s="101"/>
      <c r="AB125" s="101"/>
      <c r="AC125" s="101"/>
    </row>
    <row r="126" spans="1:29" ht="16.5" customHeight="1">
      <c r="A126" s="132"/>
      <c r="B126" s="132"/>
      <c r="C126" s="132"/>
      <c r="D126" s="132"/>
      <c r="E126" s="132"/>
      <c r="F126" s="132"/>
      <c r="G126" s="132"/>
      <c r="H126" s="132"/>
      <c r="I126" s="132"/>
      <c r="J126" s="132"/>
      <c r="K126" s="132"/>
      <c r="L126" s="132"/>
      <c r="M126" s="132"/>
      <c r="N126" s="132"/>
      <c r="O126" s="132"/>
      <c r="P126" s="132"/>
      <c r="Q126" s="132"/>
      <c r="R126" s="132"/>
      <c r="S126" s="132"/>
      <c r="T126" s="132"/>
      <c r="U126" s="132"/>
      <c r="V126" s="132"/>
      <c r="W126" s="132"/>
      <c r="X126" s="101"/>
      <c r="Y126" s="101"/>
      <c r="Z126" s="101"/>
      <c r="AA126" s="101"/>
      <c r="AB126" s="101"/>
      <c r="AC126" s="101"/>
    </row>
    <row r="127" spans="1:29" ht="16.5" customHeight="1">
      <c r="A127" s="132"/>
      <c r="B127" s="132"/>
      <c r="C127" s="132"/>
      <c r="D127" s="132"/>
      <c r="E127" s="132"/>
      <c r="F127" s="132"/>
      <c r="G127" s="132"/>
      <c r="H127" s="132"/>
      <c r="I127" s="132"/>
      <c r="J127" s="132"/>
      <c r="K127" s="132"/>
      <c r="L127" s="132"/>
      <c r="M127" s="132"/>
      <c r="N127" s="132"/>
      <c r="O127" s="132"/>
      <c r="P127" s="132"/>
      <c r="Q127" s="132"/>
      <c r="R127" s="132"/>
      <c r="S127" s="132"/>
      <c r="T127" s="132"/>
      <c r="U127" s="132"/>
      <c r="V127" s="132"/>
      <c r="W127" s="132"/>
      <c r="X127" s="101"/>
      <c r="Y127" s="101"/>
      <c r="Z127" s="101"/>
      <c r="AA127" s="101"/>
      <c r="AB127" s="101"/>
      <c r="AC127" s="101"/>
    </row>
    <row r="128" spans="1:29" ht="16.5" customHeight="1">
      <c r="A128" s="132"/>
      <c r="B128" s="132"/>
      <c r="C128" s="132"/>
      <c r="D128" s="132"/>
      <c r="E128" s="132"/>
      <c r="F128" s="132"/>
      <c r="G128" s="132"/>
      <c r="H128" s="132"/>
      <c r="I128" s="132"/>
      <c r="J128" s="132"/>
      <c r="K128" s="132"/>
      <c r="L128" s="132"/>
      <c r="M128" s="132"/>
      <c r="N128" s="132"/>
      <c r="O128" s="132"/>
      <c r="P128" s="132"/>
      <c r="Q128" s="132"/>
      <c r="R128" s="132"/>
      <c r="S128" s="132"/>
      <c r="T128" s="132"/>
      <c r="U128" s="132"/>
      <c r="V128" s="132"/>
      <c r="W128" s="132"/>
      <c r="X128" s="101"/>
      <c r="Y128" s="101"/>
      <c r="Z128" s="101"/>
      <c r="AA128" s="101"/>
      <c r="AB128" s="101"/>
      <c r="AC128" s="101"/>
    </row>
    <row r="129" spans="1:29" ht="16.5" customHeight="1">
      <c r="A129" s="132"/>
      <c r="B129" s="132"/>
      <c r="C129" s="132"/>
      <c r="D129" s="132"/>
      <c r="E129" s="132"/>
      <c r="F129" s="132"/>
      <c r="G129" s="132"/>
      <c r="H129" s="132"/>
      <c r="I129" s="132"/>
      <c r="J129" s="132"/>
      <c r="K129" s="132"/>
      <c r="L129" s="132"/>
      <c r="M129" s="132"/>
      <c r="N129" s="132"/>
      <c r="O129" s="132"/>
      <c r="P129" s="132"/>
      <c r="Q129" s="132"/>
      <c r="R129" s="132"/>
      <c r="S129" s="132"/>
      <c r="T129" s="132"/>
      <c r="U129" s="132"/>
      <c r="V129" s="132"/>
      <c r="W129" s="132"/>
      <c r="X129" s="16"/>
      <c r="Y129" s="16"/>
      <c r="Z129" s="16"/>
      <c r="AA129" s="16"/>
      <c r="AB129" s="16"/>
      <c r="AC129" s="16"/>
    </row>
    <row r="130" spans="1:29" ht="16.5" customHeight="1">
      <c r="A130" s="132"/>
      <c r="B130" s="132"/>
      <c r="C130" s="132"/>
      <c r="D130" s="132"/>
      <c r="E130" s="132"/>
      <c r="F130" s="132"/>
      <c r="G130" s="132"/>
      <c r="H130" s="132"/>
      <c r="I130" s="132"/>
      <c r="J130" s="132"/>
      <c r="K130" s="132"/>
      <c r="L130" s="132"/>
      <c r="M130" s="132"/>
      <c r="N130" s="132"/>
      <c r="O130" s="132"/>
      <c r="P130" s="132"/>
      <c r="Q130" s="132"/>
      <c r="R130" s="132"/>
      <c r="S130" s="132"/>
      <c r="T130" s="132"/>
      <c r="U130" s="132"/>
      <c r="V130" s="132"/>
      <c r="W130" s="132"/>
      <c r="X130" s="16"/>
      <c r="Y130" s="16"/>
      <c r="Z130" s="16"/>
      <c r="AA130" s="16"/>
      <c r="AB130" s="16"/>
      <c r="AC130" s="16"/>
    </row>
    <row r="131" spans="1:29" ht="16.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16"/>
      <c r="Y131" s="16"/>
      <c r="Z131" s="16"/>
      <c r="AA131" s="16"/>
      <c r="AB131" s="16"/>
      <c r="AC131" s="16"/>
    </row>
    <row r="132" spans="1:29" ht="16.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16"/>
      <c r="Y132" s="16"/>
      <c r="Z132" s="16"/>
      <c r="AA132" s="16"/>
      <c r="AB132" s="16"/>
      <c r="AC132" s="16"/>
    </row>
    <row r="133" spans="1:29" ht="16.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16"/>
      <c r="Y133" s="16"/>
      <c r="Z133" s="16"/>
      <c r="AA133" s="16"/>
      <c r="AB133" s="16"/>
      <c r="AC133" s="16"/>
    </row>
    <row r="134" spans="1:29" ht="16.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16"/>
      <c r="Y134" s="16"/>
      <c r="Z134" s="16"/>
      <c r="AA134" s="16"/>
      <c r="AB134" s="16"/>
      <c r="AC134" s="16"/>
    </row>
    <row r="135" spans="1:29" ht="16.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16"/>
      <c r="Y135" s="16"/>
      <c r="Z135" s="16"/>
      <c r="AA135" s="16"/>
      <c r="AB135" s="16"/>
      <c r="AC135" s="16"/>
    </row>
    <row r="136" spans="1:29" ht="16.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16"/>
      <c r="Y136" s="16"/>
      <c r="Z136" s="16"/>
      <c r="AA136" s="16"/>
      <c r="AB136" s="16"/>
      <c r="AC136" s="16"/>
    </row>
    <row r="137" spans="1:29" ht="16.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16"/>
      <c r="Y137" s="16"/>
      <c r="Z137" s="16"/>
      <c r="AA137" s="16"/>
      <c r="AB137" s="16"/>
      <c r="AC137" s="16"/>
    </row>
    <row r="138" spans="1:29" ht="16.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16"/>
      <c r="Y138" s="16"/>
      <c r="Z138" s="16"/>
      <c r="AA138" s="16"/>
      <c r="AB138" s="16"/>
      <c r="AC138" s="16"/>
    </row>
    <row r="139" spans="1:29" ht="16.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16"/>
      <c r="Y139" s="16"/>
      <c r="Z139" s="16"/>
      <c r="AA139" s="16"/>
      <c r="AB139" s="16"/>
      <c r="AC139" s="16"/>
    </row>
    <row r="140" spans="1:29" ht="16.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16"/>
      <c r="Y140" s="16"/>
      <c r="Z140" s="16"/>
      <c r="AA140" s="16"/>
      <c r="AB140" s="16"/>
      <c r="AC140" s="16"/>
    </row>
    <row r="141" spans="1:29" ht="16.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16"/>
      <c r="Y141" s="16"/>
      <c r="Z141" s="16"/>
      <c r="AA141" s="16"/>
      <c r="AB141" s="16"/>
      <c r="AC141" s="16"/>
    </row>
    <row r="142" spans="1:29" ht="16.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16"/>
      <c r="Y142" s="16"/>
      <c r="Z142" s="16"/>
      <c r="AA142" s="16"/>
      <c r="AB142" s="16"/>
      <c r="AC142" s="16"/>
    </row>
    <row r="143" spans="1:29" ht="16.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16"/>
      <c r="Y143" s="16"/>
      <c r="Z143" s="16"/>
      <c r="AA143" s="16"/>
      <c r="AB143" s="16"/>
      <c r="AC143" s="16"/>
    </row>
    <row r="144" spans="1:29" ht="16.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16"/>
      <c r="Y144" s="16"/>
      <c r="Z144" s="16"/>
      <c r="AA144" s="16"/>
      <c r="AB144" s="16"/>
      <c r="AC144" s="16"/>
    </row>
    <row r="145" spans="1:29" ht="16.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16"/>
      <c r="Y145" s="16"/>
      <c r="Z145" s="16"/>
      <c r="AA145" s="16"/>
      <c r="AB145" s="16"/>
      <c r="AC145" s="16"/>
    </row>
    <row r="146" spans="1:29" ht="16.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16"/>
      <c r="Y146" s="16"/>
      <c r="Z146" s="16"/>
      <c r="AA146" s="16"/>
      <c r="AB146" s="16"/>
      <c r="AC146" s="16"/>
    </row>
    <row r="147" spans="1:29" ht="16.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16"/>
      <c r="Y147" s="16"/>
      <c r="Z147" s="16"/>
      <c r="AA147" s="16"/>
      <c r="AB147" s="16"/>
      <c r="AC147" s="16"/>
    </row>
    <row r="148" spans="1:29" ht="16.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16"/>
      <c r="Y148" s="16"/>
      <c r="Z148" s="16"/>
      <c r="AA148" s="16"/>
      <c r="AB148" s="16"/>
      <c r="AC148" s="16"/>
    </row>
    <row r="149" spans="1:29" ht="16.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16"/>
      <c r="Y149" s="16"/>
      <c r="Z149" s="16"/>
      <c r="AA149" s="16"/>
      <c r="AB149" s="16"/>
      <c r="AC149" s="16"/>
    </row>
    <row r="150" spans="1:29" ht="16.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16"/>
      <c r="Y150" s="16"/>
      <c r="Z150" s="16"/>
      <c r="AA150" s="16"/>
      <c r="AB150" s="16"/>
      <c r="AC150" s="16"/>
    </row>
    <row r="151" spans="1:29" ht="16.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16"/>
      <c r="Y151" s="16"/>
      <c r="Z151" s="16"/>
      <c r="AA151" s="16"/>
      <c r="AB151" s="16"/>
      <c r="AC151" s="16"/>
    </row>
    <row r="152" spans="1:29" ht="16.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16"/>
      <c r="Y152" s="16"/>
      <c r="Z152" s="16"/>
      <c r="AA152" s="16"/>
      <c r="AB152" s="16"/>
      <c r="AC152" s="16"/>
    </row>
    <row r="153" spans="1:29" ht="16.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16"/>
      <c r="Y153" s="16"/>
      <c r="Z153" s="16"/>
      <c r="AA153" s="16"/>
      <c r="AB153" s="16"/>
      <c r="AC153" s="16"/>
    </row>
    <row r="154" spans="1:29" ht="16.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16"/>
      <c r="Y154" s="16"/>
      <c r="Z154" s="16"/>
      <c r="AA154" s="16"/>
      <c r="AB154" s="16"/>
      <c r="AC154" s="16"/>
    </row>
    <row r="155" spans="1:29" ht="16.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16"/>
      <c r="Y155" s="16"/>
      <c r="Z155" s="16"/>
      <c r="AA155" s="16"/>
      <c r="AB155" s="16"/>
      <c r="AC155" s="16"/>
    </row>
    <row r="156" spans="1:29" ht="16.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16"/>
      <c r="Y156" s="16"/>
      <c r="Z156" s="16"/>
      <c r="AA156" s="16"/>
      <c r="AB156" s="16"/>
      <c r="AC156" s="16"/>
    </row>
    <row r="157" spans="1:29" ht="16.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16"/>
      <c r="Y157" s="16"/>
      <c r="Z157" s="16"/>
      <c r="AA157" s="16"/>
      <c r="AB157" s="16"/>
      <c r="AC157" s="16"/>
    </row>
    <row r="158" spans="1:29" ht="16.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16"/>
      <c r="Y158" s="16"/>
      <c r="Z158" s="16"/>
      <c r="AA158" s="16"/>
      <c r="AB158" s="16"/>
      <c r="AC158" s="16"/>
    </row>
    <row r="159" spans="1:29" ht="16.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16"/>
      <c r="Y159" s="16"/>
      <c r="Z159" s="16"/>
      <c r="AA159" s="16"/>
      <c r="AB159" s="16"/>
      <c r="AC159" s="16"/>
    </row>
    <row r="160" spans="1:29" ht="16.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16"/>
      <c r="Y160" s="16"/>
      <c r="Z160" s="16"/>
      <c r="AA160" s="16"/>
      <c r="AB160" s="16"/>
      <c r="AC160" s="16"/>
    </row>
    <row r="161" spans="1:29" ht="16.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16"/>
      <c r="Y161" s="16"/>
      <c r="Z161" s="16"/>
      <c r="AA161" s="16"/>
      <c r="AB161" s="16"/>
      <c r="AC161" s="16"/>
    </row>
    <row r="162" spans="1:29" ht="16.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16"/>
      <c r="Y162" s="16"/>
      <c r="Z162" s="16"/>
      <c r="AA162" s="16"/>
      <c r="AB162" s="16"/>
      <c r="AC162" s="16"/>
    </row>
    <row r="163" spans="1:29" ht="16.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16"/>
      <c r="Y163" s="16"/>
      <c r="Z163" s="16"/>
      <c r="AA163" s="16"/>
      <c r="AB163" s="16"/>
      <c r="AC163" s="16"/>
    </row>
    <row r="164" spans="1:29" ht="16.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16"/>
      <c r="Y164" s="16"/>
      <c r="Z164" s="16"/>
      <c r="AA164" s="16"/>
      <c r="AB164" s="16"/>
      <c r="AC164" s="16"/>
    </row>
    <row r="165" spans="1:29" ht="16.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16"/>
      <c r="Y165" s="16"/>
      <c r="Z165" s="16"/>
      <c r="AA165" s="16"/>
      <c r="AB165" s="16"/>
      <c r="AC165" s="16"/>
    </row>
    <row r="166" spans="1:29" ht="16.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16"/>
      <c r="Y166" s="16"/>
      <c r="Z166" s="16"/>
      <c r="AA166" s="16"/>
      <c r="AB166" s="16"/>
      <c r="AC166" s="16"/>
    </row>
    <row r="167" spans="1:29" ht="16.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16"/>
      <c r="Y167" s="16"/>
      <c r="Z167" s="16"/>
      <c r="AA167" s="16"/>
      <c r="AB167" s="16"/>
      <c r="AC167" s="16"/>
    </row>
    <row r="168" spans="1:29" ht="16.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16"/>
      <c r="Y168" s="16"/>
      <c r="Z168" s="16"/>
      <c r="AA168" s="16"/>
      <c r="AB168" s="16"/>
      <c r="AC168" s="16"/>
    </row>
    <row r="169" spans="1:29" ht="16.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16"/>
      <c r="Y169" s="16"/>
      <c r="Z169" s="16"/>
      <c r="AA169" s="16"/>
      <c r="AB169" s="16"/>
      <c r="AC169" s="16"/>
    </row>
    <row r="170" spans="1:29" ht="16.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16"/>
      <c r="Y170" s="16"/>
      <c r="Z170" s="16"/>
      <c r="AA170" s="16"/>
      <c r="AB170" s="16"/>
      <c r="AC170" s="16"/>
    </row>
    <row r="171" spans="1:29" ht="16.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16"/>
      <c r="Y171" s="16"/>
      <c r="Z171" s="16"/>
      <c r="AA171" s="16"/>
      <c r="AB171" s="16"/>
      <c r="AC171" s="16"/>
    </row>
    <row r="172" spans="1:29" ht="16.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16"/>
      <c r="Y172" s="16"/>
      <c r="Z172" s="16"/>
      <c r="AA172" s="16"/>
      <c r="AB172" s="16"/>
      <c r="AC172" s="16"/>
    </row>
    <row r="173" spans="1:29" ht="16.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16"/>
      <c r="Y173" s="16"/>
      <c r="Z173" s="16"/>
      <c r="AA173" s="16"/>
      <c r="AB173" s="16"/>
      <c r="AC173" s="16"/>
    </row>
    <row r="174" spans="1:29" ht="16.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16"/>
      <c r="Y174" s="16"/>
      <c r="Z174" s="16"/>
      <c r="AA174" s="16"/>
      <c r="AB174" s="16"/>
      <c r="AC174" s="16"/>
    </row>
    <row r="175" spans="1:29" ht="16.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16"/>
      <c r="Y175" s="16"/>
      <c r="Z175" s="16"/>
      <c r="AA175" s="16"/>
      <c r="AB175" s="16"/>
      <c r="AC175" s="16"/>
    </row>
    <row r="176" spans="1:29" ht="16.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16"/>
      <c r="Y176" s="16"/>
      <c r="Z176" s="16"/>
      <c r="AA176" s="16"/>
      <c r="AB176" s="16"/>
      <c r="AC176" s="16"/>
    </row>
    <row r="177" spans="1:29" ht="16.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16"/>
      <c r="Y177" s="16"/>
      <c r="Z177" s="16"/>
      <c r="AA177" s="16"/>
      <c r="AB177" s="16"/>
      <c r="AC177" s="16"/>
    </row>
    <row r="178" spans="1:29" ht="16.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16"/>
      <c r="Y178" s="16"/>
      <c r="Z178" s="16"/>
      <c r="AA178" s="16"/>
      <c r="AB178" s="16"/>
      <c r="AC178" s="16"/>
    </row>
    <row r="179" spans="1:29" ht="16.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16"/>
      <c r="Y179" s="16"/>
      <c r="Z179" s="16"/>
      <c r="AA179" s="16"/>
      <c r="AB179" s="16"/>
      <c r="AC179" s="16"/>
    </row>
    <row r="180" spans="1:29" ht="16.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16"/>
      <c r="Y180" s="16"/>
      <c r="Z180" s="16"/>
      <c r="AA180" s="16"/>
      <c r="AB180" s="16"/>
      <c r="AC180" s="16"/>
    </row>
    <row r="181" spans="1:29" ht="16.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16"/>
      <c r="Y181" s="16"/>
      <c r="Z181" s="16"/>
      <c r="AA181" s="16"/>
      <c r="AB181" s="16"/>
      <c r="AC181" s="16"/>
    </row>
    <row r="182" spans="1:29" ht="16.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16"/>
      <c r="Y182" s="16"/>
      <c r="Z182" s="16"/>
      <c r="AA182" s="16"/>
      <c r="AB182" s="16"/>
      <c r="AC182" s="16"/>
    </row>
    <row r="183" spans="1:29" ht="16.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16"/>
      <c r="Y183" s="16"/>
      <c r="Z183" s="16"/>
      <c r="AA183" s="16"/>
      <c r="AB183" s="16"/>
      <c r="AC183" s="16"/>
    </row>
    <row r="184" spans="1:29" ht="16.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16"/>
      <c r="Y184" s="16"/>
      <c r="Z184" s="16"/>
      <c r="AA184" s="16"/>
      <c r="AB184" s="16"/>
      <c r="AC184" s="16"/>
    </row>
    <row r="185" spans="1:29" ht="16.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16"/>
      <c r="Y185" s="16"/>
      <c r="Z185" s="16"/>
      <c r="AA185" s="16"/>
      <c r="AB185" s="16"/>
      <c r="AC185" s="16"/>
    </row>
    <row r="186" spans="1:29" ht="16.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16"/>
      <c r="Y186" s="16"/>
      <c r="Z186" s="16"/>
      <c r="AA186" s="16"/>
      <c r="AB186" s="16"/>
      <c r="AC186" s="16"/>
    </row>
    <row r="187" spans="1:29" ht="16.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16"/>
      <c r="Y187" s="16"/>
      <c r="Z187" s="16"/>
      <c r="AA187" s="16"/>
      <c r="AB187" s="16"/>
      <c r="AC187" s="16"/>
    </row>
    <row r="188" spans="1:29" ht="16.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16"/>
      <c r="Y188" s="16"/>
      <c r="Z188" s="16"/>
      <c r="AA188" s="16"/>
      <c r="AB188" s="16"/>
      <c r="AC188" s="16"/>
    </row>
    <row r="189" spans="1:29" ht="16.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16"/>
      <c r="Y189" s="16"/>
      <c r="Z189" s="16"/>
      <c r="AA189" s="16"/>
      <c r="AB189" s="16"/>
      <c r="AC189" s="16"/>
    </row>
    <row r="190" spans="1:29" ht="16.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16"/>
      <c r="Y190" s="16"/>
      <c r="Z190" s="16"/>
      <c r="AA190" s="16"/>
      <c r="AB190" s="16"/>
      <c r="AC190" s="16"/>
    </row>
    <row r="191" spans="1:29" ht="16.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16"/>
      <c r="Y191" s="16"/>
      <c r="Z191" s="16"/>
      <c r="AA191" s="16"/>
      <c r="AB191" s="16"/>
      <c r="AC191" s="16"/>
    </row>
    <row r="192" spans="1:29" ht="16.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16"/>
      <c r="Y192" s="16"/>
      <c r="Z192" s="16"/>
      <c r="AA192" s="16"/>
      <c r="AB192" s="16"/>
      <c r="AC192" s="16"/>
    </row>
    <row r="193" spans="1:29" ht="16.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16"/>
      <c r="Y193" s="16"/>
      <c r="Z193" s="16"/>
      <c r="AA193" s="16"/>
      <c r="AB193" s="16"/>
      <c r="AC193" s="16"/>
    </row>
    <row r="194" spans="1:29" ht="16.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16"/>
      <c r="Y194" s="16"/>
      <c r="Z194" s="16"/>
      <c r="AA194" s="16"/>
      <c r="AB194" s="16"/>
      <c r="AC194" s="16"/>
    </row>
    <row r="195" spans="1:29" ht="16.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16"/>
      <c r="Y195" s="16"/>
      <c r="Z195" s="16"/>
      <c r="AA195" s="16"/>
      <c r="AB195" s="16"/>
      <c r="AC195" s="16"/>
    </row>
    <row r="196" spans="1:29" ht="16.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16"/>
      <c r="Y196" s="16"/>
      <c r="Z196" s="16"/>
      <c r="AA196" s="16"/>
      <c r="AB196" s="16"/>
      <c r="AC196" s="16"/>
    </row>
    <row r="197" spans="1:29" ht="16.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16"/>
      <c r="Y197" s="16"/>
      <c r="Z197" s="16"/>
      <c r="AA197" s="16"/>
      <c r="AB197" s="16"/>
      <c r="AC197" s="16"/>
    </row>
    <row r="198" spans="1:29" ht="16.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16"/>
      <c r="Y198" s="16"/>
      <c r="Z198" s="16"/>
      <c r="AA198" s="16"/>
      <c r="AB198" s="16"/>
      <c r="AC198" s="16"/>
    </row>
    <row r="199" spans="1:29" ht="16.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16"/>
      <c r="Y199" s="16"/>
      <c r="Z199" s="16"/>
      <c r="AA199" s="16"/>
      <c r="AB199" s="16"/>
      <c r="AC199" s="16"/>
    </row>
    <row r="200" spans="1:29" ht="16.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16"/>
      <c r="Y200" s="16"/>
      <c r="Z200" s="16"/>
      <c r="AA200" s="16"/>
      <c r="AB200" s="16"/>
      <c r="AC200" s="16"/>
    </row>
    <row r="201" spans="1:29" ht="16.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16"/>
      <c r="Y201" s="16"/>
      <c r="Z201" s="16"/>
      <c r="AA201" s="16"/>
      <c r="AB201" s="16"/>
      <c r="AC201" s="16"/>
    </row>
    <row r="202" spans="1:29" ht="16.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16"/>
      <c r="Y202" s="16"/>
      <c r="Z202" s="16"/>
      <c r="AA202" s="16"/>
      <c r="AB202" s="16"/>
      <c r="AC202" s="16"/>
    </row>
    <row r="203" spans="1:29" ht="16.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16"/>
      <c r="Y203" s="16"/>
      <c r="Z203" s="16"/>
      <c r="AA203" s="16"/>
      <c r="AB203" s="16"/>
      <c r="AC203" s="16"/>
    </row>
    <row r="204" spans="1:29" ht="16.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16"/>
      <c r="Y204" s="16"/>
      <c r="Z204" s="16"/>
      <c r="AA204" s="16"/>
      <c r="AB204" s="16"/>
      <c r="AC204" s="16"/>
    </row>
    <row r="205" spans="1:29" ht="16.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16"/>
      <c r="Y205" s="16"/>
      <c r="Z205" s="16"/>
      <c r="AA205" s="16"/>
      <c r="AB205" s="16"/>
      <c r="AC205" s="16"/>
    </row>
    <row r="206" spans="1:29" ht="16.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16"/>
      <c r="Y206" s="16"/>
      <c r="Z206" s="16"/>
      <c r="AA206" s="16"/>
      <c r="AB206" s="16"/>
      <c r="AC206" s="16"/>
    </row>
    <row r="207" spans="1:29" ht="16.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16"/>
      <c r="Y207" s="16"/>
      <c r="Z207" s="16"/>
      <c r="AA207" s="16"/>
      <c r="AB207" s="16"/>
      <c r="AC207" s="16"/>
    </row>
    <row r="208" spans="1:29" ht="16.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16"/>
      <c r="Y208" s="16"/>
      <c r="Z208" s="16"/>
      <c r="AA208" s="16"/>
      <c r="AB208" s="16"/>
      <c r="AC208" s="16"/>
    </row>
    <row r="209" spans="1:29" ht="16.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16"/>
      <c r="Y209" s="16"/>
      <c r="Z209" s="16"/>
      <c r="AA209" s="16"/>
      <c r="AB209" s="16"/>
      <c r="AC209" s="16"/>
    </row>
    <row r="210" spans="1:29" ht="16.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16"/>
      <c r="Y210" s="16"/>
      <c r="Z210" s="16"/>
      <c r="AA210" s="16"/>
      <c r="AB210" s="16"/>
      <c r="AC210" s="16"/>
    </row>
    <row r="211" spans="1:29" ht="16.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16"/>
      <c r="Y211" s="16"/>
      <c r="Z211" s="16"/>
      <c r="AA211" s="16"/>
      <c r="AB211" s="16"/>
      <c r="AC211" s="16"/>
    </row>
    <row r="212" spans="1:29" ht="16.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16"/>
      <c r="Y212" s="16"/>
      <c r="Z212" s="16"/>
      <c r="AA212" s="16"/>
      <c r="AB212" s="16"/>
      <c r="AC212" s="16"/>
    </row>
    <row r="213" spans="1:29" ht="16.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16"/>
      <c r="Y213" s="16"/>
      <c r="Z213" s="16"/>
      <c r="AA213" s="16"/>
      <c r="AB213" s="16"/>
      <c r="AC213" s="16"/>
    </row>
    <row r="214" spans="1:29" ht="16.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16"/>
      <c r="Y214" s="16"/>
      <c r="Z214" s="16"/>
      <c r="AA214" s="16"/>
      <c r="AB214" s="16"/>
      <c r="AC214" s="16"/>
    </row>
    <row r="215" spans="1:29" ht="16.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16"/>
      <c r="Y215" s="16"/>
      <c r="Z215" s="16"/>
      <c r="AA215" s="16"/>
      <c r="AB215" s="16"/>
      <c r="AC215" s="16"/>
    </row>
    <row r="216" spans="1:29" ht="16.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16"/>
      <c r="Y216" s="16"/>
      <c r="Z216" s="16"/>
      <c r="AA216" s="16"/>
      <c r="AB216" s="16"/>
      <c r="AC216" s="16"/>
    </row>
    <row r="217" spans="1:29" ht="16.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16"/>
      <c r="Y217" s="16"/>
      <c r="Z217" s="16"/>
      <c r="AA217" s="16"/>
      <c r="AB217" s="16"/>
      <c r="AC217" s="16"/>
    </row>
    <row r="218" spans="1:29" ht="16.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16"/>
      <c r="Y218" s="16"/>
      <c r="Z218" s="16"/>
      <c r="AA218" s="16"/>
      <c r="AB218" s="16"/>
      <c r="AC218" s="16"/>
    </row>
    <row r="219" spans="1:29" ht="16.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16"/>
      <c r="Y219" s="16"/>
      <c r="Z219" s="16"/>
      <c r="AA219" s="16"/>
      <c r="AB219" s="16"/>
      <c r="AC219" s="16"/>
    </row>
    <row r="220" spans="1:29" ht="16.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16"/>
      <c r="Y220" s="16"/>
      <c r="Z220" s="16"/>
      <c r="AA220" s="16"/>
      <c r="AB220" s="16"/>
      <c r="AC220" s="16"/>
    </row>
    <row r="221" spans="1:29" ht="16.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16"/>
      <c r="Y221" s="16"/>
      <c r="Z221" s="16"/>
      <c r="AA221" s="16"/>
      <c r="AB221" s="16"/>
      <c r="AC221" s="16"/>
    </row>
    <row r="222" spans="1:29" ht="16.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16"/>
      <c r="Y222" s="16"/>
      <c r="Z222" s="16"/>
      <c r="AA222" s="16"/>
      <c r="AB222" s="16"/>
      <c r="AC222" s="16"/>
    </row>
    <row r="223" spans="1:29" ht="16.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16"/>
      <c r="Y223" s="16"/>
      <c r="Z223" s="16"/>
      <c r="AA223" s="16"/>
      <c r="AB223" s="16"/>
      <c r="AC223" s="16"/>
    </row>
    <row r="224" spans="1:29" ht="16.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16"/>
      <c r="Y224" s="16"/>
      <c r="Z224" s="16"/>
      <c r="AA224" s="16"/>
      <c r="AB224" s="16"/>
      <c r="AC224" s="16"/>
    </row>
    <row r="225" spans="1:29" ht="16.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16"/>
      <c r="Y225" s="16"/>
      <c r="Z225" s="16"/>
      <c r="AA225" s="16"/>
      <c r="AB225" s="16"/>
      <c r="AC225" s="16"/>
    </row>
    <row r="226" spans="1:29" ht="16.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16"/>
      <c r="Y226" s="16"/>
      <c r="Z226" s="16"/>
      <c r="AA226" s="16"/>
      <c r="AB226" s="16"/>
      <c r="AC226" s="16"/>
    </row>
    <row r="227" spans="1:29" ht="16.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16"/>
      <c r="Y227" s="16"/>
      <c r="Z227" s="16"/>
      <c r="AA227" s="16"/>
      <c r="AB227" s="16"/>
      <c r="AC227" s="16"/>
    </row>
    <row r="228" spans="1:29" ht="16.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16"/>
      <c r="Y228" s="16"/>
      <c r="Z228" s="16"/>
      <c r="AA228" s="16"/>
      <c r="AB228" s="16"/>
      <c r="AC228" s="16"/>
    </row>
    <row r="229" spans="1:29" ht="16.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16"/>
      <c r="Y229" s="16"/>
      <c r="Z229" s="16"/>
      <c r="AA229" s="16"/>
      <c r="AB229" s="16"/>
      <c r="AC229" s="16"/>
    </row>
    <row r="230" spans="1:29" ht="16.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16"/>
      <c r="Y230" s="16"/>
      <c r="Z230" s="16"/>
      <c r="AA230" s="16"/>
      <c r="AB230" s="16"/>
      <c r="AC230" s="16"/>
    </row>
    <row r="231" spans="1:29" ht="16.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16"/>
      <c r="Y231" s="16"/>
      <c r="Z231" s="16"/>
      <c r="AA231" s="16"/>
      <c r="AB231" s="16"/>
      <c r="AC231" s="16"/>
    </row>
    <row r="232" spans="1:29" ht="16.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16"/>
      <c r="Y232" s="16"/>
      <c r="Z232" s="16"/>
      <c r="AA232" s="16"/>
      <c r="AB232" s="16"/>
      <c r="AC232" s="16"/>
    </row>
    <row r="233" spans="1:29" ht="16.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16"/>
      <c r="Y233" s="16"/>
      <c r="Z233" s="16"/>
      <c r="AA233" s="16"/>
      <c r="AB233" s="16"/>
      <c r="AC233" s="16"/>
    </row>
    <row r="234" spans="1:29" ht="16.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16"/>
      <c r="Y234" s="16"/>
      <c r="Z234" s="16"/>
      <c r="AA234" s="16"/>
      <c r="AB234" s="16"/>
      <c r="AC234" s="16"/>
    </row>
    <row r="235" spans="1:29" ht="16.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16"/>
      <c r="Y235" s="16"/>
      <c r="Z235" s="16"/>
      <c r="AA235" s="16"/>
      <c r="AB235" s="16"/>
      <c r="AC235" s="16"/>
    </row>
    <row r="236" spans="1:29" ht="16.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16"/>
      <c r="Y236" s="16"/>
      <c r="Z236" s="16"/>
      <c r="AA236" s="16"/>
      <c r="AB236" s="16"/>
      <c r="AC236" s="16"/>
    </row>
    <row r="237" spans="1:29" ht="16.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16"/>
      <c r="Y237" s="16"/>
      <c r="Z237" s="16"/>
      <c r="AA237" s="16"/>
      <c r="AB237" s="16"/>
      <c r="AC237" s="16"/>
    </row>
    <row r="238" spans="1:29" ht="16.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16"/>
      <c r="Y238" s="16"/>
      <c r="Z238" s="16"/>
      <c r="AA238" s="16"/>
      <c r="AB238" s="16"/>
      <c r="AC238" s="16"/>
    </row>
    <row r="239" spans="1:29" ht="16.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16"/>
      <c r="Y239" s="16"/>
      <c r="Z239" s="16"/>
      <c r="AA239" s="16"/>
      <c r="AB239" s="16"/>
      <c r="AC239" s="16"/>
    </row>
    <row r="240" spans="1:29" ht="16.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16"/>
      <c r="Y240" s="16"/>
      <c r="Z240" s="16"/>
      <c r="AA240" s="16"/>
      <c r="AB240" s="16"/>
      <c r="AC240" s="16"/>
    </row>
    <row r="241" spans="1:29" ht="16.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16"/>
      <c r="Y241" s="16"/>
      <c r="Z241" s="16"/>
      <c r="AA241" s="16"/>
      <c r="AB241" s="16"/>
      <c r="AC241" s="16"/>
    </row>
    <row r="242" spans="1:29" ht="16.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16"/>
      <c r="Y242" s="16"/>
      <c r="Z242" s="16"/>
      <c r="AA242" s="16"/>
      <c r="AB242" s="16"/>
      <c r="AC242" s="16"/>
    </row>
    <row r="243" spans="1:29" ht="16.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16"/>
      <c r="Y243" s="16"/>
      <c r="Z243" s="16"/>
      <c r="AA243" s="16"/>
      <c r="AB243" s="16"/>
      <c r="AC243" s="16"/>
    </row>
    <row r="244" spans="1:29" ht="16.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16"/>
      <c r="Y244" s="16"/>
      <c r="Z244" s="16"/>
      <c r="AA244" s="16"/>
      <c r="AB244" s="16"/>
      <c r="AC244" s="16"/>
    </row>
    <row r="245" spans="1:29" ht="16.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16"/>
      <c r="Y245" s="16"/>
      <c r="Z245" s="16"/>
      <c r="AA245" s="16"/>
      <c r="AB245" s="16"/>
      <c r="AC245" s="16"/>
    </row>
    <row r="246" spans="1:29" ht="16.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16"/>
      <c r="Y246" s="16"/>
      <c r="Z246" s="16"/>
      <c r="AA246" s="16"/>
      <c r="AB246" s="16"/>
      <c r="AC246" s="16"/>
    </row>
    <row r="247" spans="1:29" ht="16.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16"/>
      <c r="Y247" s="16"/>
      <c r="Z247" s="16"/>
      <c r="AA247" s="16"/>
      <c r="AB247" s="16"/>
      <c r="AC247" s="16"/>
    </row>
    <row r="248" spans="1:29" ht="16.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16"/>
      <c r="Y248" s="16"/>
      <c r="Z248" s="16"/>
      <c r="AA248" s="16"/>
      <c r="AB248" s="16"/>
      <c r="AC248" s="16"/>
    </row>
    <row r="249" spans="1:29" ht="16.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16"/>
      <c r="Y249" s="16"/>
      <c r="Z249" s="16"/>
      <c r="AA249" s="16"/>
      <c r="AB249" s="16"/>
      <c r="AC249" s="16"/>
    </row>
    <row r="250" spans="1:29" ht="16.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16"/>
      <c r="Y250" s="16"/>
      <c r="Z250" s="16"/>
      <c r="AA250" s="16"/>
      <c r="AB250" s="16"/>
      <c r="AC250" s="16"/>
    </row>
    <row r="251" spans="1:29" ht="16.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16"/>
      <c r="Y251" s="16"/>
      <c r="Z251" s="16"/>
      <c r="AA251" s="16"/>
      <c r="AB251" s="16"/>
      <c r="AC251" s="16"/>
    </row>
    <row r="252" spans="1:29" ht="16.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16"/>
      <c r="Y252" s="16"/>
      <c r="Z252" s="16"/>
      <c r="AA252" s="16"/>
      <c r="AB252" s="16"/>
      <c r="AC252" s="16"/>
    </row>
    <row r="253" spans="1:29" ht="16.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16"/>
      <c r="Y253" s="16"/>
      <c r="Z253" s="16"/>
      <c r="AA253" s="16"/>
      <c r="AB253" s="16"/>
      <c r="AC253" s="16"/>
    </row>
    <row r="254" spans="1:29" ht="16.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16"/>
      <c r="Y254" s="16"/>
      <c r="Z254" s="16"/>
      <c r="AA254" s="16"/>
      <c r="AB254" s="16"/>
      <c r="AC254" s="16"/>
    </row>
    <row r="255" spans="1:29" ht="16.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16"/>
      <c r="Y255" s="16"/>
      <c r="Z255" s="16"/>
      <c r="AA255" s="16"/>
      <c r="AB255" s="16"/>
      <c r="AC255" s="16"/>
    </row>
    <row r="256" spans="1:29" ht="16.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16"/>
      <c r="Y256" s="16"/>
      <c r="Z256" s="16"/>
      <c r="AA256" s="16"/>
      <c r="AB256" s="16"/>
      <c r="AC256" s="16"/>
    </row>
    <row r="257" spans="1:29" ht="16.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16"/>
      <c r="Y257" s="16"/>
      <c r="Z257" s="16"/>
      <c r="AA257" s="16"/>
      <c r="AB257" s="16"/>
      <c r="AC257" s="16"/>
    </row>
    <row r="258" spans="1:29" ht="16.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16"/>
      <c r="Y258" s="16"/>
      <c r="Z258" s="16"/>
      <c r="AA258" s="16"/>
      <c r="AB258" s="16"/>
      <c r="AC258" s="16"/>
    </row>
    <row r="259" spans="1:29" ht="16.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16"/>
      <c r="Y259" s="16"/>
      <c r="Z259" s="16"/>
      <c r="AA259" s="16"/>
      <c r="AB259" s="16"/>
      <c r="AC259" s="16"/>
    </row>
    <row r="260" spans="1:29" ht="16.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16"/>
      <c r="Y260" s="16"/>
      <c r="Z260" s="16"/>
      <c r="AA260" s="16"/>
      <c r="AB260" s="16"/>
      <c r="AC260" s="16"/>
    </row>
    <row r="261" spans="1:29" ht="16.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16"/>
      <c r="Y261" s="16"/>
      <c r="Z261" s="16"/>
      <c r="AA261" s="16"/>
      <c r="AB261" s="16"/>
      <c r="AC261" s="16"/>
    </row>
    <row r="262" spans="1:29" ht="16.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16"/>
      <c r="Y262" s="16"/>
      <c r="Z262" s="16"/>
      <c r="AA262" s="16"/>
      <c r="AB262" s="16"/>
      <c r="AC262" s="16"/>
    </row>
    <row r="263" spans="1:29" ht="16.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16"/>
      <c r="Y263" s="16"/>
      <c r="Z263" s="16"/>
      <c r="AA263" s="16"/>
      <c r="AB263" s="16"/>
      <c r="AC263" s="16"/>
    </row>
    <row r="264" spans="1:29" ht="16.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16"/>
      <c r="Y264" s="16"/>
      <c r="Z264" s="16"/>
      <c r="AA264" s="16"/>
      <c r="AB264" s="16"/>
      <c r="AC264" s="16"/>
    </row>
    <row r="265" spans="1:29" ht="16.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16"/>
      <c r="Y265" s="16"/>
      <c r="Z265" s="16"/>
      <c r="AA265" s="16"/>
      <c r="AB265" s="16"/>
      <c r="AC265" s="16"/>
    </row>
    <row r="266" spans="1:29" ht="16.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16"/>
      <c r="Y266" s="16"/>
      <c r="Z266" s="16"/>
      <c r="AA266" s="16"/>
      <c r="AB266" s="16"/>
      <c r="AC266" s="16"/>
    </row>
    <row r="267" spans="1:29" ht="16.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16"/>
      <c r="Y267" s="16"/>
      <c r="Z267" s="16"/>
      <c r="AA267" s="16"/>
      <c r="AB267" s="16"/>
      <c r="AC267" s="16"/>
    </row>
    <row r="268" spans="1:29" ht="16.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16"/>
      <c r="Y268" s="16"/>
      <c r="Z268" s="16"/>
      <c r="AA268" s="16"/>
      <c r="AB268" s="16"/>
      <c r="AC268" s="16"/>
    </row>
    <row r="269" spans="1:29" ht="16.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16"/>
      <c r="Y269" s="16"/>
      <c r="Z269" s="16"/>
      <c r="AA269" s="16"/>
      <c r="AB269" s="16"/>
      <c r="AC269" s="16"/>
    </row>
    <row r="270" spans="1:29" ht="16.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16"/>
      <c r="Y270" s="16"/>
      <c r="Z270" s="16"/>
      <c r="AA270" s="16"/>
      <c r="AB270" s="16"/>
      <c r="AC270" s="16"/>
    </row>
    <row r="271" spans="1:29" ht="16.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16"/>
      <c r="Y271" s="16"/>
      <c r="Z271" s="16"/>
      <c r="AA271" s="16"/>
      <c r="AB271" s="16"/>
      <c r="AC271" s="16"/>
    </row>
    <row r="272" spans="1:29" ht="16.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16"/>
      <c r="Y272" s="16"/>
      <c r="Z272" s="16"/>
      <c r="AA272" s="16"/>
      <c r="AB272" s="16"/>
      <c r="AC272" s="16"/>
    </row>
    <row r="273" spans="1:29" ht="16.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16"/>
      <c r="Y273" s="16"/>
      <c r="Z273" s="16"/>
      <c r="AA273" s="16"/>
      <c r="AB273" s="16"/>
      <c r="AC273" s="16"/>
    </row>
    <row r="274" spans="1:29" ht="16.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16"/>
      <c r="Y274" s="16"/>
      <c r="Z274" s="16"/>
      <c r="AA274" s="16"/>
      <c r="AB274" s="16"/>
      <c r="AC274" s="16"/>
    </row>
    <row r="275" spans="1:29" ht="16.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16"/>
      <c r="Y275" s="16"/>
      <c r="Z275" s="16"/>
      <c r="AA275" s="16"/>
      <c r="AB275" s="16"/>
      <c r="AC275" s="16"/>
    </row>
    <row r="276" spans="1:29" ht="16.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16"/>
      <c r="Y276" s="16"/>
      <c r="Z276" s="16"/>
      <c r="AA276" s="16"/>
      <c r="AB276" s="16"/>
      <c r="AC276" s="16"/>
    </row>
    <row r="277" spans="1:29" ht="16.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16"/>
      <c r="Y277" s="16"/>
      <c r="Z277" s="16"/>
      <c r="AA277" s="16"/>
      <c r="AB277" s="16"/>
      <c r="AC277" s="16"/>
    </row>
    <row r="278" spans="1:29" ht="16.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16"/>
      <c r="Y278" s="16"/>
      <c r="Z278" s="16"/>
      <c r="AA278" s="16"/>
      <c r="AB278" s="16"/>
      <c r="AC278" s="16"/>
    </row>
    <row r="279" spans="1:29" ht="15.75" customHeight="1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  <c r="AA279" s="82"/>
      <c r="AB279" s="82"/>
      <c r="AC279" s="82"/>
    </row>
    <row r="280" spans="1:29" ht="15.75" customHeight="1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  <c r="AA280" s="82"/>
      <c r="AB280" s="82"/>
      <c r="AC280" s="82"/>
    </row>
    <row r="281" spans="1:29" ht="15.75" customHeight="1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  <c r="AA281" s="82"/>
      <c r="AB281" s="82"/>
      <c r="AC281" s="82"/>
    </row>
    <row r="282" spans="1:29" ht="15.75" customHeight="1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  <c r="AA282" s="82"/>
      <c r="AB282" s="82"/>
      <c r="AC282" s="82"/>
    </row>
    <row r="283" spans="1:29" ht="15.75" customHeight="1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  <c r="AA283" s="82"/>
      <c r="AB283" s="82"/>
      <c r="AC283" s="82"/>
    </row>
    <row r="284" spans="1:29" ht="15.75" customHeight="1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  <c r="AA284" s="82"/>
      <c r="AB284" s="82"/>
      <c r="AC284" s="82"/>
    </row>
    <row r="285" spans="1:29" ht="15.75" customHeight="1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  <c r="AA285" s="82"/>
      <c r="AB285" s="82"/>
      <c r="AC285" s="82"/>
    </row>
    <row r="286" spans="1:29" ht="15.75" customHeight="1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  <c r="AA286" s="82"/>
      <c r="AB286" s="82"/>
      <c r="AC286" s="82"/>
    </row>
    <row r="287" spans="1:29" ht="15.75" customHeight="1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  <c r="AA287" s="82"/>
      <c r="AB287" s="82"/>
      <c r="AC287" s="82"/>
    </row>
    <row r="288" spans="1:29" ht="15.75" customHeight="1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  <c r="AA288" s="82"/>
      <c r="AB288" s="82"/>
      <c r="AC288" s="82"/>
    </row>
    <row r="289" spans="1:29" ht="15.75" customHeight="1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  <c r="AA289" s="82"/>
      <c r="AB289" s="82"/>
      <c r="AC289" s="82"/>
    </row>
    <row r="290" spans="1:29" ht="15.75" customHeight="1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  <c r="AA290" s="82"/>
      <c r="AB290" s="82"/>
      <c r="AC290" s="82"/>
    </row>
    <row r="291" spans="1:29" ht="15.75" customHeight="1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  <c r="AA291" s="82"/>
      <c r="AB291" s="82"/>
      <c r="AC291" s="82"/>
    </row>
    <row r="292" spans="1:29" ht="15.75" customHeight="1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  <c r="AA292" s="82"/>
      <c r="AB292" s="82"/>
      <c r="AC292" s="82"/>
    </row>
    <row r="293" spans="1:29" ht="15.75" customHeight="1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  <c r="AA293" s="82"/>
      <c r="AB293" s="82"/>
      <c r="AC293" s="82"/>
    </row>
    <row r="294" spans="1:29" ht="15.75" customHeight="1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  <c r="AA294" s="82"/>
      <c r="AB294" s="82"/>
      <c r="AC294" s="82"/>
    </row>
    <row r="295" spans="1:29" ht="15.75" customHeight="1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  <c r="AA295" s="82"/>
      <c r="AB295" s="82"/>
      <c r="AC295" s="82"/>
    </row>
    <row r="296" spans="1:29" ht="15.75" customHeight="1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  <c r="AA296" s="82"/>
      <c r="AB296" s="82"/>
      <c r="AC296" s="82"/>
    </row>
    <row r="297" spans="1:29" ht="15.75" customHeight="1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  <c r="AA297" s="82"/>
      <c r="AB297" s="82"/>
      <c r="AC297" s="82"/>
    </row>
    <row r="298" spans="1:29" ht="15.75" customHeight="1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  <c r="AA298" s="82"/>
      <c r="AB298" s="82"/>
      <c r="AC298" s="82"/>
    </row>
    <row r="299" spans="1:29" ht="15.75" customHeight="1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  <c r="AA299" s="82"/>
      <c r="AB299" s="82"/>
      <c r="AC299" s="82"/>
    </row>
    <row r="300" spans="1:29" ht="15.75" customHeight="1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  <c r="AA300" s="82"/>
      <c r="AB300" s="82"/>
      <c r="AC300" s="82"/>
    </row>
    <row r="301" spans="1:29" ht="15.75" customHeight="1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  <c r="AA301" s="82"/>
      <c r="AB301" s="82"/>
      <c r="AC301" s="82"/>
    </row>
    <row r="302" spans="1:29" ht="15.75" customHeight="1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  <c r="AA302" s="82"/>
      <c r="AB302" s="82"/>
      <c r="AC302" s="82"/>
    </row>
    <row r="303" spans="1:29" ht="15.75" customHeight="1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  <c r="AA303" s="82"/>
      <c r="AB303" s="82"/>
      <c r="AC303" s="82"/>
    </row>
    <row r="304" spans="1:29" ht="15.75" customHeight="1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  <c r="AA304" s="82"/>
      <c r="AB304" s="82"/>
      <c r="AC304" s="82"/>
    </row>
    <row r="305" spans="1:29" ht="15.75" customHeight="1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  <c r="AA305" s="82"/>
      <c r="AB305" s="82"/>
      <c r="AC305" s="82"/>
    </row>
    <row r="306" spans="1:29" ht="15.75" customHeight="1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  <c r="AA306" s="82"/>
      <c r="AB306" s="82"/>
      <c r="AC306" s="82"/>
    </row>
    <row r="307" spans="1:29" ht="15.75" customHeight="1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  <c r="AA307" s="82"/>
      <c r="AB307" s="82"/>
      <c r="AC307" s="82"/>
    </row>
    <row r="308" spans="1:29" ht="15.75" customHeight="1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  <c r="AA308" s="82"/>
      <c r="AB308" s="82"/>
      <c r="AC308" s="82"/>
    </row>
    <row r="309" spans="1:29" ht="15.75" customHeight="1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  <c r="AA309" s="82"/>
      <c r="AB309" s="82"/>
      <c r="AC309" s="82"/>
    </row>
    <row r="310" spans="1:29" ht="15.75" customHeight="1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  <c r="AA310" s="82"/>
      <c r="AB310" s="82"/>
      <c r="AC310" s="82"/>
    </row>
    <row r="311" spans="1:29" ht="15.75" customHeight="1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  <c r="AA311" s="82"/>
      <c r="AB311" s="82"/>
      <c r="AC311" s="82"/>
    </row>
    <row r="312" spans="1:29" ht="15.75" customHeight="1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  <c r="AA312" s="82"/>
      <c r="AB312" s="82"/>
      <c r="AC312" s="82"/>
    </row>
    <row r="313" spans="1:29" ht="15.75" customHeight="1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  <c r="AA313" s="82"/>
      <c r="AB313" s="82"/>
      <c r="AC313" s="82"/>
    </row>
    <row r="314" spans="1:29" ht="15.75" customHeight="1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  <c r="AA314" s="82"/>
      <c r="AB314" s="82"/>
      <c r="AC314" s="82"/>
    </row>
    <row r="315" spans="1:29" ht="15.75" customHeight="1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  <c r="AA315" s="82"/>
      <c r="AB315" s="82"/>
      <c r="AC315" s="82"/>
    </row>
    <row r="316" spans="1:29" ht="15.75" customHeight="1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  <c r="AA316" s="82"/>
      <c r="AB316" s="82"/>
      <c r="AC316" s="82"/>
    </row>
    <row r="317" spans="1:29" ht="15.75" customHeight="1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  <c r="AA317" s="82"/>
      <c r="AB317" s="82"/>
      <c r="AC317" s="82"/>
    </row>
    <row r="318" spans="1:29" ht="15.75" customHeight="1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  <c r="AA318" s="82"/>
      <c r="AB318" s="82"/>
      <c r="AC318" s="82"/>
    </row>
    <row r="319" spans="1:29" ht="15.75" customHeight="1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  <c r="AA319" s="82"/>
      <c r="AB319" s="82"/>
      <c r="AC319" s="82"/>
    </row>
    <row r="320" spans="1:29" ht="15.75" customHeight="1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  <c r="AA320" s="82"/>
      <c r="AB320" s="82"/>
      <c r="AC320" s="82"/>
    </row>
    <row r="321" spans="1:29" ht="15.75" customHeight="1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  <c r="AA321" s="82"/>
      <c r="AB321" s="82"/>
      <c r="AC321" s="82"/>
    </row>
    <row r="322" spans="1:29" ht="15.75" customHeight="1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  <c r="AA322" s="82"/>
      <c r="AB322" s="82"/>
      <c r="AC322" s="82"/>
    </row>
    <row r="323" spans="1:29" ht="15.75" customHeight="1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  <c r="AA323" s="82"/>
      <c r="AB323" s="82"/>
      <c r="AC323" s="82"/>
    </row>
    <row r="324" spans="1:29" ht="15.75" customHeight="1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  <c r="AA324" s="82"/>
      <c r="AB324" s="82"/>
      <c r="AC324" s="82"/>
    </row>
    <row r="325" spans="1:29" ht="15.75" customHeight="1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  <c r="AA325" s="82"/>
      <c r="AB325" s="82"/>
      <c r="AC325" s="82"/>
    </row>
    <row r="326" spans="1:29" ht="15.75" customHeight="1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  <c r="AA326" s="82"/>
      <c r="AB326" s="82"/>
      <c r="AC326" s="82"/>
    </row>
    <row r="327" spans="1:29" ht="15.75" customHeight="1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  <c r="AA327" s="82"/>
      <c r="AB327" s="82"/>
      <c r="AC327" s="82"/>
    </row>
    <row r="328" spans="1:29" ht="15.75" customHeight="1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  <c r="AA328" s="82"/>
      <c r="AB328" s="82"/>
      <c r="AC328" s="82"/>
    </row>
    <row r="329" spans="1:29" ht="15.75" customHeight="1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  <c r="AA329" s="82"/>
      <c r="AB329" s="82"/>
      <c r="AC329" s="82"/>
    </row>
    <row r="330" spans="1:29" ht="15.75" customHeight="1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  <c r="AA330" s="82"/>
      <c r="AB330" s="82"/>
      <c r="AC330" s="82"/>
    </row>
    <row r="331" spans="1:29" ht="15.75" customHeight="1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  <c r="AA331" s="82"/>
      <c r="AB331" s="82"/>
      <c r="AC331" s="82"/>
    </row>
    <row r="332" spans="1:29" ht="15.75" customHeight="1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  <c r="AA332" s="82"/>
      <c r="AB332" s="82"/>
      <c r="AC332" s="82"/>
    </row>
    <row r="333" spans="1:29" ht="15.75" customHeight="1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  <c r="AA333" s="82"/>
      <c r="AB333" s="82"/>
      <c r="AC333" s="82"/>
    </row>
    <row r="334" spans="1:29" ht="15.75" customHeight="1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  <c r="AA334" s="82"/>
      <c r="AB334" s="82"/>
      <c r="AC334" s="82"/>
    </row>
    <row r="335" spans="1:29" ht="15.75" customHeight="1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  <c r="AA335" s="82"/>
      <c r="AB335" s="82"/>
      <c r="AC335" s="82"/>
    </row>
    <row r="336" spans="1:29" ht="15.75" customHeight="1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  <c r="AA336" s="82"/>
      <c r="AB336" s="82"/>
      <c r="AC336" s="82"/>
    </row>
    <row r="337" spans="1:29" ht="15.75" customHeight="1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  <c r="AA337" s="82"/>
      <c r="AB337" s="82"/>
      <c r="AC337" s="82"/>
    </row>
    <row r="338" spans="1:29" ht="15.75" customHeight="1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  <c r="AA338" s="82"/>
      <c r="AB338" s="82"/>
      <c r="AC338" s="82"/>
    </row>
    <row r="339" spans="1:29" ht="15.75" customHeight="1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  <c r="AA339" s="82"/>
      <c r="AB339" s="82"/>
      <c r="AC339" s="82"/>
    </row>
    <row r="340" spans="1:29" ht="15.75" customHeight="1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  <c r="AA340" s="82"/>
      <c r="AB340" s="82"/>
      <c r="AC340" s="82"/>
    </row>
    <row r="341" spans="1:29" ht="15.75" customHeight="1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  <c r="AA341" s="82"/>
      <c r="AB341" s="82"/>
      <c r="AC341" s="82"/>
    </row>
    <row r="342" spans="1:29" ht="15.75" customHeight="1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  <c r="AA342" s="82"/>
      <c r="AB342" s="82"/>
      <c r="AC342" s="82"/>
    </row>
    <row r="343" spans="1:29" ht="15.75" customHeight="1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  <c r="AA343" s="82"/>
      <c r="AB343" s="82"/>
      <c r="AC343" s="82"/>
    </row>
    <row r="344" spans="1:29" ht="15.75" customHeight="1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  <c r="AA344" s="82"/>
      <c r="AB344" s="82"/>
      <c r="AC344" s="82"/>
    </row>
    <row r="345" spans="1:29" ht="15.75" customHeight="1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  <c r="AA345" s="82"/>
      <c r="AB345" s="82"/>
      <c r="AC345" s="82"/>
    </row>
    <row r="346" spans="1:29" ht="15.75" customHeight="1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  <c r="AA346" s="82"/>
      <c r="AB346" s="82"/>
      <c r="AC346" s="82"/>
    </row>
    <row r="347" spans="1:29" ht="15.75" customHeight="1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  <c r="AA347" s="82"/>
      <c r="AB347" s="82"/>
      <c r="AC347" s="82"/>
    </row>
    <row r="348" spans="1:29" ht="15.75" customHeight="1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  <c r="AA348" s="82"/>
      <c r="AB348" s="82"/>
      <c r="AC348" s="82"/>
    </row>
    <row r="349" spans="1:29" ht="15.75" customHeight="1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  <c r="AA349" s="82"/>
      <c r="AB349" s="82"/>
      <c r="AC349" s="82"/>
    </row>
    <row r="350" spans="1:29" ht="15.75" customHeight="1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  <c r="AA350" s="82"/>
      <c r="AB350" s="82"/>
      <c r="AC350" s="82"/>
    </row>
    <row r="351" spans="1:29" ht="15.75" customHeight="1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  <c r="AA351" s="82"/>
      <c r="AB351" s="82"/>
      <c r="AC351" s="82"/>
    </row>
    <row r="352" spans="1:29" ht="15.75" customHeight="1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  <c r="AA352" s="82"/>
      <c r="AB352" s="82"/>
      <c r="AC352" s="82"/>
    </row>
    <row r="353" spans="1:29" ht="15.75" customHeight="1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  <c r="AA353" s="82"/>
      <c r="AB353" s="82"/>
      <c r="AC353" s="82"/>
    </row>
    <row r="354" spans="1:29" ht="15.75" customHeight="1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  <c r="AA354" s="82"/>
      <c r="AB354" s="82"/>
      <c r="AC354" s="82"/>
    </row>
    <row r="355" spans="1:29" ht="15.75" customHeight="1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  <c r="AA355" s="82"/>
      <c r="AB355" s="82"/>
      <c r="AC355" s="82"/>
    </row>
    <row r="356" spans="1:29" ht="15.75" customHeight="1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  <c r="AA356" s="82"/>
      <c r="AB356" s="82"/>
      <c r="AC356" s="82"/>
    </row>
    <row r="357" spans="1:29" ht="15.75" customHeight="1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  <c r="AA357" s="82"/>
      <c r="AB357" s="82"/>
      <c r="AC357" s="82"/>
    </row>
    <row r="358" spans="1:29" ht="15.75" customHeight="1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  <c r="AA358" s="82"/>
      <c r="AB358" s="82"/>
      <c r="AC358" s="82"/>
    </row>
    <row r="359" spans="1:29" ht="15.75" customHeight="1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  <c r="AA359" s="82"/>
      <c r="AB359" s="82"/>
      <c r="AC359" s="82"/>
    </row>
    <row r="360" spans="1:29" ht="15.75" customHeight="1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  <c r="AA360" s="82"/>
      <c r="AB360" s="82"/>
      <c r="AC360" s="82"/>
    </row>
    <row r="361" spans="1:29" ht="15.75" customHeight="1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  <c r="AA361" s="82"/>
      <c r="AB361" s="82"/>
      <c r="AC361" s="82"/>
    </row>
    <row r="362" spans="1:29" ht="15.75" customHeight="1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  <c r="AA362" s="82"/>
      <c r="AB362" s="82"/>
      <c r="AC362" s="82"/>
    </row>
    <row r="363" spans="1:29" ht="15.75" customHeight="1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  <c r="AA363" s="82"/>
      <c r="AB363" s="82"/>
      <c r="AC363" s="82"/>
    </row>
    <row r="364" spans="1:29" ht="15.75" customHeight="1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  <c r="AA364" s="82"/>
      <c r="AB364" s="82"/>
      <c r="AC364" s="82"/>
    </row>
    <row r="365" spans="1:29" ht="15.75" customHeight="1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  <c r="AA365" s="82"/>
      <c r="AB365" s="82"/>
      <c r="AC365" s="82"/>
    </row>
    <row r="366" spans="1:29" ht="15.75" customHeight="1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  <c r="AA366" s="82"/>
      <c r="AB366" s="82"/>
      <c r="AC366" s="82"/>
    </row>
    <row r="367" spans="1:29" ht="15.75" customHeight="1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  <c r="AA367" s="82"/>
      <c r="AB367" s="82"/>
      <c r="AC367" s="82"/>
    </row>
    <row r="368" spans="1:29" ht="15.75" customHeight="1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  <c r="AA368" s="82"/>
      <c r="AB368" s="82"/>
      <c r="AC368" s="82"/>
    </row>
    <row r="369" spans="1:29" ht="15.75" customHeight="1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  <c r="AA369" s="82"/>
      <c r="AB369" s="82"/>
      <c r="AC369" s="82"/>
    </row>
    <row r="370" spans="1:29" ht="15.75" customHeight="1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  <c r="AA370" s="82"/>
      <c r="AB370" s="82"/>
      <c r="AC370" s="82"/>
    </row>
    <row r="371" spans="1:29" ht="15.75" customHeight="1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  <c r="AA371" s="82"/>
      <c r="AB371" s="82"/>
      <c r="AC371" s="82"/>
    </row>
    <row r="372" spans="1:29" ht="15.75" customHeight="1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  <c r="AA372" s="82"/>
      <c r="AB372" s="82"/>
      <c r="AC372" s="82"/>
    </row>
    <row r="373" spans="1:29" ht="15.75" customHeight="1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  <c r="AA373" s="82"/>
      <c r="AB373" s="82"/>
      <c r="AC373" s="82"/>
    </row>
    <row r="374" spans="1:29" ht="15.75" customHeight="1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  <c r="AA374" s="82"/>
      <c r="AB374" s="82"/>
      <c r="AC374" s="82"/>
    </row>
    <row r="375" spans="1:29" ht="15.75" customHeight="1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  <c r="AA375" s="82"/>
      <c r="AB375" s="82"/>
      <c r="AC375" s="82"/>
    </row>
    <row r="376" spans="1:29" ht="15.75" customHeight="1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  <c r="AA376" s="82"/>
      <c r="AB376" s="82"/>
      <c r="AC376" s="82"/>
    </row>
    <row r="377" spans="1:29" ht="15.75" customHeight="1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  <c r="AA377" s="82"/>
      <c r="AB377" s="82"/>
      <c r="AC377" s="82"/>
    </row>
    <row r="378" spans="1:29" ht="15.75" customHeight="1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  <c r="AA378" s="82"/>
      <c r="AB378" s="82"/>
      <c r="AC378" s="82"/>
    </row>
    <row r="379" spans="1:29" ht="15.75" customHeight="1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  <c r="AA379" s="82"/>
      <c r="AB379" s="82"/>
      <c r="AC379" s="82"/>
    </row>
    <row r="380" spans="1:29" ht="15.75" customHeight="1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  <c r="AA380" s="82"/>
      <c r="AB380" s="82"/>
      <c r="AC380" s="82"/>
    </row>
    <row r="381" spans="1:29" ht="15.75" customHeight="1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  <c r="AA381" s="82"/>
      <c r="AB381" s="82"/>
      <c r="AC381" s="82"/>
    </row>
    <row r="382" spans="1:29" ht="15.75" customHeight="1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  <c r="AA382" s="82"/>
      <c r="AB382" s="82"/>
      <c r="AC382" s="82"/>
    </row>
    <row r="383" spans="1:29" ht="15.75" customHeight="1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  <c r="AA383" s="82"/>
      <c r="AB383" s="82"/>
      <c r="AC383" s="82"/>
    </row>
    <row r="384" spans="1:29" ht="15.75" customHeight="1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  <c r="AA384" s="82"/>
      <c r="AB384" s="82"/>
      <c r="AC384" s="82"/>
    </row>
    <row r="385" spans="1:29" ht="15.75" customHeight="1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  <c r="AA385" s="82"/>
      <c r="AB385" s="82"/>
      <c r="AC385" s="82"/>
    </row>
    <row r="386" spans="1:29" ht="15.75" customHeight="1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  <c r="AA386" s="82"/>
      <c r="AB386" s="82"/>
      <c r="AC386" s="82"/>
    </row>
    <row r="387" spans="1:29" ht="15.75" customHeight="1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  <c r="AA387" s="82"/>
      <c r="AB387" s="82"/>
      <c r="AC387" s="82"/>
    </row>
    <row r="388" spans="1:29" ht="15.75" customHeight="1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  <c r="AA388" s="82"/>
      <c r="AB388" s="82"/>
      <c r="AC388" s="82"/>
    </row>
    <row r="389" spans="1:29" ht="15.75" customHeight="1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  <c r="AA389" s="82"/>
      <c r="AB389" s="82"/>
      <c r="AC389" s="82"/>
    </row>
    <row r="390" spans="1:29" ht="15.75" customHeight="1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  <c r="AA390" s="82"/>
      <c r="AB390" s="82"/>
      <c r="AC390" s="82"/>
    </row>
    <row r="391" spans="1:29" ht="15.75" customHeight="1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  <c r="AA391" s="82"/>
      <c r="AB391" s="82"/>
      <c r="AC391" s="82"/>
    </row>
    <row r="392" spans="1:29" ht="15.75" customHeight="1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  <c r="AA392" s="82"/>
      <c r="AB392" s="82"/>
      <c r="AC392" s="82"/>
    </row>
    <row r="393" spans="1:29" ht="15.75" customHeight="1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  <c r="AA393" s="82"/>
      <c r="AB393" s="82"/>
      <c r="AC393" s="82"/>
    </row>
    <row r="394" spans="1:29" ht="15.75" customHeight="1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  <c r="AA394" s="82"/>
      <c r="AB394" s="82"/>
      <c r="AC394" s="82"/>
    </row>
    <row r="395" spans="1:29" ht="15.75" customHeight="1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  <c r="AA395" s="82"/>
      <c r="AB395" s="82"/>
      <c r="AC395" s="82"/>
    </row>
    <row r="396" spans="1:29" ht="15.75" customHeight="1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  <c r="AA396" s="82"/>
      <c r="AB396" s="82"/>
      <c r="AC396" s="82"/>
    </row>
    <row r="397" spans="1:29" ht="15.75" customHeight="1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  <c r="AA397" s="82"/>
      <c r="AB397" s="82"/>
      <c r="AC397" s="82"/>
    </row>
    <row r="398" spans="1:29" ht="15.75" customHeight="1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  <c r="AA398" s="82"/>
      <c r="AB398" s="82"/>
      <c r="AC398" s="82"/>
    </row>
    <row r="399" spans="1:29" ht="15.75" customHeight="1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  <c r="AA399" s="82"/>
      <c r="AB399" s="82"/>
      <c r="AC399" s="82"/>
    </row>
    <row r="400" spans="1:29" ht="15.75" customHeight="1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  <c r="AA400" s="82"/>
      <c r="AB400" s="82"/>
      <c r="AC400" s="82"/>
    </row>
    <row r="401" spans="1:29" ht="15.75" customHeight="1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  <c r="AA401" s="82"/>
      <c r="AB401" s="82"/>
      <c r="AC401" s="82"/>
    </row>
    <row r="402" spans="1:29" ht="15.75" customHeight="1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  <c r="AA402" s="82"/>
      <c r="AB402" s="82"/>
      <c r="AC402" s="82"/>
    </row>
    <row r="403" spans="1:29" ht="15.75" customHeight="1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  <c r="AA403" s="82"/>
      <c r="AB403" s="82"/>
      <c r="AC403" s="82"/>
    </row>
    <row r="404" spans="1:29" ht="15.75" customHeight="1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  <c r="AA404" s="82"/>
      <c r="AB404" s="82"/>
      <c r="AC404" s="82"/>
    </row>
    <row r="405" spans="1:29" ht="15.75" customHeight="1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  <c r="AA405" s="82"/>
      <c r="AB405" s="82"/>
      <c r="AC405" s="82"/>
    </row>
    <row r="406" spans="1:29" ht="15.75" customHeight="1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  <c r="AA406" s="82"/>
      <c r="AB406" s="82"/>
      <c r="AC406" s="82"/>
    </row>
    <row r="407" spans="1:29" ht="15.75" customHeight="1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  <c r="AA407" s="82"/>
      <c r="AB407" s="82"/>
      <c r="AC407" s="82"/>
    </row>
    <row r="408" spans="1:29" ht="15.75" customHeight="1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  <c r="AA408" s="82"/>
      <c r="AB408" s="82"/>
      <c r="AC408" s="82"/>
    </row>
    <row r="409" spans="1:29" ht="15.75" customHeight="1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  <c r="AA409" s="82"/>
      <c r="AB409" s="82"/>
      <c r="AC409" s="82"/>
    </row>
    <row r="410" spans="1:29" ht="15.75" customHeight="1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  <c r="AA410" s="82"/>
      <c r="AB410" s="82"/>
      <c r="AC410" s="82"/>
    </row>
    <row r="411" spans="1:29" ht="15.75" customHeight="1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  <c r="AA411" s="82"/>
      <c r="AB411" s="82"/>
      <c r="AC411" s="82"/>
    </row>
    <row r="412" spans="1:29" ht="15.75" customHeight="1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  <c r="AA412" s="82"/>
      <c r="AB412" s="82"/>
      <c r="AC412" s="82"/>
    </row>
    <row r="413" spans="1:29" ht="15.75" customHeight="1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  <c r="AA413" s="82"/>
      <c r="AB413" s="82"/>
      <c r="AC413" s="82"/>
    </row>
    <row r="414" spans="1:29" ht="15.75" customHeight="1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  <c r="AA414" s="82"/>
      <c r="AB414" s="82"/>
      <c r="AC414" s="82"/>
    </row>
    <row r="415" spans="1:29" ht="15.75" customHeight="1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  <c r="AA415" s="82"/>
      <c r="AB415" s="82"/>
      <c r="AC415" s="82"/>
    </row>
    <row r="416" spans="1:29" ht="15.75" customHeight="1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  <c r="AA416" s="82"/>
      <c r="AB416" s="82"/>
      <c r="AC416" s="82"/>
    </row>
    <row r="417" spans="1:29" ht="15.75" customHeight="1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  <c r="AA417" s="82"/>
      <c r="AB417" s="82"/>
      <c r="AC417" s="82"/>
    </row>
    <row r="418" spans="1:29" ht="15.75" customHeight="1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  <c r="AA418" s="82"/>
      <c r="AB418" s="82"/>
      <c r="AC418" s="82"/>
    </row>
    <row r="419" spans="1:29" ht="15.75" customHeight="1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  <c r="AA419" s="82"/>
      <c r="AB419" s="82"/>
      <c r="AC419" s="82"/>
    </row>
    <row r="420" spans="1:29" ht="15.75" customHeight="1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  <c r="AA420" s="82"/>
      <c r="AB420" s="82"/>
      <c r="AC420" s="82"/>
    </row>
    <row r="421" spans="1:29" ht="15.75" customHeight="1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  <c r="AA421" s="82"/>
      <c r="AB421" s="82"/>
      <c r="AC421" s="82"/>
    </row>
    <row r="422" spans="1:29" ht="15.75" customHeight="1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  <c r="AA422" s="82"/>
      <c r="AB422" s="82"/>
      <c r="AC422" s="82"/>
    </row>
    <row r="423" spans="1:29" ht="15.75" customHeight="1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  <c r="AA423" s="82"/>
      <c r="AB423" s="82"/>
      <c r="AC423" s="82"/>
    </row>
    <row r="424" spans="1:29" ht="15.75" customHeight="1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  <c r="AA424" s="82"/>
      <c r="AB424" s="82"/>
      <c r="AC424" s="82"/>
    </row>
    <row r="425" spans="1:29" ht="15.75" customHeight="1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  <c r="AA425" s="82"/>
      <c r="AB425" s="82"/>
      <c r="AC425" s="82"/>
    </row>
    <row r="426" spans="1:29" ht="15.75" customHeight="1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  <c r="AA426" s="82"/>
      <c r="AB426" s="82"/>
      <c r="AC426" s="82"/>
    </row>
    <row r="427" spans="1:29" ht="15.75" customHeight="1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  <c r="AA427" s="82"/>
      <c r="AB427" s="82"/>
      <c r="AC427" s="82"/>
    </row>
    <row r="428" spans="1:29" ht="15.75" customHeight="1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  <c r="AA428" s="82"/>
      <c r="AB428" s="82"/>
      <c r="AC428" s="82"/>
    </row>
    <row r="429" spans="1:29" ht="15.75" customHeight="1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  <c r="AA429" s="82"/>
      <c r="AB429" s="82"/>
      <c r="AC429" s="82"/>
    </row>
    <row r="430" spans="1:29" ht="15.75" customHeight="1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  <c r="AA430" s="82"/>
      <c r="AB430" s="82"/>
      <c r="AC430" s="82"/>
    </row>
    <row r="431" spans="1:29" ht="15.75" customHeight="1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  <c r="AA431" s="82"/>
      <c r="AB431" s="82"/>
      <c r="AC431" s="82"/>
    </row>
    <row r="432" spans="1:29" ht="15.75" customHeight="1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  <c r="AA432" s="82"/>
      <c r="AB432" s="82"/>
      <c r="AC432" s="82"/>
    </row>
    <row r="433" spans="1:29" ht="15.75" customHeight="1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  <c r="AA433" s="82"/>
      <c r="AB433" s="82"/>
      <c r="AC433" s="82"/>
    </row>
    <row r="434" spans="1:29" ht="15.75" customHeight="1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  <c r="AA434" s="82"/>
      <c r="AB434" s="82"/>
      <c r="AC434" s="82"/>
    </row>
    <row r="435" spans="1:29" ht="15.75" customHeight="1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  <c r="AA435" s="82"/>
      <c r="AB435" s="82"/>
      <c r="AC435" s="82"/>
    </row>
    <row r="436" spans="1:29" ht="15.75" customHeight="1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  <c r="AA436" s="82"/>
      <c r="AB436" s="82"/>
      <c r="AC436" s="82"/>
    </row>
    <row r="437" spans="1:29" ht="15.75" customHeight="1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  <c r="AA437" s="82"/>
      <c r="AB437" s="82"/>
      <c r="AC437" s="82"/>
    </row>
    <row r="438" spans="1:29" ht="15.75" customHeight="1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  <c r="AA438" s="82"/>
      <c r="AB438" s="82"/>
      <c r="AC438" s="82"/>
    </row>
    <row r="439" spans="1:29" ht="15.75" customHeight="1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  <c r="AA439" s="82"/>
      <c r="AB439" s="82"/>
      <c r="AC439" s="82"/>
    </row>
    <row r="440" spans="1:29" ht="15.75" customHeight="1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  <c r="AA440" s="82"/>
      <c r="AB440" s="82"/>
      <c r="AC440" s="82"/>
    </row>
    <row r="441" spans="1:29" ht="15.75" customHeight="1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  <c r="AA441" s="82"/>
      <c r="AB441" s="82"/>
      <c r="AC441" s="82"/>
    </row>
    <row r="442" spans="1:29" ht="15.75" customHeight="1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  <c r="AA442" s="82"/>
      <c r="AB442" s="82"/>
      <c r="AC442" s="82"/>
    </row>
    <row r="443" spans="1:29" ht="15.75" customHeight="1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  <c r="AA443" s="82"/>
      <c r="AB443" s="82"/>
      <c r="AC443" s="82"/>
    </row>
    <row r="444" spans="1:29" ht="15.75" customHeight="1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  <c r="AA444" s="82"/>
      <c r="AB444" s="82"/>
      <c r="AC444" s="82"/>
    </row>
    <row r="445" spans="1:29" ht="15.75" customHeight="1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  <c r="AA445" s="82"/>
      <c r="AB445" s="82"/>
      <c r="AC445" s="82"/>
    </row>
    <row r="446" spans="1:29" ht="15.75" customHeight="1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  <c r="AA446" s="82"/>
      <c r="AB446" s="82"/>
      <c r="AC446" s="82"/>
    </row>
    <row r="447" spans="1:29" ht="15.75" customHeight="1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  <c r="AA447" s="82"/>
      <c r="AB447" s="82"/>
      <c r="AC447" s="82"/>
    </row>
    <row r="448" spans="1:29" ht="15.75" customHeight="1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  <c r="AA448" s="82"/>
      <c r="AB448" s="82"/>
      <c r="AC448" s="82"/>
    </row>
    <row r="449" spans="1:29" ht="15.75" customHeight="1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  <c r="AA449" s="82"/>
      <c r="AB449" s="82"/>
      <c r="AC449" s="82"/>
    </row>
    <row r="450" spans="1:29" ht="15.75" customHeight="1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  <c r="AA450" s="82"/>
      <c r="AB450" s="82"/>
      <c r="AC450" s="82"/>
    </row>
    <row r="451" spans="1:29" ht="15.75" customHeight="1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  <c r="AA451" s="82"/>
      <c r="AB451" s="82"/>
      <c r="AC451" s="82"/>
    </row>
    <row r="452" spans="1:29" ht="15.75" customHeight="1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  <c r="AA452" s="82"/>
      <c r="AB452" s="82"/>
      <c r="AC452" s="82"/>
    </row>
    <row r="453" spans="1:29" ht="15.75" customHeight="1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  <c r="AA453" s="82"/>
      <c r="AB453" s="82"/>
      <c r="AC453" s="82"/>
    </row>
    <row r="454" spans="1:29" ht="15.75" customHeight="1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  <c r="AA454" s="82"/>
      <c r="AB454" s="82"/>
      <c r="AC454" s="82"/>
    </row>
    <row r="455" spans="1:29" ht="15.75" customHeight="1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  <c r="AA455" s="82"/>
      <c r="AB455" s="82"/>
      <c r="AC455" s="82"/>
    </row>
    <row r="456" spans="1:29" ht="15.75" customHeight="1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  <c r="AA456" s="82"/>
      <c r="AB456" s="82"/>
      <c r="AC456" s="82"/>
    </row>
    <row r="457" spans="1:29" ht="15.75" customHeight="1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  <c r="AA457" s="82"/>
      <c r="AB457" s="82"/>
      <c r="AC457" s="82"/>
    </row>
    <row r="458" spans="1:29" ht="15.75" customHeight="1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  <c r="AA458" s="82"/>
      <c r="AB458" s="82"/>
      <c r="AC458" s="82"/>
    </row>
    <row r="459" spans="1:29" ht="15.75" customHeight="1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  <c r="AA459" s="82"/>
      <c r="AB459" s="82"/>
      <c r="AC459" s="82"/>
    </row>
    <row r="460" spans="1:29" ht="15.75" customHeight="1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  <c r="AA460" s="82"/>
      <c r="AB460" s="82"/>
      <c r="AC460" s="82"/>
    </row>
    <row r="461" spans="1:29" ht="15.75" customHeight="1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  <c r="AA461" s="82"/>
      <c r="AB461" s="82"/>
      <c r="AC461" s="82"/>
    </row>
    <row r="462" spans="1:29" ht="15.75" customHeight="1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  <c r="AA462" s="82"/>
      <c r="AB462" s="82"/>
      <c r="AC462" s="82"/>
    </row>
    <row r="463" spans="1:29" ht="15.75" customHeight="1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  <c r="AA463" s="82"/>
      <c r="AB463" s="82"/>
      <c r="AC463" s="82"/>
    </row>
    <row r="464" spans="1:29" ht="15.75" customHeight="1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  <c r="AA464" s="82"/>
      <c r="AB464" s="82"/>
      <c r="AC464" s="82"/>
    </row>
    <row r="465" spans="1:29" ht="15.75" customHeight="1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  <c r="AA465" s="82"/>
      <c r="AB465" s="82"/>
      <c r="AC465" s="82"/>
    </row>
    <row r="466" spans="1:29" ht="15.75" customHeight="1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  <c r="AA466" s="82"/>
      <c r="AB466" s="82"/>
      <c r="AC466" s="82"/>
    </row>
    <row r="467" spans="1:29" ht="15.75" customHeight="1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  <c r="AA467" s="82"/>
      <c r="AB467" s="82"/>
      <c r="AC467" s="82"/>
    </row>
    <row r="468" spans="1:29" ht="15.75" customHeight="1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  <c r="AA468" s="82"/>
      <c r="AB468" s="82"/>
      <c r="AC468" s="82"/>
    </row>
    <row r="469" spans="1:29" ht="15.75" customHeight="1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  <c r="AA469" s="82"/>
      <c r="AB469" s="82"/>
      <c r="AC469" s="82"/>
    </row>
    <row r="470" spans="1:29" ht="15.75" customHeight="1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  <c r="AA470" s="82"/>
      <c r="AB470" s="82"/>
      <c r="AC470" s="82"/>
    </row>
    <row r="471" spans="1:29" ht="15.75" customHeight="1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  <c r="AA471" s="82"/>
      <c r="AB471" s="82"/>
      <c r="AC471" s="82"/>
    </row>
    <row r="472" spans="1:29" ht="15.75" customHeight="1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  <c r="AA472" s="82"/>
      <c r="AB472" s="82"/>
      <c r="AC472" s="82"/>
    </row>
    <row r="473" spans="1:29" ht="15.75" customHeight="1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  <c r="AA473" s="82"/>
      <c r="AB473" s="82"/>
      <c r="AC473" s="82"/>
    </row>
    <row r="474" spans="1:29" ht="15.75" customHeight="1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  <c r="AA474" s="82"/>
      <c r="AB474" s="82"/>
      <c r="AC474" s="82"/>
    </row>
    <row r="475" spans="1:29" ht="15.75" customHeight="1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  <c r="AA475" s="82"/>
      <c r="AB475" s="82"/>
      <c r="AC475" s="82"/>
    </row>
    <row r="476" spans="1:29" ht="15.75" customHeight="1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  <c r="AA476" s="82"/>
      <c r="AB476" s="82"/>
      <c r="AC476" s="82"/>
    </row>
    <row r="477" spans="1:29" ht="15.75" customHeight="1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  <c r="AA477" s="82"/>
      <c r="AB477" s="82"/>
      <c r="AC477" s="82"/>
    </row>
    <row r="478" spans="1:29" ht="15.75" customHeight="1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  <c r="AA478" s="82"/>
      <c r="AB478" s="82"/>
      <c r="AC478" s="82"/>
    </row>
    <row r="479" spans="1:29" ht="15.75" customHeight="1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  <c r="AA479" s="82"/>
      <c r="AB479" s="82"/>
      <c r="AC479" s="82"/>
    </row>
    <row r="480" spans="1:29" ht="15.75" customHeight="1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  <c r="AA480" s="82"/>
      <c r="AB480" s="82"/>
      <c r="AC480" s="82"/>
    </row>
    <row r="481" spans="1:29" ht="15.75" customHeight="1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  <c r="AA481" s="82"/>
      <c r="AB481" s="82"/>
      <c r="AC481" s="82"/>
    </row>
    <row r="482" spans="1:29" ht="15.75" customHeight="1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  <c r="AA482" s="82"/>
      <c r="AB482" s="82"/>
      <c r="AC482" s="82"/>
    </row>
    <row r="483" spans="1:29" ht="15.75" customHeight="1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  <c r="AA483" s="82"/>
      <c r="AB483" s="82"/>
      <c r="AC483" s="82"/>
    </row>
    <row r="484" spans="1:29" ht="15.75" customHeight="1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  <c r="AA484" s="82"/>
      <c r="AB484" s="82"/>
      <c r="AC484" s="82"/>
    </row>
    <row r="485" spans="1:29" ht="15.75" customHeight="1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  <c r="AA485" s="82"/>
      <c r="AB485" s="82"/>
      <c r="AC485" s="82"/>
    </row>
    <row r="486" spans="1:29" ht="15.75" customHeight="1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  <c r="AA486" s="82"/>
      <c r="AB486" s="82"/>
      <c r="AC486" s="82"/>
    </row>
    <row r="487" spans="1:29" ht="15.75" customHeight="1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  <c r="AA487" s="82"/>
      <c r="AB487" s="82"/>
      <c r="AC487" s="82"/>
    </row>
    <row r="488" spans="1:29" ht="15.75" customHeight="1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  <c r="AA488" s="82"/>
      <c r="AB488" s="82"/>
      <c r="AC488" s="82"/>
    </row>
    <row r="489" spans="1:29" ht="15.75" customHeight="1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  <c r="AA489" s="82"/>
      <c r="AB489" s="82"/>
      <c r="AC489" s="82"/>
    </row>
    <row r="490" spans="1:29" ht="15.75" customHeight="1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  <c r="AA490" s="82"/>
      <c r="AB490" s="82"/>
      <c r="AC490" s="82"/>
    </row>
    <row r="491" spans="1:29" ht="15.75" customHeight="1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  <c r="AA491" s="82"/>
      <c r="AB491" s="82"/>
      <c r="AC491" s="82"/>
    </row>
    <row r="492" spans="1:29" ht="15.75" customHeight="1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  <c r="AA492" s="82"/>
      <c r="AB492" s="82"/>
      <c r="AC492" s="82"/>
    </row>
    <row r="493" spans="1:29" ht="15.75" customHeight="1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  <c r="AA493" s="82"/>
      <c r="AB493" s="82"/>
      <c r="AC493" s="82"/>
    </row>
    <row r="494" spans="1:29" ht="15.75" customHeight="1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  <c r="AA494" s="82"/>
      <c r="AB494" s="82"/>
      <c r="AC494" s="82"/>
    </row>
    <row r="495" spans="1:29" ht="15.75" customHeight="1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  <c r="AA495" s="82"/>
      <c r="AB495" s="82"/>
      <c r="AC495" s="82"/>
    </row>
    <row r="496" spans="1:29" ht="15.75" customHeight="1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  <c r="AA496" s="82"/>
      <c r="AB496" s="82"/>
      <c r="AC496" s="82"/>
    </row>
    <row r="497" spans="1:29" ht="15.75" customHeight="1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  <c r="AA497" s="82"/>
      <c r="AB497" s="82"/>
      <c r="AC497" s="82"/>
    </row>
    <row r="498" spans="1:29" ht="15.75" customHeight="1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  <c r="AA498" s="82"/>
      <c r="AB498" s="82"/>
      <c r="AC498" s="82"/>
    </row>
    <row r="499" spans="1:29" ht="15.75" customHeight="1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  <c r="AA499" s="82"/>
      <c r="AB499" s="82"/>
      <c r="AC499" s="82"/>
    </row>
    <row r="500" spans="1:29" ht="15.75" customHeight="1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  <c r="AA500" s="82"/>
      <c r="AB500" s="82"/>
      <c r="AC500" s="82"/>
    </row>
    <row r="501" spans="1:29" ht="15.75" customHeight="1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  <c r="AA501" s="82"/>
      <c r="AB501" s="82"/>
      <c r="AC501" s="82"/>
    </row>
    <row r="502" spans="1:29" ht="15.75" customHeight="1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  <c r="AA502" s="82"/>
      <c r="AB502" s="82"/>
      <c r="AC502" s="82"/>
    </row>
    <row r="503" spans="1:29" ht="15.75" customHeight="1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  <c r="AA503" s="82"/>
      <c r="AB503" s="82"/>
      <c r="AC503" s="82"/>
    </row>
    <row r="504" spans="1:29" ht="15.75" customHeight="1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  <c r="AA504" s="82"/>
      <c r="AB504" s="82"/>
      <c r="AC504" s="82"/>
    </row>
    <row r="505" spans="1:29" ht="15.75" customHeight="1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  <c r="AA505" s="82"/>
      <c r="AB505" s="82"/>
      <c r="AC505" s="82"/>
    </row>
    <row r="506" spans="1:29" ht="15.75" customHeight="1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  <c r="AA506" s="82"/>
      <c r="AB506" s="82"/>
      <c r="AC506" s="82"/>
    </row>
    <row r="507" spans="1:29" ht="15.75" customHeight="1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  <c r="AA507" s="82"/>
      <c r="AB507" s="82"/>
      <c r="AC507" s="82"/>
    </row>
    <row r="508" spans="1:29" ht="15.75" customHeight="1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  <c r="AA508" s="82"/>
      <c r="AB508" s="82"/>
      <c r="AC508" s="82"/>
    </row>
    <row r="509" spans="1:29" ht="15.75" customHeight="1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  <c r="AA509" s="82"/>
      <c r="AB509" s="82"/>
      <c r="AC509" s="82"/>
    </row>
    <row r="510" spans="1:29" ht="15.75" customHeight="1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  <c r="AA510" s="82"/>
      <c r="AB510" s="82"/>
      <c r="AC510" s="82"/>
    </row>
    <row r="511" spans="1:29" ht="15.75" customHeight="1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  <c r="AA511" s="82"/>
      <c r="AB511" s="82"/>
      <c r="AC511" s="82"/>
    </row>
    <row r="512" spans="1:29" ht="15.75" customHeight="1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  <c r="AA512" s="82"/>
      <c r="AB512" s="82"/>
      <c r="AC512" s="82"/>
    </row>
    <row r="513" spans="1:29" ht="15.75" customHeight="1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  <c r="AA513" s="82"/>
      <c r="AB513" s="82"/>
      <c r="AC513" s="82"/>
    </row>
    <row r="514" spans="1:29" ht="15.75" customHeight="1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  <c r="AA514" s="82"/>
      <c r="AB514" s="82"/>
      <c r="AC514" s="82"/>
    </row>
    <row r="515" spans="1:29" ht="15.75" customHeight="1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  <c r="AA515" s="82"/>
      <c r="AB515" s="82"/>
      <c r="AC515" s="82"/>
    </row>
    <row r="516" spans="1:29" ht="15.75" customHeight="1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  <c r="AA516" s="82"/>
      <c r="AB516" s="82"/>
      <c r="AC516" s="82"/>
    </row>
    <row r="517" spans="1:29" ht="15.75" customHeight="1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  <c r="AA517" s="82"/>
      <c r="AB517" s="82"/>
      <c r="AC517" s="82"/>
    </row>
    <row r="518" spans="1:29" ht="15.75" customHeight="1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  <c r="AA518" s="82"/>
      <c r="AB518" s="82"/>
      <c r="AC518" s="82"/>
    </row>
    <row r="519" spans="1:29" ht="15.75" customHeight="1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  <c r="AA519" s="82"/>
      <c r="AB519" s="82"/>
      <c r="AC519" s="82"/>
    </row>
    <row r="520" spans="1:29" ht="15.75" customHeight="1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  <c r="AA520" s="82"/>
      <c r="AB520" s="82"/>
      <c r="AC520" s="82"/>
    </row>
    <row r="521" spans="1:29" ht="15.75" customHeight="1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  <c r="AA521" s="82"/>
      <c r="AB521" s="82"/>
      <c r="AC521" s="82"/>
    </row>
    <row r="522" spans="1:29" ht="15.75" customHeight="1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  <c r="AA522" s="82"/>
      <c r="AB522" s="82"/>
      <c r="AC522" s="82"/>
    </row>
    <row r="523" spans="1:29" ht="15.75" customHeight="1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  <c r="AA523" s="82"/>
      <c r="AB523" s="82"/>
      <c r="AC523" s="82"/>
    </row>
    <row r="524" spans="1:29" ht="15.75" customHeight="1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  <c r="AA524" s="82"/>
      <c r="AB524" s="82"/>
      <c r="AC524" s="82"/>
    </row>
    <row r="525" spans="1:29" ht="15.75" customHeight="1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  <c r="AA525" s="82"/>
      <c r="AB525" s="82"/>
      <c r="AC525" s="82"/>
    </row>
    <row r="526" spans="1:29" ht="15.75" customHeight="1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  <c r="AA526" s="82"/>
      <c r="AB526" s="82"/>
      <c r="AC526" s="82"/>
    </row>
    <row r="527" spans="1:29" ht="15.75" customHeight="1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  <c r="AA527" s="82"/>
      <c r="AB527" s="82"/>
      <c r="AC527" s="82"/>
    </row>
    <row r="528" spans="1:29" ht="15.75" customHeight="1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  <c r="AA528" s="82"/>
      <c r="AB528" s="82"/>
      <c r="AC528" s="82"/>
    </row>
    <row r="529" spans="1:29" ht="15.75" customHeight="1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  <c r="AA529" s="82"/>
      <c r="AB529" s="82"/>
      <c r="AC529" s="82"/>
    </row>
    <row r="530" spans="1:29" ht="15.75" customHeight="1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  <c r="AA530" s="82"/>
      <c r="AB530" s="82"/>
      <c r="AC530" s="82"/>
    </row>
    <row r="531" spans="1:29" ht="15.75" customHeight="1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  <c r="AA531" s="82"/>
      <c r="AB531" s="82"/>
      <c r="AC531" s="82"/>
    </row>
    <row r="532" spans="1:29" ht="15.75" customHeight="1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  <c r="AA532" s="82"/>
      <c r="AB532" s="82"/>
      <c r="AC532" s="82"/>
    </row>
    <row r="533" spans="1:29" ht="15.75" customHeight="1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  <c r="AA533" s="82"/>
      <c r="AB533" s="82"/>
      <c r="AC533" s="82"/>
    </row>
    <row r="534" spans="1:29" ht="15.75" customHeight="1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  <c r="AA534" s="82"/>
      <c r="AB534" s="82"/>
      <c r="AC534" s="82"/>
    </row>
    <row r="535" spans="1:29" ht="15.75" customHeight="1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  <c r="AA535" s="82"/>
      <c r="AB535" s="82"/>
      <c r="AC535" s="82"/>
    </row>
    <row r="536" spans="1:29" ht="15.75" customHeight="1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  <c r="AA536" s="82"/>
      <c r="AB536" s="82"/>
      <c r="AC536" s="82"/>
    </row>
    <row r="537" spans="1:29" ht="15.75" customHeight="1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  <c r="AA537" s="82"/>
      <c r="AB537" s="82"/>
      <c r="AC537" s="82"/>
    </row>
    <row r="538" spans="1:29" ht="15.75" customHeight="1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  <c r="AA538" s="82"/>
      <c r="AB538" s="82"/>
      <c r="AC538" s="82"/>
    </row>
    <row r="539" spans="1:29" ht="15.75" customHeight="1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  <c r="AA539" s="82"/>
      <c r="AB539" s="82"/>
      <c r="AC539" s="82"/>
    </row>
    <row r="540" spans="1:29" ht="15.75" customHeight="1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  <c r="AA540" s="82"/>
      <c r="AB540" s="82"/>
      <c r="AC540" s="82"/>
    </row>
    <row r="541" spans="1:29" ht="15.75" customHeight="1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  <c r="AA541" s="82"/>
      <c r="AB541" s="82"/>
      <c r="AC541" s="82"/>
    </row>
    <row r="542" spans="1:29" ht="15.75" customHeight="1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  <c r="AA542" s="82"/>
      <c r="AB542" s="82"/>
      <c r="AC542" s="82"/>
    </row>
    <row r="543" spans="1:29" ht="15.75" customHeight="1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  <c r="AA543" s="82"/>
      <c r="AB543" s="82"/>
      <c r="AC543" s="82"/>
    </row>
    <row r="544" spans="1:29" ht="15.75" customHeight="1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  <c r="AA544" s="82"/>
      <c r="AB544" s="82"/>
      <c r="AC544" s="82"/>
    </row>
    <row r="545" spans="1:29" ht="15.75" customHeight="1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  <c r="AA545" s="82"/>
      <c r="AB545" s="82"/>
      <c r="AC545" s="82"/>
    </row>
    <row r="546" spans="1:29" ht="15.75" customHeight="1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  <c r="AA546" s="82"/>
      <c r="AB546" s="82"/>
      <c r="AC546" s="82"/>
    </row>
    <row r="547" spans="1:29" ht="15.75" customHeight="1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  <c r="AA547" s="82"/>
      <c r="AB547" s="82"/>
      <c r="AC547" s="82"/>
    </row>
    <row r="548" spans="1:29" ht="15.75" customHeight="1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  <c r="AA548" s="82"/>
      <c r="AB548" s="82"/>
      <c r="AC548" s="82"/>
    </row>
    <row r="549" spans="1:29" ht="15.75" customHeight="1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  <c r="AA549" s="82"/>
      <c r="AB549" s="82"/>
      <c r="AC549" s="82"/>
    </row>
    <row r="550" spans="1:29" ht="15.75" customHeight="1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  <c r="AA550" s="82"/>
      <c r="AB550" s="82"/>
      <c r="AC550" s="82"/>
    </row>
    <row r="551" spans="1:29" ht="15.75" customHeight="1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  <c r="AA551" s="82"/>
      <c r="AB551" s="82"/>
      <c r="AC551" s="82"/>
    </row>
    <row r="552" spans="1:29" ht="15.75" customHeight="1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  <c r="AA552" s="82"/>
      <c r="AB552" s="82"/>
      <c r="AC552" s="82"/>
    </row>
    <row r="553" spans="1:29" ht="15.75" customHeight="1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  <c r="AA553" s="82"/>
      <c r="AB553" s="82"/>
      <c r="AC553" s="82"/>
    </row>
    <row r="554" spans="1:29" ht="15.75" customHeight="1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  <c r="AA554" s="82"/>
      <c r="AB554" s="82"/>
      <c r="AC554" s="82"/>
    </row>
    <row r="555" spans="1:29" ht="15.75" customHeight="1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  <c r="AA555" s="82"/>
      <c r="AB555" s="82"/>
      <c r="AC555" s="82"/>
    </row>
    <row r="556" spans="1:29" ht="15.75" customHeight="1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  <c r="AA556" s="82"/>
      <c r="AB556" s="82"/>
      <c r="AC556" s="82"/>
    </row>
    <row r="557" spans="1:29" ht="15.75" customHeight="1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  <c r="AA557" s="82"/>
      <c r="AB557" s="82"/>
      <c r="AC557" s="82"/>
    </row>
    <row r="558" spans="1:29" ht="15.75" customHeight="1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  <c r="AA558" s="82"/>
      <c r="AB558" s="82"/>
      <c r="AC558" s="82"/>
    </row>
    <row r="559" spans="1:29" ht="15.75" customHeight="1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  <c r="AA559" s="82"/>
      <c r="AB559" s="82"/>
      <c r="AC559" s="82"/>
    </row>
    <row r="560" spans="1:29" ht="15.75" customHeight="1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  <c r="AA560" s="82"/>
      <c r="AB560" s="82"/>
      <c r="AC560" s="82"/>
    </row>
    <row r="561" spans="1:29" ht="15.75" customHeight="1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  <c r="AA561" s="82"/>
      <c r="AB561" s="82"/>
      <c r="AC561" s="82"/>
    </row>
    <row r="562" spans="1:29" ht="15.75" customHeight="1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  <c r="AA562" s="82"/>
      <c r="AB562" s="82"/>
      <c r="AC562" s="82"/>
    </row>
    <row r="563" spans="1:29" ht="15.75" customHeight="1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  <c r="AA563" s="82"/>
      <c r="AB563" s="82"/>
      <c r="AC563" s="82"/>
    </row>
    <row r="564" spans="1:29" ht="15.75" customHeight="1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  <c r="AA564" s="82"/>
      <c r="AB564" s="82"/>
      <c r="AC564" s="82"/>
    </row>
    <row r="565" spans="1:29" ht="15.75" customHeight="1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  <c r="AA565" s="82"/>
      <c r="AB565" s="82"/>
      <c r="AC565" s="82"/>
    </row>
    <row r="566" spans="1:29" ht="15.75" customHeight="1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  <c r="AA566" s="82"/>
      <c r="AB566" s="82"/>
      <c r="AC566" s="82"/>
    </row>
    <row r="567" spans="1:29" ht="15.75" customHeight="1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  <c r="AA567" s="82"/>
      <c r="AB567" s="82"/>
      <c r="AC567" s="82"/>
    </row>
    <row r="568" spans="1:29" ht="15.75" customHeight="1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  <c r="AA568" s="82"/>
      <c r="AB568" s="82"/>
      <c r="AC568" s="82"/>
    </row>
    <row r="569" spans="1:29" ht="15.75" customHeight="1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  <c r="AA569" s="82"/>
      <c r="AB569" s="82"/>
      <c r="AC569" s="82"/>
    </row>
    <row r="570" spans="1:29" ht="15.75" customHeight="1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  <c r="AA570" s="82"/>
      <c r="AB570" s="82"/>
      <c r="AC570" s="82"/>
    </row>
    <row r="571" spans="1:29" ht="15.75" customHeight="1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  <c r="AA571" s="82"/>
      <c r="AB571" s="82"/>
      <c r="AC571" s="82"/>
    </row>
    <row r="572" spans="1:29" ht="15.75" customHeight="1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  <c r="AA572" s="82"/>
      <c r="AB572" s="82"/>
      <c r="AC572" s="82"/>
    </row>
    <row r="573" spans="1:29" ht="15.75" customHeight="1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  <c r="AA573" s="82"/>
      <c r="AB573" s="82"/>
      <c r="AC573" s="82"/>
    </row>
    <row r="574" spans="1:29" ht="15.75" customHeight="1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  <c r="AA574" s="82"/>
      <c r="AB574" s="82"/>
      <c r="AC574" s="82"/>
    </row>
    <row r="575" spans="1:29" ht="15.75" customHeight="1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  <c r="AA575" s="82"/>
      <c r="AB575" s="82"/>
      <c r="AC575" s="82"/>
    </row>
    <row r="576" spans="1:29" ht="15.75" customHeight="1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  <c r="AA576" s="82"/>
      <c r="AB576" s="82"/>
      <c r="AC576" s="82"/>
    </row>
    <row r="577" spans="1:29" ht="15.75" customHeight="1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  <c r="AA577" s="82"/>
      <c r="AB577" s="82"/>
      <c r="AC577" s="82"/>
    </row>
    <row r="578" spans="1:29" ht="15.75" customHeight="1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  <c r="AA578" s="82"/>
      <c r="AB578" s="82"/>
      <c r="AC578" s="82"/>
    </row>
    <row r="579" spans="1:29" ht="15.75" customHeight="1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  <c r="AA579" s="82"/>
      <c r="AB579" s="82"/>
      <c r="AC579" s="82"/>
    </row>
    <row r="580" spans="1:29" ht="15.75" customHeight="1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  <c r="AA580" s="82"/>
      <c r="AB580" s="82"/>
      <c r="AC580" s="82"/>
    </row>
    <row r="581" spans="1:29" ht="15.75" customHeight="1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  <c r="AA581" s="82"/>
      <c r="AB581" s="82"/>
      <c r="AC581" s="82"/>
    </row>
    <row r="582" spans="1:29" ht="15.75" customHeight="1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  <c r="AA582" s="82"/>
      <c r="AB582" s="82"/>
      <c r="AC582" s="82"/>
    </row>
    <row r="583" spans="1:29" ht="15.75" customHeight="1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  <c r="AA583" s="82"/>
      <c r="AB583" s="82"/>
      <c r="AC583" s="82"/>
    </row>
    <row r="584" spans="1:29" ht="15.75" customHeight="1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  <c r="AA584" s="82"/>
      <c r="AB584" s="82"/>
      <c r="AC584" s="82"/>
    </row>
    <row r="585" spans="1:29" ht="15.75" customHeight="1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  <c r="AA585" s="82"/>
      <c r="AB585" s="82"/>
      <c r="AC585" s="82"/>
    </row>
    <row r="586" spans="1:29" ht="15.75" customHeight="1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  <c r="AA586" s="82"/>
      <c r="AB586" s="82"/>
      <c r="AC586" s="82"/>
    </row>
    <row r="587" spans="1:29" ht="15.75" customHeight="1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  <c r="AA587" s="82"/>
      <c r="AB587" s="82"/>
      <c r="AC587" s="82"/>
    </row>
    <row r="588" spans="1:29" ht="15.75" customHeight="1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  <c r="AA588" s="82"/>
      <c r="AB588" s="82"/>
      <c r="AC588" s="82"/>
    </row>
    <row r="589" spans="1:29" ht="15.75" customHeight="1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  <c r="AA589" s="82"/>
      <c r="AB589" s="82"/>
      <c r="AC589" s="82"/>
    </row>
    <row r="590" spans="1:29" ht="15.75" customHeight="1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  <c r="AA590" s="82"/>
      <c r="AB590" s="82"/>
      <c r="AC590" s="82"/>
    </row>
    <row r="591" spans="1:29" ht="15.75" customHeight="1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  <c r="AA591" s="82"/>
      <c r="AB591" s="82"/>
      <c r="AC591" s="82"/>
    </row>
    <row r="592" spans="1:29" ht="15.75" customHeight="1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  <c r="AA592" s="82"/>
      <c r="AB592" s="82"/>
      <c r="AC592" s="82"/>
    </row>
    <row r="593" spans="1:29" ht="15.75" customHeight="1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  <c r="AA593" s="82"/>
      <c r="AB593" s="82"/>
      <c r="AC593" s="82"/>
    </row>
    <row r="594" spans="1:29" ht="15.75" customHeight="1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  <c r="AA594" s="82"/>
      <c r="AB594" s="82"/>
      <c r="AC594" s="82"/>
    </row>
    <row r="595" spans="1:29" ht="15.75" customHeight="1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  <c r="AA595" s="82"/>
      <c r="AB595" s="82"/>
      <c r="AC595" s="82"/>
    </row>
    <row r="596" spans="1:29" ht="15.75" customHeight="1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  <c r="AA596" s="82"/>
      <c r="AB596" s="82"/>
      <c r="AC596" s="82"/>
    </row>
    <row r="597" spans="1:29" ht="15.75" customHeight="1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  <c r="AA597" s="82"/>
      <c r="AB597" s="82"/>
      <c r="AC597" s="82"/>
    </row>
    <row r="598" spans="1:29" ht="15.75" customHeight="1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  <c r="AA598" s="82"/>
      <c r="AB598" s="82"/>
      <c r="AC598" s="82"/>
    </row>
    <row r="599" spans="1:29" ht="15.75" customHeight="1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  <c r="AA599" s="82"/>
      <c r="AB599" s="82"/>
      <c r="AC599" s="82"/>
    </row>
    <row r="600" spans="1:29" ht="15.75" customHeight="1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  <c r="AA600" s="82"/>
      <c r="AB600" s="82"/>
      <c r="AC600" s="82"/>
    </row>
    <row r="601" spans="1:29" ht="15.75" customHeight="1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  <c r="AA601" s="82"/>
      <c r="AB601" s="82"/>
      <c r="AC601" s="82"/>
    </row>
    <row r="602" spans="1:29" ht="15.75" customHeight="1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  <c r="AA602" s="82"/>
      <c r="AB602" s="82"/>
      <c r="AC602" s="82"/>
    </row>
    <row r="603" spans="1:29" ht="15.75" customHeight="1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  <c r="AA603" s="82"/>
      <c r="AB603" s="82"/>
      <c r="AC603" s="82"/>
    </row>
    <row r="604" spans="1:29" ht="15.75" customHeight="1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  <c r="AA604" s="82"/>
      <c r="AB604" s="82"/>
      <c r="AC604" s="82"/>
    </row>
    <row r="605" spans="1:29" ht="15.75" customHeight="1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  <c r="AA605" s="82"/>
      <c r="AB605" s="82"/>
      <c r="AC605" s="82"/>
    </row>
    <row r="606" spans="1:29" ht="15.75" customHeight="1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  <c r="AA606" s="82"/>
      <c r="AB606" s="82"/>
      <c r="AC606" s="82"/>
    </row>
    <row r="607" spans="1:29" ht="15.75" customHeight="1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  <c r="AA607" s="82"/>
      <c r="AB607" s="82"/>
      <c r="AC607" s="82"/>
    </row>
    <row r="608" spans="1:29" ht="15.75" customHeight="1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  <c r="AA608" s="82"/>
      <c r="AB608" s="82"/>
      <c r="AC608" s="82"/>
    </row>
    <row r="609" spans="1:29" ht="15.75" customHeight="1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  <c r="AA609" s="82"/>
      <c r="AB609" s="82"/>
      <c r="AC609" s="82"/>
    </row>
    <row r="610" spans="1:29" ht="15.75" customHeight="1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  <c r="AA610" s="82"/>
      <c r="AB610" s="82"/>
      <c r="AC610" s="82"/>
    </row>
    <row r="611" spans="1:29" ht="15.75" customHeight="1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  <c r="AA611" s="82"/>
      <c r="AB611" s="82"/>
      <c r="AC611" s="82"/>
    </row>
    <row r="612" spans="1:29" ht="15.75" customHeight="1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  <c r="AA612" s="82"/>
      <c r="AB612" s="82"/>
      <c r="AC612" s="82"/>
    </row>
    <row r="613" spans="1:29" ht="15.75" customHeight="1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  <c r="AA613" s="82"/>
      <c r="AB613" s="82"/>
      <c r="AC613" s="82"/>
    </row>
    <row r="614" spans="1:29" ht="15.75" customHeight="1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  <c r="AA614" s="82"/>
      <c r="AB614" s="82"/>
      <c r="AC614" s="82"/>
    </row>
    <row r="615" spans="1:29" ht="15.75" customHeight="1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  <c r="AA615" s="82"/>
      <c r="AB615" s="82"/>
      <c r="AC615" s="82"/>
    </row>
    <row r="616" spans="1:29" ht="15.75" customHeight="1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  <c r="AA616" s="82"/>
      <c r="AB616" s="82"/>
      <c r="AC616" s="82"/>
    </row>
    <row r="617" spans="1:29" ht="15.75" customHeight="1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  <c r="AA617" s="82"/>
      <c r="AB617" s="82"/>
      <c r="AC617" s="82"/>
    </row>
    <row r="618" spans="1:29" ht="15.75" customHeight="1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  <c r="AA618" s="82"/>
      <c r="AB618" s="82"/>
      <c r="AC618" s="82"/>
    </row>
    <row r="619" spans="1:29" ht="15.75" customHeight="1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  <c r="AA619" s="82"/>
      <c r="AB619" s="82"/>
      <c r="AC619" s="82"/>
    </row>
    <row r="620" spans="1:29" ht="15.75" customHeight="1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  <c r="AA620" s="82"/>
      <c r="AB620" s="82"/>
      <c r="AC620" s="82"/>
    </row>
    <row r="621" spans="1:29" ht="15.75" customHeight="1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  <c r="AA621" s="82"/>
      <c r="AB621" s="82"/>
      <c r="AC621" s="82"/>
    </row>
    <row r="622" spans="1:29" ht="15.75" customHeight="1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  <c r="AA622" s="82"/>
      <c r="AB622" s="82"/>
      <c r="AC622" s="82"/>
    </row>
    <row r="623" spans="1:29" ht="15.75" customHeight="1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  <c r="AA623" s="82"/>
      <c r="AB623" s="82"/>
      <c r="AC623" s="82"/>
    </row>
    <row r="624" spans="1:29" ht="15.75" customHeight="1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  <c r="AA624" s="82"/>
      <c r="AB624" s="82"/>
      <c r="AC624" s="82"/>
    </row>
    <row r="625" spans="1:29" ht="15.75" customHeight="1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  <c r="AA625" s="82"/>
      <c r="AB625" s="82"/>
      <c r="AC625" s="82"/>
    </row>
    <row r="626" spans="1:29" ht="15.75" customHeight="1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  <c r="AA626" s="82"/>
      <c r="AB626" s="82"/>
      <c r="AC626" s="82"/>
    </row>
    <row r="627" spans="1:29" ht="15.75" customHeight="1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  <c r="AA627" s="82"/>
      <c r="AB627" s="82"/>
      <c r="AC627" s="82"/>
    </row>
    <row r="628" spans="1:29" ht="15.75" customHeight="1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  <c r="AA628" s="82"/>
      <c r="AB628" s="82"/>
      <c r="AC628" s="82"/>
    </row>
    <row r="629" spans="1:29" ht="15.75" customHeight="1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  <c r="AA629" s="82"/>
      <c r="AB629" s="82"/>
      <c r="AC629" s="82"/>
    </row>
    <row r="630" spans="1:29" ht="15.75" customHeight="1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  <c r="AA630" s="82"/>
      <c r="AB630" s="82"/>
      <c r="AC630" s="82"/>
    </row>
    <row r="631" spans="1:29" ht="15.75" customHeight="1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  <c r="AA631" s="82"/>
      <c r="AB631" s="82"/>
      <c r="AC631" s="82"/>
    </row>
    <row r="632" spans="1:29" ht="15.75" customHeight="1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  <c r="AA632" s="82"/>
      <c r="AB632" s="82"/>
      <c r="AC632" s="82"/>
    </row>
    <row r="633" spans="1:29" ht="15.75" customHeight="1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  <c r="AA633" s="82"/>
      <c r="AB633" s="82"/>
      <c r="AC633" s="82"/>
    </row>
    <row r="634" spans="1:29" ht="15.75" customHeight="1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  <c r="AA634" s="82"/>
      <c r="AB634" s="82"/>
      <c r="AC634" s="82"/>
    </row>
    <row r="635" spans="1:29" ht="15.75" customHeight="1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  <c r="AA635" s="82"/>
      <c r="AB635" s="82"/>
      <c r="AC635" s="82"/>
    </row>
    <row r="636" spans="1:29" ht="15.75" customHeight="1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  <c r="AA636" s="82"/>
      <c r="AB636" s="82"/>
      <c r="AC636" s="82"/>
    </row>
    <row r="637" spans="1:29" ht="15.75" customHeight="1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  <c r="AA637" s="82"/>
      <c r="AB637" s="82"/>
      <c r="AC637" s="82"/>
    </row>
    <row r="638" spans="1:29" ht="15.75" customHeight="1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  <c r="AA638" s="82"/>
      <c r="AB638" s="82"/>
      <c r="AC638" s="82"/>
    </row>
    <row r="639" spans="1:29" ht="15.75" customHeight="1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  <c r="AA639" s="82"/>
      <c r="AB639" s="82"/>
      <c r="AC639" s="82"/>
    </row>
    <row r="640" spans="1:29" ht="15.75" customHeight="1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  <c r="AA640" s="82"/>
      <c r="AB640" s="82"/>
      <c r="AC640" s="82"/>
    </row>
    <row r="641" spans="1:29" ht="15.75" customHeight="1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  <c r="AA641" s="82"/>
      <c r="AB641" s="82"/>
      <c r="AC641" s="82"/>
    </row>
    <row r="642" spans="1:29" ht="15.75" customHeight="1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  <c r="AA642" s="82"/>
      <c r="AB642" s="82"/>
      <c r="AC642" s="82"/>
    </row>
    <row r="643" spans="1:29" ht="15.75" customHeight="1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  <c r="AA643" s="82"/>
      <c r="AB643" s="82"/>
      <c r="AC643" s="82"/>
    </row>
    <row r="644" spans="1:29" ht="15.75" customHeight="1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  <c r="AA644" s="82"/>
      <c r="AB644" s="82"/>
      <c r="AC644" s="82"/>
    </row>
    <row r="645" spans="1:29" ht="15.75" customHeight="1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  <c r="AA645" s="82"/>
      <c r="AB645" s="82"/>
      <c r="AC645" s="82"/>
    </row>
    <row r="646" spans="1:29" ht="15.75" customHeight="1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  <c r="AA646" s="82"/>
      <c r="AB646" s="82"/>
      <c r="AC646" s="82"/>
    </row>
    <row r="647" spans="1:29" ht="15.75" customHeight="1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  <c r="AA647" s="82"/>
      <c r="AB647" s="82"/>
      <c r="AC647" s="82"/>
    </row>
    <row r="648" spans="1:29" ht="15.75" customHeight="1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  <c r="AA648" s="82"/>
      <c r="AB648" s="82"/>
      <c r="AC648" s="82"/>
    </row>
    <row r="649" spans="1:29" ht="15.75" customHeight="1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  <c r="AA649" s="82"/>
      <c r="AB649" s="82"/>
      <c r="AC649" s="82"/>
    </row>
    <row r="650" spans="1:29" ht="15.75" customHeight="1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  <c r="AA650" s="82"/>
      <c r="AB650" s="82"/>
      <c r="AC650" s="82"/>
    </row>
    <row r="651" spans="1:29" ht="15.75" customHeight="1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  <c r="AA651" s="82"/>
      <c r="AB651" s="82"/>
      <c r="AC651" s="82"/>
    </row>
    <row r="652" spans="1:29" ht="15.75" customHeight="1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  <c r="AA652" s="82"/>
      <c r="AB652" s="82"/>
      <c r="AC652" s="82"/>
    </row>
    <row r="653" spans="1:29" ht="15.75" customHeight="1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  <c r="AA653" s="82"/>
      <c r="AB653" s="82"/>
      <c r="AC653" s="82"/>
    </row>
    <row r="654" spans="1:29" ht="15.75" customHeight="1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  <c r="AA654" s="82"/>
      <c r="AB654" s="82"/>
      <c r="AC654" s="82"/>
    </row>
    <row r="655" spans="1:29" ht="15.75" customHeight="1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  <c r="AA655" s="82"/>
      <c r="AB655" s="82"/>
      <c r="AC655" s="82"/>
    </row>
    <row r="656" spans="1:29" ht="15.75" customHeight="1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  <c r="AA656" s="82"/>
      <c r="AB656" s="82"/>
      <c r="AC656" s="82"/>
    </row>
    <row r="657" spans="1:29" ht="15.75" customHeight="1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  <c r="AA657" s="82"/>
      <c r="AB657" s="82"/>
      <c r="AC657" s="82"/>
    </row>
    <row r="658" spans="1:29" ht="15.75" customHeight="1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  <c r="AA658" s="82"/>
      <c r="AB658" s="82"/>
      <c r="AC658" s="82"/>
    </row>
    <row r="659" spans="1:29" ht="15.75" customHeight="1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  <c r="AA659" s="82"/>
      <c r="AB659" s="82"/>
      <c r="AC659" s="82"/>
    </row>
    <row r="660" spans="1:29" ht="15.75" customHeight="1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  <c r="AA660" s="82"/>
      <c r="AB660" s="82"/>
      <c r="AC660" s="82"/>
    </row>
    <row r="661" spans="1:29" ht="15.75" customHeight="1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  <c r="AA661" s="82"/>
      <c r="AB661" s="82"/>
      <c r="AC661" s="82"/>
    </row>
    <row r="662" spans="1:29" ht="15.75" customHeight="1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  <c r="AA662" s="82"/>
      <c r="AB662" s="82"/>
      <c r="AC662" s="82"/>
    </row>
    <row r="663" spans="1:29" ht="15.75" customHeight="1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  <c r="AA663" s="82"/>
      <c r="AB663" s="82"/>
      <c r="AC663" s="82"/>
    </row>
    <row r="664" spans="1:29" ht="15.75" customHeight="1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  <c r="AA664" s="82"/>
      <c r="AB664" s="82"/>
      <c r="AC664" s="82"/>
    </row>
    <row r="665" spans="1:29" ht="15.75" customHeight="1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  <c r="AA665" s="82"/>
      <c r="AB665" s="82"/>
      <c r="AC665" s="82"/>
    </row>
    <row r="666" spans="1:29" ht="15.75" customHeight="1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  <c r="AA666" s="82"/>
      <c r="AB666" s="82"/>
      <c r="AC666" s="82"/>
    </row>
    <row r="667" spans="1:29" ht="15.75" customHeight="1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  <c r="AA667" s="82"/>
      <c r="AB667" s="82"/>
      <c r="AC667" s="82"/>
    </row>
    <row r="668" spans="1:29" ht="15.75" customHeight="1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  <c r="AA668" s="82"/>
      <c r="AB668" s="82"/>
      <c r="AC668" s="82"/>
    </row>
    <row r="669" spans="1:29" ht="15.75" customHeight="1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  <c r="AA669" s="82"/>
      <c r="AB669" s="82"/>
      <c r="AC669" s="82"/>
    </row>
    <row r="670" spans="1:29" ht="15.75" customHeight="1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  <c r="AA670" s="82"/>
      <c r="AB670" s="82"/>
      <c r="AC670" s="82"/>
    </row>
    <row r="671" spans="1:29" ht="15.75" customHeight="1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  <c r="AA671" s="82"/>
      <c r="AB671" s="82"/>
      <c r="AC671" s="82"/>
    </row>
    <row r="672" spans="1:29" ht="15.75" customHeight="1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  <c r="AA672" s="82"/>
      <c r="AB672" s="82"/>
      <c r="AC672" s="82"/>
    </row>
    <row r="673" spans="1:29" ht="15.75" customHeight="1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  <c r="AA673" s="82"/>
      <c r="AB673" s="82"/>
      <c r="AC673" s="82"/>
    </row>
    <row r="674" spans="1:29" ht="15.75" customHeight="1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  <c r="AA674" s="82"/>
      <c r="AB674" s="82"/>
      <c r="AC674" s="82"/>
    </row>
    <row r="675" spans="1:29" ht="15.75" customHeight="1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  <c r="AA675" s="82"/>
      <c r="AB675" s="82"/>
      <c r="AC675" s="82"/>
    </row>
    <row r="676" spans="1:29" ht="15.75" customHeight="1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  <c r="AA676" s="82"/>
      <c r="AB676" s="82"/>
      <c r="AC676" s="82"/>
    </row>
    <row r="677" spans="1:29" ht="15.75" customHeight="1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  <c r="AA677" s="82"/>
      <c r="AB677" s="82"/>
      <c r="AC677" s="82"/>
    </row>
    <row r="678" spans="1:29" ht="15.75" customHeight="1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  <c r="AA678" s="82"/>
      <c r="AB678" s="82"/>
      <c r="AC678" s="82"/>
    </row>
    <row r="679" spans="1:29" ht="15.75" customHeight="1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  <c r="AA679" s="82"/>
      <c r="AB679" s="82"/>
      <c r="AC679" s="82"/>
    </row>
    <row r="680" spans="1:29" ht="15.75" customHeight="1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  <c r="AA680" s="82"/>
      <c r="AB680" s="82"/>
      <c r="AC680" s="82"/>
    </row>
    <row r="681" spans="1:29" ht="15.75" customHeight="1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  <c r="AA681" s="82"/>
      <c r="AB681" s="82"/>
      <c r="AC681" s="82"/>
    </row>
    <row r="682" spans="1:29" ht="15.75" customHeight="1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  <c r="AA682" s="82"/>
      <c r="AB682" s="82"/>
      <c r="AC682" s="82"/>
    </row>
    <row r="683" spans="1:29" ht="15.75" customHeight="1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  <c r="AA683" s="82"/>
      <c r="AB683" s="82"/>
      <c r="AC683" s="82"/>
    </row>
    <row r="684" spans="1:29" ht="15.75" customHeight="1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  <c r="AA684" s="82"/>
      <c r="AB684" s="82"/>
      <c r="AC684" s="82"/>
    </row>
    <row r="685" spans="1:29" ht="15.75" customHeight="1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  <c r="AA685" s="82"/>
      <c r="AB685" s="82"/>
      <c r="AC685" s="82"/>
    </row>
    <row r="686" spans="1:29" ht="15.75" customHeight="1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  <c r="AA686" s="82"/>
      <c r="AB686" s="82"/>
      <c r="AC686" s="82"/>
    </row>
    <row r="687" spans="1:29" ht="15.75" customHeight="1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  <c r="AA687" s="82"/>
      <c r="AB687" s="82"/>
      <c r="AC687" s="82"/>
    </row>
    <row r="688" spans="1:29" ht="15.75" customHeight="1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  <c r="AA688" s="82"/>
      <c r="AB688" s="82"/>
      <c r="AC688" s="82"/>
    </row>
    <row r="689" spans="1:29" ht="15.75" customHeight="1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  <c r="AA689" s="82"/>
      <c r="AB689" s="82"/>
      <c r="AC689" s="82"/>
    </row>
    <row r="690" spans="1:29" ht="15.75" customHeight="1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  <c r="AA690" s="82"/>
      <c r="AB690" s="82"/>
      <c r="AC690" s="82"/>
    </row>
    <row r="691" spans="1:29" ht="15.75" customHeight="1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  <c r="AA691" s="82"/>
      <c r="AB691" s="82"/>
      <c r="AC691" s="82"/>
    </row>
    <row r="692" spans="1:29" ht="15.75" customHeight="1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  <c r="AA692" s="82"/>
      <c r="AB692" s="82"/>
      <c r="AC692" s="82"/>
    </row>
    <row r="693" spans="1:29" ht="15.75" customHeight="1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  <c r="AA693" s="82"/>
      <c r="AB693" s="82"/>
      <c r="AC693" s="82"/>
    </row>
    <row r="694" spans="1:29" ht="15.75" customHeight="1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  <c r="AA694" s="82"/>
      <c r="AB694" s="82"/>
      <c r="AC694" s="82"/>
    </row>
    <row r="695" spans="1:29" ht="15.75" customHeight="1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  <c r="AA695" s="82"/>
      <c r="AB695" s="82"/>
      <c r="AC695" s="82"/>
    </row>
    <row r="696" spans="1:29" ht="15.75" customHeight="1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  <c r="AA696" s="82"/>
      <c r="AB696" s="82"/>
      <c r="AC696" s="82"/>
    </row>
    <row r="697" spans="1:29" ht="15.75" customHeight="1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  <c r="AA697" s="82"/>
      <c r="AB697" s="82"/>
      <c r="AC697" s="82"/>
    </row>
    <row r="698" spans="1:29" ht="15.75" customHeight="1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  <c r="AA698" s="82"/>
      <c r="AB698" s="82"/>
      <c r="AC698" s="82"/>
    </row>
    <row r="699" spans="1:29" ht="15.75" customHeight="1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  <c r="AA699" s="82"/>
      <c r="AB699" s="82"/>
      <c r="AC699" s="82"/>
    </row>
    <row r="700" spans="1:29" ht="15.75" customHeight="1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  <c r="AA700" s="82"/>
      <c r="AB700" s="82"/>
      <c r="AC700" s="82"/>
    </row>
    <row r="701" spans="1:29" ht="15.75" customHeight="1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  <c r="AA701" s="82"/>
      <c r="AB701" s="82"/>
      <c r="AC701" s="82"/>
    </row>
    <row r="702" spans="1:29" ht="15.75" customHeight="1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  <c r="AA702" s="82"/>
      <c r="AB702" s="82"/>
      <c r="AC702" s="82"/>
    </row>
    <row r="703" spans="1:29" ht="15.75" customHeight="1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  <c r="AA703" s="82"/>
      <c r="AB703" s="82"/>
      <c r="AC703" s="82"/>
    </row>
    <row r="704" spans="1:29" ht="15.75" customHeight="1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  <c r="AA704" s="82"/>
      <c r="AB704" s="82"/>
      <c r="AC704" s="82"/>
    </row>
    <row r="705" spans="1:29" ht="15.75" customHeight="1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  <c r="AA705" s="82"/>
      <c r="AB705" s="82"/>
      <c r="AC705" s="82"/>
    </row>
    <row r="706" spans="1:29" ht="15.75" customHeight="1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  <c r="AA706" s="82"/>
      <c r="AB706" s="82"/>
      <c r="AC706" s="82"/>
    </row>
    <row r="707" spans="1:29" ht="15.75" customHeight="1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  <c r="AA707" s="82"/>
      <c r="AB707" s="82"/>
      <c r="AC707" s="82"/>
    </row>
    <row r="708" spans="1:29" ht="15.75" customHeight="1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  <c r="AA708" s="82"/>
      <c r="AB708" s="82"/>
      <c r="AC708" s="82"/>
    </row>
    <row r="709" spans="1:29" ht="15.75" customHeight="1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  <c r="AA709" s="82"/>
      <c r="AB709" s="82"/>
      <c r="AC709" s="82"/>
    </row>
    <row r="710" spans="1:29" ht="15.75" customHeight="1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  <c r="AA710" s="82"/>
      <c r="AB710" s="82"/>
      <c r="AC710" s="82"/>
    </row>
    <row r="711" spans="1:29" ht="15.75" customHeight="1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  <c r="AA711" s="82"/>
      <c r="AB711" s="82"/>
      <c r="AC711" s="82"/>
    </row>
    <row r="712" spans="1:29" ht="15.75" customHeight="1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  <c r="AA712" s="82"/>
      <c r="AB712" s="82"/>
      <c r="AC712" s="82"/>
    </row>
    <row r="713" spans="1:29" ht="15.75" customHeight="1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  <c r="AA713" s="82"/>
      <c r="AB713" s="82"/>
      <c r="AC713" s="82"/>
    </row>
    <row r="714" spans="1:29" ht="15.75" customHeight="1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  <c r="AA714" s="82"/>
      <c r="AB714" s="82"/>
      <c r="AC714" s="82"/>
    </row>
    <row r="715" spans="1:29" ht="15.75" customHeight="1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  <c r="AA715" s="82"/>
      <c r="AB715" s="82"/>
      <c r="AC715" s="82"/>
    </row>
    <row r="716" spans="1:29" ht="15.75" customHeight="1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  <c r="AA716" s="82"/>
      <c r="AB716" s="82"/>
      <c r="AC716" s="82"/>
    </row>
    <row r="717" spans="1:29" ht="15.75" customHeight="1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  <c r="AA717" s="82"/>
      <c r="AB717" s="82"/>
      <c r="AC717" s="82"/>
    </row>
    <row r="718" spans="1:29" ht="15.75" customHeight="1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  <c r="AA718" s="82"/>
      <c r="AB718" s="82"/>
      <c r="AC718" s="82"/>
    </row>
    <row r="719" spans="1:29" ht="15.75" customHeight="1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  <c r="AA719" s="82"/>
      <c r="AB719" s="82"/>
      <c r="AC719" s="82"/>
    </row>
    <row r="720" spans="1:29" ht="15.75" customHeight="1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  <c r="AA720" s="82"/>
      <c r="AB720" s="82"/>
      <c r="AC720" s="82"/>
    </row>
    <row r="721" spans="1:29" ht="15.75" customHeight="1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  <c r="AA721" s="82"/>
      <c r="AB721" s="82"/>
      <c r="AC721" s="82"/>
    </row>
    <row r="722" spans="1:29" ht="15.75" customHeight="1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  <c r="AA722" s="82"/>
      <c r="AB722" s="82"/>
      <c r="AC722" s="82"/>
    </row>
    <row r="723" spans="1:29" ht="15.75" customHeight="1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  <c r="AA723" s="82"/>
      <c r="AB723" s="82"/>
      <c r="AC723" s="82"/>
    </row>
    <row r="724" spans="1:29" ht="15.75" customHeight="1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  <c r="AA724" s="82"/>
      <c r="AB724" s="82"/>
      <c r="AC724" s="82"/>
    </row>
    <row r="725" spans="1:29" ht="15.75" customHeight="1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  <c r="AA725" s="82"/>
      <c r="AB725" s="82"/>
      <c r="AC725" s="82"/>
    </row>
    <row r="726" spans="1:29" ht="15.75" customHeight="1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  <c r="AA726" s="82"/>
      <c r="AB726" s="82"/>
      <c r="AC726" s="82"/>
    </row>
    <row r="727" spans="1:29" ht="15.75" customHeight="1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  <c r="AA727" s="82"/>
      <c r="AB727" s="82"/>
      <c r="AC727" s="82"/>
    </row>
    <row r="728" spans="1:29" ht="15.75" customHeight="1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  <c r="AA728" s="82"/>
      <c r="AB728" s="82"/>
      <c r="AC728" s="82"/>
    </row>
    <row r="729" spans="1:29" ht="15.75" customHeight="1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  <c r="AA729" s="82"/>
      <c r="AB729" s="82"/>
      <c r="AC729" s="82"/>
    </row>
    <row r="730" spans="1:29" ht="15.75" customHeight="1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  <c r="AA730" s="82"/>
      <c r="AB730" s="82"/>
      <c r="AC730" s="82"/>
    </row>
    <row r="731" spans="1:29" ht="15.75" customHeight="1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  <c r="AA731" s="82"/>
      <c r="AB731" s="82"/>
      <c r="AC731" s="82"/>
    </row>
    <row r="732" spans="1:29" ht="15.75" customHeight="1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  <c r="AA732" s="82"/>
      <c r="AB732" s="82"/>
      <c r="AC732" s="82"/>
    </row>
    <row r="733" spans="1:29" ht="15.75" customHeight="1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  <c r="AA733" s="82"/>
      <c r="AB733" s="82"/>
      <c r="AC733" s="82"/>
    </row>
    <row r="734" spans="1:29" ht="15.75" customHeight="1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  <c r="AA734" s="82"/>
      <c r="AB734" s="82"/>
      <c r="AC734" s="82"/>
    </row>
    <row r="735" spans="1:29" ht="15.75" customHeight="1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  <c r="AA735" s="82"/>
      <c r="AB735" s="82"/>
      <c r="AC735" s="82"/>
    </row>
    <row r="736" spans="1:29" ht="15.75" customHeight="1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  <c r="AA736" s="82"/>
      <c r="AB736" s="82"/>
      <c r="AC736" s="82"/>
    </row>
    <row r="737" spans="1:29" ht="15.75" customHeight="1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  <c r="AA737" s="82"/>
      <c r="AB737" s="82"/>
      <c r="AC737" s="82"/>
    </row>
    <row r="738" spans="1:29" ht="15.75" customHeight="1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  <c r="AA738" s="82"/>
      <c r="AB738" s="82"/>
      <c r="AC738" s="82"/>
    </row>
    <row r="739" spans="1:29" ht="15.75" customHeight="1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  <c r="AA739" s="82"/>
      <c r="AB739" s="82"/>
      <c r="AC739" s="82"/>
    </row>
    <row r="740" spans="1:29" ht="15.75" customHeight="1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  <c r="AA740" s="82"/>
      <c r="AB740" s="82"/>
      <c r="AC740" s="82"/>
    </row>
    <row r="741" spans="1:29" ht="15.75" customHeight="1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  <c r="AA741" s="82"/>
      <c r="AB741" s="82"/>
      <c r="AC741" s="82"/>
    </row>
    <row r="742" spans="1:29" ht="15.75" customHeight="1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  <c r="AA742" s="82"/>
      <c r="AB742" s="82"/>
      <c r="AC742" s="82"/>
    </row>
    <row r="743" spans="1:29" ht="15.75" customHeight="1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  <c r="AA743" s="82"/>
      <c r="AB743" s="82"/>
      <c r="AC743" s="82"/>
    </row>
    <row r="744" spans="1:29" ht="15.75" customHeight="1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  <c r="AA744" s="82"/>
      <c r="AB744" s="82"/>
      <c r="AC744" s="82"/>
    </row>
    <row r="745" spans="1:29" ht="15.75" customHeight="1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  <c r="AA745" s="82"/>
      <c r="AB745" s="82"/>
      <c r="AC745" s="82"/>
    </row>
    <row r="746" spans="1:29" ht="15.75" customHeight="1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  <c r="AA746" s="82"/>
      <c r="AB746" s="82"/>
      <c r="AC746" s="82"/>
    </row>
    <row r="747" spans="1:29" ht="15.75" customHeight="1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  <c r="AA747" s="82"/>
      <c r="AB747" s="82"/>
      <c r="AC747" s="82"/>
    </row>
    <row r="748" spans="1:29" ht="15.75" customHeight="1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  <c r="AA748" s="82"/>
      <c r="AB748" s="82"/>
      <c r="AC748" s="82"/>
    </row>
    <row r="749" spans="1:29" ht="15.75" customHeight="1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  <c r="AA749" s="82"/>
      <c r="AB749" s="82"/>
      <c r="AC749" s="82"/>
    </row>
    <row r="750" spans="1:29" ht="15.75" customHeight="1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  <c r="AA750" s="82"/>
      <c r="AB750" s="82"/>
      <c r="AC750" s="82"/>
    </row>
    <row r="751" spans="1:29" ht="15.75" customHeight="1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  <c r="AA751" s="82"/>
      <c r="AB751" s="82"/>
      <c r="AC751" s="82"/>
    </row>
    <row r="752" spans="1:29" ht="15.75" customHeight="1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  <c r="AA752" s="82"/>
      <c r="AB752" s="82"/>
      <c r="AC752" s="82"/>
    </row>
    <row r="753" spans="1:29" ht="15.75" customHeight="1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  <c r="AA753" s="82"/>
      <c r="AB753" s="82"/>
      <c r="AC753" s="82"/>
    </row>
    <row r="754" spans="1:29" ht="15.75" customHeight="1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  <c r="AA754" s="82"/>
      <c r="AB754" s="82"/>
      <c r="AC754" s="82"/>
    </row>
    <row r="755" spans="1:29" ht="15.75" customHeight="1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  <c r="AA755" s="82"/>
      <c r="AB755" s="82"/>
      <c r="AC755" s="82"/>
    </row>
    <row r="756" spans="1:29" ht="15.75" customHeight="1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  <c r="AA756" s="82"/>
      <c r="AB756" s="82"/>
      <c r="AC756" s="82"/>
    </row>
    <row r="757" spans="1:29" ht="15.75" customHeight="1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  <c r="AA757" s="82"/>
      <c r="AB757" s="82"/>
      <c r="AC757" s="82"/>
    </row>
    <row r="758" spans="1:29" ht="15.75" customHeight="1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  <c r="AA758" s="82"/>
      <c r="AB758" s="82"/>
      <c r="AC758" s="82"/>
    </row>
    <row r="759" spans="1:29" ht="15.75" customHeight="1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  <c r="AA759" s="82"/>
      <c r="AB759" s="82"/>
      <c r="AC759" s="82"/>
    </row>
    <row r="760" spans="1:29" ht="15.75" customHeight="1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  <c r="AA760" s="82"/>
      <c r="AB760" s="82"/>
      <c r="AC760" s="82"/>
    </row>
    <row r="761" spans="1:29" ht="15.75" customHeight="1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  <c r="AA761" s="82"/>
      <c r="AB761" s="82"/>
      <c r="AC761" s="82"/>
    </row>
    <row r="762" spans="1:29" ht="15.75" customHeight="1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  <c r="AA762" s="82"/>
      <c r="AB762" s="82"/>
      <c r="AC762" s="82"/>
    </row>
    <row r="763" spans="1:29" ht="15.75" customHeight="1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  <c r="AA763" s="82"/>
      <c r="AB763" s="82"/>
      <c r="AC763" s="82"/>
    </row>
    <row r="764" spans="1:29" ht="15.75" customHeight="1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  <c r="AA764" s="82"/>
      <c r="AB764" s="82"/>
      <c r="AC764" s="82"/>
    </row>
    <row r="765" spans="1:29" ht="15.75" customHeight="1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  <c r="AA765" s="82"/>
      <c r="AB765" s="82"/>
      <c r="AC765" s="82"/>
    </row>
    <row r="766" spans="1:29" ht="15.75" customHeight="1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  <c r="AA766" s="82"/>
      <c r="AB766" s="82"/>
      <c r="AC766" s="82"/>
    </row>
    <row r="767" spans="1:29" ht="15.75" customHeight="1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  <c r="AA767" s="82"/>
      <c r="AB767" s="82"/>
      <c r="AC767" s="82"/>
    </row>
    <row r="768" spans="1:29" ht="15.75" customHeight="1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  <c r="AA768" s="82"/>
      <c r="AB768" s="82"/>
      <c r="AC768" s="82"/>
    </row>
    <row r="769" spans="1:29" ht="15.75" customHeight="1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  <c r="AA769" s="82"/>
      <c r="AB769" s="82"/>
      <c r="AC769" s="82"/>
    </row>
    <row r="770" spans="1:29" ht="15.75" customHeight="1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  <c r="AA770" s="82"/>
      <c r="AB770" s="82"/>
      <c r="AC770" s="82"/>
    </row>
    <row r="771" spans="1:29" ht="15.75" customHeight="1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  <c r="AA771" s="82"/>
      <c r="AB771" s="82"/>
      <c r="AC771" s="82"/>
    </row>
    <row r="772" spans="1:29" ht="15.75" customHeight="1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  <c r="AA772" s="82"/>
      <c r="AB772" s="82"/>
      <c r="AC772" s="82"/>
    </row>
    <row r="773" spans="1:29" ht="15.75" customHeight="1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  <c r="AA773" s="82"/>
      <c r="AB773" s="82"/>
      <c r="AC773" s="82"/>
    </row>
    <row r="774" spans="1:29" ht="15.75" customHeight="1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  <c r="AA774" s="82"/>
      <c r="AB774" s="82"/>
      <c r="AC774" s="82"/>
    </row>
    <row r="775" spans="1:29" ht="15.75" customHeight="1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  <c r="AA775" s="82"/>
      <c r="AB775" s="82"/>
      <c r="AC775" s="82"/>
    </row>
    <row r="776" spans="1:29" ht="15.75" customHeight="1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  <c r="AA776" s="82"/>
      <c r="AB776" s="82"/>
      <c r="AC776" s="82"/>
    </row>
    <row r="777" spans="1:29" ht="15.75" customHeight="1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  <c r="AA777" s="82"/>
      <c r="AB777" s="82"/>
      <c r="AC777" s="82"/>
    </row>
    <row r="778" spans="1:29" ht="15.75" customHeight="1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  <c r="AA778" s="82"/>
      <c r="AB778" s="82"/>
      <c r="AC778" s="82"/>
    </row>
    <row r="779" spans="1:29" ht="15.75" customHeight="1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  <c r="AA779" s="82"/>
      <c r="AB779" s="82"/>
      <c r="AC779" s="82"/>
    </row>
    <row r="780" spans="1:29" ht="15.75" customHeight="1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  <c r="AA780" s="82"/>
      <c r="AB780" s="82"/>
      <c r="AC780" s="82"/>
    </row>
    <row r="781" spans="1:29" ht="15.75" customHeight="1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  <c r="AA781" s="82"/>
      <c r="AB781" s="82"/>
      <c r="AC781" s="82"/>
    </row>
    <row r="782" spans="1:29" ht="15.75" customHeight="1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  <c r="AA782" s="82"/>
      <c r="AB782" s="82"/>
      <c r="AC782" s="82"/>
    </row>
    <row r="783" spans="1:29" ht="15.75" customHeight="1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  <c r="AA783" s="82"/>
      <c r="AB783" s="82"/>
      <c r="AC783" s="82"/>
    </row>
    <row r="784" spans="1:29" ht="15.75" customHeight="1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  <c r="AA784" s="82"/>
      <c r="AB784" s="82"/>
      <c r="AC784" s="82"/>
    </row>
    <row r="785" spans="1:29" ht="15.75" customHeight="1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  <c r="AA785" s="82"/>
      <c r="AB785" s="82"/>
      <c r="AC785" s="82"/>
    </row>
    <row r="786" spans="1:29" ht="15.75" customHeight="1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  <c r="AA786" s="82"/>
      <c r="AB786" s="82"/>
      <c r="AC786" s="82"/>
    </row>
    <row r="787" spans="1:29" ht="15.75" customHeight="1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  <c r="AA787" s="82"/>
      <c r="AB787" s="82"/>
      <c r="AC787" s="82"/>
    </row>
    <row r="788" spans="1:29" ht="15.75" customHeight="1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  <c r="AA788" s="82"/>
      <c r="AB788" s="82"/>
      <c r="AC788" s="82"/>
    </row>
    <row r="789" spans="1:29" ht="15.75" customHeight="1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  <c r="AA789" s="82"/>
      <c r="AB789" s="82"/>
      <c r="AC789" s="82"/>
    </row>
    <row r="790" spans="1:29" ht="15.75" customHeight="1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  <c r="AA790" s="82"/>
      <c r="AB790" s="82"/>
      <c r="AC790" s="82"/>
    </row>
    <row r="791" spans="1:29" ht="15.75" customHeight="1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  <c r="AA791" s="82"/>
      <c r="AB791" s="82"/>
      <c r="AC791" s="82"/>
    </row>
    <row r="792" spans="1:29" ht="15.75" customHeight="1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  <c r="AA792" s="82"/>
      <c r="AB792" s="82"/>
      <c r="AC792" s="82"/>
    </row>
    <row r="793" spans="1:29" ht="15.75" customHeight="1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  <c r="AA793" s="82"/>
      <c r="AB793" s="82"/>
      <c r="AC793" s="82"/>
    </row>
    <row r="794" spans="1:29" ht="15.75" customHeight="1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  <c r="AA794" s="82"/>
      <c r="AB794" s="82"/>
      <c r="AC794" s="82"/>
    </row>
    <row r="795" spans="1:29" ht="15.75" customHeight="1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  <c r="AA795" s="82"/>
      <c r="AB795" s="82"/>
      <c r="AC795" s="82"/>
    </row>
    <row r="796" spans="1:29" ht="15.75" customHeight="1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  <c r="AA796" s="82"/>
      <c r="AB796" s="82"/>
      <c r="AC796" s="82"/>
    </row>
    <row r="797" spans="1:29" ht="15.75" customHeight="1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  <c r="AA797" s="82"/>
      <c r="AB797" s="82"/>
      <c r="AC797" s="82"/>
    </row>
    <row r="798" spans="1:29" ht="15.75" customHeight="1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  <c r="AA798" s="82"/>
      <c r="AB798" s="82"/>
      <c r="AC798" s="82"/>
    </row>
    <row r="799" spans="1:29" ht="15.75" customHeight="1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  <c r="AA799" s="82"/>
      <c r="AB799" s="82"/>
      <c r="AC799" s="82"/>
    </row>
    <row r="800" spans="1:29" ht="15.75" customHeight="1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  <c r="AA800" s="82"/>
      <c r="AB800" s="82"/>
      <c r="AC800" s="82"/>
    </row>
    <row r="801" spans="1:29" ht="15.75" customHeight="1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  <c r="AA801" s="82"/>
      <c r="AB801" s="82"/>
      <c r="AC801" s="82"/>
    </row>
    <row r="802" spans="1:29" ht="15.75" customHeight="1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  <c r="AA802" s="82"/>
      <c r="AB802" s="82"/>
      <c r="AC802" s="82"/>
    </row>
    <row r="803" spans="1:29" ht="15.75" customHeight="1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  <c r="AA803" s="82"/>
      <c r="AB803" s="82"/>
      <c r="AC803" s="82"/>
    </row>
    <row r="804" spans="1:29" ht="15.75" customHeight="1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  <c r="AA804" s="82"/>
      <c r="AB804" s="82"/>
      <c r="AC804" s="82"/>
    </row>
    <row r="805" spans="1:29" ht="15.75" customHeight="1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  <c r="AA805" s="82"/>
      <c r="AB805" s="82"/>
      <c r="AC805" s="82"/>
    </row>
    <row r="806" spans="1:29" ht="15.75" customHeight="1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  <c r="AA806" s="82"/>
      <c r="AB806" s="82"/>
      <c r="AC806" s="82"/>
    </row>
    <row r="807" spans="1:29" ht="15.75" customHeight="1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  <c r="AA807" s="82"/>
      <c r="AB807" s="82"/>
      <c r="AC807" s="82"/>
    </row>
    <row r="808" spans="1:29" ht="15.75" customHeight="1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  <c r="AA808" s="82"/>
      <c r="AB808" s="82"/>
      <c r="AC808" s="82"/>
    </row>
    <row r="809" spans="1:29" ht="15.75" customHeight="1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  <c r="AA809" s="82"/>
      <c r="AB809" s="82"/>
      <c r="AC809" s="82"/>
    </row>
    <row r="810" spans="1:29" ht="15.75" customHeight="1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  <c r="AA810" s="82"/>
      <c r="AB810" s="82"/>
      <c r="AC810" s="82"/>
    </row>
    <row r="811" spans="1:29" ht="15.75" customHeight="1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  <c r="AA811" s="82"/>
      <c r="AB811" s="82"/>
      <c r="AC811" s="82"/>
    </row>
    <row r="812" spans="1:29" ht="15.75" customHeight="1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  <c r="AA812" s="82"/>
      <c r="AB812" s="82"/>
      <c r="AC812" s="82"/>
    </row>
    <row r="813" spans="1:29" ht="15.75" customHeight="1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  <c r="AA813" s="82"/>
      <c r="AB813" s="82"/>
      <c r="AC813" s="82"/>
    </row>
    <row r="814" spans="1:29" ht="15.75" customHeight="1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  <c r="AA814" s="82"/>
      <c r="AB814" s="82"/>
      <c r="AC814" s="82"/>
    </row>
    <row r="815" spans="1:29" ht="15.75" customHeight="1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  <c r="AA815" s="82"/>
      <c r="AB815" s="82"/>
      <c r="AC815" s="82"/>
    </row>
    <row r="816" spans="1:29" ht="15.75" customHeight="1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  <c r="AA816" s="82"/>
      <c r="AB816" s="82"/>
      <c r="AC816" s="82"/>
    </row>
    <row r="817" spans="1:29" ht="15.75" customHeight="1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  <c r="AA817" s="82"/>
      <c r="AB817" s="82"/>
      <c r="AC817" s="82"/>
    </row>
    <row r="818" spans="1:29" ht="15.75" customHeight="1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  <c r="AA818" s="82"/>
      <c r="AB818" s="82"/>
      <c r="AC818" s="82"/>
    </row>
    <row r="819" spans="1:29" ht="15.75" customHeight="1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  <c r="AA819" s="82"/>
      <c r="AB819" s="82"/>
      <c r="AC819" s="82"/>
    </row>
    <row r="820" spans="1:29" ht="15.75" customHeight="1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  <c r="AA820" s="82"/>
      <c r="AB820" s="82"/>
      <c r="AC820" s="82"/>
    </row>
    <row r="821" spans="1:29" ht="15.75" customHeight="1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  <c r="AA821" s="82"/>
      <c r="AB821" s="82"/>
      <c r="AC821" s="82"/>
    </row>
    <row r="822" spans="1:29" ht="15.75" customHeight="1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  <c r="AA822" s="82"/>
      <c r="AB822" s="82"/>
      <c r="AC822" s="82"/>
    </row>
    <row r="823" spans="1:29" ht="15.75" customHeight="1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  <c r="AA823" s="82"/>
      <c r="AB823" s="82"/>
      <c r="AC823" s="82"/>
    </row>
    <row r="824" spans="1:29" ht="15.75" customHeight="1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  <c r="AA824" s="82"/>
      <c r="AB824" s="82"/>
      <c r="AC824" s="82"/>
    </row>
    <row r="825" spans="1:29" ht="15.75" customHeight="1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  <c r="AA825" s="82"/>
      <c r="AB825" s="82"/>
      <c r="AC825" s="82"/>
    </row>
    <row r="826" spans="1:29" ht="15.75" customHeight="1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  <c r="AA826" s="82"/>
      <c r="AB826" s="82"/>
      <c r="AC826" s="82"/>
    </row>
    <row r="827" spans="1:29" ht="15.75" customHeight="1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  <c r="AA827" s="82"/>
      <c r="AB827" s="82"/>
      <c r="AC827" s="82"/>
    </row>
    <row r="828" spans="1:29" ht="15.75" customHeight="1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  <c r="AA828" s="82"/>
      <c r="AB828" s="82"/>
      <c r="AC828" s="82"/>
    </row>
    <row r="829" spans="1:29" ht="15.75" customHeight="1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  <c r="AA829" s="82"/>
      <c r="AB829" s="82"/>
      <c r="AC829" s="82"/>
    </row>
    <row r="830" spans="1:29" ht="15.75" customHeight="1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  <c r="AA830" s="82"/>
      <c r="AB830" s="82"/>
      <c r="AC830" s="82"/>
    </row>
    <row r="831" spans="1:29" ht="15.75" customHeight="1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  <c r="AA831" s="82"/>
      <c r="AB831" s="82"/>
      <c r="AC831" s="82"/>
    </row>
    <row r="832" spans="1:29" ht="15.75" customHeight="1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  <c r="AA832" s="82"/>
      <c r="AB832" s="82"/>
      <c r="AC832" s="82"/>
    </row>
    <row r="833" spans="1:29" ht="15.75" customHeight="1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  <c r="AA833" s="82"/>
      <c r="AB833" s="82"/>
      <c r="AC833" s="82"/>
    </row>
    <row r="834" spans="1:29" ht="15.75" customHeight="1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  <c r="AA834" s="82"/>
      <c r="AB834" s="82"/>
      <c r="AC834" s="82"/>
    </row>
    <row r="835" spans="1:29" ht="15.75" customHeight="1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  <c r="AA835" s="82"/>
      <c r="AB835" s="82"/>
      <c r="AC835" s="82"/>
    </row>
    <row r="836" spans="1:29" ht="15.75" customHeight="1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  <c r="AA836" s="82"/>
      <c r="AB836" s="82"/>
      <c r="AC836" s="82"/>
    </row>
    <row r="837" spans="1:29" ht="15.75" customHeight="1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  <c r="AA837" s="82"/>
      <c r="AB837" s="82"/>
      <c r="AC837" s="82"/>
    </row>
    <row r="838" spans="1:29" ht="15.75" customHeight="1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  <c r="AA838" s="82"/>
      <c r="AB838" s="82"/>
      <c r="AC838" s="82"/>
    </row>
    <row r="839" spans="1:29" ht="15.75" customHeight="1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  <c r="AA839" s="82"/>
      <c r="AB839" s="82"/>
      <c r="AC839" s="82"/>
    </row>
    <row r="840" spans="1:29" ht="15.75" customHeight="1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  <c r="AA840" s="82"/>
      <c r="AB840" s="82"/>
      <c r="AC840" s="82"/>
    </row>
    <row r="841" spans="1:29" ht="15.75" customHeight="1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  <c r="AA841" s="82"/>
      <c r="AB841" s="82"/>
      <c r="AC841" s="82"/>
    </row>
    <row r="842" spans="1:29" ht="15.75" customHeight="1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  <c r="AA842" s="82"/>
      <c r="AB842" s="82"/>
      <c r="AC842" s="82"/>
    </row>
    <row r="843" spans="1:29" ht="15.75" customHeight="1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  <c r="AA843" s="82"/>
      <c r="AB843" s="82"/>
      <c r="AC843" s="82"/>
    </row>
    <row r="844" spans="1:29" ht="15.75" customHeight="1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  <c r="AA844" s="82"/>
      <c r="AB844" s="82"/>
      <c r="AC844" s="82"/>
    </row>
    <row r="845" spans="1:29" ht="15.75" customHeight="1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  <c r="AA845" s="82"/>
      <c r="AB845" s="82"/>
      <c r="AC845" s="82"/>
    </row>
    <row r="846" spans="1:29" ht="15.75" customHeight="1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  <c r="AA846" s="82"/>
      <c r="AB846" s="82"/>
      <c r="AC846" s="82"/>
    </row>
    <row r="847" spans="1:29" ht="15.75" customHeight="1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  <c r="AA847" s="82"/>
      <c r="AB847" s="82"/>
      <c r="AC847" s="82"/>
    </row>
    <row r="848" spans="1:29" ht="15.75" customHeight="1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  <c r="AA848" s="82"/>
      <c r="AB848" s="82"/>
      <c r="AC848" s="82"/>
    </row>
    <row r="849" spans="1:29" ht="15.75" customHeight="1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  <c r="AA849" s="82"/>
      <c r="AB849" s="82"/>
      <c r="AC849" s="82"/>
    </row>
    <row r="850" spans="1:29" ht="15.75" customHeight="1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  <c r="AA850" s="82"/>
      <c r="AB850" s="82"/>
      <c r="AC850" s="82"/>
    </row>
    <row r="851" spans="1:29" ht="15.75" customHeight="1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  <c r="AA851" s="82"/>
      <c r="AB851" s="82"/>
      <c r="AC851" s="82"/>
    </row>
    <row r="852" spans="1:29" ht="15.75" customHeight="1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  <c r="AA852" s="82"/>
      <c r="AB852" s="82"/>
      <c r="AC852" s="82"/>
    </row>
    <row r="853" spans="1:29" ht="15.75" customHeight="1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  <c r="AA853" s="82"/>
      <c r="AB853" s="82"/>
      <c r="AC853" s="82"/>
    </row>
    <row r="854" spans="1:29" ht="15.75" customHeight="1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  <c r="AA854" s="82"/>
      <c r="AB854" s="82"/>
      <c r="AC854" s="82"/>
    </row>
    <row r="855" spans="1:29" ht="15.75" customHeight="1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  <c r="AA855" s="82"/>
      <c r="AB855" s="82"/>
      <c r="AC855" s="82"/>
    </row>
    <row r="856" spans="1:29" ht="15.75" customHeight="1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  <c r="AA856" s="82"/>
      <c r="AB856" s="82"/>
      <c r="AC856" s="82"/>
    </row>
    <row r="857" spans="1:29" ht="15.75" customHeight="1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  <c r="AA857" s="82"/>
      <c r="AB857" s="82"/>
      <c r="AC857" s="82"/>
    </row>
    <row r="858" spans="1:29" ht="15.75" customHeight="1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  <c r="AA858" s="82"/>
      <c r="AB858" s="82"/>
      <c r="AC858" s="82"/>
    </row>
    <row r="859" spans="1:29" ht="15.75" customHeight="1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  <c r="AA859" s="82"/>
      <c r="AB859" s="82"/>
      <c r="AC859" s="82"/>
    </row>
    <row r="860" spans="1:29" ht="15.75" customHeight="1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  <c r="AA860" s="82"/>
      <c r="AB860" s="82"/>
      <c r="AC860" s="82"/>
    </row>
    <row r="861" spans="1:29" ht="15.75" customHeight="1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  <c r="AA861" s="82"/>
      <c r="AB861" s="82"/>
      <c r="AC861" s="82"/>
    </row>
    <row r="862" spans="1:29" ht="15.75" customHeight="1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  <c r="AA862" s="82"/>
      <c r="AB862" s="82"/>
      <c r="AC862" s="82"/>
    </row>
    <row r="863" spans="1:29" ht="15.75" customHeight="1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  <c r="AA863" s="82"/>
      <c r="AB863" s="82"/>
      <c r="AC863" s="82"/>
    </row>
    <row r="864" spans="1:29" ht="15.75" customHeight="1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  <c r="AA864" s="82"/>
      <c r="AB864" s="82"/>
      <c r="AC864" s="82"/>
    </row>
    <row r="865" spans="1:29" ht="15.75" customHeight="1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  <c r="AA865" s="82"/>
      <c r="AB865" s="82"/>
      <c r="AC865" s="82"/>
    </row>
    <row r="866" spans="1:29" ht="15.75" customHeight="1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  <c r="AA866" s="82"/>
      <c r="AB866" s="82"/>
      <c r="AC866" s="82"/>
    </row>
    <row r="867" spans="1:29" ht="15.75" customHeight="1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  <c r="AA867" s="82"/>
      <c r="AB867" s="82"/>
      <c r="AC867" s="82"/>
    </row>
    <row r="868" spans="1:29" ht="15.75" customHeight="1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  <c r="AA868" s="82"/>
      <c r="AB868" s="82"/>
      <c r="AC868" s="82"/>
    </row>
    <row r="869" spans="1:29" ht="15.75" customHeight="1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  <c r="AA869" s="82"/>
      <c r="AB869" s="82"/>
      <c r="AC869" s="82"/>
    </row>
    <row r="870" spans="1:29" ht="15.75" customHeight="1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  <c r="AA870" s="82"/>
      <c r="AB870" s="82"/>
      <c r="AC870" s="82"/>
    </row>
    <row r="871" spans="1:29" ht="15.75" customHeight="1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  <c r="AA871" s="82"/>
      <c r="AB871" s="82"/>
      <c r="AC871" s="82"/>
    </row>
    <row r="872" spans="1:29" ht="15.75" customHeight="1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  <c r="AA872" s="82"/>
      <c r="AB872" s="82"/>
      <c r="AC872" s="82"/>
    </row>
    <row r="873" spans="1:29" ht="15.75" customHeight="1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  <c r="AA873" s="82"/>
      <c r="AB873" s="82"/>
      <c r="AC873" s="82"/>
    </row>
    <row r="874" spans="1:29" ht="15.75" customHeight="1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  <c r="AA874" s="82"/>
      <c r="AB874" s="82"/>
      <c r="AC874" s="82"/>
    </row>
    <row r="875" spans="1:29" ht="15.75" customHeight="1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  <c r="AA875" s="82"/>
      <c r="AB875" s="82"/>
      <c r="AC875" s="82"/>
    </row>
    <row r="876" spans="1:29" ht="15.75" customHeight="1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  <c r="AA876" s="82"/>
      <c r="AB876" s="82"/>
      <c r="AC876" s="82"/>
    </row>
    <row r="877" spans="1:29" ht="15.75" customHeight="1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  <c r="AA877" s="82"/>
      <c r="AB877" s="82"/>
      <c r="AC877" s="82"/>
    </row>
    <row r="878" spans="1:29" ht="15.75" customHeight="1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  <c r="AA878" s="82"/>
      <c r="AB878" s="82"/>
      <c r="AC878" s="82"/>
    </row>
    <row r="879" spans="1:29" ht="15.75" customHeight="1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  <c r="AA879" s="82"/>
      <c r="AB879" s="82"/>
      <c r="AC879" s="82"/>
    </row>
    <row r="880" spans="1:29" ht="15.75" customHeight="1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  <c r="AA880" s="82"/>
      <c r="AB880" s="82"/>
      <c r="AC880" s="82"/>
    </row>
    <row r="881" spans="1:29" ht="15.75" customHeight="1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  <c r="AA881" s="82"/>
      <c r="AB881" s="82"/>
      <c r="AC881" s="82"/>
    </row>
    <row r="882" spans="1:29" ht="15.75" customHeight="1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  <c r="AA882" s="82"/>
      <c r="AB882" s="82"/>
      <c r="AC882" s="82"/>
    </row>
    <row r="883" spans="1:29" ht="15.75" customHeight="1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  <c r="AA883" s="82"/>
      <c r="AB883" s="82"/>
      <c r="AC883" s="82"/>
    </row>
    <row r="884" spans="1:29" ht="15.75" customHeight="1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  <c r="AA884" s="82"/>
      <c r="AB884" s="82"/>
      <c r="AC884" s="82"/>
    </row>
    <row r="885" spans="1:29" ht="15.75" customHeight="1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  <c r="AA885" s="82"/>
      <c r="AB885" s="82"/>
      <c r="AC885" s="82"/>
    </row>
    <row r="886" spans="1:29" ht="15.75" customHeight="1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  <c r="AA886" s="82"/>
      <c r="AB886" s="82"/>
      <c r="AC886" s="82"/>
    </row>
    <row r="887" spans="1:29" ht="15.75" customHeight="1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  <c r="AA887" s="82"/>
      <c r="AB887" s="82"/>
      <c r="AC887" s="82"/>
    </row>
    <row r="888" spans="1:29" ht="15.75" customHeight="1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  <c r="AA888" s="82"/>
      <c r="AB888" s="82"/>
      <c r="AC888" s="82"/>
    </row>
    <row r="889" spans="1:29" ht="15.75" customHeight="1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  <c r="AA889" s="82"/>
      <c r="AB889" s="82"/>
      <c r="AC889" s="82"/>
    </row>
    <row r="890" spans="1:29" ht="15.75" customHeight="1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  <c r="AA890" s="82"/>
      <c r="AB890" s="82"/>
      <c r="AC890" s="82"/>
    </row>
    <row r="891" spans="1:29" ht="15.75" customHeight="1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  <c r="AA891" s="82"/>
      <c r="AB891" s="82"/>
      <c r="AC891" s="82"/>
    </row>
    <row r="892" spans="1:29" ht="15.75" customHeight="1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  <c r="AA892" s="82"/>
      <c r="AB892" s="82"/>
      <c r="AC892" s="82"/>
    </row>
    <row r="893" spans="1:29" ht="15.75" customHeight="1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  <c r="AA893" s="82"/>
      <c r="AB893" s="82"/>
      <c r="AC893" s="82"/>
    </row>
    <row r="894" spans="1:29" ht="15.75" customHeight="1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  <c r="AA894" s="82"/>
      <c r="AB894" s="82"/>
      <c r="AC894" s="82"/>
    </row>
    <row r="895" spans="1:29" ht="15.75" customHeight="1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  <c r="AA895" s="82"/>
      <c r="AB895" s="82"/>
      <c r="AC895" s="82"/>
    </row>
    <row r="896" spans="1:29" ht="15.75" customHeight="1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  <c r="AA896" s="82"/>
      <c r="AB896" s="82"/>
      <c r="AC896" s="82"/>
    </row>
    <row r="897" spans="1:29" ht="15.75" customHeight="1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  <c r="AA897" s="82"/>
      <c r="AB897" s="82"/>
      <c r="AC897" s="82"/>
    </row>
    <row r="898" spans="1:29" ht="15.75" customHeight="1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  <c r="AA898" s="82"/>
      <c r="AB898" s="82"/>
      <c r="AC898" s="82"/>
    </row>
    <row r="899" spans="1:29" ht="15.75" customHeight="1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  <c r="AA899" s="82"/>
      <c r="AB899" s="82"/>
      <c r="AC899" s="82"/>
    </row>
    <row r="900" spans="1:29" ht="15.75" customHeight="1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  <c r="AA900" s="82"/>
      <c r="AB900" s="82"/>
      <c r="AC900" s="82"/>
    </row>
    <row r="901" spans="1:29" ht="15.75" customHeight="1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  <c r="AA901" s="82"/>
      <c r="AB901" s="82"/>
      <c r="AC901" s="82"/>
    </row>
    <row r="902" spans="1:29" ht="15.75" customHeight="1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  <c r="AA902" s="82"/>
      <c r="AB902" s="82"/>
      <c r="AC902" s="82"/>
    </row>
    <row r="903" spans="1:29" ht="15.75" customHeight="1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  <c r="AA903" s="82"/>
      <c r="AB903" s="82"/>
      <c r="AC903" s="82"/>
    </row>
    <row r="904" spans="1:29" ht="15.75" customHeight="1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  <c r="AA904" s="82"/>
      <c r="AB904" s="82"/>
      <c r="AC904" s="82"/>
    </row>
    <row r="905" spans="1:29" ht="15.75" customHeight="1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  <c r="AA905" s="82"/>
      <c r="AB905" s="82"/>
      <c r="AC905" s="82"/>
    </row>
    <row r="906" spans="1:29" ht="15.75" customHeight="1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  <c r="AA906" s="82"/>
      <c r="AB906" s="82"/>
      <c r="AC906" s="82"/>
    </row>
    <row r="907" spans="1:29" ht="15.75" customHeight="1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  <c r="AA907" s="82"/>
      <c r="AB907" s="82"/>
      <c r="AC907" s="82"/>
    </row>
    <row r="908" spans="1:29" ht="15.75" customHeight="1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  <c r="AA908" s="82"/>
      <c r="AB908" s="82"/>
      <c r="AC908" s="82"/>
    </row>
    <row r="909" spans="1:29" ht="15.75" customHeight="1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  <c r="AA909" s="82"/>
      <c r="AB909" s="82"/>
      <c r="AC909" s="82"/>
    </row>
    <row r="910" spans="1:29" ht="15.75" customHeight="1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  <c r="AA910" s="82"/>
      <c r="AB910" s="82"/>
      <c r="AC910" s="82"/>
    </row>
    <row r="911" spans="1:29" ht="15.75" customHeight="1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  <c r="AA911" s="82"/>
      <c r="AB911" s="82"/>
      <c r="AC911" s="82"/>
    </row>
    <row r="912" spans="1:29" ht="15.75" customHeight="1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  <c r="AA912" s="82"/>
      <c r="AB912" s="82"/>
      <c r="AC912" s="82"/>
    </row>
    <row r="913" spans="1:29" ht="15.75" customHeight="1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  <c r="AA913" s="82"/>
      <c r="AB913" s="82"/>
      <c r="AC913" s="82"/>
    </row>
    <row r="914" spans="1:29" ht="15.75" customHeight="1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  <c r="AA914" s="82"/>
      <c r="AB914" s="82"/>
      <c r="AC914" s="82"/>
    </row>
    <row r="915" spans="1:29" ht="15.75" customHeight="1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  <c r="AA915" s="82"/>
      <c r="AB915" s="82"/>
      <c r="AC915" s="82"/>
    </row>
    <row r="916" spans="1:29" ht="15.75" customHeight="1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  <c r="AA916" s="82"/>
      <c r="AB916" s="82"/>
      <c r="AC916" s="82"/>
    </row>
    <row r="917" spans="1:29" ht="15.75" customHeight="1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  <c r="AA917" s="82"/>
      <c r="AB917" s="82"/>
      <c r="AC917" s="82"/>
    </row>
    <row r="918" spans="1:29" ht="15.75" customHeight="1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  <c r="AA918" s="82"/>
      <c r="AB918" s="82"/>
      <c r="AC918" s="82"/>
    </row>
    <row r="919" spans="1:29" ht="15.75" customHeight="1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  <c r="AA919" s="82"/>
      <c r="AB919" s="82"/>
      <c r="AC919" s="82"/>
    </row>
    <row r="920" spans="1:29" ht="15.75" customHeight="1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  <c r="AA920" s="82"/>
      <c r="AB920" s="82"/>
      <c r="AC920" s="82"/>
    </row>
    <row r="921" spans="1:29" ht="15.75" customHeight="1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  <c r="AA921" s="82"/>
      <c r="AB921" s="82"/>
      <c r="AC921" s="82"/>
    </row>
    <row r="922" spans="1:29" ht="15.75" customHeight="1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  <c r="AA922" s="82"/>
      <c r="AB922" s="82"/>
      <c r="AC922" s="82"/>
    </row>
    <row r="923" spans="1:29" ht="15.75" customHeight="1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  <c r="AA923" s="82"/>
      <c r="AB923" s="82"/>
      <c r="AC923" s="82"/>
    </row>
    <row r="924" spans="1:29" ht="15.75" customHeight="1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  <c r="AA924" s="82"/>
      <c r="AB924" s="82"/>
      <c r="AC924" s="82"/>
    </row>
    <row r="925" spans="1:29" ht="15.75" customHeight="1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  <c r="AA925" s="82"/>
      <c r="AB925" s="82"/>
      <c r="AC925" s="82"/>
    </row>
    <row r="926" spans="1:29" ht="15.75" customHeight="1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  <c r="AA926" s="82"/>
      <c r="AB926" s="82"/>
      <c r="AC926" s="82"/>
    </row>
    <row r="927" spans="1:29" ht="15.75" customHeight="1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  <c r="AA927" s="82"/>
      <c r="AB927" s="82"/>
      <c r="AC927" s="82"/>
    </row>
    <row r="928" spans="1:29" ht="15.75" customHeight="1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  <c r="AA928" s="82"/>
      <c r="AB928" s="82"/>
      <c r="AC928" s="82"/>
    </row>
    <row r="929" spans="1:29" ht="15.75" customHeight="1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  <c r="AA929" s="82"/>
      <c r="AB929" s="82"/>
      <c r="AC929" s="82"/>
    </row>
    <row r="930" spans="1:29" ht="15.75" customHeight="1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  <c r="AA930" s="82"/>
      <c r="AB930" s="82"/>
      <c r="AC930" s="82"/>
    </row>
    <row r="931" spans="1:29" ht="15.75" customHeight="1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  <c r="AA931" s="82"/>
      <c r="AB931" s="82"/>
      <c r="AC931" s="82"/>
    </row>
    <row r="932" spans="1:29" ht="15.75" customHeight="1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  <c r="AA932" s="82"/>
      <c r="AB932" s="82"/>
      <c r="AC932" s="82"/>
    </row>
    <row r="933" spans="1:29" ht="15.75" customHeight="1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  <c r="AA933" s="82"/>
      <c r="AB933" s="82"/>
      <c r="AC933" s="82"/>
    </row>
    <row r="934" spans="1:29" ht="15.75" customHeight="1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  <c r="AA934" s="82"/>
      <c r="AB934" s="82"/>
      <c r="AC934" s="82"/>
    </row>
    <row r="935" spans="1:29" ht="15.75" customHeight="1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  <c r="AA935" s="82"/>
      <c r="AB935" s="82"/>
      <c r="AC935" s="82"/>
    </row>
    <row r="936" spans="1:29" ht="15.75" customHeight="1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  <c r="AA936" s="82"/>
      <c r="AB936" s="82"/>
      <c r="AC936" s="82"/>
    </row>
    <row r="937" spans="1:29" ht="15.75" customHeight="1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  <c r="AA937" s="82"/>
      <c r="AB937" s="82"/>
      <c r="AC937" s="82"/>
    </row>
    <row r="938" spans="1:29" ht="15.75" customHeight="1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  <c r="AA938" s="82"/>
      <c r="AB938" s="82"/>
      <c r="AC938" s="82"/>
    </row>
    <row r="939" spans="1:29" ht="15.75" customHeight="1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  <c r="AA939" s="82"/>
      <c r="AB939" s="82"/>
      <c r="AC939" s="82"/>
    </row>
    <row r="940" spans="1:29" ht="15.75" customHeight="1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  <c r="AA940" s="82"/>
      <c r="AB940" s="82"/>
      <c r="AC940" s="82"/>
    </row>
    <row r="941" spans="1:29" ht="15.75" customHeight="1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  <c r="AA941" s="82"/>
      <c r="AB941" s="82"/>
      <c r="AC941" s="82"/>
    </row>
    <row r="942" spans="1:29" ht="15.75" customHeight="1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  <c r="AA942" s="82"/>
      <c r="AB942" s="82"/>
      <c r="AC942" s="82"/>
    </row>
    <row r="943" spans="1:29" ht="15.75" customHeight="1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  <c r="AA943" s="82"/>
      <c r="AB943" s="82"/>
      <c r="AC943" s="82"/>
    </row>
    <row r="944" spans="1:29" ht="15.75" customHeight="1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  <c r="AA944" s="82"/>
      <c r="AB944" s="82"/>
      <c r="AC944" s="82"/>
    </row>
    <row r="945" spans="1:29" ht="15.75" customHeight="1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  <c r="AA945" s="82"/>
      <c r="AB945" s="82"/>
      <c r="AC945" s="82"/>
    </row>
    <row r="946" spans="1:29" ht="15.75" customHeight="1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  <c r="AA946" s="82"/>
      <c r="AB946" s="82"/>
      <c r="AC946" s="82"/>
    </row>
    <row r="947" spans="1:29" ht="15.75" customHeight="1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  <c r="AA947" s="82"/>
      <c r="AB947" s="82"/>
      <c r="AC947" s="82"/>
    </row>
    <row r="948" spans="1:29" ht="15.75" customHeight="1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  <c r="AA948" s="82"/>
      <c r="AB948" s="82"/>
      <c r="AC948" s="82"/>
    </row>
    <row r="949" spans="1:29" ht="15.75" customHeight="1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  <c r="AA949" s="82"/>
      <c r="AB949" s="82"/>
      <c r="AC949" s="82"/>
    </row>
    <row r="950" spans="1:29" ht="15.75" customHeight="1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  <c r="AA950" s="82"/>
      <c r="AB950" s="82"/>
      <c r="AC950" s="82"/>
    </row>
    <row r="951" spans="1:29" ht="15.75" customHeight="1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  <c r="AA951" s="82"/>
      <c r="AB951" s="82"/>
      <c r="AC951" s="82"/>
    </row>
    <row r="952" spans="1:29" ht="15.75" customHeight="1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  <c r="AA952" s="82"/>
      <c r="AB952" s="82"/>
      <c r="AC952" s="82"/>
    </row>
    <row r="953" spans="1:29" ht="15.75" customHeight="1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  <c r="AA953" s="82"/>
      <c r="AB953" s="82"/>
      <c r="AC953" s="82"/>
    </row>
    <row r="954" spans="1:29" ht="15.75" customHeight="1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  <c r="AA954" s="82"/>
      <c r="AB954" s="82"/>
      <c r="AC954" s="82"/>
    </row>
    <row r="955" spans="1:29" ht="15.75" customHeight="1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  <c r="AA955" s="82"/>
      <c r="AB955" s="82"/>
      <c r="AC955" s="82"/>
    </row>
    <row r="956" spans="1:29" ht="15.75" customHeight="1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  <c r="AA956" s="82"/>
      <c r="AB956" s="82"/>
      <c r="AC956" s="82"/>
    </row>
    <row r="957" spans="1:29" ht="15.75" customHeight="1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  <c r="AA957" s="82"/>
      <c r="AB957" s="82"/>
      <c r="AC957" s="82"/>
    </row>
    <row r="958" spans="1:29" ht="15.75" customHeight="1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  <c r="AA958" s="82"/>
      <c r="AB958" s="82"/>
      <c r="AC958" s="82"/>
    </row>
    <row r="959" spans="1:29" ht="15.75" customHeight="1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  <c r="AA959" s="82"/>
      <c r="AB959" s="82"/>
      <c r="AC959" s="82"/>
    </row>
    <row r="960" spans="1:29" ht="15.75" customHeight="1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  <c r="AA960" s="82"/>
      <c r="AB960" s="82"/>
      <c r="AC960" s="82"/>
    </row>
    <row r="961" spans="1:29" ht="15.75" customHeight="1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  <c r="AA961" s="82"/>
      <c r="AB961" s="82"/>
      <c r="AC961" s="82"/>
    </row>
    <row r="962" spans="1:29" ht="15.75" customHeight="1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  <c r="AA962" s="82"/>
      <c r="AB962" s="82"/>
      <c r="AC962" s="82"/>
    </row>
    <row r="963" spans="1:29" ht="15.75" customHeight="1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  <c r="AA963" s="82"/>
      <c r="AB963" s="82"/>
      <c r="AC963" s="82"/>
    </row>
    <row r="964" spans="1:29" ht="15.75" customHeight="1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  <c r="AA964" s="82"/>
      <c r="AB964" s="82"/>
      <c r="AC964" s="82"/>
    </row>
    <row r="965" spans="1:29" ht="15.75" customHeight="1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  <c r="AA965" s="82"/>
      <c r="AB965" s="82"/>
      <c r="AC965" s="82"/>
    </row>
    <row r="966" spans="1:29" ht="15.75" customHeight="1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  <c r="AA966" s="82"/>
      <c r="AB966" s="82"/>
      <c r="AC966" s="82"/>
    </row>
    <row r="967" spans="1:29" ht="15.75" customHeight="1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  <c r="AA967" s="82"/>
      <c r="AB967" s="82"/>
      <c r="AC967" s="82"/>
    </row>
    <row r="968" spans="1:29" ht="15.75" customHeight="1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  <c r="AA968" s="82"/>
      <c r="AB968" s="82"/>
      <c r="AC968" s="82"/>
    </row>
    <row r="969" spans="1:29" ht="15.75" customHeight="1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  <c r="AA969" s="82"/>
      <c r="AB969" s="82"/>
      <c r="AC969" s="82"/>
    </row>
    <row r="970" spans="1:29" ht="15.75" customHeight="1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  <c r="AA970" s="82"/>
      <c r="AB970" s="82"/>
      <c r="AC970" s="82"/>
    </row>
    <row r="971" spans="1:29" ht="15.75" customHeight="1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  <c r="AA971" s="82"/>
      <c r="AB971" s="82"/>
      <c r="AC971" s="82"/>
    </row>
    <row r="972" spans="1:29" ht="15.75" customHeight="1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  <c r="AA972" s="82"/>
      <c r="AB972" s="82"/>
      <c r="AC972" s="82"/>
    </row>
    <row r="973" spans="1:29" ht="15.75" customHeight="1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  <c r="AA973" s="82"/>
      <c r="AB973" s="82"/>
      <c r="AC973" s="82"/>
    </row>
    <row r="974" spans="1:29" ht="15.75" customHeight="1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  <c r="AA974" s="82"/>
      <c r="AB974" s="82"/>
      <c r="AC974" s="82"/>
    </row>
    <row r="975" spans="1:29" ht="15.75" customHeight="1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  <c r="AA975" s="82"/>
      <c r="AB975" s="82"/>
      <c r="AC975" s="82"/>
    </row>
    <row r="976" spans="1:29" ht="15.75" customHeight="1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  <c r="AA976" s="82"/>
      <c r="AB976" s="82"/>
      <c r="AC976" s="82"/>
    </row>
    <row r="977" spans="1:29" ht="15.75" customHeight="1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  <c r="AA977" s="82"/>
      <c r="AB977" s="82"/>
      <c r="AC977" s="82"/>
    </row>
    <row r="978" spans="1:29" ht="15.75" customHeight="1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  <c r="AA978" s="82"/>
      <c r="AB978" s="82"/>
      <c r="AC978" s="82"/>
    </row>
    <row r="979" spans="1:29" ht="15.75" customHeight="1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  <c r="AA979" s="82"/>
      <c r="AB979" s="82"/>
      <c r="AC979" s="82"/>
    </row>
    <row r="980" spans="1:29" ht="15.75" customHeight="1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  <c r="AA980" s="82"/>
      <c r="AB980" s="82"/>
      <c r="AC980" s="82"/>
    </row>
    <row r="981" spans="1:29" ht="15.75" customHeight="1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  <c r="AA981" s="82"/>
      <c r="AB981" s="82"/>
      <c r="AC981" s="82"/>
    </row>
    <row r="982" spans="1:29" ht="15.75" customHeight="1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  <c r="AA982" s="82"/>
      <c r="AB982" s="82"/>
      <c r="AC982" s="82"/>
    </row>
    <row r="983" spans="1:29" ht="15.75" customHeight="1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  <c r="AA983" s="82"/>
      <c r="AB983" s="82"/>
      <c r="AC983" s="82"/>
    </row>
    <row r="984" spans="1:29" ht="15.75" customHeight="1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  <c r="AA984" s="82"/>
      <c r="AB984" s="82"/>
      <c r="AC984" s="82"/>
    </row>
    <row r="985" spans="1:29" ht="15.75" customHeight="1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  <c r="AA985" s="82"/>
      <c r="AB985" s="82"/>
      <c r="AC985" s="82"/>
    </row>
    <row r="986" spans="1:29" ht="15.75" customHeight="1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  <c r="AA986" s="82"/>
      <c r="AB986" s="82"/>
      <c r="AC986" s="82"/>
    </row>
    <row r="987" spans="1:29" ht="15.75" customHeight="1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  <c r="AA987" s="82"/>
      <c r="AB987" s="82"/>
      <c r="AC987" s="82"/>
    </row>
    <row r="988" spans="1:29" ht="15.75" customHeight="1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  <c r="AA988" s="82"/>
      <c r="AB988" s="82"/>
      <c r="AC988" s="82"/>
    </row>
    <row r="989" spans="1:29" ht="15.75" customHeight="1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  <c r="AA989" s="82"/>
      <c r="AB989" s="82"/>
      <c r="AC989" s="82"/>
    </row>
    <row r="990" spans="1:29" ht="15.75" customHeight="1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  <c r="AA990" s="82"/>
      <c r="AB990" s="82"/>
      <c r="AC990" s="82"/>
    </row>
    <row r="991" spans="1:29" ht="15.75" customHeight="1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  <c r="AA991" s="82"/>
      <c r="AB991" s="82"/>
      <c r="AC991" s="82"/>
    </row>
    <row r="992" spans="1:29" ht="15.75" customHeight="1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  <c r="AA992" s="82"/>
      <c r="AB992" s="82"/>
      <c r="AC992" s="82"/>
    </row>
    <row r="993" spans="1:29" ht="15.75" customHeight="1">
      <c r="A993" s="82"/>
      <c r="B993" s="82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  <c r="AA993" s="82"/>
      <c r="AB993" s="82"/>
      <c r="AC993" s="82"/>
    </row>
    <row r="994" spans="1:29" ht="15.75" customHeight="1">
      <c r="A994" s="82"/>
      <c r="B994" s="82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  <c r="AA994" s="82"/>
      <c r="AB994" s="82"/>
      <c r="AC994" s="82"/>
    </row>
    <row r="995" spans="1:29" ht="15.75" customHeight="1">
      <c r="A995" s="82"/>
      <c r="B995" s="82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  <c r="AA995" s="82"/>
      <c r="AB995" s="82"/>
      <c r="AC995" s="82"/>
    </row>
    <row r="996" spans="1:29" ht="15.75" customHeight="1">
      <c r="A996" s="82"/>
      <c r="B996" s="82"/>
      <c r="C996" s="82"/>
      <c r="D996" s="82"/>
      <c r="E996" s="82"/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  <c r="AA996" s="82"/>
      <c r="AB996" s="82"/>
      <c r="AC996" s="82"/>
    </row>
    <row r="997" spans="1:29" ht="15.75" customHeight="1">
      <c r="A997" s="82"/>
      <c r="B997" s="82"/>
      <c r="C997" s="82"/>
      <c r="D997" s="82"/>
      <c r="E997" s="82"/>
      <c r="F997" s="8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  <c r="AA997" s="82"/>
      <c r="AB997" s="82"/>
      <c r="AC997" s="82"/>
    </row>
    <row r="998" spans="1:29" ht="15.75" customHeight="1">
      <c r="A998" s="82"/>
      <c r="B998" s="82"/>
      <c r="C998" s="82"/>
      <c r="D998" s="82"/>
      <c r="E998" s="82"/>
      <c r="F998" s="8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  <c r="AA998" s="82"/>
      <c r="AB998" s="82"/>
      <c r="AC998" s="82"/>
    </row>
    <row r="999" spans="1:29" ht="15.75" customHeight="1">
      <c r="A999" s="82"/>
      <c r="B999" s="82"/>
      <c r="C999" s="82"/>
      <c r="D999" s="82"/>
      <c r="E999" s="82"/>
      <c r="F999" s="8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  <c r="Z999" s="82"/>
      <c r="AA999" s="82"/>
      <c r="AB999" s="82"/>
      <c r="AC999" s="82"/>
    </row>
    <row r="1000" spans="1:29" ht="15.75" customHeight="1">
      <c r="A1000" s="82"/>
      <c r="B1000" s="82"/>
      <c r="C1000" s="82"/>
      <c r="D1000" s="82"/>
      <c r="E1000" s="82"/>
      <c r="F1000" s="82"/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  <c r="AA1000" s="82"/>
      <c r="AB1000" s="82"/>
      <c r="AC1000" s="82"/>
    </row>
    <row r="1001" spans="1:29" ht="15.75" customHeight="1">
      <c r="A1001" s="82"/>
      <c r="B1001" s="82"/>
      <c r="C1001" s="82"/>
      <c r="D1001" s="82"/>
      <c r="E1001" s="82"/>
      <c r="F1001" s="82"/>
      <c r="G1001" s="82"/>
      <c r="H1001" s="82"/>
      <c r="I1001" s="82"/>
      <c r="J1001" s="82"/>
      <c r="K1001" s="82"/>
      <c r="L1001" s="82"/>
      <c r="M1001" s="82"/>
      <c r="N1001" s="82"/>
      <c r="O1001" s="82"/>
      <c r="P1001" s="82"/>
      <c r="Q1001" s="82"/>
      <c r="R1001" s="82"/>
      <c r="S1001" s="82"/>
      <c r="T1001" s="82"/>
      <c r="U1001" s="82"/>
      <c r="V1001" s="82"/>
      <c r="W1001" s="82"/>
      <c r="X1001" s="82"/>
      <c r="Y1001" s="82"/>
      <c r="Z1001" s="82"/>
      <c r="AA1001" s="82"/>
      <c r="AB1001" s="82"/>
      <c r="AC1001" s="82"/>
    </row>
    <row r="1002" spans="1:29" ht="15.75" customHeight="1">
      <c r="A1002" s="82"/>
      <c r="B1002" s="82"/>
      <c r="C1002" s="82"/>
      <c r="D1002" s="82"/>
      <c r="E1002" s="82"/>
      <c r="F1002" s="82"/>
      <c r="G1002" s="82"/>
      <c r="H1002" s="82"/>
      <c r="I1002" s="82"/>
      <c r="J1002" s="82"/>
      <c r="K1002" s="82"/>
      <c r="L1002" s="82"/>
      <c r="M1002" s="82"/>
      <c r="N1002" s="82"/>
      <c r="O1002" s="82"/>
      <c r="P1002" s="82"/>
      <c r="Q1002" s="82"/>
      <c r="R1002" s="82"/>
      <c r="S1002" s="82"/>
      <c r="T1002" s="82"/>
      <c r="U1002" s="82"/>
      <c r="V1002" s="82"/>
      <c r="W1002" s="82"/>
      <c r="X1002" s="82"/>
      <c r="Y1002" s="82"/>
      <c r="Z1002" s="82"/>
      <c r="AA1002" s="82"/>
      <c r="AB1002" s="82"/>
      <c r="AC1002" s="82"/>
    </row>
    <row r="1003" spans="1:29" ht="15.75" customHeight="1">
      <c r="A1003" s="82"/>
      <c r="B1003" s="82"/>
      <c r="C1003" s="82"/>
      <c r="D1003" s="82"/>
      <c r="E1003" s="82"/>
      <c r="F1003" s="82"/>
      <c r="G1003" s="82"/>
      <c r="H1003" s="82"/>
      <c r="I1003" s="82"/>
      <c r="J1003" s="82"/>
      <c r="K1003" s="82"/>
      <c r="L1003" s="82"/>
      <c r="M1003" s="82"/>
      <c r="N1003" s="82"/>
      <c r="O1003" s="82"/>
      <c r="P1003" s="82"/>
      <c r="Q1003" s="82"/>
      <c r="R1003" s="82"/>
      <c r="S1003" s="82"/>
      <c r="T1003" s="82"/>
      <c r="U1003" s="82"/>
      <c r="V1003" s="82"/>
      <c r="W1003" s="82"/>
      <c r="X1003" s="82"/>
      <c r="Y1003" s="82"/>
      <c r="Z1003" s="82"/>
      <c r="AA1003" s="82"/>
      <c r="AB1003" s="82"/>
      <c r="AC1003" s="82"/>
    </row>
    <row r="1004" spans="1:29" ht="15.75" customHeight="1">
      <c r="A1004" s="82"/>
      <c r="B1004" s="82"/>
      <c r="C1004" s="82"/>
      <c r="D1004" s="82"/>
      <c r="E1004" s="82"/>
      <c r="F1004" s="82"/>
      <c r="G1004" s="82"/>
      <c r="H1004" s="82"/>
      <c r="I1004" s="82"/>
      <c r="J1004" s="82"/>
      <c r="K1004" s="82"/>
      <c r="L1004" s="82"/>
      <c r="M1004" s="82"/>
      <c r="N1004" s="82"/>
      <c r="O1004" s="82"/>
      <c r="P1004" s="82"/>
      <c r="Q1004" s="82"/>
      <c r="R1004" s="82"/>
      <c r="S1004" s="82"/>
      <c r="T1004" s="82"/>
      <c r="U1004" s="82"/>
      <c r="V1004" s="82"/>
      <c r="W1004" s="82"/>
      <c r="X1004" s="82"/>
      <c r="Y1004" s="82"/>
      <c r="Z1004" s="82"/>
      <c r="AA1004" s="82"/>
      <c r="AB1004" s="82"/>
      <c r="AC1004" s="82"/>
    </row>
    <row r="1005" spans="1:29" ht="15.75" customHeight="1">
      <c r="A1005" s="82"/>
      <c r="B1005" s="82"/>
      <c r="C1005" s="82"/>
      <c r="D1005" s="82"/>
      <c r="E1005" s="82"/>
      <c r="F1005" s="82"/>
      <c r="G1005" s="82"/>
      <c r="H1005" s="82"/>
      <c r="I1005" s="82"/>
      <c r="J1005" s="82"/>
      <c r="K1005" s="82"/>
      <c r="L1005" s="82"/>
      <c r="M1005" s="82"/>
      <c r="N1005" s="82"/>
      <c r="O1005" s="82"/>
      <c r="P1005" s="82"/>
      <c r="Q1005" s="82"/>
      <c r="R1005" s="82"/>
      <c r="S1005" s="82"/>
      <c r="T1005" s="82"/>
      <c r="U1005" s="82"/>
      <c r="V1005" s="82"/>
      <c r="W1005" s="82"/>
      <c r="X1005" s="82"/>
      <c r="Y1005" s="82"/>
      <c r="Z1005" s="82"/>
      <c r="AA1005" s="82"/>
      <c r="AB1005" s="82"/>
      <c r="AC1005" s="82"/>
    </row>
    <row r="1006" spans="1:29" ht="15.75" customHeight="1">
      <c r="A1006" s="82"/>
      <c r="B1006" s="82"/>
      <c r="C1006" s="82"/>
      <c r="D1006" s="82"/>
      <c r="E1006" s="82"/>
      <c r="F1006" s="82"/>
      <c r="G1006" s="82"/>
      <c r="H1006" s="82"/>
      <c r="I1006" s="82"/>
      <c r="J1006" s="82"/>
      <c r="K1006" s="82"/>
      <c r="L1006" s="82"/>
      <c r="M1006" s="82"/>
      <c r="N1006" s="82"/>
      <c r="O1006" s="82"/>
      <c r="P1006" s="82"/>
      <c r="Q1006" s="82"/>
      <c r="R1006" s="82"/>
      <c r="S1006" s="82"/>
      <c r="T1006" s="82"/>
      <c r="U1006" s="82"/>
      <c r="V1006" s="82"/>
      <c r="W1006" s="82"/>
      <c r="X1006" s="82"/>
      <c r="Y1006" s="82"/>
      <c r="Z1006" s="82"/>
      <c r="AA1006" s="82"/>
      <c r="AB1006" s="82"/>
      <c r="AC1006" s="82"/>
    </row>
    <row r="1007" spans="1:29" ht="15.75" customHeight="1">
      <c r="A1007" s="82"/>
      <c r="B1007" s="82"/>
      <c r="C1007" s="82"/>
      <c r="D1007" s="82"/>
      <c r="E1007" s="82"/>
      <c r="F1007" s="82"/>
      <c r="G1007" s="82"/>
      <c r="H1007" s="82"/>
      <c r="I1007" s="82"/>
      <c r="J1007" s="82"/>
      <c r="K1007" s="82"/>
      <c r="L1007" s="82"/>
      <c r="M1007" s="82"/>
      <c r="N1007" s="82"/>
      <c r="O1007" s="82"/>
      <c r="P1007" s="82"/>
      <c r="Q1007" s="82"/>
      <c r="R1007" s="82"/>
      <c r="S1007" s="82"/>
      <c r="T1007" s="82"/>
      <c r="U1007" s="82"/>
      <c r="V1007" s="82"/>
      <c r="W1007" s="82"/>
      <c r="X1007" s="82"/>
      <c r="Y1007" s="82"/>
      <c r="Z1007" s="82"/>
      <c r="AA1007" s="82"/>
      <c r="AB1007" s="82"/>
      <c r="AC1007" s="82"/>
    </row>
    <row r="1008" spans="1:29" ht="15.75" customHeight="1">
      <c r="A1008" s="82"/>
      <c r="B1008" s="82"/>
      <c r="C1008" s="82"/>
      <c r="D1008" s="82"/>
      <c r="E1008" s="82"/>
      <c r="F1008" s="82"/>
      <c r="G1008" s="82"/>
      <c r="H1008" s="82"/>
      <c r="I1008" s="82"/>
      <c r="J1008" s="82"/>
      <c r="K1008" s="82"/>
      <c r="L1008" s="82"/>
      <c r="M1008" s="82"/>
      <c r="N1008" s="82"/>
      <c r="O1008" s="82"/>
      <c r="P1008" s="82"/>
      <c r="Q1008" s="82"/>
      <c r="R1008" s="82"/>
      <c r="S1008" s="82"/>
      <c r="T1008" s="82"/>
      <c r="U1008" s="82"/>
      <c r="V1008" s="82"/>
      <c r="W1008" s="82"/>
      <c r="X1008" s="82"/>
      <c r="Y1008" s="82"/>
      <c r="Z1008" s="82"/>
      <c r="AA1008" s="82"/>
      <c r="AB1008" s="82"/>
      <c r="AC1008" s="82"/>
    </row>
    <row r="1009" spans="1:29" ht="15.75" customHeight="1">
      <c r="A1009" s="82"/>
      <c r="B1009" s="82"/>
      <c r="C1009" s="82"/>
      <c r="D1009" s="82"/>
      <c r="E1009" s="82"/>
      <c r="F1009" s="82"/>
      <c r="G1009" s="82"/>
      <c r="H1009" s="82"/>
      <c r="I1009" s="82"/>
      <c r="J1009" s="82"/>
      <c r="K1009" s="82"/>
      <c r="L1009" s="82"/>
      <c r="M1009" s="82"/>
      <c r="N1009" s="82"/>
      <c r="O1009" s="82"/>
      <c r="P1009" s="82"/>
      <c r="Q1009" s="82"/>
      <c r="R1009" s="82"/>
      <c r="S1009" s="82"/>
      <c r="T1009" s="82"/>
      <c r="U1009" s="82"/>
      <c r="V1009" s="82"/>
      <c r="W1009" s="82"/>
      <c r="X1009" s="82"/>
      <c r="Y1009" s="82"/>
      <c r="Z1009" s="82"/>
      <c r="AA1009" s="82"/>
      <c r="AB1009" s="82"/>
      <c r="AC1009" s="82"/>
    </row>
    <row r="1010" spans="1:29" ht="15.75" customHeight="1">
      <c r="A1010" s="82"/>
      <c r="B1010" s="82"/>
      <c r="C1010" s="82"/>
      <c r="D1010" s="82"/>
      <c r="E1010" s="82"/>
      <c r="F1010" s="82"/>
      <c r="G1010" s="82"/>
      <c r="H1010" s="82"/>
      <c r="I1010" s="82"/>
      <c r="J1010" s="82"/>
      <c r="K1010" s="82"/>
      <c r="L1010" s="82"/>
      <c r="M1010" s="82"/>
      <c r="N1010" s="82"/>
      <c r="O1010" s="82"/>
      <c r="P1010" s="82"/>
      <c r="Q1010" s="82"/>
      <c r="R1010" s="82"/>
      <c r="S1010" s="82"/>
      <c r="T1010" s="82"/>
      <c r="U1010" s="82"/>
      <c r="V1010" s="82"/>
      <c r="W1010" s="82"/>
      <c r="X1010" s="82"/>
      <c r="Y1010" s="82"/>
      <c r="Z1010" s="82"/>
      <c r="AA1010" s="82"/>
      <c r="AB1010" s="82"/>
      <c r="AC1010" s="82"/>
    </row>
    <row r="1011" spans="1:29" ht="15.75" customHeight="1">
      <c r="A1011" s="82"/>
      <c r="B1011" s="82"/>
      <c r="C1011" s="82"/>
      <c r="D1011" s="82"/>
      <c r="E1011" s="82"/>
      <c r="F1011" s="82"/>
      <c r="G1011" s="82"/>
      <c r="H1011" s="82"/>
      <c r="I1011" s="82"/>
      <c r="J1011" s="82"/>
      <c r="K1011" s="82"/>
      <c r="L1011" s="82"/>
      <c r="M1011" s="82"/>
      <c r="N1011" s="82"/>
      <c r="O1011" s="82"/>
      <c r="P1011" s="82"/>
      <c r="Q1011" s="82"/>
      <c r="R1011" s="82"/>
      <c r="S1011" s="82"/>
      <c r="T1011" s="82"/>
      <c r="U1011" s="82"/>
      <c r="V1011" s="82"/>
      <c r="W1011" s="82"/>
      <c r="X1011" s="82"/>
      <c r="Y1011" s="82"/>
      <c r="Z1011" s="82"/>
      <c r="AA1011" s="82"/>
      <c r="AB1011" s="82"/>
      <c r="AC1011" s="82"/>
    </row>
  </sheetData>
  <mergeCells count="58">
    <mergeCell ref="E30:E31"/>
    <mergeCell ref="A39:A78"/>
    <mergeCell ref="E47:E48"/>
    <mergeCell ref="E49:E50"/>
    <mergeCell ref="E51:E52"/>
    <mergeCell ref="E53:E54"/>
    <mergeCell ref="E55:E56"/>
    <mergeCell ref="E57:E58"/>
    <mergeCell ref="E59:E60"/>
    <mergeCell ref="E61:E62"/>
    <mergeCell ref="E63:E64"/>
    <mergeCell ref="E65:E66"/>
    <mergeCell ref="E67:E68"/>
    <mergeCell ref="E69:E70"/>
    <mergeCell ref="E71:E72"/>
    <mergeCell ref="E73:E74"/>
    <mergeCell ref="H43:W43"/>
    <mergeCell ref="E43:E44"/>
    <mergeCell ref="E45:E46"/>
    <mergeCell ref="E75:E76"/>
    <mergeCell ref="E77:E78"/>
    <mergeCell ref="C42:D42"/>
    <mergeCell ref="B43:B44"/>
    <mergeCell ref="C43:C44"/>
    <mergeCell ref="D43:D44"/>
    <mergeCell ref="G43:G44"/>
    <mergeCell ref="H30:W30"/>
    <mergeCell ref="A38:W38"/>
    <mergeCell ref="C39:W39"/>
    <mergeCell ref="C40:G40"/>
    <mergeCell ref="D18:D19"/>
    <mergeCell ref="E18:E19"/>
    <mergeCell ref="H18:W18"/>
    <mergeCell ref="C26:W26"/>
    <mergeCell ref="C27:G27"/>
    <mergeCell ref="F29:G29"/>
    <mergeCell ref="G30:G31"/>
    <mergeCell ref="A14:A24"/>
    <mergeCell ref="A26:A36"/>
    <mergeCell ref="B30:B31"/>
    <mergeCell ref="C30:C31"/>
    <mergeCell ref="D30:D31"/>
    <mergeCell ref="C15:G15"/>
    <mergeCell ref="F17:G17"/>
    <mergeCell ref="B18:B19"/>
    <mergeCell ref="C18:C19"/>
    <mergeCell ref="G18:G19"/>
    <mergeCell ref="H6:W6"/>
    <mergeCell ref="C14:W14"/>
    <mergeCell ref="A1:W1"/>
    <mergeCell ref="A2:A12"/>
    <mergeCell ref="C2:W2"/>
    <mergeCell ref="C3:G3"/>
    <mergeCell ref="B6:B7"/>
    <mergeCell ref="C6:C7"/>
    <mergeCell ref="D6:D7"/>
    <mergeCell ref="E6:E7"/>
    <mergeCell ref="G6:G7"/>
  </mergeCells>
  <phoneticPr fontId="29" type="noConversion"/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1000"/>
  <sheetViews>
    <sheetView workbookViewId="0">
      <selection activeCell="E8" sqref="E8"/>
    </sheetView>
  </sheetViews>
  <sheetFormatPr defaultColWidth="12.59765625" defaultRowHeight="15" customHeight="1"/>
  <cols>
    <col min="1" max="1" width="7.59765625" customWidth="1"/>
    <col min="2" max="2" width="13.09765625" customWidth="1"/>
    <col min="3" max="3" width="11.69921875" customWidth="1"/>
    <col min="4" max="4" width="10.8984375" customWidth="1"/>
    <col min="5" max="5" width="27.3984375" customWidth="1"/>
    <col min="6" max="6" width="20.3984375" customWidth="1"/>
    <col min="7" max="7" width="13.59765625" customWidth="1"/>
    <col min="8" max="8" width="38.59765625" customWidth="1"/>
    <col min="9" max="24" width="6.5" customWidth="1"/>
    <col min="25" max="27" width="9.59765625" customWidth="1"/>
  </cols>
  <sheetData>
    <row r="1" spans="1:27" ht="16.5" customHeight="1">
      <c r="A1" s="249" t="s">
        <v>1654</v>
      </c>
      <c r="B1" s="250"/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  <c r="O1" s="250"/>
      <c r="P1" s="250"/>
      <c r="Q1" s="250"/>
      <c r="R1" s="250"/>
      <c r="S1" s="250"/>
      <c r="T1" s="250"/>
      <c r="U1" s="250"/>
      <c r="V1" s="250"/>
      <c r="W1" s="250"/>
      <c r="X1" s="251"/>
      <c r="Y1" s="101"/>
      <c r="Z1" s="101"/>
      <c r="AA1" s="101"/>
    </row>
    <row r="2" spans="1:27" ht="16.5" customHeight="1">
      <c r="A2" s="271" t="s">
        <v>1655</v>
      </c>
      <c r="B2" s="102" t="s">
        <v>1540</v>
      </c>
      <c r="C2" s="255" t="s">
        <v>1656</v>
      </c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14"/>
      <c r="Q2" s="214"/>
      <c r="R2" s="214"/>
      <c r="S2" s="214"/>
      <c r="T2" s="214"/>
      <c r="U2" s="214"/>
      <c r="V2" s="214"/>
      <c r="W2" s="214"/>
      <c r="X2" s="215"/>
      <c r="Y2" s="101"/>
      <c r="Z2" s="101"/>
      <c r="AA2" s="101"/>
    </row>
    <row r="3" spans="1:27" ht="16.5" customHeight="1">
      <c r="A3" s="253"/>
      <c r="B3" s="102" t="s">
        <v>1542</v>
      </c>
      <c r="C3" s="272" t="s">
        <v>1657</v>
      </c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214"/>
      <c r="Q3" s="214"/>
      <c r="R3" s="214"/>
      <c r="S3" s="214"/>
      <c r="T3" s="214"/>
      <c r="U3" s="214"/>
      <c r="V3" s="214"/>
      <c r="W3" s="214"/>
      <c r="X3" s="215"/>
      <c r="Y3" s="101"/>
      <c r="Z3" s="101"/>
      <c r="AA3" s="101"/>
    </row>
    <row r="4" spans="1:27" ht="16.5" customHeight="1">
      <c r="A4" s="253"/>
      <c r="B4" s="102" t="s">
        <v>1544</v>
      </c>
      <c r="C4" s="273" t="s">
        <v>1658</v>
      </c>
      <c r="D4" s="215"/>
      <c r="E4" s="108"/>
      <c r="F4" s="106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101"/>
      <c r="Z4" s="101"/>
      <c r="AA4" s="101"/>
    </row>
    <row r="5" spans="1:27" ht="16.5" customHeight="1">
      <c r="A5" s="253"/>
      <c r="B5" s="102" t="s">
        <v>1547</v>
      </c>
      <c r="C5" s="107">
        <v>2</v>
      </c>
      <c r="D5" s="108"/>
      <c r="E5" s="108"/>
      <c r="F5" s="106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101"/>
      <c r="Z5" s="101"/>
      <c r="AA5" s="101"/>
    </row>
    <row r="6" spans="1:27" ht="16.5" customHeight="1">
      <c r="A6" s="253"/>
      <c r="B6" s="257" t="s">
        <v>1550</v>
      </c>
      <c r="C6" s="274" t="s">
        <v>1551</v>
      </c>
      <c r="D6" s="239"/>
      <c r="E6" s="259" t="s">
        <v>1552</v>
      </c>
      <c r="F6" s="259" t="s">
        <v>1553</v>
      </c>
      <c r="G6" s="109" t="s">
        <v>1554</v>
      </c>
      <c r="H6" s="257" t="s">
        <v>1555</v>
      </c>
      <c r="I6" s="247" t="s">
        <v>1556</v>
      </c>
      <c r="J6" s="214"/>
      <c r="K6" s="214"/>
      <c r="L6" s="214"/>
      <c r="M6" s="214"/>
      <c r="N6" s="214"/>
      <c r="O6" s="214"/>
      <c r="P6" s="214"/>
      <c r="Q6" s="214"/>
      <c r="R6" s="214"/>
      <c r="S6" s="214"/>
      <c r="T6" s="214"/>
      <c r="U6" s="214"/>
      <c r="V6" s="214"/>
      <c r="W6" s="214"/>
      <c r="X6" s="215"/>
      <c r="Y6" s="101"/>
      <c r="Z6" s="101"/>
      <c r="AA6" s="101"/>
    </row>
    <row r="7" spans="1:27" ht="16.5" customHeight="1">
      <c r="A7" s="253"/>
      <c r="B7" s="219"/>
      <c r="C7" s="240"/>
      <c r="D7" s="241"/>
      <c r="E7" s="219"/>
      <c r="F7" s="219"/>
      <c r="G7" s="109" t="s">
        <v>1557</v>
      </c>
      <c r="H7" s="219"/>
      <c r="I7" s="109">
        <v>15</v>
      </c>
      <c r="J7" s="109">
        <v>14</v>
      </c>
      <c r="K7" s="109">
        <v>13</v>
      </c>
      <c r="L7" s="109">
        <v>12</v>
      </c>
      <c r="M7" s="109">
        <v>11</v>
      </c>
      <c r="N7" s="109">
        <v>10</v>
      </c>
      <c r="O7" s="109">
        <v>9</v>
      </c>
      <c r="P7" s="109">
        <v>8</v>
      </c>
      <c r="Q7" s="109">
        <v>7</v>
      </c>
      <c r="R7" s="109">
        <v>6</v>
      </c>
      <c r="S7" s="109">
        <v>5</v>
      </c>
      <c r="T7" s="109">
        <v>4</v>
      </c>
      <c r="U7" s="109">
        <v>3</v>
      </c>
      <c r="V7" s="109">
        <v>2</v>
      </c>
      <c r="W7" s="109">
        <v>1</v>
      </c>
      <c r="X7" s="109">
        <v>0</v>
      </c>
      <c r="Y7" s="101"/>
      <c r="Z7" s="101"/>
      <c r="AA7" s="101"/>
    </row>
    <row r="8" spans="1:27" ht="16.5" customHeight="1">
      <c r="A8" s="254"/>
      <c r="B8" s="110">
        <v>1</v>
      </c>
      <c r="C8" s="111" t="s">
        <v>1558</v>
      </c>
      <c r="D8" s="36">
        <v>17999</v>
      </c>
      <c r="E8" s="36" t="s">
        <v>1655</v>
      </c>
      <c r="F8" s="36"/>
      <c r="G8" s="36" t="s">
        <v>1560</v>
      </c>
      <c r="H8" s="36" t="s">
        <v>1659</v>
      </c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133"/>
      <c r="Z8" s="101"/>
      <c r="AA8" s="101"/>
    </row>
    <row r="9" spans="1:27" ht="16.5" customHeight="1">
      <c r="A9" s="134"/>
      <c r="B9" s="110">
        <v>2</v>
      </c>
      <c r="C9" s="111" t="s">
        <v>1562</v>
      </c>
      <c r="D9" s="36">
        <v>18000</v>
      </c>
      <c r="E9" s="36" t="s">
        <v>1655</v>
      </c>
      <c r="F9" s="36"/>
      <c r="G9" s="36" t="s">
        <v>1560</v>
      </c>
      <c r="H9" s="36" t="s">
        <v>1659</v>
      </c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133"/>
      <c r="Z9" s="101"/>
      <c r="AA9" s="101"/>
    </row>
    <row r="10" spans="1:27" ht="16.5" customHeight="1">
      <c r="A10" s="114"/>
      <c r="B10" s="114"/>
      <c r="C10" s="114"/>
      <c r="D10" s="114"/>
      <c r="E10" s="114"/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4"/>
      <c r="S10" s="114"/>
      <c r="T10" s="114"/>
      <c r="U10" s="114"/>
      <c r="V10" s="114"/>
      <c r="W10" s="115"/>
      <c r="X10" s="115"/>
      <c r="Y10" s="101"/>
      <c r="Z10" s="101"/>
      <c r="AA10" s="101"/>
    </row>
    <row r="11" spans="1:27" ht="16.5" customHeight="1">
      <c r="A11" s="249" t="s">
        <v>1660</v>
      </c>
      <c r="B11" s="250"/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1"/>
      <c r="Y11" s="101"/>
      <c r="Z11" s="101"/>
      <c r="AA11" s="101"/>
    </row>
    <row r="12" spans="1:27" ht="16.5" customHeight="1">
      <c r="A12" s="275" t="s">
        <v>1661</v>
      </c>
      <c r="B12" s="102" t="s">
        <v>1540</v>
      </c>
      <c r="C12" s="255" t="s">
        <v>1662</v>
      </c>
      <c r="D12" s="214"/>
      <c r="E12" s="214"/>
      <c r="F12" s="214"/>
      <c r="G12" s="214"/>
      <c r="H12" s="214"/>
      <c r="I12" s="214"/>
      <c r="J12" s="214"/>
      <c r="K12" s="214"/>
      <c r="L12" s="214"/>
      <c r="M12" s="214"/>
      <c r="N12" s="214"/>
      <c r="O12" s="214"/>
      <c r="P12" s="214"/>
      <c r="Q12" s="214"/>
      <c r="R12" s="214"/>
      <c r="S12" s="214"/>
      <c r="T12" s="214"/>
      <c r="U12" s="214"/>
      <c r="V12" s="214"/>
      <c r="W12" s="214"/>
      <c r="X12" s="215"/>
      <c r="Y12" s="101"/>
      <c r="Z12" s="101"/>
      <c r="AA12" s="101"/>
    </row>
    <row r="13" spans="1:27" ht="16.5" customHeight="1">
      <c r="A13" s="269"/>
      <c r="B13" s="102" t="s">
        <v>1542</v>
      </c>
      <c r="C13" s="256" t="s">
        <v>1657</v>
      </c>
      <c r="D13" s="214"/>
      <c r="E13" s="214"/>
      <c r="F13" s="214"/>
      <c r="G13" s="214"/>
      <c r="H13" s="214"/>
      <c r="I13" s="214"/>
      <c r="J13" s="214"/>
      <c r="K13" s="214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214"/>
      <c r="X13" s="215"/>
      <c r="Y13" s="101"/>
      <c r="Z13" s="101"/>
      <c r="AA13" s="101"/>
    </row>
    <row r="14" spans="1:27" ht="16.5" customHeight="1">
      <c r="A14" s="269"/>
      <c r="B14" s="102" t="s">
        <v>1544</v>
      </c>
      <c r="C14" s="104" t="s">
        <v>1663</v>
      </c>
      <c r="D14" s="105" t="s">
        <v>1664</v>
      </c>
      <c r="E14" s="16"/>
      <c r="F14" s="106" t="s">
        <v>1665</v>
      </c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101"/>
      <c r="Z14" s="101"/>
      <c r="AA14" s="101"/>
    </row>
    <row r="15" spans="1:27" ht="16.5" customHeight="1">
      <c r="A15" s="269"/>
      <c r="B15" s="102" t="s">
        <v>1547</v>
      </c>
      <c r="C15" s="107" t="s">
        <v>1666</v>
      </c>
      <c r="D15" s="108"/>
      <c r="E15" s="108"/>
      <c r="F15" s="106" t="s">
        <v>1597</v>
      </c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101"/>
      <c r="Z15" s="101"/>
      <c r="AA15" s="101"/>
    </row>
    <row r="16" spans="1:27" ht="16.5" customHeight="1">
      <c r="A16" s="269"/>
      <c r="B16" s="257" t="s">
        <v>1550</v>
      </c>
      <c r="C16" s="274" t="s">
        <v>1551</v>
      </c>
      <c r="D16" s="239"/>
      <c r="E16" s="259" t="s">
        <v>1552</v>
      </c>
      <c r="F16" s="259" t="s">
        <v>1553</v>
      </c>
      <c r="G16" s="109" t="s">
        <v>1554</v>
      </c>
      <c r="H16" s="257" t="s">
        <v>1555</v>
      </c>
      <c r="I16" s="247" t="s">
        <v>1556</v>
      </c>
      <c r="J16" s="214"/>
      <c r="K16" s="214"/>
      <c r="L16" s="214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5"/>
      <c r="Y16" s="101"/>
      <c r="Z16" s="101"/>
      <c r="AA16" s="101"/>
    </row>
    <row r="17" spans="1:27" ht="16.5" customHeight="1">
      <c r="A17" s="269"/>
      <c r="B17" s="219"/>
      <c r="C17" s="240"/>
      <c r="D17" s="241"/>
      <c r="E17" s="219"/>
      <c r="F17" s="219"/>
      <c r="G17" s="109" t="s">
        <v>1557</v>
      </c>
      <c r="H17" s="219"/>
      <c r="I17" s="109">
        <v>15</v>
      </c>
      <c r="J17" s="109">
        <v>14</v>
      </c>
      <c r="K17" s="109">
        <v>13</v>
      </c>
      <c r="L17" s="109">
        <v>12</v>
      </c>
      <c r="M17" s="109">
        <v>11</v>
      </c>
      <c r="N17" s="109">
        <v>10</v>
      </c>
      <c r="O17" s="109">
        <v>9</v>
      </c>
      <c r="P17" s="109">
        <v>8</v>
      </c>
      <c r="Q17" s="109">
        <v>7</v>
      </c>
      <c r="R17" s="109">
        <v>6</v>
      </c>
      <c r="S17" s="109">
        <v>5</v>
      </c>
      <c r="T17" s="109">
        <v>4</v>
      </c>
      <c r="U17" s="109">
        <v>3</v>
      </c>
      <c r="V17" s="109">
        <v>2</v>
      </c>
      <c r="W17" s="109">
        <v>1</v>
      </c>
      <c r="X17" s="109">
        <v>0</v>
      </c>
      <c r="Y17" s="101"/>
      <c r="Z17" s="101"/>
      <c r="AA17" s="101"/>
    </row>
    <row r="18" spans="1:27" ht="16.5" customHeight="1">
      <c r="A18" s="269"/>
      <c r="B18" s="110">
        <v>1</v>
      </c>
      <c r="C18" s="111" t="s">
        <v>1558</v>
      </c>
      <c r="D18" s="279">
        <v>18001</v>
      </c>
      <c r="E18" s="36" t="s">
        <v>1599</v>
      </c>
      <c r="F18" s="265" t="s">
        <v>1600</v>
      </c>
      <c r="G18" s="135" t="s">
        <v>1560</v>
      </c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101"/>
      <c r="Z18" s="101"/>
      <c r="AA18" s="101"/>
    </row>
    <row r="19" spans="1:27" ht="16.5" customHeight="1">
      <c r="A19" s="269"/>
      <c r="B19" s="110">
        <v>2</v>
      </c>
      <c r="C19" s="110" t="s">
        <v>1562</v>
      </c>
      <c r="D19" s="219"/>
      <c r="E19" s="36" t="s">
        <v>1667</v>
      </c>
      <c r="F19" s="219"/>
      <c r="G19" s="36" t="s">
        <v>1560</v>
      </c>
      <c r="H19" s="36" t="s">
        <v>1668</v>
      </c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101"/>
      <c r="Z19" s="101"/>
      <c r="AA19" s="101"/>
    </row>
    <row r="20" spans="1:27" ht="16.5" customHeight="1">
      <c r="A20" s="269"/>
      <c r="B20" s="110">
        <v>3</v>
      </c>
      <c r="C20" s="111" t="s">
        <v>1568</v>
      </c>
      <c r="D20" s="276">
        <v>18003</v>
      </c>
      <c r="E20" s="36" t="s">
        <v>1599</v>
      </c>
      <c r="F20" s="266" t="s">
        <v>1606</v>
      </c>
      <c r="G20" s="135" t="s">
        <v>1560</v>
      </c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101"/>
      <c r="Z20" s="101"/>
      <c r="AA20" s="101"/>
    </row>
    <row r="21" spans="1:27" ht="16.5" customHeight="1">
      <c r="A21" s="269"/>
      <c r="B21" s="110">
        <v>4</v>
      </c>
      <c r="C21" s="110" t="s">
        <v>1571</v>
      </c>
      <c r="D21" s="219"/>
      <c r="E21" s="36" t="s">
        <v>1667</v>
      </c>
      <c r="F21" s="219"/>
      <c r="G21" s="36" t="s">
        <v>1560</v>
      </c>
      <c r="H21" s="36" t="s">
        <v>1669</v>
      </c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101"/>
      <c r="Z21" s="101"/>
      <c r="AA21" s="101"/>
    </row>
    <row r="22" spans="1:27" ht="16.5" customHeight="1">
      <c r="A22" s="269"/>
      <c r="B22" s="110">
        <v>5</v>
      </c>
      <c r="C22" s="111" t="s">
        <v>1573</v>
      </c>
      <c r="D22" s="276">
        <f>D20+2</f>
        <v>18005</v>
      </c>
      <c r="E22" s="36" t="s">
        <v>1599</v>
      </c>
      <c r="F22" s="266" t="s">
        <v>1610</v>
      </c>
      <c r="G22" s="135" t="s">
        <v>1560</v>
      </c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101"/>
      <c r="Z22" s="101"/>
      <c r="AA22" s="101"/>
    </row>
    <row r="23" spans="1:27" ht="16.5" customHeight="1">
      <c r="A23" s="269"/>
      <c r="B23" s="110">
        <v>6</v>
      </c>
      <c r="C23" s="110" t="s">
        <v>1670</v>
      </c>
      <c r="D23" s="219"/>
      <c r="E23" s="36" t="s">
        <v>1667</v>
      </c>
      <c r="F23" s="219"/>
      <c r="G23" s="36" t="s">
        <v>1560</v>
      </c>
      <c r="H23" s="36" t="s">
        <v>1671</v>
      </c>
      <c r="I23" s="1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101"/>
      <c r="Z23" s="101"/>
      <c r="AA23" s="101"/>
    </row>
    <row r="24" spans="1:27" ht="16.5" customHeight="1">
      <c r="A24" s="269"/>
      <c r="B24" s="110">
        <v>7</v>
      </c>
      <c r="C24" s="111" t="s">
        <v>1672</v>
      </c>
      <c r="D24" s="276">
        <f>D22+2</f>
        <v>18007</v>
      </c>
      <c r="E24" s="36" t="s">
        <v>1599</v>
      </c>
      <c r="F24" s="266" t="s">
        <v>1613</v>
      </c>
      <c r="G24" s="135" t="s">
        <v>1560</v>
      </c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101"/>
      <c r="Z24" s="101"/>
      <c r="AA24" s="101"/>
    </row>
    <row r="25" spans="1:27" ht="16.5" customHeight="1">
      <c r="A25" s="269"/>
      <c r="B25" s="110">
        <v>8</v>
      </c>
      <c r="C25" s="110" t="s">
        <v>1673</v>
      </c>
      <c r="D25" s="219"/>
      <c r="E25" s="36" t="s">
        <v>1667</v>
      </c>
      <c r="F25" s="219"/>
      <c r="G25" s="36" t="s">
        <v>1560</v>
      </c>
      <c r="H25" s="36" t="s">
        <v>1674</v>
      </c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101"/>
      <c r="Z25" s="101"/>
      <c r="AA25" s="101"/>
    </row>
    <row r="26" spans="1:27" ht="16.5" customHeight="1">
      <c r="A26" s="269"/>
      <c r="B26" s="110">
        <v>9</v>
      </c>
      <c r="C26" s="111" t="s">
        <v>1675</v>
      </c>
      <c r="D26" s="276">
        <f>D24+2</f>
        <v>18009</v>
      </c>
      <c r="E26" s="36" t="s">
        <v>1599</v>
      </c>
      <c r="F26" s="266" t="s">
        <v>1616</v>
      </c>
      <c r="G26" s="135" t="s">
        <v>1560</v>
      </c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101"/>
      <c r="Z26" s="101"/>
      <c r="AA26" s="101"/>
    </row>
    <row r="27" spans="1:27" ht="16.5" customHeight="1">
      <c r="A27" s="269"/>
      <c r="B27" s="110">
        <v>10</v>
      </c>
      <c r="C27" s="110" t="s">
        <v>1676</v>
      </c>
      <c r="D27" s="219"/>
      <c r="E27" s="36" t="s">
        <v>1667</v>
      </c>
      <c r="F27" s="219"/>
      <c r="G27" s="36" t="s">
        <v>1560</v>
      </c>
      <c r="H27" s="36" t="s">
        <v>1677</v>
      </c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101"/>
      <c r="Z27" s="101"/>
      <c r="AA27" s="101"/>
    </row>
    <row r="28" spans="1:27" ht="16.5" customHeight="1">
      <c r="A28" s="269"/>
      <c r="B28" s="110">
        <v>11</v>
      </c>
      <c r="C28" s="111" t="s">
        <v>1678</v>
      </c>
      <c r="D28" s="276">
        <f>D26+2</f>
        <v>18011</v>
      </c>
      <c r="E28" s="36" t="s">
        <v>1599</v>
      </c>
      <c r="F28" s="266" t="s">
        <v>1619</v>
      </c>
      <c r="G28" s="135" t="s">
        <v>1560</v>
      </c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101"/>
      <c r="Z28" s="101"/>
      <c r="AA28" s="101"/>
    </row>
    <row r="29" spans="1:27" ht="16.5" customHeight="1">
      <c r="A29" s="269"/>
      <c r="B29" s="110">
        <v>12</v>
      </c>
      <c r="C29" s="110" t="s">
        <v>1679</v>
      </c>
      <c r="D29" s="219"/>
      <c r="E29" s="36" t="s">
        <v>1667</v>
      </c>
      <c r="F29" s="219"/>
      <c r="G29" s="36" t="s">
        <v>1560</v>
      </c>
      <c r="H29" s="36" t="s">
        <v>1680</v>
      </c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101"/>
      <c r="Z29" s="101"/>
      <c r="AA29" s="101"/>
    </row>
    <row r="30" spans="1:27" ht="16.5" customHeight="1">
      <c r="A30" s="269"/>
      <c r="B30" s="110">
        <v>13</v>
      </c>
      <c r="C30" s="111" t="s">
        <v>1681</v>
      </c>
      <c r="D30" s="276">
        <f>D28+2</f>
        <v>18013</v>
      </c>
      <c r="E30" s="36" t="s">
        <v>1599</v>
      </c>
      <c r="F30" s="266" t="s">
        <v>1622</v>
      </c>
      <c r="G30" s="135" t="s">
        <v>1560</v>
      </c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101"/>
      <c r="Z30" s="101"/>
      <c r="AA30" s="101"/>
    </row>
    <row r="31" spans="1:27" ht="16.5" customHeight="1">
      <c r="A31" s="269"/>
      <c r="B31" s="110">
        <v>14</v>
      </c>
      <c r="C31" s="110" t="s">
        <v>1682</v>
      </c>
      <c r="D31" s="219"/>
      <c r="E31" s="36" t="s">
        <v>1667</v>
      </c>
      <c r="F31" s="219"/>
      <c r="G31" s="36" t="s">
        <v>1560</v>
      </c>
      <c r="H31" s="36" t="s">
        <v>1683</v>
      </c>
      <c r="I31" s="1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101"/>
      <c r="Z31" s="101"/>
      <c r="AA31" s="101"/>
    </row>
    <row r="32" spans="1:27" ht="16.5" customHeight="1">
      <c r="A32" s="269"/>
      <c r="B32" s="137">
        <v>15</v>
      </c>
      <c r="C32" s="138" t="s">
        <v>1684</v>
      </c>
      <c r="D32" s="277">
        <f>D30+2</f>
        <v>18015</v>
      </c>
      <c r="E32" s="137" t="s">
        <v>1599</v>
      </c>
      <c r="F32" s="278" t="s">
        <v>1625</v>
      </c>
      <c r="G32" s="137" t="s">
        <v>1560</v>
      </c>
      <c r="H32" s="137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101"/>
      <c r="Z32" s="101"/>
      <c r="AA32" s="101"/>
    </row>
    <row r="33" spans="1:27" ht="16.5" customHeight="1">
      <c r="A33" s="269"/>
      <c r="B33" s="137">
        <v>16</v>
      </c>
      <c r="C33" s="137" t="s">
        <v>1685</v>
      </c>
      <c r="D33" s="219"/>
      <c r="E33" s="137" t="s">
        <v>1667</v>
      </c>
      <c r="F33" s="219"/>
      <c r="G33" s="137" t="s">
        <v>1560</v>
      </c>
      <c r="H33" s="137" t="s">
        <v>1686</v>
      </c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101"/>
      <c r="Z33" s="101"/>
      <c r="AA33" s="101"/>
    </row>
    <row r="34" spans="1:27" ht="16.5" customHeight="1">
      <c r="A34" s="269"/>
      <c r="B34" s="110">
        <v>17</v>
      </c>
      <c r="C34" s="111" t="s">
        <v>1687</v>
      </c>
      <c r="D34" s="276">
        <f>D32+2</f>
        <v>18017</v>
      </c>
      <c r="E34" s="36" t="s">
        <v>1599</v>
      </c>
      <c r="F34" s="266" t="s">
        <v>1628</v>
      </c>
      <c r="G34" s="135" t="s">
        <v>1560</v>
      </c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101"/>
      <c r="Z34" s="101"/>
      <c r="AA34" s="101"/>
    </row>
    <row r="35" spans="1:27" ht="16.5" customHeight="1">
      <c r="A35" s="269"/>
      <c r="B35" s="110">
        <v>18</v>
      </c>
      <c r="C35" s="110" t="s">
        <v>1688</v>
      </c>
      <c r="D35" s="219"/>
      <c r="E35" s="36" t="s">
        <v>1667</v>
      </c>
      <c r="F35" s="219"/>
      <c r="G35" s="36" t="s">
        <v>1560</v>
      </c>
      <c r="H35" s="36" t="s">
        <v>1689</v>
      </c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101"/>
      <c r="Z35" s="101"/>
      <c r="AA35" s="101"/>
    </row>
    <row r="36" spans="1:27" ht="16.5" customHeight="1">
      <c r="A36" s="269"/>
      <c r="B36" s="110">
        <v>19</v>
      </c>
      <c r="C36" s="111" t="s">
        <v>1690</v>
      </c>
      <c r="D36" s="276">
        <f>D34+2</f>
        <v>18019</v>
      </c>
      <c r="E36" s="36" t="s">
        <v>1599</v>
      </c>
      <c r="F36" s="266" t="s">
        <v>1631</v>
      </c>
      <c r="G36" s="135" t="s">
        <v>1560</v>
      </c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101"/>
      <c r="Z36" s="101"/>
      <c r="AA36" s="101"/>
    </row>
    <row r="37" spans="1:27" ht="16.5" customHeight="1">
      <c r="A37" s="269"/>
      <c r="B37" s="110">
        <v>20</v>
      </c>
      <c r="C37" s="110" t="s">
        <v>1691</v>
      </c>
      <c r="D37" s="219"/>
      <c r="E37" s="36" t="s">
        <v>1667</v>
      </c>
      <c r="F37" s="219"/>
      <c r="G37" s="36" t="s">
        <v>1560</v>
      </c>
      <c r="H37" s="36" t="s">
        <v>1692</v>
      </c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101"/>
      <c r="Z37" s="101"/>
      <c r="AA37" s="101"/>
    </row>
    <row r="38" spans="1:27" ht="16.5" customHeight="1">
      <c r="A38" s="269"/>
      <c r="B38" s="110">
        <v>21</v>
      </c>
      <c r="C38" s="111" t="s">
        <v>1693</v>
      </c>
      <c r="D38" s="276">
        <f>D36+2</f>
        <v>18021</v>
      </c>
      <c r="E38" s="36" t="s">
        <v>1599</v>
      </c>
      <c r="F38" s="266" t="s">
        <v>1634</v>
      </c>
      <c r="G38" s="135" t="s">
        <v>1560</v>
      </c>
      <c r="H38" s="36"/>
      <c r="I38" s="1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101"/>
      <c r="Z38" s="101"/>
      <c r="AA38" s="101"/>
    </row>
    <row r="39" spans="1:27" ht="16.5" customHeight="1">
      <c r="A39" s="269"/>
      <c r="B39" s="110">
        <v>22</v>
      </c>
      <c r="C39" s="110" t="s">
        <v>1694</v>
      </c>
      <c r="D39" s="219"/>
      <c r="E39" s="36" t="s">
        <v>1667</v>
      </c>
      <c r="F39" s="219"/>
      <c r="G39" s="36" t="s">
        <v>1560</v>
      </c>
      <c r="H39" s="36" t="s">
        <v>1695</v>
      </c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101"/>
      <c r="Z39" s="101"/>
      <c r="AA39" s="101"/>
    </row>
    <row r="40" spans="1:27" ht="16.5" customHeight="1">
      <c r="A40" s="269"/>
      <c r="B40" s="110">
        <v>23</v>
      </c>
      <c r="C40" s="111" t="s">
        <v>1696</v>
      </c>
      <c r="D40" s="276">
        <f>D38+2</f>
        <v>18023</v>
      </c>
      <c r="E40" s="36" t="s">
        <v>1599</v>
      </c>
      <c r="F40" s="266" t="s">
        <v>1637</v>
      </c>
      <c r="G40" s="135" t="s">
        <v>1560</v>
      </c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101"/>
      <c r="Z40" s="101"/>
      <c r="AA40" s="101"/>
    </row>
    <row r="41" spans="1:27" ht="16.5" customHeight="1">
      <c r="A41" s="269"/>
      <c r="B41" s="110">
        <v>24</v>
      </c>
      <c r="C41" s="110" t="s">
        <v>1697</v>
      </c>
      <c r="D41" s="219"/>
      <c r="E41" s="36" t="s">
        <v>1667</v>
      </c>
      <c r="F41" s="219"/>
      <c r="G41" s="36" t="s">
        <v>1560</v>
      </c>
      <c r="H41" s="36" t="s">
        <v>1698</v>
      </c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101"/>
      <c r="Z41" s="101"/>
      <c r="AA41" s="101"/>
    </row>
    <row r="42" spans="1:27" ht="16.5" customHeight="1">
      <c r="A42" s="269"/>
      <c r="B42" s="110">
        <v>25</v>
      </c>
      <c r="C42" s="111" t="s">
        <v>1699</v>
      </c>
      <c r="D42" s="276">
        <f>D40+2</f>
        <v>18025</v>
      </c>
      <c r="E42" s="36" t="s">
        <v>1599</v>
      </c>
      <c r="F42" s="266" t="s">
        <v>1640</v>
      </c>
      <c r="G42" s="135" t="s">
        <v>1560</v>
      </c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101"/>
      <c r="Z42" s="101"/>
      <c r="AA42" s="101"/>
    </row>
    <row r="43" spans="1:27" ht="16.5" customHeight="1">
      <c r="A43" s="269"/>
      <c r="B43" s="110">
        <v>26</v>
      </c>
      <c r="C43" s="110" t="s">
        <v>1700</v>
      </c>
      <c r="D43" s="219"/>
      <c r="E43" s="36" t="s">
        <v>1667</v>
      </c>
      <c r="F43" s="219"/>
      <c r="G43" s="36" t="s">
        <v>1560</v>
      </c>
      <c r="H43" s="36" t="s">
        <v>1701</v>
      </c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101"/>
      <c r="Z43" s="101"/>
      <c r="AA43" s="101"/>
    </row>
    <row r="44" spans="1:27" ht="16.5" customHeight="1">
      <c r="A44" s="269"/>
      <c r="B44" s="110">
        <v>27</v>
      </c>
      <c r="C44" s="111" t="s">
        <v>1702</v>
      </c>
      <c r="D44" s="276">
        <f>D42+2</f>
        <v>18027</v>
      </c>
      <c r="E44" s="36" t="s">
        <v>1599</v>
      </c>
      <c r="F44" s="266" t="s">
        <v>1643</v>
      </c>
      <c r="G44" s="135" t="s">
        <v>1560</v>
      </c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101"/>
      <c r="Z44" s="101"/>
      <c r="AA44" s="101"/>
    </row>
    <row r="45" spans="1:27" ht="16.5" customHeight="1">
      <c r="A45" s="269"/>
      <c r="B45" s="110">
        <v>28</v>
      </c>
      <c r="C45" s="110" t="s">
        <v>1703</v>
      </c>
      <c r="D45" s="219"/>
      <c r="E45" s="36" t="s">
        <v>1667</v>
      </c>
      <c r="F45" s="219"/>
      <c r="G45" s="36" t="s">
        <v>1560</v>
      </c>
      <c r="H45" s="36" t="s">
        <v>1704</v>
      </c>
      <c r="I45" s="1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101"/>
      <c r="Z45" s="101"/>
      <c r="AA45" s="101"/>
    </row>
    <row r="46" spans="1:27" ht="16.5" customHeight="1">
      <c r="A46" s="269"/>
      <c r="B46" s="110">
        <v>29</v>
      </c>
      <c r="C46" s="111" t="s">
        <v>1705</v>
      </c>
      <c r="D46" s="276">
        <f>D44+2</f>
        <v>18029</v>
      </c>
      <c r="E46" s="36" t="s">
        <v>1599</v>
      </c>
      <c r="F46" s="266" t="s">
        <v>1646</v>
      </c>
      <c r="G46" s="135" t="s">
        <v>1560</v>
      </c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101"/>
      <c r="Z46" s="101"/>
      <c r="AA46" s="101"/>
    </row>
    <row r="47" spans="1:27" ht="16.5" customHeight="1">
      <c r="A47" s="269"/>
      <c r="B47" s="110">
        <v>30</v>
      </c>
      <c r="C47" s="111" t="s">
        <v>1706</v>
      </c>
      <c r="D47" s="219"/>
      <c r="E47" s="36" t="s">
        <v>1667</v>
      </c>
      <c r="F47" s="219"/>
      <c r="G47" s="36" t="s">
        <v>1560</v>
      </c>
      <c r="H47" s="36" t="s">
        <v>1707</v>
      </c>
      <c r="I47" s="1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101"/>
      <c r="Z47" s="101"/>
      <c r="AA47" s="101"/>
    </row>
    <row r="48" spans="1:27" ht="16.5" customHeight="1">
      <c r="A48" s="269"/>
      <c r="B48" s="110">
        <v>31</v>
      </c>
      <c r="C48" s="139">
        <f>30</f>
        <v>30</v>
      </c>
      <c r="D48" s="276">
        <f>D46+2</f>
        <v>18031</v>
      </c>
      <c r="E48" s="69" t="s">
        <v>1599</v>
      </c>
      <c r="F48" s="266" t="s">
        <v>1649</v>
      </c>
      <c r="G48" s="135" t="s">
        <v>1560</v>
      </c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36"/>
      <c r="Y48" s="101"/>
      <c r="Z48" s="101"/>
      <c r="AA48" s="101"/>
    </row>
    <row r="49" spans="1:27" ht="16.5" customHeight="1">
      <c r="A49" s="269"/>
      <c r="B49" s="110">
        <v>32</v>
      </c>
      <c r="C49" s="140">
        <f>31</f>
        <v>31</v>
      </c>
      <c r="D49" s="219"/>
      <c r="E49" s="74" t="s">
        <v>1667</v>
      </c>
      <c r="F49" s="219"/>
      <c r="G49" s="74" t="s">
        <v>1560</v>
      </c>
      <c r="H49" s="141" t="s">
        <v>1708</v>
      </c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36"/>
      <c r="Y49" s="101"/>
      <c r="Z49" s="101"/>
      <c r="AA49" s="101"/>
    </row>
    <row r="50" spans="1:27" ht="16.5" customHeight="1">
      <c r="A50" s="269"/>
      <c r="B50" s="110">
        <v>33</v>
      </c>
      <c r="C50" s="140">
        <f>32</f>
        <v>32</v>
      </c>
      <c r="D50" s="276">
        <f>D48+2</f>
        <v>18033</v>
      </c>
      <c r="E50" s="74" t="s">
        <v>1599</v>
      </c>
      <c r="F50" s="267" t="s">
        <v>1652</v>
      </c>
      <c r="G50" s="135" t="s">
        <v>1560</v>
      </c>
      <c r="H50" s="142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36"/>
      <c r="Y50" s="101"/>
      <c r="Z50" s="101"/>
      <c r="AA50" s="101"/>
    </row>
    <row r="51" spans="1:27" ht="16.5" customHeight="1">
      <c r="A51" s="270"/>
      <c r="B51" s="110">
        <v>34</v>
      </c>
      <c r="C51" s="140">
        <f>33</f>
        <v>33</v>
      </c>
      <c r="D51" s="219"/>
      <c r="E51" s="74" t="s">
        <v>1667</v>
      </c>
      <c r="F51" s="219"/>
      <c r="G51" s="74" t="s">
        <v>1560</v>
      </c>
      <c r="H51" s="142" t="s">
        <v>1708</v>
      </c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36"/>
      <c r="Y51" s="101"/>
      <c r="Z51" s="101"/>
      <c r="AA51" s="101"/>
    </row>
    <row r="52" spans="1:27" ht="16.5" customHeight="1">
      <c r="A52" s="114"/>
      <c r="B52" s="114"/>
      <c r="C52" s="114"/>
      <c r="D52" s="114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5"/>
      <c r="X52" s="115"/>
      <c r="Y52" s="101"/>
      <c r="Z52" s="101"/>
      <c r="AA52" s="101"/>
    </row>
    <row r="53" spans="1:27" ht="16.5" customHeight="1">
      <c r="A53" s="143"/>
      <c r="B53" s="143"/>
      <c r="C53" s="143"/>
      <c r="D53" s="143"/>
      <c r="E53" s="143"/>
      <c r="F53" s="143"/>
      <c r="G53" s="143"/>
      <c r="H53" s="143"/>
      <c r="I53" s="143"/>
      <c r="J53" s="143"/>
      <c r="K53" s="143"/>
      <c r="L53" s="143"/>
      <c r="M53" s="143"/>
      <c r="N53" s="143"/>
      <c r="O53" s="143"/>
      <c r="P53" s="143"/>
      <c r="Q53" s="143"/>
      <c r="R53" s="143"/>
      <c r="S53" s="143"/>
      <c r="T53" s="143"/>
      <c r="U53" s="143"/>
      <c r="V53" s="143"/>
      <c r="W53" s="143"/>
      <c r="X53" s="143"/>
      <c r="Y53" s="143"/>
      <c r="Z53" s="101"/>
      <c r="AA53" s="101"/>
    </row>
    <row r="54" spans="1:27" ht="16.5" customHeight="1">
      <c r="A54" s="143"/>
      <c r="B54" s="143"/>
      <c r="C54" s="143"/>
      <c r="D54" s="143"/>
      <c r="E54" s="143"/>
      <c r="F54" s="143"/>
      <c r="G54" s="143"/>
      <c r="H54" s="143"/>
      <c r="I54" s="143"/>
      <c r="J54" s="143"/>
      <c r="K54" s="143"/>
      <c r="L54" s="143"/>
      <c r="M54" s="143"/>
      <c r="N54" s="143"/>
      <c r="O54" s="143"/>
      <c r="P54" s="143"/>
      <c r="Q54" s="143"/>
      <c r="R54" s="143"/>
      <c r="S54" s="143"/>
      <c r="T54" s="143"/>
      <c r="U54" s="143"/>
      <c r="V54" s="143"/>
      <c r="W54" s="143"/>
      <c r="X54" s="143"/>
      <c r="Y54" s="143"/>
      <c r="Z54" s="101"/>
      <c r="AA54" s="101"/>
    </row>
    <row r="55" spans="1:27" ht="16.5" customHeight="1">
      <c r="A55" s="143"/>
      <c r="B55" s="143"/>
      <c r="C55" s="143"/>
      <c r="D55" s="143"/>
      <c r="E55" s="143"/>
      <c r="F55" s="143"/>
      <c r="G55" s="143"/>
      <c r="H55" s="143"/>
      <c r="I55" s="143"/>
      <c r="J55" s="143"/>
      <c r="K55" s="143"/>
      <c r="L55" s="143"/>
      <c r="M55" s="143"/>
      <c r="N55" s="143"/>
      <c r="O55" s="143"/>
      <c r="P55" s="143"/>
      <c r="Q55" s="143"/>
      <c r="R55" s="143"/>
      <c r="S55" s="143"/>
      <c r="T55" s="143"/>
      <c r="U55" s="143"/>
      <c r="V55" s="143"/>
      <c r="W55" s="143"/>
      <c r="X55" s="143"/>
      <c r="Y55" s="143"/>
      <c r="Z55" s="101"/>
      <c r="AA55" s="101"/>
    </row>
    <row r="56" spans="1:27" ht="16.5" customHeight="1">
      <c r="A56" s="143"/>
      <c r="B56" s="143"/>
      <c r="C56" s="143"/>
      <c r="D56" s="143"/>
      <c r="E56" s="143"/>
      <c r="F56" s="143"/>
      <c r="G56" s="143"/>
      <c r="H56" s="143"/>
      <c r="I56" s="143"/>
      <c r="J56" s="143"/>
      <c r="K56" s="143"/>
      <c r="L56" s="143"/>
      <c r="M56" s="143"/>
      <c r="N56" s="143"/>
      <c r="O56" s="143"/>
      <c r="P56" s="143"/>
      <c r="Q56" s="143"/>
      <c r="R56" s="143"/>
      <c r="S56" s="143"/>
      <c r="T56" s="143"/>
      <c r="U56" s="143"/>
      <c r="V56" s="143"/>
      <c r="W56" s="143"/>
      <c r="X56" s="143"/>
      <c r="Y56" s="143"/>
      <c r="Z56" s="101"/>
      <c r="AA56" s="101"/>
    </row>
    <row r="57" spans="1:27" ht="16.5" customHeight="1">
      <c r="A57" s="143"/>
      <c r="B57" s="143"/>
      <c r="C57" s="143"/>
      <c r="D57" s="143"/>
      <c r="E57" s="143"/>
      <c r="F57" s="143"/>
      <c r="G57" s="143"/>
      <c r="H57" s="143"/>
      <c r="I57" s="143"/>
      <c r="J57" s="143"/>
      <c r="K57" s="143"/>
      <c r="L57" s="143"/>
      <c r="M57" s="143"/>
      <c r="N57" s="143"/>
      <c r="O57" s="143"/>
      <c r="P57" s="143"/>
      <c r="Q57" s="143"/>
      <c r="R57" s="143"/>
      <c r="S57" s="143"/>
      <c r="T57" s="143"/>
      <c r="U57" s="143"/>
      <c r="V57" s="143"/>
      <c r="W57" s="143"/>
      <c r="X57" s="143"/>
      <c r="Y57" s="143"/>
      <c r="Z57" s="101"/>
      <c r="AA57" s="101"/>
    </row>
    <row r="58" spans="1:27" ht="16.5" customHeight="1">
      <c r="A58" s="143"/>
      <c r="B58" s="143"/>
      <c r="C58" s="143"/>
      <c r="D58" s="143"/>
      <c r="E58" s="143"/>
      <c r="F58" s="143"/>
      <c r="G58" s="143"/>
      <c r="H58" s="143"/>
      <c r="I58" s="143"/>
      <c r="J58" s="143"/>
      <c r="K58" s="143"/>
      <c r="L58" s="143"/>
      <c r="M58" s="143"/>
      <c r="N58" s="143"/>
      <c r="O58" s="143"/>
      <c r="P58" s="143"/>
      <c r="Q58" s="143"/>
      <c r="R58" s="143"/>
      <c r="S58" s="143"/>
      <c r="T58" s="143"/>
      <c r="U58" s="143"/>
      <c r="V58" s="143"/>
      <c r="W58" s="143"/>
      <c r="X58" s="143"/>
      <c r="Y58" s="143"/>
      <c r="Z58" s="101"/>
      <c r="AA58" s="101"/>
    </row>
    <row r="59" spans="1:27" ht="16.5" customHeight="1">
      <c r="A59" s="143"/>
      <c r="B59" s="143"/>
      <c r="C59" s="143"/>
      <c r="D59" s="143"/>
      <c r="E59" s="143"/>
      <c r="F59" s="143"/>
      <c r="G59" s="143"/>
      <c r="H59" s="143"/>
      <c r="I59" s="143"/>
      <c r="J59" s="143"/>
      <c r="K59" s="143"/>
      <c r="L59" s="143"/>
      <c r="M59" s="143"/>
      <c r="N59" s="143"/>
      <c r="O59" s="143"/>
      <c r="P59" s="143"/>
      <c r="Q59" s="143"/>
      <c r="R59" s="143"/>
      <c r="S59" s="143"/>
      <c r="T59" s="143"/>
      <c r="U59" s="143"/>
      <c r="V59" s="143"/>
      <c r="W59" s="143"/>
      <c r="X59" s="143"/>
      <c r="Y59" s="143"/>
      <c r="Z59" s="101"/>
      <c r="AA59" s="101"/>
    </row>
    <row r="60" spans="1:27" ht="16.5" customHeight="1">
      <c r="A60" s="143"/>
      <c r="B60" s="143"/>
      <c r="C60" s="143"/>
      <c r="D60" s="143"/>
      <c r="E60" s="143"/>
      <c r="F60" s="143"/>
      <c r="G60" s="143"/>
      <c r="H60" s="143"/>
      <c r="I60" s="143"/>
      <c r="J60" s="143"/>
      <c r="K60" s="143"/>
      <c r="L60" s="143"/>
      <c r="M60" s="143"/>
      <c r="N60" s="143"/>
      <c r="O60" s="143"/>
      <c r="P60" s="143"/>
      <c r="Q60" s="143"/>
      <c r="R60" s="143"/>
      <c r="S60" s="143"/>
      <c r="T60" s="143"/>
      <c r="U60" s="143"/>
      <c r="V60" s="143"/>
      <c r="W60" s="143"/>
      <c r="X60" s="143"/>
      <c r="Y60" s="143"/>
      <c r="Z60" s="101"/>
      <c r="AA60" s="101"/>
    </row>
    <row r="61" spans="1:27" ht="17.25" customHeight="1">
      <c r="A61" s="143"/>
      <c r="B61" s="143"/>
      <c r="C61" s="143"/>
      <c r="D61" s="143"/>
      <c r="E61" s="143"/>
      <c r="F61" s="143"/>
      <c r="G61" s="143"/>
      <c r="H61" s="143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3"/>
      <c r="Z61" s="101"/>
      <c r="AA61" s="101"/>
    </row>
    <row r="62" spans="1:27" ht="16.5" customHeight="1">
      <c r="A62" s="143"/>
      <c r="B62" s="143"/>
      <c r="C62" s="143"/>
      <c r="D62" s="143"/>
      <c r="E62" s="143"/>
      <c r="F62" s="143"/>
      <c r="G62" s="143"/>
      <c r="H62" s="143"/>
      <c r="I62" s="143"/>
      <c r="J62" s="143"/>
      <c r="K62" s="143"/>
      <c r="L62" s="143"/>
      <c r="M62" s="143"/>
      <c r="N62" s="143"/>
      <c r="O62" s="143"/>
      <c r="P62" s="143"/>
      <c r="Q62" s="143"/>
      <c r="R62" s="143"/>
      <c r="S62" s="143"/>
      <c r="T62" s="143"/>
      <c r="U62" s="143"/>
      <c r="V62" s="143"/>
      <c r="W62" s="143"/>
      <c r="X62" s="143"/>
      <c r="Y62" s="143"/>
      <c r="Z62" s="101"/>
      <c r="AA62" s="101"/>
    </row>
    <row r="63" spans="1:27" ht="16.5" customHeight="1">
      <c r="A63" s="143"/>
      <c r="B63" s="143"/>
      <c r="C63" s="143"/>
      <c r="D63" s="143"/>
      <c r="E63" s="143"/>
      <c r="F63" s="143"/>
      <c r="G63" s="143"/>
      <c r="H63" s="143"/>
      <c r="I63" s="143"/>
      <c r="J63" s="143"/>
      <c r="K63" s="143"/>
      <c r="L63" s="143"/>
      <c r="M63" s="143"/>
      <c r="N63" s="143"/>
      <c r="O63" s="143"/>
      <c r="P63" s="143"/>
      <c r="Q63" s="143"/>
      <c r="R63" s="143"/>
      <c r="S63" s="143"/>
      <c r="T63" s="143"/>
      <c r="U63" s="143"/>
      <c r="V63" s="143"/>
      <c r="W63" s="143"/>
      <c r="X63" s="143"/>
      <c r="Y63" s="143"/>
      <c r="Z63" s="101"/>
      <c r="AA63" s="101"/>
    </row>
    <row r="64" spans="1:27" ht="16.5" customHeight="1">
      <c r="A64" s="143"/>
      <c r="B64" s="143"/>
      <c r="C64" s="143"/>
      <c r="D64" s="143"/>
      <c r="E64" s="143"/>
      <c r="F64" s="143"/>
      <c r="G64" s="143"/>
      <c r="H64" s="143"/>
      <c r="I64" s="143"/>
      <c r="J64" s="143"/>
      <c r="K64" s="143"/>
      <c r="L64" s="143"/>
      <c r="M64" s="143"/>
      <c r="N64" s="143"/>
      <c r="O64" s="143"/>
      <c r="P64" s="143"/>
      <c r="Q64" s="143"/>
      <c r="R64" s="143"/>
      <c r="S64" s="143"/>
      <c r="T64" s="143"/>
      <c r="U64" s="143"/>
      <c r="V64" s="143"/>
      <c r="W64" s="143"/>
      <c r="X64" s="143"/>
      <c r="Y64" s="143"/>
      <c r="Z64" s="101"/>
      <c r="AA64" s="101"/>
    </row>
    <row r="65" spans="1:27" ht="16.5" customHeight="1">
      <c r="A65" s="143"/>
      <c r="B65" s="143"/>
      <c r="C65" s="143"/>
      <c r="D65" s="143"/>
      <c r="E65" s="143"/>
      <c r="F65" s="143"/>
      <c r="G65" s="143"/>
      <c r="H65" s="143"/>
      <c r="I65" s="143"/>
      <c r="J65" s="143"/>
      <c r="K65" s="143"/>
      <c r="L65" s="143"/>
      <c r="M65" s="143"/>
      <c r="N65" s="143"/>
      <c r="O65" s="143"/>
      <c r="P65" s="143"/>
      <c r="Q65" s="143"/>
      <c r="R65" s="143"/>
      <c r="S65" s="143"/>
      <c r="T65" s="143"/>
      <c r="U65" s="143"/>
      <c r="V65" s="143"/>
      <c r="W65" s="143"/>
      <c r="X65" s="143"/>
      <c r="Y65" s="143"/>
      <c r="Z65" s="101"/>
      <c r="AA65" s="101"/>
    </row>
    <row r="66" spans="1:27" ht="16.5" customHeight="1">
      <c r="A66" s="143"/>
      <c r="B66" s="143"/>
      <c r="C66" s="143"/>
      <c r="D66" s="143"/>
      <c r="E66" s="143"/>
      <c r="F66" s="143"/>
      <c r="G66" s="143"/>
      <c r="H66" s="143"/>
      <c r="I66" s="143"/>
      <c r="J66" s="143"/>
      <c r="K66" s="143"/>
      <c r="L66" s="143"/>
      <c r="M66" s="143"/>
      <c r="N66" s="143"/>
      <c r="O66" s="143"/>
      <c r="P66" s="143"/>
      <c r="Q66" s="143"/>
      <c r="R66" s="143"/>
      <c r="S66" s="143"/>
      <c r="T66" s="143"/>
      <c r="U66" s="143"/>
      <c r="V66" s="143"/>
      <c r="W66" s="143"/>
      <c r="X66" s="143"/>
      <c r="Y66" s="143"/>
      <c r="Z66" s="101"/>
      <c r="AA66" s="101"/>
    </row>
    <row r="67" spans="1:27" ht="16.5" customHeight="1">
      <c r="A67" s="143"/>
      <c r="B67" s="143"/>
      <c r="C67" s="143"/>
      <c r="D67" s="143"/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43"/>
      <c r="P67" s="143"/>
      <c r="Q67" s="143"/>
      <c r="R67" s="143"/>
      <c r="S67" s="143"/>
      <c r="T67" s="143"/>
      <c r="U67" s="143"/>
      <c r="V67" s="143"/>
      <c r="W67" s="143"/>
      <c r="X67" s="143"/>
      <c r="Y67" s="143"/>
      <c r="Z67" s="101"/>
      <c r="AA67" s="101"/>
    </row>
    <row r="68" spans="1:27" ht="16.5" customHeight="1">
      <c r="A68" s="143"/>
      <c r="B68" s="143"/>
      <c r="C68" s="143"/>
      <c r="D68" s="143"/>
      <c r="E68" s="143"/>
      <c r="F68" s="143"/>
      <c r="G68" s="143"/>
      <c r="H68" s="143"/>
      <c r="I68" s="143"/>
      <c r="J68" s="143"/>
      <c r="K68" s="143"/>
      <c r="L68" s="143"/>
      <c r="M68" s="143"/>
      <c r="N68" s="143"/>
      <c r="O68" s="143"/>
      <c r="P68" s="143"/>
      <c r="Q68" s="143"/>
      <c r="R68" s="143"/>
      <c r="S68" s="143"/>
      <c r="T68" s="143"/>
      <c r="U68" s="143"/>
      <c r="V68" s="143"/>
      <c r="W68" s="143"/>
      <c r="X68" s="143"/>
      <c r="Y68" s="143"/>
      <c r="Z68" s="101"/>
      <c r="AA68" s="101"/>
    </row>
    <row r="69" spans="1:27" ht="16.5" customHeight="1">
      <c r="A69" s="143"/>
      <c r="B69" s="143"/>
      <c r="C69" s="143"/>
      <c r="D69" s="143"/>
      <c r="E69" s="143"/>
      <c r="F69" s="143"/>
      <c r="G69" s="143"/>
      <c r="H69" s="143"/>
      <c r="I69" s="143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01"/>
      <c r="AA69" s="101"/>
    </row>
    <row r="70" spans="1:27" ht="16.5" customHeight="1">
      <c r="A70" s="143"/>
      <c r="B70" s="143"/>
      <c r="C70" s="143"/>
      <c r="D70" s="143"/>
      <c r="E70" s="143"/>
      <c r="F70" s="143"/>
      <c r="G70" s="143"/>
      <c r="H70" s="143"/>
      <c r="I70" s="143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01"/>
      <c r="AA70" s="101"/>
    </row>
    <row r="71" spans="1:27" ht="16.5" customHeight="1">
      <c r="A71" s="143"/>
      <c r="B71" s="143"/>
      <c r="C71" s="143"/>
      <c r="D71" s="143"/>
      <c r="E71" s="143"/>
      <c r="F71" s="143"/>
      <c r="G71" s="143"/>
      <c r="H71" s="143"/>
      <c r="I71" s="143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01"/>
      <c r="AA71" s="101"/>
    </row>
    <row r="72" spans="1:27" ht="16.5" customHeight="1">
      <c r="A72" s="143"/>
      <c r="B72" s="143"/>
      <c r="C72" s="143"/>
      <c r="D72" s="143"/>
      <c r="E72" s="143"/>
      <c r="F72" s="143"/>
      <c r="G72" s="143"/>
      <c r="H72" s="143"/>
      <c r="I72" s="143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01"/>
      <c r="AA72" s="101"/>
    </row>
    <row r="73" spans="1:27" ht="16.5" customHeight="1">
      <c r="A73" s="143"/>
      <c r="B73" s="143"/>
      <c r="C73" s="143"/>
      <c r="D73" s="143"/>
      <c r="E73" s="143"/>
      <c r="F73" s="143"/>
      <c r="G73" s="143"/>
      <c r="H73" s="143"/>
      <c r="I73" s="143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01"/>
      <c r="AA73" s="101"/>
    </row>
    <row r="74" spans="1:27" ht="16.5" customHeight="1">
      <c r="A74" s="143"/>
      <c r="B74" s="143"/>
      <c r="C74" s="143"/>
      <c r="D74" s="143"/>
      <c r="E74" s="143"/>
      <c r="F74" s="143"/>
      <c r="G74" s="143"/>
      <c r="H74" s="143"/>
      <c r="I74" s="143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01"/>
      <c r="AA74" s="101"/>
    </row>
    <row r="75" spans="1:27" ht="16.5" customHeight="1">
      <c r="A75" s="143"/>
      <c r="B75" s="143"/>
      <c r="C75" s="143"/>
      <c r="D75" s="143"/>
      <c r="E75" s="143"/>
      <c r="F75" s="143"/>
      <c r="G75" s="143"/>
      <c r="H75" s="143"/>
      <c r="I75" s="143"/>
      <c r="J75" s="143"/>
      <c r="K75" s="143"/>
      <c r="L75" s="143"/>
      <c r="M75" s="143"/>
      <c r="N75" s="143"/>
      <c r="O75" s="143"/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01"/>
      <c r="AA75" s="101"/>
    </row>
    <row r="76" spans="1:27" ht="16.5" customHeight="1">
      <c r="A76" s="143"/>
      <c r="B76" s="143"/>
      <c r="C76" s="143"/>
      <c r="D76" s="143"/>
      <c r="E76" s="143"/>
      <c r="F76" s="143"/>
      <c r="G76" s="143"/>
      <c r="H76" s="143"/>
      <c r="I76" s="143"/>
      <c r="J76" s="143"/>
      <c r="K76" s="143"/>
      <c r="L76" s="143"/>
      <c r="M76" s="143"/>
      <c r="N76" s="143"/>
      <c r="O76" s="143"/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01"/>
      <c r="AA76" s="101"/>
    </row>
    <row r="77" spans="1:27" ht="16.5" customHeight="1">
      <c r="A77" s="143"/>
      <c r="B77" s="143"/>
      <c r="C77" s="143"/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01"/>
      <c r="AA77" s="101"/>
    </row>
    <row r="78" spans="1:27" ht="16.5" customHeight="1">
      <c r="A78" s="143"/>
      <c r="B78" s="143"/>
      <c r="C78" s="143"/>
      <c r="D78" s="143"/>
      <c r="E78" s="143"/>
      <c r="F78" s="143"/>
      <c r="G78" s="143"/>
      <c r="H78" s="143"/>
      <c r="I78" s="143"/>
      <c r="J78" s="143"/>
      <c r="K78" s="143"/>
      <c r="L78" s="143"/>
      <c r="M78" s="143"/>
      <c r="N78" s="143"/>
      <c r="O78" s="143"/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01"/>
      <c r="AA78" s="101"/>
    </row>
    <row r="79" spans="1:27" ht="16.5" customHeight="1">
      <c r="A79" s="143"/>
      <c r="B79" s="143"/>
      <c r="C79" s="143"/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  <c r="P79" s="143"/>
      <c r="Q79" s="143"/>
      <c r="R79" s="143"/>
      <c r="S79" s="143"/>
      <c r="T79" s="143"/>
      <c r="U79" s="143"/>
      <c r="V79" s="143"/>
      <c r="W79" s="143"/>
      <c r="X79" s="143"/>
      <c r="Y79" s="143"/>
      <c r="Z79" s="101"/>
      <c r="AA79" s="101"/>
    </row>
    <row r="80" spans="1:27" ht="16.5" customHeight="1">
      <c r="A80" s="143"/>
      <c r="B80" s="143"/>
      <c r="C80" s="143"/>
      <c r="D80" s="143"/>
      <c r="E80" s="143"/>
      <c r="F80" s="143"/>
      <c r="G80" s="143"/>
      <c r="H80" s="143"/>
      <c r="I80" s="143"/>
      <c r="J80" s="143"/>
      <c r="K80" s="143"/>
      <c r="L80" s="143"/>
      <c r="M80" s="143"/>
      <c r="N80" s="143"/>
      <c r="O80" s="143"/>
      <c r="P80" s="143"/>
      <c r="Q80" s="143"/>
      <c r="R80" s="143"/>
      <c r="S80" s="143"/>
      <c r="T80" s="143"/>
      <c r="U80" s="143"/>
      <c r="V80" s="143"/>
      <c r="W80" s="143"/>
      <c r="X80" s="143"/>
      <c r="Y80" s="143"/>
      <c r="Z80" s="101"/>
      <c r="AA80" s="101"/>
    </row>
    <row r="81" spans="1:27" ht="16.5" customHeight="1">
      <c r="A81" s="143"/>
      <c r="B81" s="143"/>
      <c r="C81" s="143"/>
      <c r="D81" s="143"/>
      <c r="E81" s="143"/>
      <c r="F81" s="143"/>
      <c r="G81" s="143"/>
      <c r="H81" s="143"/>
      <c r="I81" s="143"/>
      <c r="J81" s="143"/>
      <c r="K81" s="143"/>
      <c r="L81" s="143"/>
      <c r="M81" s="143"/>
      <c r="N81" s="143"/>
      <c r="O81" s="143"/>
      <c r="P81" s="143"/>
      <c r="Q81" s="143"/>
      <c r="R81" s="143"/>
      <c r="S81" s="143"/>
      <c r="T81" s="143"/>
      <c r="U81" s="143"/>
      <c r="V81" s="143"/>
      <c r="W81" s="143"/>
      <c r="X81" s="143"/>
      <c r="Y81" s="143"/>
      <c r="Z81" s="101"/>
      <c r="AA81" s="101"/>
    </row>
    <row r="82" spans="1:27" ht="16.5" customHeight="1">
      <c r="A82" s="143"/>
      <c r="B82" s="143"/>
      <c r="C82" s="143"/>
      <c r="D82" s="143"/>
      <c r="E82" s="143"/>
      <c r="F82" s="143"/>
      <c r="G82" s="143"/>
      <c r="H82" s="143"/>
      <c r="I82" s="143"/>
      <c r="J82" s="143"/>
      <c r="K82" s="143"/>
      <c r="L82" s="143"/>
      <c r="M82" s="143"/>
      <c r="N82" s="143"/>
      <c r="O82" s="143"/>
      <c r="P82" s="143"/>
      <c r="Q82" s="143"/>
      <c r="R82" s="143"/>
      <c r="S82" s="143"/>
      <c r="T82" s="143"/>
      <c r="U82" s="143"/>
      <c r="V82" s="143"/>
      <c r="W82" s="143"/>
      <c r="X82" s="143"/>
      <c r="Y82" s="143"/>
      <c r="Z82" s="101"/>
      <c r="AA82" s="101"/>
    </row>
    <row r="83" spans="1:27" ht="16.5" customHeight="1">
      <c r="A83" s="143"/>
      <c r="B83" s="143"/>
      <c r="C83" s="143"/>
      <c r="D83" s="143"/>
      <c r="E83" s="143"/>
      <c r="F83" s="143"/>
      <c r="G83" s="143"/>
      <c r="H83" s="143"/>
      <c r="I83" s="143"/>
      <c r="J83" s="143"/>
      <c r="K83" s="143"/>
      <c r="L83" s="143"/>
      <c r="M83" s="143"/>
      <c r="N83" s="143"/>
      <c r="O83" s="143"/>
      <c r="P83" s="143"/>
      <c r="Q83" s="143"/>
      <c r="R83" s="143"/>
      <c r="S83" s="143"/>
      <c r="T83" s="143"/>
      <c r="U83" s="143"/>
      <c r="V83" s="143"/>
      <c r="W83" s="143"/>
      <c r="X83" s="143"/>
      <c r="Y83" s="143"/>
      <c r="Z83" s="101"/>
      <c r="AA83" s="101"/>
    </row>
    <row r="84" spans="1:27" ht="16.5" customHeight="1">
      <c r="A84" s="143"/>
      <c r="B84" s="143"/>
      <c r="C84" s="143"/>
      <c r="D84" s="143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43"/>
      <c r="P84" s="143"/>
      <c r="Q84" s="143"/>
      <c r="R84" s="143"/>
      <c r="S84" s="143"/>
      <c r="T84" s="143"/>
      <c r="U84" s="143"/>
      <c r="V84" s="143"/>
      <c r="W84" s="143"/>
      <c r="X84" s="143"/>
      <c r="Y84" s="143"/>
      <c r="Z84" s="101"/>
      <c r="AA84" s="101"/>
    </row>
    <row r="85" spans="1:27" ht="16.5" customHeight="1">
      <c r="A85" s="143"/>
      <c r="B85" s="143"/>
      <c r="C85" s="143"/>
      <c r="D85" s="143"/>
      <c r="E85" s="143"/>
      <c r="F85" s="143"/>
      <c r="G85" s="143"/>
      <c r="H85" s="143"/>
      <c r="I85" s="143"/>
      <c r="J85" s="143"/>
      <c r="K85" s="143"/>
      <c r="L85" s="143"/>
      <c r="M85" s="143"/>
      <c r="N85" s="143"/>
      <c r="O85" s="143"/>
      <c r="P85" s="143"/>
      <c r="Q85" s="143"/>
      <c r="R85" s="143"/>
      <c r="S85" s="143"/>
      <c r="T85" s="143"/>
      <c r="U85" s="143"/>
      <c r="V85" s="143"/>
      <c r="W85" s="143"/>
      <c r="X85" s="143"/>
      <c r="Y85" s="143"/>
      <c r="Z85" s="101"/>
      <c r="AA85" s="101"/>
    </row>
    <row r="86" spans="1:27" ht="16.5" customHeight="1">
      <c r="A86" s="143"/>
      <c r="B86" s="143"/>
      <c r="C86" s="143"/>
      <c r="D86" s="143"/>
      <c r="E86" s="143"/>
      <c r="F86" s="143"/>
      <c r="G86" s="143"/>
      <c r="H86" s="143"/>
      <c r="I86" s="143"/>
      <c r="J86" s="143"/>
      <c r="K86" s="143"/>
      <c r="L86" s="143"/>
      <c r="M86" s="143"/>
      <c r="N86" s="143"/>
      <c r="O86" s="143"/>
      <c r="P86" s="143"/>
      <c r="Q86" s="143"/>
      <c r="R86" s="143"/>
      <c r="S86" s="143"/>
      <c r="T86" s="143"/>
      <c r="U86" s="143"/>
      <c r="V86" s="143"/>
      <c r="W86" s="143"/>
      <c r="X86" s="143"/>
      <c r="Y86" s="143"/>
      <c r="Z86" s="101"/>
      <c r="AA86" s="101"/>
    </row>
    <row r="87" spans="1:27" ht="16.5" customHeight="1">
      <c r="A87" s="143"/>
      <c r="B87" s="143"/>
      <c r="C87" s="143"/>
      <c r="D87" s="143"/>
      <c r="E87" s="143"/>
      <c r="F87" s="143"/>
      <c r="G87" s="143"/>
      <c r="H87" s="143"/>
      <c r="I87" s="143"/>
      <c r="J87" s="143"/>
      <c r="K87" s="143"/>
      <c r="L87" s="143"/>
      <c r="M87" s="143"/>
      <c r="N87" s="143"/>
      <c r="O87" s="143"/>
      <c r="P87" s="143"/>
      <c r="Q87" s="143"/>
      <c r="R87" s="143"/>
      <c r="S87" s="143"/>
      <c r="T87" s="143"/>
      <c r="U87" s="143"/>
      <c r="V87" s="143"/>
      <c r="W87" s="143"/>
      <c r="X87" s="143"/>
      <c r="Y87" s="143"/>
      <c r="Z87" s="101"/>
      <c r="AA87" s="101"/>
    </row>
    <row r="88" spans="1:27" ht="16.5" customHeight="1">
      <c r="A88" s="143"/>
      <c r="B88" s="143"/>
      <c r="C88" s="143"/>
      <c r="D88" s="143"/>
      <c r="E88" s="143"/>
      <c r="F88" s="143"/>
      <c r="G88" s="143"/>
      <c r="H88" s="143"/>
      <c r="I88" s="143"/>
      <c r="J88" s="143"/>
      <c r="K88" s="143"/>
      <c r="L88" s="143"/>
      <c r="M88" s="143"/>
      <c r="N88" s="143"/>
      <c r="O88" s="143"/>
      <c r="P88" s="143"/>
      <c r="Q88" s="143"/>
      <c r="R88" s="143"/>
      <c r="S88" s="143"/>
      <c r="T88" s="143"/>
      <c r="U88" s="143"/>
      <c r="V88" s="143"/>
      <c r="W88" s="143"/>
      <c r="X88" s="143"/>
      <c r="Y88" s="143"/>
      <c r="Z88" s="101"/>
      <c r="AA88" s="101"/>
    </row>
    <row r="89" spans="1:27" ht="16.5" customHeight="1">
      <c r="A89" s="143"/>
      <c r="B89" s="143"/>
      <c r="C89" s="143"/>
      <c r="D89" s="143"/>
      <c r="E89" s="143"/>
      <c r="F89" s="143"/>
      <c r="G89" s="143"/>
      <c r="H89" s="143"/>
      <c r="I89" s="143"/>
      <c r="J89" s="143"/>
      <c r="K89" s="143"/>
      <c r="L89" s="143"/>
      <c r="M89" s="143"/>
      <c r="N89" s="143"/>
      <c r="O89" s="143"/>
      <c r="P89" s="143"/>
      <c r="Q89" s="143"/>
      <c r="R89" s="143"/>
      <c r="S89" s="143"/>
      <c r="T89" s="143"/>
      <c r="U89" s="143"/>
      <c r="V89" s="143"/>
      <c r="W89" s="143"/>
      <c r="X89" s="143"/>
      <c r="Y89" s="143"/>
      <c r="Z89" s="101"/>
      <c r="AA89" s="101"/>
    </row>
    <row r="90" spans="1:27" ht="16.5" customHeight="1">
      <c r="A90" s="143"/>
      <c r="B90" s="143"/>
      <c r="C90" s="143"/>
      <c r="D90" s="143"/>
      <c r="E90" s="143"/>
      <c r="F90" s="143"/>
      <c r="G90" s="143"/>
      <c r="H90" s="143"/>
      <c r="I90" s="143"/>
      <c r="J90" s="143"/>
      <c r="K90" s="143"/>
      <c r="L90" s="143"/>
      <c r="M90" s="143"/>
      <c r="N90" s="143"/>
      <c r="O90" s="143"/>
      <c r="P90" s="143"/>
      <c r="Q90" s="143"/>
      <c r="R90" s="143"/>
      <c r="S90" s="143"/>
      <c r="T90" s="143"/>
      <c r="U90" s="143"/>
      <c r="V90" s="143"/>
      <c r="W90" s="143"/>
      <c r="X90" s="143"/>
      <c r="Y90" s="143"/>
      <c r="Z90" s="101"/>
      <c r="AA90" s="101"/>
    </row>
    <row r="91" spans="1:27" ht="16.5" customHeight="1">
      <c r="A91" s="143"/>
      <c r="B91" s="143"/>
      <c r="C91" s="143"/>
      <c r="D91" s="143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3"/>
      <c r="P91" s="143"/>
      <c r="Q91" s="143"/>
      <c r="R91" s="143"/>
      <c r="S91" s="143"/>
      <c r="T91" s="143"/>
      <c r="U91" s="143"/>
      <c r="V91" s="143"/>
      <c r="W91" s="143"/>
      <c r="X91" s="143"/>
      <c r="Y91" s="143"/>
      <c r="Z91" s="101"/>
      <c r="AA91" s="101"/>
    </row>
    <row r="92" spans="1:27" ht="16.5" customHeight="1">
      <c r="A92" s="143"/>
      <c r="B92" s="143"/>
      <c r="C92" s="143"/>
      <c r="D92" s="143"/>
      <c r="E92" s="143"/>
      <c r="F92" s="143"/>
      <c r="G92" s="143"/>
      <c r="H92" s="143"/>
      <c r="I92" s="143"/>
      <c r="J92" s="143"/>
      <c r="K92" s="143"/>
      <c r="L92" s="143"/>
      <c r="M92" s="143"/>
      <c r="N92" s="143"/>
      <c r="O92" s="143"/>
      <c r="P92" s="143"/>
      <c r="Q92" s="143"/>
      <c r="R92" s="143"/>
      <c r="S92" s="143"/>
      <c r="T92" s="143"/>
      <c r="U92" s="143"/>
      <c r="V92" s="143"/>
      <c r="W92" s="143"/>
      <c r="X92" s="143"/>
      <c r="Y92" s="143"/>
      <c r="Z92" s="101"/>
      <c r="AA92" s="101"/>
    </row>
    <row r="93" spans="1:27" ht="16.5" customHeight="1">
      <c r="A93" s="143"/>
      <c r="B93" s="143"/>
      <c r="C93" s="143"/>
      <c r="D93" s="143"/>
      <c r="E93" s="143"/>
      <c r="F93" s="143"/>
      <c r="G93" s="143"/>
      <c r="H93" s="143"/>
      <c r="I93" s="143"/>
      <c r="J93" s="143"/>
      <c r="K93" s="143"/>
      <c r="L93" s="143"/>
      <c r="M93" s="143"/>
      <c r="N93" s="143"/>
      <c r="O93" s="143"/>
      <c r="P93" s="143"/>
      <c r="Q93" s="143"/>
      <c r="R93" s="143"/>
      <c r="S93" s="143"/>
      <c r="T93" s="143"/>
      <c r="U93" s="143"/>
      <c r="V93" s="143"/>
      <c r="W93" s="143"/>
      <c r="X93" s="143"/>
      <c r="Y93" s="143"/>
      <c r="Z93" s="101"/>
      <c r="AA93" s="101"/>
    </row>
    <row r="94" spans="1:27" ht="16.5" customHeight="1">
      <c r="A94" s="143"/>
      <c r="B94" s="143"/>
      <c r="C94" s="143"/>
      <c r="D94" s="143"/>
      <c r="E94" s="143"/>
      <c r="F94" s="143"/>
      <c r="G94" s="143"/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43"/>
      <c r="S94" s="143"/>
      <c r="T94" s="143"/>
      <c r="U94" s="143"/>
      <c r="V94" s="143"/>
      <c r="W94" s="143"/>
      <c r="X94" s="143"/>
      <c r="Y94" s="143"/>
      <c r="Z94" s="101"/>
      <c r="AA94" s="101"/>
    </row>
    <row r="95" spans="1:27" ht="16.5" customHeight="1">
      <c r="A95" s="143"/>
      <c r="B95" s="143"/>
      <c r="C95" s="143"/>
      <c r="D95" s="143"/>
      <c r="E95" s="143"/>
      <c r="F95" s="143"/>
      <c r="G95" s="143"/>
      <c r="H95" s="143"/>
      <c r="I95" s="143"/>
      <c r="J95" s="143"/>
      <c r="K95" s="143"/>
      <c r="L95" s="143"/>
      <c r="M95" s="143"/>
      <c r="N95" s="143"/>
      <c r="O95" s="143"/>
      <c r="P95" s="143"/>
      <c r="Q95" s="143"/>
      <c r="R95" s="143"/>
      <c r="S95" s="143"/>
      <c r="T95" s="143"/>
      <c r="U95" s="143"/>
      <c r="V95" s="143"/>
      <c r="W95" s="143"/>
      <c r="X95" s="143"/>
      <c r="Y95" s="143"/>
      <c r="Z95" s="101"/>
      <c r="AA95" s="101"/>
    </row>
    <row r="96" spans="1:27" ht="16.5" customHeight="1">
      <c r="A96" s="143"/>
      <c r="B96" s="143"/>
      <c r="C96" s="143"/>
      <c r="D96" s="143"/>
      <c r="E96" s="143"/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  <c r="S96" s="143"/>
      <c r="T96" s="143"/>
      <c r="U96" s="143"/>
      <c r="V96" s="143"/>
      <c r="W96" s="143"/>
      <c r="X96" s="143"/>
      <c r="Y96" s="143"/>
      <c r="Z96" s="101"/>
      <c r="AA96" s="101"/>
    </row>
    <row r="97" spans="1:27" ht="16.5" customHeight="1">
      <c r="A97" s="143"/>
      <c r="B97" s="143"/>
      <c r="C97" s="143"/>
      <c r="D97" s="143"/>
      <c r="E97" s="143"/>
      <c r="F97" s="143"/>
      <c r="G97" s="143"/>
      <c r="H97" s="143"/>
      <c r="I97" s="143"/>
      <c r="J97" s="143"/>
      <c r="K97" s="143"/>
      <c r="L97" s="143"/>
      <c r="M97" s="143"/>
      <c r="N97" s="143"/>
      <c r="O97" s="143"/>
      <c r="P97" s="143"/>
      <c r="Q97" s="143"/>
      <c r="R97" s="143"/>
      <c r="S97" s="143"/>
      <c r="T97" s="143"/>
      <c r="U97" s="143"/>
      <c r="V97" s="143"/>
      <c r="W97" s="143"/>
      <c r="X97" s="143"/>
      <c r="Y97" s="143"/>
      <c r="Z97" s="101"/>
      <c r="AA97" s="101"/>
    </row>
    <row r="98" spans="1:27" ht="16.5" customHeight="1">
      <c r="A98" s="143"/>
      <c r="B98" s="143"/>
      <c r="C98" s="143"/>
      <c r="D98" s="143"/>
      <c r="E98" s="143"/>
      <c r="F98" s="143"/>
      <c r="G98" s="143"/>
      <c r="H98" s="143"/>
      <c r="I98" s="143"/>
      <c r="J98" s="143"/>
      <c r="K98" s="143"/>
      <c r="L98" s="143"/>
      <c r="M98" s="143"/>
      <c r="N98" s="143"/>
      <c r="O98" s="143"/>
      <c r="P98" s="143"/>
      <c r="Q98" s="143"/>
      <c r="R98" s="143"/>
      <c r="S98" s="143"/>
      <c r="T98" s="143"/>
      <c r="U98" s="143"/>
      <c r="V98" s="143"/>
      <c r="W98" s="143"/>
      <c r="X98" s="143"/>
      <c r="Y98" s="143"/>
      <c r="Z98" s="101"/>
      <c r="AA98" s="101"/>
    </row>
    <row r="99" spans="1:27" ht="16.5" customHeight="1">
      <c r="A99" s="143"/>
      <c r="B99" s="143"/>
      <c r="C99" s="143"/>
      <c r="D99" s="143"/>
      <c r="E99" s="143"/>
      <c r="F99" s="143"/>
      <c r="G99" s="143"/>
      <c r="H99" s="143"/>
      <c r="I99" s="143"/>
      <c r="J99" s="143"/>
      <c r="K99" s="143"/>
      <c r="L99" s="143"/>
      <c r="M99" s="143"/>
      <c r="N99" s="143"/>
      <c r="O99" s="143"/>
      <c r="P99" s="143"/>
      <c r="Q99" s="143"/>
      <c r="R99" s="143"/>
      <c r="S99" s="143"/>
      <c r="T99" s="143"/>
      <c r="U99" s="143"/>
      <c r="V99" s="143"/>
      <c r="W99" s="143"/>
      <c r="X99" s="143"/>
      <c r="Y99" s="143"/>
      <c r="Z99" s="101"/>
      <c r="AA99" s="101"/>
    </row>
    <row r="100" spans="1:27" ht="16.5" customHeight="1">
      <c r="A100" s="143"/>
      <c r="B100" s="143"/>
      <c r="C100" s="143"/>
      <c r="D100" s="143"/>
      <c r="E100" s="143"/>
      <c r="F100" s="143"/>
      <c r="G100" s="143"/>
      <c r="H100" s="143"/>
      <c r="I100" s="143"/>
      <c r="J100" s="143"/>
      <c r="K100" s="143"/>
      <c r="L100" s="143"/>
      <c r="M100" s="143"/>
      <c r="N100" s="143"/>
      <c r="O100" s="143"/>
      <c r="P100" s="143"/>
      <c r="Q100" s="143"/>
      <c r="R100" s="143"/>
      <c r="S100" s="143"/>
      <c r="T100" s="143"/>
      <c r="U100" s="143"/>
      <c r="V100" s="143"/>
      <c r="W100" s="143"/>
      <c r="X100" s="143"/>
      <c r="Y100" s="143"/>
      <c r="Z100" s="101"/>
      <c r="AA100" s="101"/>
    </row>
    <row r="101" spans="1:27" ht="16.5" customHeight="1">
      <c r="A101" s="143"/>
      <c r="B101" s="143"/>
      <c r="C101" s="143"/>
      <c r="D101" s="143"/>
      <c r="E101" s="143"/>
      <c r="F101" s="143"/>
      <c r="G101" s="143"/>
      <c r="H101" s="143"/>
      <c r="I101" s="143"/>
      <c r="J101" s="143"/>
      <c r="K101" s="143"/>
      <c r="L101" s="143"/>
      <c r="M101" s="143"/>
      <c r="N101" s="143"/>
      <c r="O101" s="143"/>
      <c r="P101" s="143"/>
      <c r="Q101" s="143"/>
      <c r="R101" s="143"/>
      <c r="S101" s="143"/>
      <c r="T101" s="143"/>
      <c r="U101" s="143"/>
      <c r="V101" s="143"/>
      <c r="W101" s="143"/>
      <c r="X101" s="143"/>
      <c r="Y101" s="143"/>
      <c r="Z101" s="101"/>
      <c r="AA101" s="101"/>
    </row>
    <row r="102" spans="1:27" ht="16.5" customHeight="1">
      <c r="A102" s="143"/>
      <c r="B102" s="143"/>
      <c r="C102" s="143"/>
      <c r="D102" s="143"/>
      <c r="E102" s="143"/>
      <c r="F102" s="143"/>
      <c r="G102" s="143"/>
      <c r="H102" s="143"/>
      <c r="I102" s="143"/>
      <c r="J102" s="143"/>
      <c r="K102" s="143"/>
      <c r="L102" s="143"/>
      <c r="M102" s="143"/>
      <c r="N102" s="143"/>
      <c r="O102" s="143"/>
      <c r="P102" s="143"/>
      <c r="Q102" s="143"/>
      <c r="R102" s="143"/>
      <c r="S102" s="143"/>
      <c r="T102" s="143"/>
      <c r="U102" s="143"/>
      <c r="V102" s="143"/>
      <c r="W102" s="143"/>
      <c r="X102" s="143"/>
      <c r="Y102" s="143"/>
      <c r="Z102" s="101"/>
      <c r="AA102" s="101"/>
    </row>
    <row r="103" spans="1:27" ht="16.5" customHeight="1">
      <c r="A103" s="143"/>
      <c r="B103" s="143"/>
      <c r="C103" s="143"/>
      <c r="D103" s="143"/>
      <c r="E103" s="143"/>
      <c r="F103" s="143"/>
      <c r="G103" s="143"/>
      <c r="H103" s="143"/>
      <c r="I103" s="143"/>
      <c r="J103" s="143"/>
      <c r="K103" s="143"/>
      <c r="L103" s="143"/>
      <c r="M103" s="143"/>
      <c r="N103" s="143"/>
      <c r="O103" s="143"/>
      <c r="P103" s="143"/>
      <c r="Q103" s="143"/>
      <c r="R103" s="143"/>
      <c r="S103" s="143"/>
      <c r="T103" s="143"/>
      <c r="U103" s="143"/>
      <c r="V103" s="143"/>
      <c r="W103" s="143"/>
      <c r="X103" s="143"/>
      <c r="Y103" s="143"/>
      <c r="Z103" s="101"/>
      <c r="AA103" s="101"/>
    </row>
    <row r="104" spans="1:27" ht="16.5" customHeight="1">
      <c r="A104" s="143"/>
      <c r="B104" s="143"/>
      <c r="C104" s="143"/>
      <c r="D104" s="143"/>
      <c r="E104" s="143"/>
      <c r="F104" s="143"/>
      <c r="G104" s="143"/>
      <c r="H104" s="143"/>
      <c r="I104" s="143"/>
      <c r="J104" s="143"/>
      <c r="K104" s="143"/>
      <c r="L104" s="143"/>
      <c r="M104" s="143"/>
      <c r="N104" s="143"/>
      <c r="O104" s="143"/>
      <c r="P104" s="143"/>
      <c r="Q104" s="143"/>
      <c r="R104" s="143"/>
      <c r="S104" s="143"/>
      <c r="T104" s="143"/>
      <c r="U104" s="143"/>
      <c r="V104" s="143"/>
      <c r="W104" s="143"/>
      <c r="X104" s="143"/>
      <c r="Y104" s="143"/>
      <c r="Z104" s="101"/>
      <c r="AA104" s="101"/>
    </row>
    <row r="105" spans="1:27" ht="16.5" customHeight="1">
      <c r="A105" s="143"/>
      <c r="B105" s="143"/>
      <c r="C105" s="143"/>
      <c r="D105" s="143"/>
      <c r="E105" s="143"/>
      <c r="F105" s="143"/>
      <c r="G105" s="143"/>
      <c r="H105" s="143"/>
      <c r="I105" s="143"/>
      <c r="J105" s="143"/>
      <c r="K105" s="143"/>
      <c r="L105" s="143"/>
      <c r="M105" s="143"/>
      <c r="N105" s="143"/>
      <c r="O105" s="143"/>
      <c r="P105" s="143"/>
      <c r="Q105" s="143"/>
      <c r="R105" s="143"/>
      <c r="S105" s="143"/>
      <c r="T105" s="143"/>
      <c r="U105" s="143"/>
      <c r="V105" s="143"/>
      <c r="W105" s="143"/>
      <c r="X105" s="143"/>
      <c r="Y105" s="143"/>
      <c r="Z105" s="101"/>
      <c r="AA105" s="101"/>
    </row>
    <row r="106" spans="1:27" ht="16.5" customHeight="1">
      <c r="A106" s="143"/>
      <c r="B106" s="143"/>
      <c r="C106" s="143"/>
      <c r="D106" s="143"/>
      <c r="E106" s="143"/>
      <c r="F106" s="143"/>
      <c r="G106" s="143"/>
      <c r="H106" s="143"/>
      <c r="I106" s="143"/>
      <c r="J106" s="143"/>
      <c r="K106" s="143"/>
      <c r="L106" s="143"/>
      <c r="M106" s="143"/>
      <c r="N106" s="143"/>
      <c r="O106" s="143"/>
      <c r="P106" s="143"/>
      <c r="Q106" s="143"/>
      <c r="R106" s="143"/>
      <c r="S106" s="143"/>
      <c r="T106" s="143"/>
      <c r="U106" s="143"/>
      <c r="V106" s="143"/>
      <c r="W106" s="143"/>
      <c r="X106" s="143"/>
      <c r="Y106" s="143"/>
      <c r="Z106" s="101"/>
      <c r="AA106" s="101"/>
    </row>
    <row r="107" spans="1:27" ht="16.5" customHeight="1">
      <c r="A107" s="143"/>
      <c r="B107" s="143"/>
      <c r="C107" s="143"/>
      <c r="D107" s="143"/>
      <c r="E107" s="143"/>
      <c r="F107" s="143"/>
      <c r="G107" s="143"/>
      <c r="H107" s="143"/>
      <c r="I107" s="143"/>
      <c r="J107" s="143"/>
      <c r="K107" s="143"/>
      <c r="L107" s="143"/>
      <c r="M107" s="143"/>
      <c r="N107" s="143"/>
      <c r="O107" s="143"/>
      <c r="P107" s="143"/>
      <c r="Q107" s="143"/>
      <c r="R107" s="143"/>
      <c r="S107" s="143"/>
      <c r="T107" s="143"/>
      <c r="U107" s="143"/>
      <c r="V107" s="143"/>
      <c r="W107" s="143"/>
      <c r="X107" s="143"/>
      <c r="Y107" s="143"/>
      <c r="Z107" s="101"/>
      <c r="AA107" s="101"/>
    </row>
    <row r="108" spans="1:27" ht="16.5" customHeight="1">
      <c r="A108" s="143"/>
      <c r="B108" s="143"/>
      <c r="C108" s="143"/>
      <c r="D108" s="143"/>
      <c r="E108" s="143"/>
      <c r="F108" s="143"/>
      <c r="G108" s="143"/>
      <c r="H108" s="143"/>
      <c r="I108" s="143"/>
      <c r="J108" s="143"/>
      <c r="K108" s="143"/>
      <c r="L108" s="143"/>
      <c r="M108" s="143"/>
      <c r="N108" s="143"/>
      <c r="O108" s="143"/>
      <c r="P108" s="143"/>
      <c r="Q108" s="143"/>
      <c r="R108" s="143"/>
      <c r="S108" s="143"/>
      <c r="T108" s="143"/>
      <c r="U108" s="143"/>
      <c r="V108" s="143"/>
      <c r="W108" s="143"/>
      <c r="X108" s="143"/>
      <c r="Y108" s="143"/>
      <c r="Z108" s="101"/>
      <c r="AA108" s="101"/>
    </row>
    <row r="109" spans="1:27" ht="16.5" customHeight="1">
      <c r="A109" s="143"/>
      <c r="B109" s="143"/>
      <c r="C109" s="143"/>
      <c r="D109" s="143"/>
      <c r="E109" s="143"/>
      <c r="F109" s="143"/>
      <c r="G109" s="143"/>
      <c r="H109" s="143"/>
      <c r="I109" s="143"/>
      <c r="J109" s="143"/>
      <c r="K109" s="143"/>
      <c r="L109" s="143"/>
      <c r="M109" s="143"/>
      <c r="N109" s="143"/>
      <c r="O109" s="143"/>
      <c r="P109" s="143"/>
      <c r="Q109" s="143"/>
      <c r="R109" s="143"/>
      <c r="S109" s="143"/>
      <c r="T109" s="143"/>
      <c r="U109" s="143"/>
      <c r="V109" s="143"/>
      <c r="W109" s="143"/>
      <c r="X109" s="143"/>
      <c r="Y109" s="143"/>
      <c r="Z109" s="16"/>
      <c r="AA109" s="16"/>
    </row>
    <row r="110" spans="1:27" ht="16.5" customHeight="1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16"/>
      <c r="Z110" s="16"/>
      <c r="AA110" s="16"/>
    </row>
    <row r="111" spans="1:27" ht="16.5" customHeight="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16"/>
      <c r="Z111" s="16"/>
      <c r="AA111" s="16"/>
    </row>
    <row r="112" spans="1:27" ht="16.5" customHeight="1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16"/>
      <c r="Z112" s="16"/>
      <c r="AA112" s="16"/>
    </row>
    <row r="113" spans="1:27" ht="16.5" customHeight="1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16"/>
      <c r="Z113" s="16"/>
      <c r="AA113" s="16"/>
    </row>
    <row r="114" spans="1:27" ht="16.5" customHeight="1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16"/>
      <c r="Z114" s="16"/>
      <c r="AA114" s="16"/>
    </row>
    <row r="115" spans="1:27" ht="16.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16"/>
      <c r="Z115" s="16"/>
      <c r="AA115" s="16"/>
    </row>
    <row r="116" spans="1:27" ht="16.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16"/>
      <c r="Z116" s="16"/>
      <c r="AA116" s="16"/>
    </row>
    <row r="117" spans="1:27" ht="16.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16"/>
      <c r="Z117" s="16"/>
      <c r="AA117" s="16"/>
    </row>
    <row r="118" spans="1:27" ht="16.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16"/>
      <c r="Z118" s="16"/>
      <c r="AA118" s="16"/>
    </row>
    <row r="119" spans="1:27" ht="16.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16"/>
      <c r="Z119" s="16"/>
      <c r="AA119" s="16"/>
    </row>
    <row r="120" spans="1:27" ht="16.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16"/>
      <c r="Z120" s="16"/>
      <c r="AA120" s="16"/>
    </row>
    <row r="121" spans="1:27" ht="16.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16"/>
      <c r="Z121" s="16"/>
      <c r="AA121" s="16"/>
    </row>
    <row r="122" spans="1:27" ht="16.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16"/>
      <c r="Z122" s="16"/>
      <c r="AA122" s="16"/>
    </row>
    <row r="123" spans="1:27" ht="16.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16"/>
      <c r="Z123" s="16"/>
      <c r="AA123" s="16"/>
    </row>
    <row r="124" spans="1:27" ht="16.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16"/>
      <c r="Z124" s="16"/>
      <c r="AA124" s="16"/>
    </row>
    <row r="125" spans="1:27" ht="16.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16"/>
      <c r="Z125" s="16"/>
      <c r="AA125" s="16"/>
    </row>
    <row r="126" spans="1:27" ht="16.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16"/>
      <c r="Z126" s="16"/>
      <c r="AA126" s="16"/>
    </row>
    <row r="127" spans="1:27" ht="16.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16"/>
      <c r="Z127" s="16"/>
      <c r="AA127" s="16"/>
    </row>
    <row r="128" spans="1:27" ht="16.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16"/>
      <c r="Z128" s="16"/>
      <c r="AA128" s="16"/>
    </row>
    <row r="129" spans="1:27" ht="16.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16"/>
      <c r="Z129" s="16"/>
      <c r="AA129" s="16"/>
    </row>
    <row r="130" spans="1:27" ht="16.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16"/>
      <c r="Z130" s="16"/>
      <c r="AA130" s="16"/>
    </row>
    <row r="131" spans="1:27" ht="16.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16"/>
      <c r="Z131" s="16"/>
      <c r="AA131" s="16"/>
    </row>
    <row r="132" spans="1:27" ht="16.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16"/>
      <c r="Z132" s="16"/>
      <c r="AA132" s="16"/>
    </row>
    <row r="133" spans="1:27" ht="16.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16"/>
      <c r="Z133" s="16"/>
      <c r="AA133" s="16"/>
    </row>
    <row r="134" spans="1:27" ht="16.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16"/>
      <c r="Z134" s="16"/>
      <c r="AA134" s="16"/>
    </row>
    <row r="135" spans="1:27" ht="16.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16"/>
      <c r="Z135" s="16"/>
      <c r="AA135" s="16"/>
    </row>
    <row r="136" spans="1:27" ht="16.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16"/>
      <c r="Z136" s="16"/>
      <c r="AA136" s="16"/>
    </row>
    <row r="137" spans="1:27" ht="16.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16"/>
      <c r="Z137" s="16"/>
      <c r="AA137" s="16"/>
    </row>
    <row r="138" spans="1:27" ht="16.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16"/>
      <c r="Z138" s="16"/>
      <c r="AA138" s="16"/>
    </row>
    <row r="139" spans="1:27" ht="16.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16"/>
      <c r="Z139" s="16"/>
      <c r="AA139" s="16"/>
    </row>
    <row r="140" spans="1:27" ht="16.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16"/>
      <c r="Z140" s="16"/>
      <c r="AA140" s="16"/>
    </row>
    <row r="141" spans="1:27" ht="16.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16"/>
      <c r="Z141" s="16"/>
      <c r="AA141" s="16"/>
    </row>
    <row r="142" spans="1:27" ht="16.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16"/>
      <c r="Z142" s="16"/>
      <c r="AA142" s="16"/>
    </row>
    <row r="143" spans="1:27" ht="16.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16"/>
      <c r="Z143" s="16"/>
      <c r="AA143" s="16"/>
    </row>
    <row r="144" spans="1:27" ht="16.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16"/>
      <c r="Z144" s="16"/>
      <c r="AA144" s="16"/>
    </row>
    <row r="145" spans="1:27" ht="16.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16"/>
      <c r="Z145" s="16"/>
      <c r="AA145" s="16"/>
    </row>
    <row r="146" spans="1:27" ht="16.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16"/>
      <c r="Z146" s="16"/>
      <c r="AA146" s="16"/>
    </row>
    <row r="147" spans="1:27" ht="16.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16"/>
      <c r="Z147" s="16"/>
      <c r="AA147" s="16"/>
    </row>
    <row r="148" spans="1:27" ht="16.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16"/>
      <c r="Z148" s="16"/>
      <c r="AA148" s="16"/>
    </row>
    <row r="149" spans="1:27" ht="16.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16"/>
      <c r="Z149" s="16"/>
      <c r="AA149" s="16"/>
    </row>
    <row r="150" spans="1:27" ht="16.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16"/>
      <c r="Z150" s="16"/>
      <c r="AA150" s="16"/>
    </row>
    <row r="151" spans="1:27" ht="16.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16"/>
      <c r="Z151" s="16"/>
      <c r="AA151" s="16"/>
    </row>
    <row r="152" spans="1:27" ht="16.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16"/>
      <c r="Z152" s="16"/>
      <c r="AA152" s="16"/>
    </row>
    <row r="153" spans="1:27" ht="16.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16"/>
      <c r="Z153" s="16"/>
      <c r="AA153" s="16"/>
    </row>
    <row r="154" spans="1:27" ht="16.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16"/>
      <c r="Z154" s="16"/>
      <c r="AA154" s="16"/>
    </row>
    <row r="155" spans="1:27" ht="16.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16"/>
      <c r="Z155" s="16"/>
      <c r="AA155" s="16"/>
    </row>
    <row r="156" spans="1:27" ht="16.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16"/>
      <c r="Z156" s="16"/>
      <c r="AA156" s="16"/>
    </row>
    <row r="157" spans="1:27" ht="16.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16"/>
      <c r="Z157" s="16"/>
      <c r="AA157" s="16"/>
    </row>
    <row r="158" spans="1:27" ht="16.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16"/>
      <c r="Z158" s="16"/>
      <c r="AA158" s="16"/>
    </row>
    <row r="159" spans="1:27" ht="16.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16"/>
      <c r="Z159" s="16"/>
      <c r="AA159" s="16"/>
    </row>
    <row r="160" spans="1:27" ht="16.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16"/>
      <c r="Z160" s="16"/>
      <c r="AA160" s="16"/>
    </row>
    <row r="161" spans="1:27" ht="16.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16"/>
      <c r="Z161" s="16"/>
      <c r="AA161" s="16"/>
    </row>
    <row r="162" spans="1:27" ht="16.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16"/>
      <c r="Z162" s="16"/>
      <c r="AA162" s="16"/>
    </row>
    <row r="163" spans="1:27" ht="16.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16"/>
      <c r="Z163" s="16"/>
      <c r="AA163" s="16"/>
    </row>
    <row r="164" spans="1:27" ht="16.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16"/>
      <c r="Z164" s="16"/>
      <c r="AA164" s="16"/>
    </row>
    <row r="165" spans="1:27" ht="16.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16"/>
      <c r="Z165" s="16"/>
      <c r="AA165" s="16"/>
    </row>
    <row r="166" spans="1:27" ht="16.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16"/>
      <c r="Z166" s="16"/>
      <c r="AA166" s="16"/>
    </row>
    <row r="167" spans="1:27" ht="16.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16"/>
      <c r="Z167" s="16"/>
      <c r="AA167" s="16"/>
    </row>
    <row r="168" spans="1:27" ht="16.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16"/>
      <c r="Z168" s="16"/>
      <c r="AA168" s="16"/>
    </row>
    <row r="169" spans="1:27" ht="16.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16"/>
      <c r="Z169" s="16"/>
      <c r="AA169" s="16"/>
    </row>
    <row r="170" spans="1:27" ht="16.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16"/>
      <c r="Z170" s="16"/>
      <c r="AA170" s="16"/>
    </row>
    <row r="171" spans="1:27" ht="16.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16"/>
      <c r="Z171" s="16"/>
      <c r="AA171" s="16"/>
    </row>
    <row r="172" spans="1:27" ht="16.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16"/>
      <c r="Z172" s="16"/>
      <c r="AA172" s="16"/>
    </row>
    <row r="173" spans="1:27" ht="16.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16"/>
      <c r="Z173" s="16"/>
      <c r="AA173" s="16"/>
    </row>
    <row r="174" spans="1:27" ht="16.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16"/>
      <c r="Z174" s="16"/>
      <c r="AA174" s="16"/>
    </row>
    <row r="175" spans="1:27" ht="16.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16"/>
      <c r="Z175" s="16"/>
      <c r="AA175" s="16"/>
    </row>
    <row r="176" spans="1:27" ht="16.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16"/>
      <c r="Z176" s="16"/>
      <c r="AA176" s="16"/>
    </row>
    <row r="177" spans="1:27" ht="16.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16"/>
      <c r="Z177" s="16"/>
      <c r="AA177" s="16"/>
    </row>
    <row r="178" spans="1:27" ht="16.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16"/>
      <c r="Z178" s="16"/>
      <c r="AA178" s="16"/>
    </row>
    <row r="179" spans="1:27" ht="16.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16"/>
      <c r="Z179" s="16"/>
      <c r="AA179" s="16"/>
    </row>
    <row r="180" spans="1:27" ht="16.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16"/>
      <c r="Z180" s="16"/>
      <c r="AA180" s="16"/>
    </row>
    <row r="181" spans="1:27" ht="16.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16"/>
      <c r="Z181" s="16"/>
      <c r="AA181" s="16"/>
    </row>
    <row r="182" spans="1:27" ht="16.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16"/>
      <c r="Z182" s="16"/>
      <c r="AA182" s="16"/>
    </row>
    <row r="183" spans="1:27" ht="16.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16"/>
      <c r="Z183" s="16"/>
      <c r="AA183" s="16"/>
    </row>
    <row r="184" spans="1:27" ht="16.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16"/>
      <c r="Z184" s="16"/>
      <c r="AA184" s="16"/>
    </row>
    <row r="185" spans="1:27" ht="16.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16"/>
      <c r="Z185" s="16"/>
      <c r="AA185" s="16"/>
    </row>
    <row r="186" spans="1:27" ht="16.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16"/>
      <c r="Z186" s="16"/>
      <c r="AA186" s="16"/>
    </row>
    <row r="187" spans="1:27" ht="16.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16"/>
      <c r="Z187" s="16"/>
      <c r="AA187" s="16"/>
    </row>
    <row r="188" spans="1:27" ht="16.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16"/>
      <c r="Z188" s="16"/>
      <c r="AA188" s="16"/>
    </row>
    <row r="189" spans="1:27" ht="16.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16"/>
      <c r="Z189" s="16"/>
      <c r="AA189" s="16"/>
    </row>
    <row r="190" spans="1:27" ht="16.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16"/>
      <c r="Z190" s="16"/>
      <c r="AA190" s="16"/>
    </row>
    <row r="191" spans="1:27" ht="16.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16"/>
      <c r="Z191" s="16"/>
      <c r="AA191" s="16"/>
    </row>
    <row r="192" spans="1:27" ht="16.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16"/>
      <c r="Z192" s="16"/>
      <c r="AA192" s="16"/>
    </row>
    <row r="193" spans="1:27" ht="16.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16"/>
      <c r="Z193" s="16"/>
      <c r="AA193" s="16"/>
    </row>
    <row r="194" spans="1:27" ht="16.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16"/>
      <c r="Z194" s="16"/>
      <c r="AA194" s="16"/>
    </row>
    <row r="195" spans="1:27" ht="16.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16"/>
      <c r="Z195" s="16"/>
      <c r="AA195" s="16"/>
    </row>
    <row r="196" spans="1:27" ht="16.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16"/>
      <c r="Z196" s="16"/>
      <c r="AA196" s="16"/>
    </row>
    <row r="197" spans="1:27" ht="16.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16"/>
      <c r="Z197" s="16"/>
      <c r="AA197" s="16"/>
    </row>
    <row r="198" spans="1:27" ht="16.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16"/>
      <c r="Z198" s="16"/>
      <c r="AA198" s="16"/>
    </row>
    <row r="199" spans="1:27" ht="16.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16"/>
      <c r="Z199" s="16"/>
      <c r="AA199" s="16"/>
    </row>
    <row r="200" spans="1:27" ht="16.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16"/>
      <c r="Z200" s="16"/>
      <c r="AA200" s="16"/>
    </row>
    <row r="201" spans="1:27" ht="16.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16"/>
      <c r="Z201" s="16"/>
      <c r="AA201" s="16"/>
    </row>
    <row r="202" spans="1:27" ht="16.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16"/>
      <c r="Z202" s="16"/>
      <c r="AA202" s="16"/>
    </row>
    <row r="203" spans="1:27" ht="16.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16"/>
      <c r="Z203" s="16"/>
      <c r="AA203" s="16"/>
    </row>
    <row r="204" spans="1:27" ht="16.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16"/>
      <c r="Z204" s="16"/>
      <c r="AA204" s="16"/>
    </row>
    <row r="205" spans="1:27" ht="16.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16"/>
      <c r="Z205" s="16"/>
      <c r="AA205" s="16"/>
    </row>
    <row r="206" spans="1:27" ht="16.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16"/>
      <c r="Z206" s="16"/>
      <c r="AA206" s="16"/>
    </row>
    <row r="207" spans="1:27" ht="16.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16"/>
      <c r="Z207" s="16"/>
      <c r="AA207" s="16"/>
    </row>
    <row r="208" spans="1:27" ht="16.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16"/>
      <c r="Z208" s="16"/>
      <c r="AA208" s="16"/>
    </row>
    <row r="209" spans="1:27" ht="16.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16"/>
      <c r="Z209" s="16"/>
      <c r="AA209" s="16"/>
    </row>
    <row r="210" spans="1:27" ht="16.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16"/>
      <c r="Z210" s="16"/>
      <c r="AA210" s="16"/>
    </row>
    <row r="211" spans="1:27" ht="16.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16"/>
      <c r="Z211" s="16"/>
      <c r="AA211" s="16"/>
    </row>
    <row r="212" spans="1:27" ht="16.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16"/>
      <c r="Z212" s="16"/>
      <c r="AA212" s="16"/>
    </row>
    <row r="213" spans="1:27" ht="16.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16"/>
      <c r="Z213" s="16"/>
      <c r="AA213" s="16"/>
    </row>
    <row r="214" spans="1:27" ht="16.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16"/>
      <c r="Z214" s="16"/>
      <c r="AA214" s="16"/>
    </row>
    <row r="215" spans="1:27" ht="16.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16"/>
      <c r="Z215" s="16"/>
      <c r="AA215" s="16"/>
    </row>
    <row r="216" spans="1:27" ht="16.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16"/>
      <c r="Z216" s="16"/>
      <c r="AA216" s="16"/>
    </row>
    <row r="217" spans="1:27" ht="16.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16"/>
      <c r="Z217" s="16"/>
      <c r="AA217" s="16"/>
    </row>
    <row r="218" spans="1:27" ht="16.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16"/>
      <c r="Z218" s="16"/>
      <c r="AA218" s="16"/>
    </row>
    <row r="219" spans="1:27" ht="16.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16"/>
      <c r="Z219" s="16"/>
      <c r="AA219" s="16"/>
    </row>
    <row r="220" spans="1:27" ht="16.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16"/>
      <c r="Z220" s="16"/>
      <c r="AA220" s="16"/>
    </row>
    <row r="221" spans="1:27" ht="16.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16"/>
      <c r="Z221" s="16"/>
      <c r="AA221" s="16"/>
    </row>
    <row r="222" spans="1:27" ht="16.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16"/>
      <c r="Z222" s="16"/>
      <c r="AA222" s="16"/>
    </row>
    <row r="223" spans="1:27" ht="16.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16"/>
      <c r="Z223" s="16"/>
      <c r="AA223" s="16"/>
    </row>
    <row r="224" spans="1:27" ht="16.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16"/>
      <c r="Z224" s="16"/>
      <c r="AA224" s="16"/>
    </row>
    <row r="225" spans="1:27" ht="16.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16"/>
      <c r="Z225" s="16"/>
      <c r="AA225" s="16"/>
    </row>
    <row r="226" spans="1:27" ht="16.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16"/>
      <c r="Z226" s="16"/>
      <c r="AA226" s="16"/>
    </row>
    <row r="227" spans="1:27" ht="16.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16"/>
      <c r="Z227" s="16"/>
      <c r="AA227" s="16"/>
    </row>
    <row r="228" spans="1:27" ht="16.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16"/>
      <c r="Z228" s="16"/>
      <c r="AA228" s="16"/>
    </row>
    <row r="229" spans="1:27" ht="16.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16"/>
      <c r="Z229" s="16"/>
      <c r="AA229" s="16"/>
    </row>
    <row r="230" spans="1:27" ht="16.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16"/>
      <c r="Z230" s="16"/>
      <c r="AA230" s="16"/>
    </row>
    <row r="231" spans="1:27" ht="16.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16"/>
      <c r="Z231" s="16"/>
      <c r="AA231" s="16"/>
    </row>
    <row r="232" spans="1:27" ht="16.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16"/>
      <c r="Z232" s="16"/>
      <c r="AA232" s="16"/>
    </row>
    <row r="233" spans="1:27" ht="16.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16"/>
      <c r="Z233" s="16"/>
      <c r="AA233" s="16"/>
    </row>
    <row r="234" spans="1:27" ht="16.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16"/>
      <c r="Z234" s="16"/>
      <c r="AA234" s="16"/>
    </row>
    <row r="235" spans="1:27" ht="16.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16"/>
      <c r="Z235" s="16"/>
      <c r="AA235" s="16"/>
    </row>
    <row r="236" spans="1:27" ht="16.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16"/>
      <c r="Z236" s="16"/>
      <c r="AA236" s="16"/>
    </row>
    <row r="237" spans="1:27" ht="16.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16"/>
      <c r="Z237" s="16"/>
      <c r="AA237" s="16"/>
    </row>
    <row r="238" spans="1:27" ht="16.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16"/>
      <c r="Z238" s="16"/>
      <c r="AA238" s="16"/>
    </row>
    <row r="239" spans="1:27" ht="16.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16"/>
      <c r="Z239" s="16"/>
      <c r="AA239" s="16"/>
    </row>
    <row r="240" spans="1:27" ht="16.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16"/>
      <c r="Z240" s="16"/>
      <c r="AA240" s="16"/>
    </row>
    <row r="241" spans="1:27" ht="16.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16"/>
      <c r="Z241" s="16"/>
      <c r="AA241" s="16"/>
    </row>
    <row r="242" spans="1:27" ht="16.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16"/>
      <c r="Z242" s="16"/>
      <c r="AA242" s="16"/>
    </row>
    <row r="243" spans="1:27" ht="16.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16"/>
      <c r="Z243" s="16"/>
      <c r="AA243" s="16"/>
    </row>
    <row r="244" spans="1:27" ht="16.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16"/>
      <c r="Z244" s="16"/>
      <c r="AA244" s="16"/>
    </row>
    <row r="245" spans="1:27" ht="16.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16"/>
      <c r="Z245" s="16"/>
      <c r="AA245" s="16"/>
    </row>
    <row r="246" spans="1:27" ht="16.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16"/>
      <c r="Z246" s="16"/>
      <c r="AA246" s="16"/>
    </row>
    <row r="247" spans="1:27" ht="16.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16"/>
      <c r="Z247" s="16"/>
      <c r="AA247" s="16"/>
    </row>
    <row r="248" spans="1:27" ht="16.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16"/>
      <c r="Z248" s="16"/>
      <c r="AA248" s="16"/>
    </row>
    <row r="249" spans="1:27" ht="16.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16"/>
      <c r="Z249" s="16"/>
      <c r="AA249" s="16"/>
    </row>
    <row r="250" spans="1:27" ht="16.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16"/>
      <c r="Z250" s="16"/>
      <c r="AA250" s="16"/>
    </row>
    <row r="251" spans="1:27" ht="16.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16"/>
      <c r="Z251" s="16"/>
      <c r="AA251" s="16"/>
    </row>
    <row r="252" spans="1:27" ht="15.75" customHeight="1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  <c r="AA252" s="82"/>
    </row>
    <row r="253" spans="1:27" ht="15.75" customHeight="1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  <c r="AA253" s="82"/>
    </row>
    <row r="254" spans="1:27" ht="15.75" customHeight="1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  <c r="AA254" s="82"/>
    </row>
    <row r="255" spans="1:27" ht="15.75" customHeight="1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  <c r="AA255" s="82"/>
    </row>
    <row r="256" spans="1:27" ht="15.75" customHeight="1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  <c r="AA256" s="82"/>
    </row>
    <row r="257" spans="1:27" ht="15.75" customHeight="1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  <c r="AA257" s="82"/>
    </row>
    <row r="258" spans="1:27" ht="15.75" customHeight="1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  <c r="AA258" s="82"/>
    </row>
    <row r="259" spans="1:27" ht="15.75" customHeight="1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  <c r="AA259" s="82"/>
    </row>
    <row r="260" spans="1:27" ht="15.75" customHeight="1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  <c r="AA260" s="82"/>
    </row>
    <row r="261" spans="1:27" ht="15.75" customHeight="1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  <c r="AA261" s="82"/>
    </row>
    <row r="262" spans="1:27" ht="15.75" customHeight="1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  <c r="AA262" s="82"/>
    </row>
    <row r="263" spans="1:27" ht="15.75" customHeight="1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  <c r="AA263" s="82"/>
    </row>
    <row r="264" spans="1:27" ht="15.75" customHeight="1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  <c r="AA264" s="82"/>
    </row>
    <row r="265" spans="1:27" ht="15.75" customHeight="1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  <c r="AA265" s="82"/>
    </row>
    <row r="266" spans="1:27" ht="15.75" customHeight="1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  <c r="AA266" s="82"/>
    </row>
    <row r="267" spans="1:27" ht="15.75" customHeight="1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  <c r="AA267" s="82"/>
    </row>
    <row r="268" spans="1:27" ht="15.75" customHeight="1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  <c r="AA268" s="82"/>
    </row>
    <row r="269" spans="1:27" ht="15.75" customHeight="1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  <c r="AA269" s="82"/>
    </row>
    <row r="270" spans="1:27" ht="15.75" customHeight="1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  <c r="AA270" s="82"/>
    </row>
    <row r="271" spans="1:27" ht="15.75" customHeight="1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  <c r="AA271" s="82"/>
    </row>
    <row r="272" spans="1:27" ht="15.75" customHeight="1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  <c r="AA272" s="82"/>
    </row>
    <row r="273" spans="1:27" ht="15.75" customHeight="1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  <c r="AA273" s="82"/>
    </row>
    <row r="274" spans="1:27" ht="15.75" customHeight="1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  <c r="AA274" s="82"/>
    </row>
    <row r="275" spans="1:27" ht="15.75" customHeight="1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  <c r="AA275" s="82"/>
    </row>
    <row r="276" spans="1:27" ht="15.75" customHeight="1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  <c r="AA276" s="82"/>
    </row>
    <row r="277" spans="1:27" ht="15.75" customHeight="1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  <c r="AA277" s="82"/>
    </row>
    <row r="278" spans="1:27" ht="15.75" customHeight="1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  <c r="AA278" s="82"/>
    </row>
    <row r="279" spans="1:27" ht="15.75" customHeight="1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  <c r="AA279" s="82"/>
    </row>
    <row r="280" spans="1:27" ht="15.75" customHeight="1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  <c r="AA280" s="82"/>
    </row>
    <row r="281" spans="1:27" ht="15.75" customHeight="1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  <c r="AA281" s="82"/>
    </row>
    <row r="282" spans="1:27" ht="15.75" customHeight="1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  <c r="AA282" s="82"/>
    </row>
    <row r="283" spans="1:27" ht="15.75" customHeight="1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  <c r="AA283" s="82"/>
    </row>
    <row r="284" spans="1:27" ht="15.75" customHeight="1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  <c r="AA284" s="82"/>
    </row>
    <row r="285" spans="1:27" ht="15.75" customHeight="1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  <c r="AA285" s="82"/>
    </row>
    <row r="286" spans="1:27" ht="15.75" customHeight="1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  <c r="AA286" s="82"/>
    </row>
    <row r="287" spans="1:27" ht="15.75" customHeight="1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  <c r="AA287" s="82"/>
    </row>
    <row r="288" spans="1:27" ht="15.75" customHeight="1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  <c r="AA288" s="82"/>
    </row>
    <row r="289" spans="1:27" ht="15.75" customHeight="1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  <c r="AA289" s="82"/>
    </row>
    <row r="290" spans="1:27" ht="15.75" customHeight="1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  <c r="AA290" s="82"/>
    </row>
    <row r="291" spans="1:27" ht="15.75" customHeight="1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  <c r="AA291" s="82"/>
    </row>
    <row r="292" spans="1:27" ht="15.75" customHeight="1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  <c r="AA292" s="82"/>
    </row>
    <row r="293" spans="1:27" ht="15.75" customHeight="1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  <c r="AA293" s="82"/>
    </row>
    <row r="294" spans="1:27" ht="15.75" customHeight="1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  <c r="AA294" s="82"/>
    </row>
    <row r="295" spans="1:27" ht="15.75" customHeight="1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  <c r="AA295" s="82"/>
    </row>
    <row r="296" spans="1:27" ht="15.75" customHeight="1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  <c r="AA296" s="82"/>
    </row>
    <row r="297" spans="1:27" ht="15.75" customHeight="1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  <c r="AA297" s="82"/>
    </row>
    <row r="298" spans="1:27" ht="15.75" customHeight="1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  <c r="AA298" s="82"/>
    </row>
    <row r="299" spans="1:27" ht="15.75" customHeight="1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  <c r="AA299" s="82"/>
    </row>
    <row r="300" spans="1:27" ht="15.75" customHeight="1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  <c r="AA300" s="82"/>
    </row>
    <row r="301" spans="1:27" ht="15.75" customHeight="1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  <c r="AA301" s="82"/>
    </row>
    <row r="302" spans="1:27" ht="15.75" customHeight="1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  <c r="AA302" s="82"/>
    </row>
    <row r="303" spans="1:27" ht="15.75" customHeight="1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  <c r="AA303" s="82"/>
    </row>
    <row r="304" spans="1:27" ht="15.75" customHeight="1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  <c r="AA304" s="82"/>
    </row>
    <row r="305" spans="1:27" ht="15.75" customHeight="1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  <c r="AA305" s="82"/>
    </row>
    <row r="306" spans="1:27" ht="15.75" customHeight="1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  <c r="AA306" s="82"/>
    </row>
    <row r="307" spans="1:27" ht="15.75" customHeight="1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  <c r="AA307" s="82"/>
    </row>
    <row r="308" spans="1:27" ht="15.75" customHeight="1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  <c r="AA308" s="82"/>
    </row>
    <row r="309" spans="1:27" ht="15.75" customHeight="1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  <c r="AA309" s="82"/>
    </row>
    <row r="310" spans="1:27" ht="15.75" customHeight="1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  <c r="AA310" s="82"/>
    </row>
    <row r="311" spans="1:27" ht="15.75" customHeight="1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  <c r="AA311" s="82"/>
    </row>
    <row r="312" spans="1:27" ht="15.75" customHeight="1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  <c r="AA312" s="82"/>
    </row>
    <row r="313" spans="1:27" ht="15.75" customHeight="1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  <c r="AA313" s="82"/>
    </row>
    <row r="314" spans="1:27" ht="15.75" customHeight="1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  <c r="AA314" s="82"/>
    </row>
    <row r="315" spans="1:27" ht="15.75" customHeight="1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  <c r="AA315" s="82"/>
    </row>
    <row r="316" spans="1:27" ht="15.75" customHeight="1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  <c r="AA316" s="82"/>
    </row>
    <row r="317" spans="1:27" ht="15.75" customHeight="1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  <c r="AA317" s="82"/>
    </row>
    <row r="318" spans="1:27" ht="15.75" customHeight="1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  <c r="AA318" s="82"/>
    </row>
    <row r="319" spans="1:27" ht="15.75" customHeight="1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  <c r="AA319" s="82"/>
    </row>
    <row r="320" spans="1:27" ht="15.75" customHeight="1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  <c r="AA320" s="82"/>
    </row>
    <row r="321" spans="1:27" ht="15.75" customHeight="1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  <c r="AA321" s="82"/>
    </row>
    <row r="322" spans="1:27" ht="15.75" customHeight="1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  <c r="AA322" s="82"/>
    </row>
    <row r="323" spans="1:27" ht="15.75" customHeight="1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  <c r="AA323" s="82"/>
    </row>
    <row r="324" spans="1:27" ht="15.75" customHeight="1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  <c r="AA324" s="82"/>
    </row>
    <row r="325" spans="1:27" ht="15.75" customHeight="1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  <c r="AA325" s="82"/>
    </row>
    <row r="326" spans="1:27" ht="15.75" customHeight="1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  <c r="AA326" s="82"/>
    </row>
    <row r="327" spans="1:27" ht="15.75" customHeight="1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  <c r="AA327" s="82"/>
    </row>
    <row r="328" spans="1:27" ht="15.75" customHeight="1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  <c r="AA328" s="82"/>
    </row>
    <row r="329" spans="1:27" ht="15.75" customHeight="1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  <c r="AA329" s="82"/>
    </row>
    <row r="330" spans="1:27" ht="15.75" customHeight="1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  <c r="AA330" s="82"/>
    </row>
    <row r="331" spans="1:27" ht="15.75" customHeight="1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  <c r="AA331" s="82"/>
    </row>
    <row r="332" spans="1:27" ht="15.75" customHeight="1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  <c r="AA332" s="82"/>
    </row>
    <row r="333" spans="1:27" ht="15.75" customHeight="1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  <c r="AA333" s="82"/>
    </row>
    <row r="334" spans="1:27" ht="15.75" customHeight="1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  <c r="AA334" s="82"/>
    </row>
    <row r="335" spans="1:27" ht="15.75" customHeight="1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  <c r="AA335" s="82"/>
    </row>
    <row r="336" spans="1:27" ht="15.75" customHeight="1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  <c r="AA336" s="82"/>
    </row>
    <row r="337" spans="1:27" ht="15.75" customHeight="1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  <c r="AA337" s="82"/>
    </row>
    <row r="338" spans="1:27" ht="15.75" customHeight="1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  <c r="AA338" s="82"/>
    </row>
    <row r="339" spans="1:27" ht="15.75" customHeight="1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  <c r="AA339" s="82"/>
    </row>
    <row r="340" spans="1:27" ht="15.75" customHeight="1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  <c r="AA340" s="82"/>
    </row>
    <row r="341" spans="1:27" ht="15.75" customHeight="1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  <c r="AA341" s="82"/>
    </row>
    <row r="342" spans="1:27" ht="15.75" customHeight="1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  <c r="AA342" s="82"/>
    </row>
    <row r="343" spans="1:27" ht="15.75" customHeight="1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  <c r="AA343" s="82"/>
    </row>
    <row r="344" spans="1:27" ht="15.75" customHeight="1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  <c r="AA344" s="82"/>
    </row>
    <row r="345" spans="1:27" ht="15.75" customHeight="1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  <c r="AA345" s="82"/>
    </row>
    <row r="346" spans="1:27" ht="15.75" customHeight="1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  <c r="AA346" s="82"/>
    </row>
    <row r="347" spans="1:27" ht="15.75" customHeight="1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  <c r="AA347" s="82"/>
    </row>
    <row r="348" spans="1:27" ht="15.75" customHeight="1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  <c r="AA348" s="82"/>
    </row>
    <row r="349" spans="1:27" ht="15.75" customHeight="1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  <c r="AA349" s="82"/>
    </row>
    <row r="350" spans="1:27" ht="15.75" customHeight="1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  <c r="AA350" s="82"/>
    </row>
    <row r="351" spans="1:27" ht="15.75" customHeight="1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  <c r="AA351" s="82"/>
    </row>
    <row r="352" spans="1:27" ht="15.75" customHeight="1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  <c r="AA352" s="82"/>
    </row>
    <row r="353" spans="1:27" ht="15.75" customHeight="1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  <c r="AA353" s="82"/>
    </row>
    <row r="354" spans="1:27" ht="15.75" customHeight="1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  <c r="AA354" s="82"/>
    </row>
    <row r="355" spans="1:27" ht="15.75" customHeight="1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  <c r="AA355" s="82"/>
    </row>
    <row r="356" spans="1:27" ht="15.75" customHeight="1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  <c r="AA356" s="82"/>
    </row>
    <row r="357" spans="1:27" ht="15.75" customHeight="1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  <c r="AA357" s="82"/>
    </row>
    <row r="358" spans="1:27" ht="15.75" customHeight="1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  <c r="AA358" s="82"/>
    </row>
    <row r="359" spans="1:27" ht="15.75" customHeight="1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  <c r="AA359" s="82"/>
    </row>
    <row r="360" spans="1:27" ht="15.75" customHeight="1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  <c r="AA360" s="82"/>
    </row>
    <row r="361" spans="1:27" ht="15.75" customHeight="1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  <c r="AA361" s="82"/>
    </row>
    <row r="362" spans="1:27" ht="15.75" customHeight="1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  <c r="AA362" s="82"/>
    </row>
    <row r="363" spans="1:27" ht="15.75" customHeight="1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  <c r="AA363" s="82"/>
    </row>
    <row r="364" spans="1:27" ht="15.75" customHeight="1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  <c r="AA364" s="82"/>
    </row>
    <row r="365" spans="1:27" ht="15.75" customHeight="1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  <c r="AA365" s="82"/>
    </row>
    <row r="366" spans="1:27" ht="15.75" customHeight="1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  <c r="AA366" s="82"/>
    </row>
    <row r="367" spans="1:27" ht="15.75" customHeight="1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  <c r="AA367" s="82"/>
    </row>
    <row r="368" spans="1:27" ht="15.75" customHeight="1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  <c r="AA368" s="82"/>
    </row>
    <row r="369" spans="1:27" ht="15.75" customHeight="1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  <c r="AA369" s="82"/>
    </row>
    <row r="370" spans="1:27" ht="15.75" customHeight="1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  <c r="AA370" s="82"/>
    </row>
    <row r="371" spans="1:27" ht="15.75" customHeight="1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  <c r="AA371" s="82"/>
    </row>
    <row r="372" spans="1:27" ht="15.75" customHeight="1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  <c r="AA372" s="82"/>
    </row>
    <row r="373" spans="1:27" ht="15.75" customHeight="1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  <c r="AA373" s="82"/>
    </row>
    <row r="374" spans="1:27" ht="15.75" customHeight="1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  <c r="AA374" s="82"/>
    </row>
    <row r="375" spans="1:27" ht="15.75" customHeight="1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  <c r="AA375" s="82"/>
    </row>
    <row r="376" spans="1:27" ht="15.75" customHeight="1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  <c r="AA376" s="82"/>
    </row>
    <row r="377" spans="1:27" ht="15.75" customHeight="1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  <c r="AA377" s="82"/>
    </row>
    <row r="378" spans="1:27" ht="15.75" customHeight="1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  <c r="AA378" s="82"/>
    </row>
    <row r="379" spans="1:27" ht="15.75" customHeight="1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  <c r="AA379" s="82"/>
    </row>
    <row r="380" spans="1:27" ht="15.75" customHeight="1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  <c r="AA380" s="82"/>
    </row>
    <row r="381" spans="1:27" ht="15.75" customHeight="1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  <c r="AA381" s="82"/>
    </row>
    <row r="382" spans="1:27" ht="15.75" customHeight="1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  <c r="AA382" s="82"/>
    </row>
    <row r="383" spans="1:27" ht="15.75" customHeight="1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  <c r="AA383" s="82"/>
    </row>
    <row r="384" spans="1:27" ht="15.75" customHeight="1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  <c r="AA384" s="82"/>
    </row>
    <row r="385" spans="1:27" ht="15.75" customHeight="1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  <c r="AA385" s="82"/>
    </row>
    <row r="386" spans="1:27" ht="15.75" customHeight="1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  <c r="AA386" s="82"/>
    </row>
    <row r="387" spans="1:27" ht="15.75" customHeight="1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  <c r="AA387" s="82"/>
    </row>
    <row r="388" spans="1:27" ht="15.75" customHeight="1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  <c r="AA388" s="82"/>
    </row>
    <row r="389" spans="1:27" ht="15.75" customHeight="1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  <c r="AA389" s="82"/>
    </row>
    <row r="390" spans="1:27" ht="15.75" customHeight="1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  <c r="AA390" s="82"/>
    </row>
    <row r="391" spans="1:27" ht="15.75" customHeight="1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  <c r="AA391" s="82"/>
    </row>
    <row r="392" spans="1:27" ht="15.75" customHeight="1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  <c r="AA392" s="82"/>
    </row>
    <row r="393" spans="1:27" ht="15.75" customHeight="1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  <c r="AA393" s="82"/>
    </row>
    <row r="394" spans="1:27" ht="15.75" customHeight="1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  <c r="AA394" s="82"/>
    </row>
    <row r="395" spans="1:27" ht="15.75" customHeight="1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  <c r="AA395" s="82"/>
    </row>
    <row r="396" spans="1:27" ht="15.75" customHeight="1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  <c r="AA396" s="82"/>
    </row>
    <row r="397" spans="1:27" ht="15.75" customHeight="1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  <c r="AA397" s="82"/>
    </row>
    <row r="398" spans="1:27" ht="15.75" customHeight="1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  <c r="AA398" s="82"/>
    </row>
    <row r="399" spans="1:27" ht="15.75" customHeight="1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  <c r="AA399" s="82"/>
    </row>
    <row r="400" spans="1:27" ht="15.75" customHeight="1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  <c r="AA400" s="82"/>
    </row>
    <row r="401" spans="1:27" ht="15.75" customHeight="1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  <c r="AA401" s="82"/>
    </row>
    <row r="402" spans="1:27" ht="15.75" customHeight="1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  <c r="AA402" s="82"/>
    </row>
    <row r="403" spans="1:27" ht="15.75" customHeight="1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  <c r="AA403" s="82"/>
    </row>
    <row r="404" spans="1:27" ht="15.75" customHeight="1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  <c r="AA404" s="82"/>
    </row>
    <row r="405" spans="1:27" ht="15.75" customHeight="1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  <c r="AA405" s="82"/>
    </row>
    <row r="406" spans="1:27" ht="15.75" customHeight="1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  <c r="AA406" s="82"/>
    </row>
    <row r="407" spans="1:27" ht="15.75" customHeight="1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  <c r="AA407" s="82"/>
    </row>
    <row r="408" spans="1:27" ht="15.75" customHeight="1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  <c r="AA408" s="82"/>
    </row>
    <row r="409" spans="1:27" ht="15.75" customHeight="1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  <c r="AA409" s="82"/>
    </row>
    <row r="410" spans="1:27" ht="15.75" customHeight="1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  <c r="AA410" s="82"/>
    </row>
    <row r="411" spans="1:27" ht="15.75" customHeight="1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  <c r="AA411" s="82"/>
    </row>
    <row r="412" spans="1:27" ht="15.75" customHeight="1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  <c r="AA412" s="82"/>
    </row>
    <row r="413" spans="1:27" ht="15.75" customHeight="1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  <c r="AA413" s="82"/>
    </row>
    <row r="414" spans="1:27" ht="15.75" customHeight="1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  <c r="AA414" s="82"/>
    </row>
    <row r="415" spans="1:27" ht="15.75" customHeight="1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  <c r="AA415" s="82"/>
    </row>
    <row r="416" spans="1:27" ht="15.75" customHeight="1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  <c r="AA416" s="82"/>
    </row>
    <row r="417" spans="1:27" ht="15.75" customHeight="1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  <c r="AA417" s="82"/>
    </row>
    <row r="418" spans="1:27" ht="15.75" customHeight="1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  <c r="AA418" s="82"/>
    </row>
    <row r="419" spans="1:27" ht="15.75" customHeight="1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  <c r="AA419" s="82"/>
    </row>
    <row r="420" spans="1:27" ht="15.75" customHeight="1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  <c r="AA420" s="82"/>
    </row>
    <row r="421" spans="1:27" ht="15.75" customHeight="1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  <c r="AA421" s="82"/>
    </row>
    <row r="422" spans="1:27" ht="15.75" customHeight="1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  <c r="AA422" s="82"/>
    </row>
    <row r="423" spans="1:27" ht="15.75" customHeight="1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  <c r="AA423" s="82"/>
    </row>
    <row r="424" spans="1:27" ht="15.75" customHeight="1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  <c r="AA424" s="82"/>
    </row>
    <row r="425" spans="1:27" ht="15.75" customHeight="1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  <c r="AA425" s="82"/>
    </row>
    <row r="426" spans="1:27" ht="15.75" customHeight="1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  <c r="AA426" s="82"/>
    </row>
    <row r="427" spans="1:27" ht="15.75" customHeight="1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  <c r="AA427" s="82"/>
    </row>
    <row r="428" spans="1:27" ht="15.75" customHeight="1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  <c r="AA428" s="82"/>
    </row>
    <row r="429" spans="1:27" ht="15.75" customHeight="1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  <c r="AA429" s="82"/>
    </row>
    <row r="430" spans="1:27" ht="15.75" customHeight="1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  <c r="AA430" s="82"/>
    </row>
    <row r="431" spans="1:27" ht="15.75" customHeight="1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  <c r="AA431" s="82"/>
    </row>
    <row r="432" spans="1:27" ht="15.75" customHeight="1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  <c r="AA432" s="82"/>
    </row>
    <row r="433" spans="1:27" ht="15.75" customHeight="1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  <c r="AA433" s="82"/>
    </row>
    <row r="434" spans="1:27" ht="15.75" customHeight="1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  <c r="AA434" s="82"/>
    </row>
    <row r="435" spans="1:27" ht="15.75" customHeight="1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  <c r="AA435" s="82"/>
    </row>
    <row r="436" spans="1:27" ht="15.75" customHeight="1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  <c r="AA436" s="82"/>
    </row>
    <row r="437" spans="1:27" ht="15.75" customHeight="1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  <c r="AA437" s="82"/>
    </row>
    <row r="438" spans="1:27" ht="15.75" customHeight="1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  <c r="AA438" s="82"/>
    </row>
    <row r="439" spans="1:27" ht="15.75" customHeight="1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  <c r="AA439" s="82"/>
    </row>
    <row r="440" spans="1:27" ht="15.75" customHeight="1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  <c r="AA440" s="82"/>
    </row>
    <row r="441" spans="1:27" ht="15.75" customHeight="1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  <c r="AA441" s="82"/>
    </row>
    <row r="442" spans="1:27" ht="15.75" customHeight="1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  <c r="AA442" s="82"/>
    </row>
    <row r="443" spans="1:27" ht="15.75" customHeight="1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  <c r="AA443" s="82"/>
    </row>
    <row r="444" spans="1:27" ht="15.75" customHeight="1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  <c r="AA444" s="82"/>
    </row>
    <row r="445" spans="1:27" ht="15.75" customHeight="1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  <c r="AA445" s="82"/>
    </row>
    <row r="446" spans="1:27" ht="15.75" customHeight="1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  <c r="AA446" s="82"/>
    </row>
    <row r="447" spans="1:27" ht="15.75" customHeight="1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  <c r="AA447" s="82"/>
    </row>
    <row r="448" spans="1:27" ht="15.75" customHeight="1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  <c r="AA448" s="82"/>
    </row>
    <row r="449" spans="1:27" ht="15.75" customHeight="1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  <c r="AA449" s="82"/>
    </row>
    <row r="450" spans="1:27" ht="15.75" customHeight="1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  <c r="AA450" s="82"/>
    </row>
    <row r="451" spans="1:27" ht="15.75" customHeight="1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  <c r="AA451" s="82"/>
    </row>
    <row r="452" spans="1:27" ht="15.75" customHeight="1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  <c r="AA452" s="82"/>
    </row>
    <row r="453" spans="1:27" ht="15.75" customHeight="1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  <c r="AA453" s="82"/>
    </row>
    <row r="454" spans="1:27" ht="15.75" customHeight="1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  <c r="AA454" s="82"/>
    </row>
    <row r="455" spans="1:27" ht="15.75" customHeight="1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  <c r="AA455" s="82"/>
    </row>
    <row r="456" spans="1:27" ht="15.75" customHeight="1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  <c r="AA456" s="82"/>
    </row>
    <row r="457" spans="1:27" ht="15.75" customHeight="1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  <c r="AA457" s="82"/>
    </row>
    <row r="458" spans="1:27" ht="15.75" customHeight="1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  <c r="AA458" s="82"/>
    </row>
    <row r="459" spans="1:27" ht="15.75" customHeight="1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  <c r="AA459" s="82"/>
    </row>
    <row r="460" spans="1:27" ht="15.75" customHeight="1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  <c r="AA460" s="82"/>
    </row>
    <row r="461" spans="1:27" ht="15.75" customHeight="1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  <c r="AA461" s="82"/>
    </row>
    <row r="462" spans="1:27" ht="15.75" customHeight="1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  <c r="AA462" s="82"/>
    </row>
    <row r="463" spans="1:27" ht="15.75" customHeight="1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  <c r="AA463" s="82"/>
    </row>
    <row r="464" spans="1:27" ht="15.75" customHeight="1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  <c r="AA464" s="82"/>
    </row>
    <row r="465" spans="1:27" ht="15.75" customHeight="1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  <c r="AA465" s="82"/>
    </row>
    <row r="466" spans="1:27" ht="15.75" customHeight="1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  <c r="AA466" s="82"/>
    </row>
    <row r="467" spans="1:27" ht="15.75" customHeight="1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  <c r="AA467" s="82"/>
    </row>
    <row r="468" spans="1:27" ht="15.75" customHeight="1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  <c r="AA468" s="82"/>
    </row>
    <row r="469" spans="1:27" ht="15.75" customHeight="1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  <c r="AA469" s="82"/>
    </row>
    <row r="470" spans="1:27" ht="15.75" customHeight="1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  <c r="AA470" s="82"/>
    </row>
    <row r="471" spans="1:27" ht="15.75" customHeight="1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  <c r="AA471" s="82"/>
    </row>
    <row r="472" spans="1:27" ht="15.75" customHeight="1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  <c r="AA472" s="82"/>
    </row>
    <row r="473" spans="1:27" ht="15.75" customHeight="1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  <c r="AA473" s="82"/>
    </row>
    <row r="474" spans="1:27" ht="15.75" customHeight="1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  <c r="AA474" s="82"/>
    </row>
    <row r="475" spans="1:27" ht="15.75" customHeight="1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  <c r="AA475" s="82"/>
    </row>
    <row r="476" spans="1:27" ht="15.75" customHeight="1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  <c r="AA476" s="82"/>
    </row>
    <row r="477" spans="1:27" ht="15.75" customHeight="1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  <c r="AA477" s="82"/>
    </row>
    <row r="478" spans="1:27" ht="15.75" customHeight="1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  <c r="AA478" s="82"/>
    </row>
    <row r="479" spans="1:27" ht="15.75" customHeight="1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  <c r="AA479" s="82"/>
    </row>
    <row r="480" spans="1:27" ht="15.75" customHeight="1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  <c r="AA480" s="82"/>
    </row>
    <row r="481" spans="1:27" ht="15.75" customHeight="1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  <c r="AA481" s="82"/>
    </row>
    <row r="482" spans="1:27" ht="15.75" customHeight="1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  <c r="AA482" s="82"/>
    </row>
    <row r="483" spans="1:27" ht="15.75" customHeight="1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  <c r="AA483" s="82"/>
    </row>
    <row r="484" spans="1:27" ht="15.75" customHeight="1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  <c r="AA484" s="82"/>
    </row>
    <row r="485" spans="1:27" ht="15.75" customHeight="1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  <c r="AA485" s="82"/>
    </row>
    <row r="486" spans="1:27" ht="15.75" customHeight="1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  <c r="AA486" s="82"/>
    </row>
    <row r="487" spans="1:27" ht="15.75" customHeight="1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  <c r="AA487" s="82"/>
    </row>
    <row r="488" spans="1:27" ht="15.75" customHeight="1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  <c r="AA488" s="82"/>
    </row>
    <row r="489" spans="1:27" ht="15.75" customHeight="1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  <c r="AA489" s="82"/>
    </row>
    <row r="490" spans="1:27" ht="15.75" customHeight="1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  <c r="AA490" s="82"/>
    </row>
    <row r="491" spans="1:27" ht="15.75" customHeight="1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  <c r="AA491" s="82"/>
    </row>
    <row r="492" spans="1:27" ht="15.75" customHeight="1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  <c r="AA492" s="82"/>
    </row>
    <row r="493" spans="1:27" ht="15.75" customHeight="1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  <c r="AA493" s="82"/>
    </row>
    <row r="494" spans="1:27" ht="15.75" customHeight="1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  <c r="AA494" s="82"/>
    </row>
    <row r="495" spans="1:27" ht="15.75" customHeight="1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  <c r="AA495" s="82"/>
    </row>
    <row r="496" spans="1:27" ht="15.75" customHeight="1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  <c r="AA496" s="82"/>
    </row>
    <row r="497" spans="1:27" ht="15.75" customHeight="1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  <c r="AA497" s="82"/>
    </row>
    <row r="498" spans="1:27" ht="15.75" customHeight="1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  <c r="AA498" s="82"/>
    </row>
    <row r="499" spans="1:27" ht="15.75" customHeight="1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  <c r="AA499" s="82"/>
    </row>
    <row r="500" spans="1:27" ht="15.75" customHeight="1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  <c r="AA500" s="82"/>
    </row>
    <row r="501" spans="1:27" ht="15.75" customHeight="1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  <c r="AA501" s="82"/>
    </row>
    <row r="502" spans="1:27" ht="15.75" customHeight="1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  <c r="AA502" s="82"/>
    </row>
    <row r="503" spans="1:27" ht="15.75" customHeight="1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  <c r="AA503" s="82"/>
    </row>
    <row r="504" spans="1:27" ht="15.75" customHeight="1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  <c r="AA504" s="82"/>
    </row>
    <row r="505" spans="1:27" ht="15.75" customHeight="1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  <c r="AA505" s="82"/>
    </row>
    <row r="506" spans="1:27" ht="15.75" customHeight="1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  <c r="AA506" s="82"/>
    </row>
    <row r="507" spans="1:27" ht="15.75" customHeight="1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  <c r="AA507" s="82"/>
    </row>
    <row r="508" spans="1:27" ht="15.75" customHeight="1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  <c r="AA508" s="82"/>
    </row>
    <row r="509" spans="1:27" ht="15.75" customHeight="1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  <c r="AA509" s="82"/>
    </row>
    <row r="510" spans="1:27" ht="15.75" customHeight="1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  <c r="AA510" s="82"/>
    </row>
    <row r="511" spans="1:27" ht="15.75" customHeight="1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  <c r="AA511" s="82"/>
    </row>
    <row r="512" spans="1:27" ht="15.75" customHeight="1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  <c r="AA512" s="82"/>
    </row>
    <row r="513" spans="1:27" ht="15.75" customHeight="1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  <c r="AA513" s="82"/>
    </row>
    <row r="514" spans="1:27" ht="15.75" customHeight="1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  <c r="AA514" s="82"/>
    </row>
    <row r="515" spans="1:27" ht="15.75" customHeight="1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  <c r="AA515" s="82"/>
    </row>
    <row r="516" spans="1:27" ht="15.75" customHeight="1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  <c r="AA516" s="82"/>
    </row>
    <row r="517" spans="1:27" ht="15.75" customHeight="1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  <c r="AA517" s="82"/>
    </row>
    <row r="518" spans="1:27" ht="15.75" customHeight="1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  <c r="AA518" s="82"/>
    </row>
    <row r="519" spans="1:27" ht="15.75" customHeight="1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  <c r="AA519" s="82"/>
    </row>
    <row r="520" spans="1:27" ht="15.75" customHeight="1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  <c r="AA520" s="82"/>
    </row>
    <row r="521" spans="1:27" ht="15.75" customHeight="1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  <c r="AA521" s="82"/>
    </row>
    <row r="522" spans="1:27" ht="15.75" customHeight="1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  <c r="AA522" s="82"/>
    </row>
    <row r="523" spans="1:27" ht="15.75" customHeight="1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  <c r="AA523" s="82"/>
    </row>
    <row r="524" spans="1:27" ht="15.75" customHeight="1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  <c r="AA524" s="82"/>
    </row>
    <row r="525" spans="1:27" ht="15.75" customHeight="1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  <c r="AA525" s="82"/>
    </row>
    <row r="526" spans="1:27" ht="15.75" customHeight="1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  <c r="AA526" s="82"/>
    </row>
    <row r="527" spans="1:27" ht="15.75" customHeight="1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  <c r="AA527" s="82"/>
    </row>
    <row r="528" spans="1:27" ht="15.75" customHeight="1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  <c r="AA528" s="82"/>
    </row>
    <row r="529" spans="1:27" ht="15.75" customHeight="1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  <c r="AA529" s="82"/>
    </row>
    <row r="530" spans="1:27" ht="15.75" customHeight="1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  <c r="AA530" s="82"/>
    </row>
    <row r="531" spans="1:27" ht="15.75" customHeight="1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  <c r="AA531" s="82"/>
    </row>
    <row r="532" spans="1:27" ht="15.75" customHeight="1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  <c r="AA532" s="82"/>
    </row>
    <row r="533" spans="1:27" ht="15.75" customHeight="1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  <c r="AA533" s="82"/>
    </row>
    <row r="534" spans="1:27" ht="15.75" customHeight="1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  <c r="AA534" s="82"/>
    </row>
    <row r="535" spans="1:27" ht="15.75" customHeight="1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  <c r="AA535" s="82"/>
    </row>
    <row r="536" spans="1:27" ht="15.75" customHeight="1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  <c r="AA536" s="82"/>
    </row>
    <row r="537" spans="1:27" ht="15.75" customHeight="1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  <c r="AA537" s="82"/>
    </row>
    <row r="538" spans="1:27" ht="15.75" customHeight="1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  <c r="AA538" s="82"/>
    </row>
    <row r="539" spans="1:27" ht="15.75" customHeight="1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  <c r="AA539" s="82"/>
    </row>
    <row r="540" spans="1:27" ht="15.75" customHeight="1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  <c r="AA540" s="82"/>
    </row>
    <row r="541" spans="1:27" ht="15.75" customHeight="1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  <c r="AA541" s="82"/>
    </row>
    <row r="542" spans="1:27" ht="15.75" customHeight="1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  <c r="AA542" s="82"/>
    </row>
    <row r="543" spans="1:27" ht="15.75" customHeight="1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  <c r="AA543" s="82"/>
    </row>
    <row r="544" spans="1:27" ht="15.75" customHeight="1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  <c r="AA544" s="82"/>
    </row>
    <row r="545" spans="1:27" ht="15.75" customHeight="1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  <c r="AA545" s="82"/>
    </row>
    <row r="546" spans="1:27" ht="15.75" customHeight="1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  <c r="AA546" s="82"/>
    </row>
    <row r="547" spans="1:27" ht="15.75" customHeight="1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  <c r="AA547" s="82"/>
    </row>
    <row r="548" spans="1:27" ht="15.75" customHeight="1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  <c r="AA548" s="82"/>
    </row>
    <row r="549" spans="1:27" ht="15.75" customHeight="1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  <c r="AA549" s="82"/>
    </row>
    <row r="550" spans="1:27" ht="15.75" customHeight="1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  <c r="AA550" s="82"/>
    </row>
    <row r="551" spans="1:27" ht="15.75" customHeight="1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  <c r="AA551" s="82"/>
    </row>
    <row r="552" spans="1:27" ht="15.75" customHeight="1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  <c r="AA552" s="82"/>
    </row>
    <row r="553" spans="1:27" ht="15.75" customHeight="1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  <c r="AA553" s="82"/>
    </row>
    <row r="554" spans="1:27" ht="15.75" customHeight="1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  <c r="AA554" s="82"/>
    </row>
    <row r="555" spans="1:27" ht="15.75" customHeight="1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  <c r="AA555" s="82"/>
    </row>
    <row r="556" spans="1:27" ht="15.75" customHeight="1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  <c r="AA556" s="82"/>
    </row>
    <row r="557" spans="1:27" ht="15.75" customHeight="1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  <c r="AA557" s="82"/>
    </row>
    <row r="558" spans="1:27" ht="15.75" customHeight="1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  <c r="AA558" s="82"/>
    </row>
    <row r="559" spans="1:27" ht="15.75" customHeight="1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  <c r="AA559" s="82"/>
    </row>
    <row r="560" spans="1:27" ht="15.75" customHeight="1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  <c r="AA560" s="82"/>
    </row>
    <row r="561" spans="1:27" ht="15.75" customHeight="1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  <c r="AA561" s="82"/>
    </row>
    <row r="562" spans="1:27" ht="15.75" customHeight="1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  <c r="AA562" s="82"/>
    </row>
    <row r="563" spans="1:27" ht="15.75" customHeight="1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  <c r="AA563" s="82"/>
    </row>
    <row r="564" spans="1:27" ht="15.75" customHeight="1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  <c r="AA564" s="82"/>
    </row>
    <row r="565" spans="1:27" ht="15.75" customHeight="1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  <c r="AA565" s="82"/>
    </row>
    <row r="566" spans="1:27" ht="15.75" customHeight="1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  <c r="AA566" s="82"/>
    </row>
    <row r="567" spans="1:27" ht="15.75" customHeight="1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  <c r="AA567" s="82"/>
    </row>
    <row r="568" spans="1:27" ht="15.75" customHeight="1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  <c r="AA568" s="82"/>
    </row>
    <row r="569" spans="1:27" ht="15.75" customHeight="1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  <c r="AA569" s="82"/>
    </row>
    <row r="570" spans="1:27" ht="15.75" customHeight="1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  <c r="AA570" s="82"/>
    </row>
    <row r="571" spans="1:27" ht="15.75" customHeight="1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  <c r="AA571" s="82"/>
    </row>
    <row r="572" spans="1:27" ht="15.75" customHeight="1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  <c r="AA572" s="82"/>
    </row>
    <row r="573" spans="1:27" ht="15.75" customHeight="1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  <c r="AA573" s="82"/>
    </row>
    <row r="574" spans="1:27" ht="15.75" customHeight="1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  <c r="AA574" s="82"/>
    </row>
    <row r="575" spans="1:27" ht="15.75" customHeight="1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  <c r="AA575" s="82"/>
    </row>
    <row r="576" spans="1:27" ht="15.75" customHeight="1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  <c r="AA576" s="82"/>
    </row>
    <row r="577" spans="1:27" ht="15.75" customHeight="1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  <c r="AA577" s="82"/>
    </row>
    <row r="578" spans="1:27" ht="15.75" customHeight="1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  <c r="AA578" s="82"/>
    </row>
    <row r="579" spans="1:27" ht="15.75" customHeight="1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  <c r="AA579" s="82"/>
    </row>
    <row r="580" spans="1:27" ht="15.75" customHeight="1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  <c r="AA580" s="82"/>
    </row>
    <row r="581" spans="1:27" ht="15.75" customHeight="1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  <c r="AA581" s="82"/>
    </row>
    <row r="582" spans="1:27" ht="15.75" customHeight="1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  <c r="AA582" s="82"/>
    </row>
    <row r="583" spans="1:27" ht="15.75" customHeight="1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  <c r="AA583" s="82"/>
    </row>
    <row r="584" spans="1:27" ht="15.75" customHeight="1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  <c r="AA584" s="82"/>
    </row>
    <row r="585" spans="1:27" ht="15.75" customHeight="1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  <c r="AA585" s="82"/>
    </row>
    <row r="586" spans="1:27" ht="15.75" customHeight="1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  <c r="AA586" s="82"/>
    </row>
    <row r="587" spans="1:27" ht="15.75" customHeight="1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  <c r="AA587" s="82"/>
    </row>
    <row r="588" spans="1:27" ht="15.75" customHeight="1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  <c r="AA588" s="82"/>
    </row>
    <row r="589" spans="1:27" ht="15.75" customHeight="1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  <c r="AA589" s="82"/>
    </row>
    <row r="590" spans="1:27" ht="15.75" customHeight="1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  <c r="AA590" s="82"/>
    </row>
    <row r="591" spans="1:27" ht="15.75" customHeight="1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  <c r="AA591" s="82"/>
    </row>
    <row r="592" spans="1:27" ht="15.75" customHeight="1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  <c r="AA592" s="82"/>
    </row>
    <row r="593" spans="1:27" ht="15.75" customHeight="1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  <c r="AA593" s="82"/>
    </row>
    <row r="594" spans="1:27" ht="15.75" customHeight="1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  <c r="AA594" s="82"/>
    </row>
    <row r="595" spans="1:27" ht="15.75" customHeight="1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  <c r="AA595" s="82"/>
    </row>
    <row r="596" spans="1:27" ht="15.75" customHeight="1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  <c r="AA596" s="82"/>
    </row>
    <row r="597" spans="1:27" ht="15.75" customHeight="1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  <c r="AA597" s="82"/>
    </row>
    <row r="598" spans="1:27" ht="15.75" customHeight="1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  <c r="AA598" s="82"/>
    </row>
    <row r="599" spans="1:27" ht="15.75" customHeight="1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  <c r="AA599" s="82"/>
    </row>
    <row r="600" spans="1:27" ht="15.75" customHeight="1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  <c r="AA600" s="82"/>
    </row>
    <row r="601" spans="1:27" ht="15.75" customHeight="1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  <c r="AA601" s="82"/>
    </row>
    <row r="602" spans="1:27" ht="15.75" customHeight="1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  <c r="AA602" s="82"/>
    </row>
    <row r="603" spans="1:27" ht="15.75" customHeight="1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  <c r="AA603" s="82"/>
    </row>
    <row r="604" spans="1:27" ht="15.75" customHeight="1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  <c r="AA604" s="82"/>
    </row>
    <row r="605" spans="1:27" ht="15.75" customHeight="1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  <c r="AA605" s="82"/>
    </row>
    <row r="606" spans="1:27" ht="15.75" customHeight="1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  <c r="AA606" s="82"/>
    </row>
    <row r="607" spans="1:27" ht="15.75" customHeight="1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  <c r="AA607" s="82"/>
    </row>
    <row r="608" spans="1:27" ht="15.75" customHeight="1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  <c r="AA608" s="82"/>
    </row>
    <row r="609" spans="1:27" ht="15.75" customHeight="1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  <c r="AA609" s="82"/>
    </row>
    <row r="610" spans="1:27" ht="15.75" customHeight="1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  <c r="AA610" s="82"/>
    </row>
    <row r="611" spans="1:27" ht="15.75" customHeight="1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  <c r="AA611" s="82"/>
    </row>
    <row r="612" spans="1:27" ht="15.75" customHeight="1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  <c r="AA612" s="82"/>
    </row>
    <row r="613" spans="1:27" ht="15.75" customHeight="1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  <c r="AA613" s="82"/>
    </row>
    <row r="614" spans="1:27" ht="15.75" customHeight="1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  <c r="AA614" s="82"/>
    </row>
    <row r="615" spans="1:27" ht="15.75" customHeight="1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  <c r="AA615" s="82"/>
    </row>
    <row r="616" spans="1:27" ht="15.75" customHeight="1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  <c r="AA616" s="82"/>
    </row>
    <row r="617" spans="1:27" ht="15.75" customHeight="1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  <c r="AA617" s="82"/>
    </row>
    <row r="618" spans="1:27" ht="15.75" customHeight="1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  <c r="AA618" s="82"/>
    </row>
    <row r="619" spans="1:27" ht="15.75" customHeight="1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  <c r="AA619" s="82"/>
    </row>
    <row r="620" spans="1:27" ht="15.75" customHeight="1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  <c r="AA620" s="82"/>
    </row>
    <row r="621" spans="1:27" ht="15.75" customHeight="1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  <c r="AA621" s="82"/>
    </row>
    <row r="622" spans="1:27" ht="15.75" customHeight="1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  <c r="AA622" s="82"/>
    </row>
    <row r="623" spans="1:27" ht="15.75" customHeight="1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  <c r="AA623" s="82"/>
    </row>
    <row r="624" spans="1:27" ht="15.75" customHeight="1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  <c r="AA624" s="82"/>
    </row>
    <row r="625" spans="1:27" ht="15.75" customHeight="1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  <c r="AA625" s="82"/>
    </row>
    <row r="626" spans="1:27" ht="15.75" customHeight="1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  <c r="AA626" s="82"/>
    </row>
    <row r="627" spans="1:27" ht="15.75" customHeight="1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  <c r="AA627" s="82"/>
    </row>
    <row r="628" spans="1:27" ht="15.75" customHeight="1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  <c r="AA628" s="82"/>
    </row>
    <row r="629" spans="1:27" ht="15.75" customHeight="1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  <c r="AA629" s="82"/>
    </row>
    <row r="630" spans="1:27" ht="15.75" customHeight="1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  <c r="AA630" s="82"/>
    </row>
    <row r="631" spans="1:27" ht="15.75" customHeight="1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  <c r="AA631" s="82"/>
    </row>
    <row r="632" spans="1:27" ht="15.75" customHeight="1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  <c r="AA632" s="82"/>
    </row>
    <row r="633" spans="1:27" ht="15.75" customHeight="1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  <c r="AA633" s="82"/>
    </row>
    <row r="634" spans="1:27" ht="15.75" customHeight="1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  <c r="AA634" s="82"/>
    </row>
    <row r="635" spans="1:27" ht="15.75" customHeight="1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  <c r="AA635" s="82"/>
    </row>
    <row r="636" spans="1:27" ht="15.75" customHeight="1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  <c r="AA636" s="82"/>
    </row>
    <row r="637" spans="1:27" ht="15.75" customHeight="1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  <c r="AA637" s="82"/>
    </row>
    <row r="638" spans="1:27" ht="15.75" customHeight="1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  <c r="AA638" s="82"/>
    </row>
    <row r="639" spans="1:27" ht="15.75" customHeight="1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  <c r="AA639" s="82"/>
    </row>
    <row r="640" spans="1:27" ht="15.75" customHeight="1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  <c r="AA640" s="82"/>
    </row>
    <row r="641" spans="1:27" ht="15.75" customHeight="1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  <c r="AA641" s="82"/>
    </row>
    <row r="642" spans="1:27" ht="15.75" customHeight="1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  <c r="AA642" s="82"/>
    </row>
    <row r="643" spans="1:27" ht="15.75" customHeight="1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  <c r="AA643" s="82"/>
    </row>
    <row r="644" spans="1:27" ht="15.75" customHeight="1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  <c r="AA644" s="82"/>
    </row>
    <row r="645" spans="1:27" ht="15.75" customHeight="1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  <c r="AA645" s="82"/>
    </row>
    <row r="646" spans="1:27" ht="15.75" customHeight="1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  <c r="AA646" s="82"/>
    </row>
    <row r="647" spans="1:27" ht="15.75" customHeight="1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  <c r="AA647" s="82"/>
    </row>
    <row r="648" spans="1:27" ht="15.75" customHeight="1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  <c r="AA648" s="82"/>
    </row>
    <row r="649" spans="1:27" ht="15.75" customHeight="1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  <c r="AA649" s="82"/>
    </row>
    <row r="650" spans="1:27" ht="15.75" customHeight="1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  <c r="AA650" s="82"/>
    </row>
    <row r="651" spans="1:27" ht="15.75" customHeight="1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  <c r="AA651" s="82"/>
    </row>
    <row r="652" spans="1:27" ht="15.75" customHeight="1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  <c r="AA652" s="82"/>
    </row>
    <row r="653" spans="1:27" ht="15.75" customHeight="1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  <c r="AA653" s="82"/>
    </row>
    <row r="654" spans="1:27" ht="15.75" customHeight="1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  <c r="AA654" s="82"/>
    </row>
    <row r="655" spans="1:27" ht="15.75" customHeight="1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  <c r="AA655" s="82"/>
    </row>
    <row r="656" spans="1:27" ht="15.75" customHeight="1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  <c r="AA656" s="82"/>
    </row>
    <row r="657" spans="1:27" ht="15.75" customHeight="1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  <c r="AA657" s="82"/>
    </row>
    <row r="658" spans="1:27" ht="15.75" customHeight="1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  <c r="AA658" s="82"/>
    </row>
    <row r="659" spans="1:27" ht="15.75" customHeight="1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  <c r="AA659" s="82"/>
    </row>
    <row r="660" spans="1:27" ht="15.75" customHeight="1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  <c r="AA660" s="82"/>
    </row>
    <row r="661" spans="1:27" ht="15.75" customHeight="1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  <c r="AA661" s="82"/>
    </row>
    <row r="662" spans="1:27" ht="15.75" customHeight="1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  <c r="AA662" s="82"/>
    </row>
    <row r="663" spans="1:27" ht="15.75" customHeight="1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  <c r="AA663" s="82"/>
    </row>
    <row r="664" spans="1:27" ht="15.75" customHeight="1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  <c r="AA664" s="82"/>
    </row>
    <row r="665" spans="1:27" ht="15.75" customHeight="1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  <c r="AA665" s="82"/>
    </row>
    <row r="666" spans="1:27" ht="15.75" customHeight="1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  <c r="AA666" s="82"/>
    </row>
    <row r="667" spans="1:27" ht="15.75" customHeight="1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  <c r="AA667" s="82"/>
    </row>
    <row r="668" spans="1:27" ht="15.75" customHeight="1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  <c r="AA668" s="82"/>
    </row>
    <row r="669" spans="1:27" ht="15.75" customHeight="1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  <c r="AA669" s="82"/>
    </row>
    <row r="670" spans="1:27" ht="15.75" customHeight="1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  <c r="AA670" s="82"/>
    </row>
    <row r="671" spans="1:27" ht="15.75" customHeight="1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  <c r="AA671" s="82"/>
    </row>
    <row r="672" spans="1:27" ht="15.75" customHeight="1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  <c r="AA672" s="82"/>
    </row>
    <row r="673" spans="1:27" ht="15.75" customHeight="1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  <c r="AA673" s="82"/>
    </row>
    <row r="674" spans="1:27" ht="15.75" customHeight="1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  <c r="AA674" s="82"/>
    </row>
    <row r="675" spans="1:27" ht="15.75" customHeight="1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  <c r="AA675" s="82"/>
    </row>
    <row r="676" spans="1:27" ht="15.75" customHeight="1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  <c r="AA676" s="82"/>
    </row>
    <row r="677" spans="1:27" ht="15.75" customHeight="1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  <c r="AA677" s="82"/>
    </row>
    <row r="678" spans="1:27" ht="15.75" customHeight="1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  <c r="AA678" s="82"/>
    </row>
    <row r="679" spans="1:27" ht="15.75" customHeight="1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  <c r="AA679" s="82"/>
    </row>
    <row r="680" spans="1:27" ht="15.75" customHeight="1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  <c r="AA680" s="82"/>
    </row>
    <row r="681" spans="1:27" ht="15.75" customHeight="1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  <c r="AA681" s="82"/>
    </row>
    <row r="682" spans="1:27" ht="15.75" customHeight="1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  <c r="AA682" s="82"/>
    </row>
    <row r="683" spans="1:27" ht="15.75" customHeight="1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  <c r="AA683" s="82"/>
    </row>
    <row r="684" spans="1:27" ht="15.75" customHeight="1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  <c r="AA684" s="82"/>
    </row>
    <row r="685" spans="1:27" ht="15.75" customHeight="1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  <c r="AA685" s="82"/>
    </row>
    <row r="686" spans="1:27" ht="15.75" customHeight="1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  <c r="AA686" s="82"/>
    </row>
    <row r="687" spans="1:27" ht="15.75" customHeight="1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  <c r="AA687" s="82"/>
    </row>
    <row r="688" spans="1:27" ht="15.75" customHeight="1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  <c r="AA688" s="82"/>
    </row>
    <row r="689" spans="1:27" ht="15.75" customHeight="1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  <c r="AA689" s="82"/>
    </row>
    <row r="690" spans="1:27" ht="15.75" customHeight="1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  <c r="AA690" s="82"/>
    </row>
    <row r="691" spans="1:27" ht="15.75" customHeight="1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  <c r="AA691" s="82"/>
    </row>
    <row r="692" spans="1:27" ht="15.75" customHeight="1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  <c r="AA692" s="82"/>
    </row>
    <row r="693" spans="1:27" ht="15.75" customHeight="1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  <c r="AA693" s="82"/>
    </row>
    <row r="694" spans="1:27" ht="15.75" customHeight="1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  <c r="AA694" s="82"/>
    </row>
    <row r="695" spans="1:27" ht="15.75" customHeight="1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  <c r="AA695" s="82"/>
    </row>
    <row r="696" spans="1:27" ht="15.75" customHeight="1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  <c r="AA696" s="82"/>
    </row>
    <row r="697" spans="1:27" ht="15.75" customHeight="1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  <c r="AA697" s="82"/>
    </row>
    <row r="698" spans="1:27" ht="15.75" customHeight="1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  <c r="AA698" s="82"/>
    </row>
    <row r="699" spans="1:27" ht="15.75" customHeight="1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  <c r="AA699" s="82"/>
    </row>
    <row r="700" spans="1:27" ht="15.75" customHeight="1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  <c r="AA700" s="82"/>
    </row>
    <row r="701" spans="1:27" ht="15.75" customHeight="1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  <c r="AA701" s="82"/>
    </row>
    <row r="702" spans="1:27" ht="15.75" customHeight="1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  <c r="AA702" s="82"/>
    </row>
    <row r="703" spans="1:27" ht="15.75" customHeight="1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  <c r="AA703" s="82"/>
    </row>
    <row r="704" spans="1:27" ht="15.75" customHeight="1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  <c r="AA704" s="82"/>
    </row>
    <row r="705" spans="1:27" ht="15.75" customHeight="1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  <c r="AA705" s="82"/>
    </row>
    <row r="706" spans="1:27" ht="15.75" customHeight="1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  <c r="AA706" s="82"/>
    </row>
    <row r="707" spans="1:27" ht="15.75" customHeight="1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  <c r="AA707" s="82"/>
    </row>
    <row r="708" spans="1:27" ht="15.75" customHeight="1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  <c r="AA708" s="82"/>
    </row>
    <row r="709" spans="1:27" ht="15.75" customHeight="1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  <c r="AA709" s="82"/>
    </row>
    <row r="710" spans="1:27" ht="15.75" customHeight="1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  <c r="AA710" s="82"/>
    </row>
    <row r="711" spans="1:27" ht="15.75" customHeight="1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  <c r="AA711" s="82"/>
    </row>
    <row r="712" spans="1:27" ht="15.75" customHeight="1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  <c r="AA712" s="82"/>
    </row>
    <row r="713" spans="1:27" ht="15.75" customHeight="1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  <c r="AA713" s="82"/>
    </row>
    <row r="714" spans="1:27" ht="15.75" customHeight="1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  <c r="AA714" s="82"/>
    </row>
    <row r="715" spans="1:27" ht="15.75" customHeight="1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  <c r="AA715" s="82"/>
    </row>
    <row r="716" spans="1:27" ht="15.75" customHeight="1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  <c r="AA716" s="82"/>
    </row>
    <row r="717" spans="1:27" ht="15.75" customHeight="1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  <c r="AA717" s="82"/>
    </row>
    <row r="718" spans="1:27" ht="15.75" customHeight="1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  <c r="AA718" s="82"/>
    </row>
    <row r="719" spans="1:27" ht="15.75" customHeight="1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  <c r="AA719" s="82"/>
    </row>
    <row r="720" spans="1:27" ht="15.75" customHeight="1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  <c r="AA720" s="82"/>
    </row>
    <row r="721" spans="1:27" ht="15.75" customHeight="1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  <c r="AA721" s="82"/>
    </row>
    <row r="722" spans="1:27" ht="15.75" customHeight="1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  <c r="AA722" s="82"/>
    </row>
    <row r="723" spans="1:27" ht="15.75" customHeight="1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  <c r="AA723" s="82"/>
    </row>
    <row r="724" spans="1:27" ht="15.75" customHeight="1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  <c r="AA724" s="82"/>
    </row>
    <row r="725" spans="1:27" ht="15.75" customHeight="1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  <c r="AA725" s="82"/>
    </row>
    <row r="726" spans="1:27" ht="15.75" customHeight="1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  <c r="AA726" s="82"/>
    </row>
    <row r="727" spans="1:27" ht="15.75" customHeight="1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  <c r="AA727" s="82"/>
    </row>
    <row r="728" spans="1:27" ht="15.75" customHeight="1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  <c r="AA728" s="82"/>
    </row>
    <row r="729" spans="1:27" ht="15.75" customHeight="1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  <c r="AA729" s="82"/>
    </row>
    <row r="730" spans="1:27" ht="15.75" customHeight="1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  <c r="AA730" s="82"/>
    </row>
    <row r="731" spans="1:27" ht="15.75" customHeight="1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  <c r="AA731" s="82"/>
    </row>
    <row r="732" spans="1:27" ht="15.75" customHeight="1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  <c r="AA732" s="82"/>
    </row>
    <row r="733" spans="1:27" ht="15.75" customHeight="1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  <c r="AA733" s="82"/>
    </row>
    <row r="734" spans="1:27" ht="15.75" customHeight="1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  <c r="AA734" s="82"/>
    </row>
    <row r="735" spans="1:27" ht="15.75" customHeight="1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  <c r="AA735" s="82"/>
    </row>
    <row r="736" spans="1:27" ht="15.75" customHeight="1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  <c r="AA736" s="82"/>
    </row>
    <row r="737" spans="1:27" ht="15.75" customHeight="1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  <c r="AA737" s="82"/>
    </row>
    <row r="738" spans="1:27" ht="15.75" customHeight="1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  <c r="AA738" s="82"/>
    </row>
    <row r="739" spans="1:27" ht="15.75" customHeight="1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  <c r="AA739" s="82"/>
    </row>
    <row r="740" spans="1:27" ht="15.75" customHeight="1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  <c r="AA740" s="82"/>
    </row>
    <row r="741" spans="1:27" ht="15.75" customHeight="1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  <c r="AA741" s="82"/>
    </row>
    <row r="742" spans="1:27" ht="15.75" customHeight="1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  <c r="AA742" s="82"/>
    </row>
    <row r="743" spans="1:27" ht="15.75" customHeight="1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  <c r="AA743" s="82"/>
    </row>
    <row r="744" spans="1:27" ht="15.75" customHeight="1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  <c r="AA744" s="82"/>
    </row>
    <row r="745" spans="1:27" ht="15.75" customHeight="1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  <c r="AA745" s="82"/>
    </row>
    <row r="746" spans="1:27" ht="15.75" customHeight="1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  <c r="AA746" s="82"/>
    </row>
    <row r="747" spans="1:27" ht="15.75" customHeight="1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  <c r="AA747" s="82"/>
    </row>
    <row r="748" spans="1:27" ht="15.75" customHeight="1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  <c r="AA748" s="82"/>
    </row>
    <row r="749" spans="1:27" ht="15.75" customHeight="1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  <c r="AA749" s="82"/>
    </row>
    <row r="750" spans="1:27" ht="15.75" customHeight="1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  <c r="AA750" s="82"/>
    </row>
    <row r="751" spans="1:27" ht="15.75" customHeight="1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  <c r="AA751" s="82"/>
    </row>
    <row r="752" spans="1:27" ht="15.75" customHeight="1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  <c r="AA752" s="82"/>
    </row>
    <row r="753" spans="1:27" ht="15.75" customHeight="1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  <c r="AA753" s="82"/>
    </row>
    <row r="754" spans="1:27" ht="15.75" customHeight="1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  <c r="AA754" s="82"/>
    </row>
    <row r="755" spans="1:27" ht="15.75" customHeight="1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  <c r="AA755" s="82"/>
    </row>
    <row r="756" spans="1:27" ht="15.75" customHeight="1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  <c r="AA756" s="82"/>
    </row>
    <row r="757" spans="1:27" ht="15.75" customHeight="1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  <c r="AA757" s="82"/>
    </row>
    <row r="758" spans="1:27" ht="15.75" customHeight="1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  <c r="AA758" s="82"/>
    </row>
    <row r="759" spans="1:27" ht="15.75" customHeight="1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  <c r="AA759" s="82"/>
    </row>
    <row r="760" spans="1:27" ht="15.75" customHeight="1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  <c r="AA760" s="82"/>
    </row>
    <row r="761" spans="1:27" ht="15.75" customHeight="1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  <c r="AA761" s="82"/>
    </row>
    <row r="762" spans="1:27" ht="15.75" customHeight="1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  <c r="AA762" s="82"/>
    </row>
    <row r="763" spans="1:27" ht="15.75" customHeight="1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  <c r="AA763" s="82"/>
    </row>
    <row r="764" spans="1:27" ht="15.75" customHeight="1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  <c r="AA764" s="82"/>
    </row>
    <row r="765" spans="1:27" ht="15.75" customHeight="1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  <c r="AA765" s="82"/>
    </row>
    <row r="766" spans="1:27" ht="15.75" customHeight="1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  <c r="AA766" s="82"/>
    </row>
    <row r="767" spans="1:27" ht="15.75" customHeight="1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  <c r="AA767" s="82"/>
    </row>
    <row r="768" spans="1:27" ht="15.75" customHeight="1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  <c r="AA768" s="82"/>
    </row>
    <row r="769" spans="1:27" ht="15.75" customHeight="1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  <c r="AA769" s="82"/>
    </row>
    <row r="770" spans="1:27" ht="15.75" customHeight="1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  <c r="AA770" s="82"/>
    </row>
    <row r="771" spans="1:27" ht="15.75" customHeight="1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  <c r="AA771" s="82"/>
    </row>
    <row r="772" spans="1:27" ht="15.75" customHeight="1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  <c r="AA772" s="82"/>
    </row>
    <row r="773" spans="1:27" ht="15.75" customHeight="1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  <c r="AA773" s="82"/>
    </row>
    <row r="774" spans="1:27" ht="15.75" customHeight="1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  <c r="AA774" s="82"/>
    </row>
    <row r="775" spans="1:27" ht="15.75" customHeight="1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  <c r="AA775" s="82"/>
    </row>
    <row r="776" spans="1:27" ht="15.75" customHeight="1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  <c r="AA776" s="82"/>
    </row>
    <row r="777" spans="1:27" ht="15.75" customHeight="1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  <c r="AA777" s="82"/>
    </row>
    <row r="778" spans="1:27" ht="15.75" customHeight="1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  <c r="AA778" s="82"/>
    </row>
    <row r="779" spans="1:27" ht="15.75" customHeight="1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  <c r="AA779" s="82"/>
    </row>
    <row r="780" spans="1:27" ht="15.75" customHeight="1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  <c r="AA780" s="82"/>
    </row>
    <row r="781" spans="1:27" ht="15.75" customHeight="1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  <c r="AA781" s="82"/>
    </row>
    <row r="782" spans="1:27" ht="15.75" customHeight="1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  <c r="AA782" s="82"/>
    </row>
    <row r="783" spans="1:27" ht="15.75" customHeight="1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  <c r="AA783" s="82"/>
    </row>
    <row r="784" spans="1:27" ht="15.75" customHeight="1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  <c r="AA784" s="82"/>
    </row>
    <row r="785" spans="1:27" ht="15.75" customHeight="1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  <c r="AA785" s="82"/>
    </row>
    <row r="786" spans="1:27" ht="15.75" customHeight="1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  <c r="AA786" s="82"/>
    </row>
    <row r="787" spans="1:27" ht="15.75" customHeight="1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  <c r="AA787" s="82"/>
    </row>
    <row r="788" spans="1:27" ht="15.75" customHeight="1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  <c r="AA788" s="82"/>
    </row>
    <row r="789" spans="1:27" ht="15.75" customHeight="1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  <c r="AA789" s="82"/>
    </row>
    <row r="790" spans="1:27" ht="15.75" customHeight="1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  <c r="AA790" s="82"/>
    </row>
    <row r="791" spans="1:27" ht="15.75" customHeight="1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  <c r="AA791" s="82"/>
    </row>
    <row r="792" spans="1:27" ht="15.75" customHeight="1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  <c r="AA792" s="82"/>
    </row>
    <row r="793" spans="1:27" ht="15.75" customHeight="1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  <c r="AA793" s="82"/>
    </row>
    <row r="794" spans="1:27" ht="15.75" customHeight="1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  <c r="AA794" s="82"/>
    </row>
    <row r="795" spans="1:27" ht="15.75" customHeight="1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  <c r="AA795" s="82"/>
    </row>
    <row r="796" spans="1:27" ht="15.75" customHeight="1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  <c r="AA796" s="82"/>
    </row>
    <row r="797" spans="1:27" ht="15.75" customHeight="1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  <c r="AA797" s="82"/>
    </row>
    <row r="798" spans="1:27" ht="15.75" customHeight="1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  <c r="AA798" s="82"/>
    </row>
    <row r="799" spans="1:27" ht="15.75" customHeight="1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  <c r="AA799" s="82"/>
    </row>
    <row r="800" spans="1:27" ht="15.75" customHeight="1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  <c r="AA800" s="82"/>
    </row>
    <row r="801" spans="1:27" ht="15.75" customHeight="1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  <c r="AA801" s="82"/>
    </row>
    <row r="802" spans="1:27" ht="15.75" customHeight="1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  <c r="AA802" s="82"/>
    </row>
    <row r="803" spans="1:27" ht="15.75" customHeight="1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  <c r="AA803" s="82"/>
    </row>
    <row r="804" spans="1:27" ht="15.75" customHeight="1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  <c r="AA804" s="82"/>
    </row>
    <row r="805" spans="1:27" ht="15.75" customHeight="1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  <c r="AA805" s="82"/>
    </row>
    <row r="806" spans="1:27" ht="15.75" customHeight="1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  <c r="AA806" s="82"/>
    </row>
    <row r="807" spans="1:27" ht="15.75" customHeight="1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  <c r="AA807" s="82"/>
    </row>
    <row r="808" spans="1:27" ht="15.75" customHeight="1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  <c r="AA808" s="82"/>
    </row>
    <row r="809" spans="1:27" ht="15.75" customHeight="1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  <c r="AA809" s="82"/>
    </row>
    <row r="810" spans="1:27" ht="15.75" customHeight="1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  <c r="AA810" s="82"/>
    </row>
    <row r="811" spans="1:27" ht="15.75" customHeight="1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  <c r="AA811" s="82"/>
    </row>
    <row r="812" spans="1:27" ht="15.75" customHeight="1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  <c r="AA812" s="82"/>
    </row>
    <row r="813" spans="1:27" ht="15.75" customHeight="1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  <c r="AA813" s="82"/>
    </row>
    <row r="814" spans="1:27" ht="15.75" customHeight="1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  <c r="AA814" s="82"/>
    </row>
    <row r="815" spans="1:27" ht="15.75" customHeight="1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  <c r="AA815" s="82"/>
    </row>
    <row r="816" spans="1:27" ht="15.75" customHeight="1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  <c r="AA816" s="82"/>
    </row>
    <row r="817" spans="1:27" ht="15.75" customHeight="1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  <c r="AA817" s="82"/>
    </row>
    <row r="818" spans="1:27" ht="15.75" customHeight="1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  <c r="AA818" s="82"/>
    </row>
    <row r="819" spans="1:27" ht="15.75" customHeight="1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  <c r="AA819" s="82"/>
    </row>
    <row r="820" spans="1:27" ht="15.75" customHeight="1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  <c r="AA820" s="82"/>
    </row>
    <row r="821" spans="1:27" ht="15.75" customHeight="1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  <c r="AA821" s="82"/>
    </row>
    <row r="822" spans="1:27" ht="15.75" customHeight="1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  <c r="AA822" s="82"/>
    </row>
    <row r="823" spans="1:27" ht="15.75" customHeight="1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  <c r="AA823" s="82"/>
    </row>
    <row r="824" spans="1:27" ht="15.75" customHeight="1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  <c r="AA824" s="82"/>
    </row>
    <row r="825" spans="1:27" ht="15.75" customHeight="1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  <c r="AA825" s="82"/>
    </row>
    <row r="826" spans="1:27" ht="15.75" customHeight="1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  <c r="AA826" s="82"/>
    </row>
    <row r="827" spans="1:27" ht="15.75" customHeight="1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  <c r="AA827" s="82"/>
    </row>
    <row r="828" spans="1:27" ht="15.75" customHeight="1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  <c r="AA828" s="82"/>
    </row>
    <row r="829" spans="1:27" ht="15.75" customHeight="1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  <c r="AA829" s="82"/>
    </row>
    <row r="830" spans="1:27" ht="15.75" customHeight="1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  <c r="AA830" s="82"/>
    </row>
    <row r="831" spans="1:27" ht="15.75" customHeight="1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  <c r="AA831" s="82"/>
    </row>
    <row r="832" spans="1:27" ht="15.75" customHeight="1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  <c r="AA832" s="82"/>
    </row>
    <row r="833" spans="1:27" ht="15.75" customHeight="1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  <c r="AA833" s="82"/>
    </row>
    <row r="834" spans="1:27" ht="15.75" customHeight="1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  <c r="AA834" s="82"/>
    </row>
    <row r="835" spans="1:27" ht="15.75" customHeight="1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  <c r="AA835" s="82"/>
    </row>
    <row r="836" spans="1:27" ht="15.75" customHeight="1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  <c r="AA836" s="82"/>
    </row>
    <row r="837" spans="1:27" ht="15.75" customHeight="1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  <c r="AA837" s="82"/>
    </row>
    <row r="838" spans="1:27" ht="15.75" customHeight="1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  <c r="AA838" s="82"/>
    </row>
    <row r="839" spans="1:27" ht="15.75" customHeight="1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  <c r="AA839" s="82"/>
    </row>
    <row r="840" spans="1:27" ht="15.75" customHeight="1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  <c r="AA840" s="82"/>
    </row>
    <row r="841" spans="1:27" ht="15.75" customHeight="1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  <c r="AA841" s="82"/>
    </row>
    <row r="842" spans="1:27" ht="15.75" customHeight="1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  <c r="AA842" s="82"/>
    </row>
    <row r="843" spans="1:27" ht="15.75" customHeight="1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  <c r="AA843" s="82"/>
    </row>
    <row r="844" spans="1:27" ht="15.75" customHeight="1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  <c r="AA844" s="82"/>
    </row>
    <row r="845" spans="1:27" ht="15.75" customHeight="1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  <c r="AA845" s="82"/>
    </row>
    <row r="846" spans="1:27" ht="15.75" customHeight="1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  <c r="AA846" s="82"/>
    </row>
    <row r="847" spans="1:27" ht="15.75" customHeight="1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  <c r="AA847" s="82"/>
    </row>
    <row r="848" spans="1:27" ht="15.75" customHeight="1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  <c r="AA848" s="82"/>
    </row>
    <row r="849" spans="1:27" ht="15.75" customHeight="1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  <c r="AA849" s="82"/>
    </row>
    <row r="850" spans="1:27" ht="15.75" customHeight="1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  <c r="AA850" s="82"/>
    </row>
    <row r="851" spans="1:27" ht="15.75" customHeight="1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  <c r="AA851" s="82"/>
    </row>
    <row r="852" spans="1:27" ht="15.75" customHeight="1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  <c r="AA852" s="82"/>
    </row>
    <row r="853" spans="1:27" ht="15.75" customHeight="1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  <c r="AA853" s="82"/>
    </row>
    <row r="854" spans="1:27" ht="15.75" customHeight="1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  <c r="AA854" s="82"/>
    </row>
    <row r="855" spans="1:27" ht="15.75" customHeight="1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  <c r="AA855" s="82"/>
    </row>
    <row r="856" spans="1:27" ht="15.75" customHeight="1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  <c r="AA856" s="82"/>
    </row>
    <row r="857" spans="1:27" ht="15.75" customHeight="1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  <c r="AA857" s="82"/>
    </row>
    <row r="858" spans="1:27" ht="15.75" customHeight="1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  <c r="AA858" s="82"/>
    </row>
    <row r="859" spans="1:27" ht="15.75" customHeight="1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  <c r="AA859" s="82"/>
    </row>
    <row r="860" spans="1:27" ht="15.75" customHeight="1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  <c r="AA860" s="82"/>
    </row>
    <row r="861" spans="1:27" ht="15.75" customHeight="1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  <c r="AA861" s="82"/>
    </row>
    <row r="862" spans="1:27" ht="15.75" customHeight="1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  <c r="AA862" s="82"/>
    </row>
    <row r="863" spans="1:27" ht="15.75" customHeight="1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  <c r="AA863" s="82"/>
    </row>
    <row r="864" spans="1:27" ht="15.75" customHeight="1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  <c r="AA864" s="82"/>
    </row>
    <row r="865" spans="1:27" ht="15.75" customHeight="1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  <c r="AA865" s="82"/>
    </row>
    <row r="866" spans="1:27" ht="15.75" customHeight="1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  <c r="AA866" s="82"/>
    </row>
    <row r="867" spans="1:27" ht="15.75" customHeight="1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  <c r="AA867" s="82"/>
    </row>
    <row r="868" spans="1:27" ht="15.75" customHeight="1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  <c r="AA868" s="82"/>
    </row>
    <row r="869" spans="1:27" ht="15.75" customHeight="1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  <c r="AA869" s="82"/>
    </row>
    <row r="870" spans="1:27" ht="15.75" customHeight="1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  <c r="AA870" s="82"/>
    </row>
    <row r="871" spans="1:27" ht="15.75" customHeight="1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  <c r="AA871" s="82"/>
    </row>
    <row r="872" spans="1:27" ht="15.75" customHeight="1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  <c r="AA872" s="82"/>
    </row>
    <row r="873" spans="1:27" ht="15.75" customHeight="1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  <c r="AA873" s="82"/>
    </row>
    <row r="874" spans="1:27" ht="15.75" customHeight="1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  <c r="AA874" s="82"/>
    </row>
    <row r="875" spans="1:27" ht="15.75" customHeight="1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  <c r="AA875" s="82"/>
    </row>
    <row r="876" spans="1:27" ht="15.75" customHeight="1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  <c r="AA876" s="82"/>
    </row>
    <row r="877" spans="1:27" ht="15.75" customHeight="1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  <c r="AA877" s="82"/>
    </row>
    <row r="878" spans="1:27" ht="15.75" customHeight="1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  <c r="AA878" s="82"/>
    </row>
    <row r="879" spans="1:27" ht="15.75" customHeight="1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  <c r="AA879" s="82"/>
    </row>
    <row r="880" spans="1:27" ht="15.75" customHeight="1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  <c r="AA880" s="82"/>
    </row>
    <row r="881" spans="1:27" ht="15.75" customHeight="1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  <c r="AA881" s="82"/>
    </row>
    <row r="882" spans="1:27" ht="15.75" customHeight="1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  <c r="AA882" s="82"/>
    </row>
    <row r="883" spans="1:27" ht="15.75" customHeight="1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  <c r="AA883" s="82"/>
    </row>
    <row r="884" spans="1:27" ht="15.75" customHeight="1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  <c r="AA884" s="82"/>
    </row>
    <row r="885" spans="1:27" ht="15.75" customHeight="1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  <c r="AA885" s="82"/>
    </row>
    <row r="886" spans="1:27" ht="15.75" customHeight="1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  <c r="AA886" s="82"/>
    </row>
    <row r="887" spans="1:27" ht="15.75" customHeight="1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  <c r="AA887" s="82"/>
    </row>
    <row r="888" spans="1:27" ht="15.75" customHeight="1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  <c r="AA888" s="82"/>
    </row>
    <row r="889" spans="1:27" ht="15.75" customHeight="1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  <c r="AA889" s="82"/>
    </row>
    <row r="890" spans="1:27" ht="15.75" customHeight="1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  <c r="AA890" s="82"/>
    </row>
    <row r="891" spans="1:27" ht="15.75" customHeight="1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  <c r="AA891" s="82"/>
    </row>
    <row r="892" spans="1:27" ht="15.75" customHeight="1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  <c r="AA892" s="82"/>
    </row>
    <row r="893" spans="1:27" ht="15.75" customHeight="1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  <c r="AA893" s="82"/>
    </row>
    <row r="894" spans="1:27" ht="15.75" customHeight="1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  <c r="AA894" s="82"/>
    </row>
    <row r="895" spans="1:27" ht="15.75" customHeight="1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  <c r="AA895" s="82"/>
    </row>
    <row r="896" spans="1:27" ht="15.75" customHeight="1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  <c r="AA896" s="82"/>
    </row>
    <row r="897" spans="1:27" ht="15.75" customHeight="1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  <c r="AA897" s="82"/>
    </row>
    <row r="898" spans="1:27" ht="15.75" customHeight="1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  <c r="AA898" s="82"/>
    </row>
    <row r="899" spans="1:27" ht="15.75" customHeight="1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  <c r="AA899" s="82"/>
    </row>
    <row r="900" spans="1:27" ht="15.75" customHeight="1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  <c r="AA900" s="82"/>
    </row>
    <row r="901" spans="1:27" ht="15.75" customHeight="1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  <c r="AA901" s="82"/>
    </row>
    <row r="902" spans="1:27" ht="15.75" customHeight="1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  <c r="AA902" s="82"/>
    </row>
    <row r="903" spans="1:27" ht="15.75" customHeight="1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  <c r="AA903" s="82"/>
    </row>
    <row r="904" spans="1:27" ht="15.75" customHeight="1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  <c r="AA904" s="82"/>
    </row>
    <row r="905" spans="1:27" ht="15.75" customHeight="1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  <c r="AA905" s="82"/>
    </row>
    <row r="906" spans="1:27" ht="15.75" customHeight="1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  <c r="AA906" s="82"/>
    </row>
    <row r="907" spans="1:27" ht="15.75" customHeight="1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  <c r="AA907" s="82"/>
    </row>
    <row r="908" spans="1:27" ht="15.75" customHeight="1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  <c r="AA908" s="82"/>
    </row>
    <row r="909" spans="1:27" ht="15.75" customHeight="1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  <c r="AA909" s="82"/>
    </row>
    <row r="910" spans="1:27" ht="15.75" customHeight="1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  <c r="AA910" s="82"/>
    </row>
    <row r="911" spans="1:27" ht="15.75" customHeight="1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  <c r="AA911" s="82"/>
    </row>
    <row r="912" spans="1:27" ht="15.75" customHeight="1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  <c r="AA912" s="82"/>
    </row>
    <row r="913" spans="1:27" ht="15.75" customHeight="1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  <c r="AA913" s="82"/>
    </row>
    <row r="914" spans="1:27" ht="15.75" customHeight="1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  <c r="AA914" s="82"/>
    </row>
    <row r="915" spans="1:27" ht="15.75" customHeight="1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  <c r="AA915" s="82"/>
    </row>
    <row r="916" spans="1:27" ht="15.75" customHeight="1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  <c r="AA916" s="82"/>
    </row>
    <row r="917" spans="1:27" ht="15.75" customHeight="1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  <c r="AA917" s="82"/>
    </row>
    <row r="918" spans="1:27" ht="15.75" customHeight="1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  <c r="AA918" s="82"/>
    </row>
    <row r="919" spans="1:27" ht="15.75" customHeight="1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  <c r="AA919" s="82"/>
    </row>
    <row r="920" spans="1:27" ht="15.75" customHeight="1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  <c r="AA920" s="82"/>
    </row>
    <row r="921" spans="1:27" ht="15.75" customHeight="1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  <c r="AA921" s="82"/>
    </row>
    <row r="922" spans="1:27" ht="15.75" customHeight="1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  <c r="AA922" s="82"/>
    </row>
    <row r="923" spans="1:27" ht="15.75" customHeight="1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  <c r="AA923" s="82"/>
    </row>
    <row r="924" spans="1:27" ht="15.75" customHeight="1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  <c r="AA924" s="82"/>
    </row>
    <row r="925" spans="1:27" ht="15.75" customHeight="1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  <c r="AA925" s="82"/>
    </row>
    <row r="926" spans="1:27" ht="15.75" customHeight="1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  <c r="AA926" s="82"/>
    </row>
    <row r="927" spans="1:27" ht="15.75" customHeight="1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  <c r="AA927" s="82"/>
    </row>
    <row r="928" spans="1:27" ht="15.75" customHeight="1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  <c r="AA928" s="82"/>
    </row>
    <row r="929" spans="1:27" ht="15.75" customHeight="1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  <c r="AA929" s="82"/>
    </row>
    <row r="930" spans="1:27" ht="15.75" customHeight="1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  <c r="AA930" s="82"/>
    </row>
    <row r="931" spans="1:27" ht="15.75" customHeight="1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  <c r="AA931" s="82"/>
    </row>
    <row r="932" spans="1:27" ht="15.75" customHeight="1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  <c r="AA932" s="82"/>
    </row>
    <row r="933" spans="1:27" ht="15.75" customHeight="1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  <c r="AA933" s="82"/>
    </row>
    <row r="934" spans="1:27" ht="15.75" customHeight="1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  <c r="AA934" s="82"/>
    </row>
    <row r="935" spans="1:27" ht="15.75" customHeight="1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  <c r="AA935" s="82"/>
    </row>
    <row r="936" spans="1:27" ht="15.75" customHeight="1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  <c r="AA936" s="82"/>
    </row>
    <row r="937" spans="1:27" ht="15.75" customHeight="1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  <c r="AA937" s="82"/>
    </row>
    <row r="938" spans="1:27" ht="15.75" customHeight="1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  <c r="AA938" s="82"/>
    </row>
    <row r="939" spans="1:27" ht="15.75" customHeight="1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  <c r="AA939" s="82"/>
    </row>
    <row r="940" spans="1:27" ht="15.75" customHeight="1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  <c r="AA940" s="82"/>
    </row>
    <row r="941" spans="1:27" ht="15.75" customHeight="1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  <c r="AA941" s="82"/>
    </row>
    <row r="942" spans="1:27" ht="15.75" customHeight="1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  <c r="AA942" s="82"/>
    </row>
    <row r="943" spans="1:27" ht="15.75" customHeight="1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  <c r="AA943" s="82"/>
    </row>
    <row r="944" spans="1:27" ht="15.75" customHeight="1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  <c r="AA944" s="82"/>
    </row>
    <row r="945" spans="1:27" ht="15.75" customHeight="1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  <c r="AA945" s="82"/>
    </row>
    <row r="946" spans="1:27" ht="15.75" customHeight="1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  <c r="AA946" s="82"/>
    </row>
    <row r="947" spans="1:27" ht="15.75" customHeight="1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  <c r="AA947" s="82"/>
    </row>
    <row r="948" spans="1:27" ht="15.75" customHeight="1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  <c r="AA948" s="82"/>
    </row>
    <row r="949" spans="1:27" ht="15.75" customHeight="1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  <c r="AA949" s="82"/>
    </row>
    <row r="950" spans="1:27" ht="15.75" customHeight="1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  <c r="AA950" s="82"/>
    </row>
    <row r="951" spans="1:27" ht="15.75" customHeight="1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  <c r="AA951" s="82"/>
    </row>
    <row r="952" spans="1:27" ht="15.75" customHeight="1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  <c r="AA952" s="82"/>
    </row>
    <row r="953" spans="1:27" ht="15.75" customHeight="1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  <c r="AA953" s="82"/>
    </row>
    <row r="954" spans="1:27" ht="15.75" customHeight="1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  <c r="AA954" s="82"/>
    </row>
    <row r="955" spans="1:27" ht="15.75" customHeight="1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  <c r="AA955" s="82"/>
    </row>
    <row r="956" spans="1:27" ht="15.75" customHeight="1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  <c r="AA956" s="82"/>
    </row>
    <row r="957" spans="1:27" ht="15.75" customHeight="1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  <c r="AA957" s="82"/>
    </row>
    <row r="958" spans="1:27" ht="15.75" customHeight="1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  <c r="AA958" s="82"/>
    </row>
    <row r="959" spans="1:27" ht="15.75" customHeight="1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  <c r="AA959" s="82"/>
    </row>
    <row r="960" spans="1:27" ht="15.75" customHeight="1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  <c r="AA960" s="82"/>
    </row>
    <row r="961" spans="1:27" ht="15.75" customHeight="1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  <c r="AA961" s="82"/>
    </row>
    <row r="962" spans="1:27" ht="15.75" customHeight="1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  <c r="AA962" s="82"/>
    </row>
    <row r="963" spans="1:27" ht="15.75" customHeight="1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  <c r="AA963" s="82"/>
    </row>
    <row r="964" spans="1:27" ht="15.75" customHeight="1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  <c r="AA964" s="82"/>
    </row>
    <row r="965" spans="1:27" ht="15.75" customHeight="1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  <c r="AA965" s="82"/>
    </row>
    <row r="966" spans="1:27" ht="15.75" customHeight="1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  <c r="AA966" s="82"/>
    </row>
    <row r="967" spans="1:27" ht="15.75" customHeight="1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  <c r="AA967" s="82"/>
    </row>
    <row r="968" spans="1:27" ht="15.75" customHeight="1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  <c r="AA968" s="82"/>
    </row>
    <row r="969" spans="1:27" ht="15.75" customHeight="1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  <c r="AA969" s="82"/>
    </row>
    <row r="970" spans="1:27" ht="15.75" customHeight="1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  <c r="AA970" s="82"/>
    </row>
    <row r="971" spans="1:27" ht="15.75" customHeight="1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  <c r="AA971" s="82"/>
    </row>
    <row r="972" spans="1:27" ht="15.75" customHeight="1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  <c r="AA972" s="82"/>
    </row>
    <row r="973" spans="1:27" ht="15.75" customHeight="1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  <c r="AA973" s="82"/>
    </row>
    <row r="974" spans="1:27" ht="15.75" customHeight="1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  <c r="AA974" s="82"/>
    </row>
    <row r="975" spans="1:27" ht="15.75" customHeight="1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  <c r="AA975" s="82"/>
    </row>
    <row r="976" spans="1:27" ht="15.75" customHeight="1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  <c r="AA976" s="82"/>
    </row>
    <row r="977" spans="1:27" ht="15.75" customHeight="1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  <c r="AA977" s="82"/>
    </row>
    <row r="978" spans="1:27" ht="15.75" customHeight="1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  <c r="AA978" s="82"/>
    </row>
    <row r="979" spans="1:27" ht="15.75" customHeight="1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  <c r="AA979" s="82"/>
    </row>
    <row r="980" spans="1:27" ht="15.75" customHeight="1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  <c r="AA980" s="82"/>
    </row>
    <row r="981" spans="1:27" ht="15.75" customHeight="1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  <c r="AA981" s="82"/>
    </row>
    <row r="982" spans="1:27" ht="15.75" customHeight="1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  <c r="AA982" s="82"/>
    </row>
    <row r="983" spans="1:27" ht="15.75" customHeight="1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  <c r="AA983" s="82"/>
    </row>
    <row r="984" spans="1:27" ht="15.75" customHeight="1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  <c r="AA984" s="82"/>
    </row>
    <row r="985" spans="1:27" ht="15.75" customHeight="1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  <c r="AA985" s="82"/>
    </row>
    <row r="986" spans="1:27" ht="15.75" customHeight="1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  <c r="AA986" s="82"/>
    </row>
    <row r="987" spans="1:27" ht="15.75" customHeight="1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  <c r="AA987" s="82"/>
    </row>
    <row r="988" spans="1:27" ht="15.75" customHeight="1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  <c r="AA988" s="82"/>
    </row>
    <row r="989" spans="1:27" ht="15.75" customHeight="1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  <c r="AA989" s="82"/>
    </row>
    <row r="990" spans="1:27" ht="15.75" customHeight="1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  <c r="AA990" s="82"/>
    </row>
    <row r="991" spans="1:27" ht="15.75" customHeight="1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  <c r="AA991" s="82"/>
    </row>
    <row r="992" spans="1:27" ht="15.75" customHeight="1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  <c r="AA992" s="82"/>
    </row>
    <row r="993" spans="1:27" ht="15.75" customHeight="1">
      <c r="A993" s="82"/>
      <c r="B993" s="82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  <c r="AA993" s="82"/>
    </row>
    <row r="994" spans="1:27" ht="15.75" customHeight="1">
      <c r="A994" s="82"/>
      <c r="B994" s="82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  <c r="AA994" s="82"/>
    </row>
    <row r="995" spans="1:27" ht="15.75" customHeight="1">
      <c r="A995" s="82"/>
      <c r="B995" s="82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  <c r="AA995" s="82"/>
    </row>
    <row r="996" spans="1:27" ht="15.75" customHeight="1">
      <c r="A996" s="82"/>
      <c r="B996" s="82"/>
      <c r="C996" s="82"/>
      <c r="D996" s="82"/>
      <c r="E996" s="82"/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  <c r="AA996" s="82"/>
    </row>
    <row r="997" spans="1:27" ht="15.75" customHeight="1">
      <c r="A997" s="82"/>
      <c r="B997" s="82"/>
      <c r="C997" s="82"/>
      <c r="D997" s="82"/>
      <c r="E997" s="82"/>
      <c r="F997" s="8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  <c r="AA997" s="82"/>
    </row>
    <row r="998" spans="1:27" ht="15.75" customHeight="1">
      <c r="A998" s="82"/>
      <c r="B998" s="82"/>
      <c r="C998" s="82"/>
      <c r="D998" s="82"/>
      <c r="E998" s="82"/>
      <c r="F998" s="8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  <c r="AA998" s="82"/>
    </row>
    <row r="999" spans="1:27" ht="15.75" customHeight="1">
      <c r="A999" s="82"/>
      <c r="B999" s="82"/>
      <c r="C999" s="82"/>
      <c r="D999" s="82"/>
      <c r="E999" s="82"/>
      <c r="F999" s="8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  <c r="Z999" s="82"/>
      <c r="AA999" s="82"/>
    </row>
    <row r="1000" spans="1:27" ht="15.75" customHeight="1">
      <c r="A1000" s="82"/>
      <c r="B1000" s="82"/>
      <c r="C1000" s="82"/>
      <c r="D1000" s="82"/>
      <c r="E1000" s="82"/>
      <c r="F1000" s="82"/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  <c r="AA1000" s="82"/>
    </row>
  </sheetData>
  <mergeCells count="55">
    <mergeCell ref="D40:D41"/>
    <mergeCell ref="F40:F41"/>
    <mergeCell ref="D48:D49"/>
    <mergeCell ref="F48:F49"/>
    <mergeCell ref="D50:D51"/>
    <mergeCell ref="F50:F51"/>
    <mergeCell ref="D42:D43"/>
    <mergeCell ref="F42:F43"/>
    <mergeCell ref="D44:D45"/>
    <mergeCell ref="F44:F45"/>
    <mergeCell ref="D46:D47"/>
    <mergeCell ref="F46:F47"/>
    <mergeCell ref="E16:E17"/>
    <mergeCell ref="F16:F17"/>
    <mergeCell ref="D28:D29"/>
    <mergeCell ref="F28:F29"/>
    <mergeCell ref="D26:D27"/>
    <mergeCell ref="F26:F27"/>
    <mergeCell ref="F18:F19"/>
    <mergeCell ref="D20:D21"/>
    <mergeCell ref="F20:F21"/>
    <mergeCell ref="D18:D19"/>
    <mergeCell ref="D22:D23"/>
    <mergeCell ref="F22:F23"/>
    <mergeCell ref="D24:D25"/>
    <mergeCell ref="F24:F25"/>
    <mergeCell ref="D30:D31"/>
    <mergeCell ref="F30:F31"/>
    <mergeCell ref="D32:D33"/>
    <mergeCell ref="F32:F33"/>
    <mergeCell ref="D34:D35"/>
    <mergeCell ref="F34:F35"/>
    <mergeCell ref="I16:X16"/>
    <mergeCell ref="A1:X1"/>
    <mergeCell ref="A2:A8"/>
    <mergeCell ref="C2:X2"/>
    <mergeCell ref="C3:X3"/>
    <mergeCell ref="C4:D4"/>
    <mergeCell ref="B6:B7"/>
    <mergeCell ref="C6:D7"/>
    <mergeCell ref="C16:D17"/>
    <mergeCell ref="A12:A51"/>
    <mergeCell ref="B16:B17"/>
    <mergeCell ref="H16:H17"/>
    <mergeCell ref="D36:D37"/>
    <mergeCell ref="F36:F37"/>
    <mergeCell ref="D38:D39"/>
    <mergeCell ref="F38:F39"/>
    <mergeCell ref="H6:H7"/>
    <mergeCell ref="I6:X6"/>
    <mergeCell ref="A11:X11"/>
    <mergeCell ref="C12:X12"/>
    <mergeCell ref="C13:X13"/>
    <mergeCell ref="E6:E7"/>
    <mergeCell ref="F6:F7"/>
  </mergeCells>
  <phoneticPr fontId="29" type="noConversion"/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12"/>
  <sheetViews>
    <sheetView workbookViewId="0">
      <selection activeCell="F7" sqref="F7"/>
    </sheetView>
  </sheetViews>
  <sheetFormatPr defaultColWidth="12.59765625" defaultRowHeight="15" customHeight="1"/>
  <cols>
    <col min="1" max="1" width="8.09765625" customWidth="1"/>
    <col min="2" max="2" width="13.19921875" customWidth="1"/>
    <col min="3" max="3" width="11.69921875" customWidth="1"/>
    <col min="4" max="4" width="27.69921875" customWidth="1"/>
    <col min="5" max="5" width="22.69921875" customWidth="1"/>
    <col min="6" max="6" width="15.19921875" customWidth="1"/>
    <col min="7" max="7" width="23.3984375" customWidth="1"/>
    <col min="8" max="23" width="6.5" customWidth="1"/>
    <col min="24" max="24" width="6.09765625" customWidth="1"/>
    <col min="25" max="26" width="11" customWidth="1"/>
  </cols>
  <sheetData>
    <row r="1" spans="1:26" ht="16.5" customHeight="1">
      <c r="A1" s="249" t="s">
        <v>1539</v>
      </c>
      <c r="B1" s="250"/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  <c r="O1" s="250"/>
      <c r="P1" s="250"/>
      <c r="Q1" s="250"/>
      <c r="R1" s="250"/>
      <c r="S1" s="250"/>
      <c r="T1" s="250"/>
      <c r="U1" s="250"/>
      <c r="V1" s="250"/>
      <c r="W1" s="251"/>
      <c r="X1" s="101"/>
      <c r="Y1" s="82"/>
      <c r="Z1" s="82"/>
    </row>
    <row r="2" spans="1:26" ht="16.5" customHeight="1">
      <c r="A2" s="252" t="s">
        <v>1539</v>
      </c>
      <c r="B2" s="102" t="s">
        <v>1540</v>
      </c>
      <c r="C2" s="255" t="s">
        <v>1541</v>
      </c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14"/>
      <c r="Q2" s="214"/>
      <c r="R2" s="214"/>
      <c r="S2" s="214"/>
      <c r="T2" s="214"/>
      <c r="U2" s="214"/>
      <c r="V2" s="214"/>
      <c r="W2" s="215"/>
      <c r="X2" s="101"/>
      <c r="Y2" s="82"/>
      <c r="Z2" s="82"/>
    </row>
    <row r="3" spans="1:26" ht="16.5" customHeight="1">
      <c r="A3" s="253"/>
      <c r="B3" s="102" t="s">
        <v>1542</v>
      </c>
      <c r="C3" s="256" t="s">
        <v>1543</v>
      </c>
      <c r="D3" s="214"/>
      <c r="E3" s="214"/>
      <c r="F3" s="214"/>
      <c r="G3" s="215"/>
      <c r="H3" s="103">
        <v>10001</v>
      </c>
      <c r="I3" s="27">
        <f t="shared" ref="I3:K3" si="0">H3+H4</f>
        <v>10501</v>
      </c>
      <c r="J3" s="27">
        <f t="shared" si="0"/>
        <v>11001</v>
      </c>
      <c r="K3" s="27">
        <f t="shared" si="0"/>
        <v>11501</v>
      </c>
      <c r="L3" s="103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101"/>
      <c r="Y3" s="82"/>
      <c r="Z3" s="82"/>
    </row>
    <row r="4" spans="1:26" ht="16.5" customHeight="1">
      <c r="A4" s="253"/>
      <c r="B4" s="102" t="s">
        <v>1544</v>
      </c>
      <c r="C4" s="207" t="s">
        <v>2100</v>
      </c>
      <c r="D4" s="208" t="s">
        <v>2101</v>
      </c>
      <c r="E4" s="119" t="s">
        <v>1709</v>
      </c>
      <c r="F4" s="27"/>
      <c r="G4" s="27"/>
      <c r="H4" s="103">
        <f t="shared" ref="H4:K4" si="1">5*100</f>
        <v>500</v>
      </c>
      <c r="I4" s="103">
        <f t="shared" si="1"/>
        <v>500</v>
      </c>
      <c r="J4" s="103">
        <f t="shared" si="1"/>
        <v>500</v>
      </c>
      <c r="K4" s="103">
        <f t="shared" si="1"/>
        <v>500</v>
      </c>
      <c r="L4" s="103"/>
      <c r="M4" s="103"/>
      <c r="N4" s="27"/>
      <c r="O4" s="27"/>
      <c r="P4" s="27"/>
      <c r="Q4" s="27"/>
      <c r="R4" s="27"/>
      <c r="S4" s="27"/>
      <c r="T4" s="27"/>
      <c r="U4" s="27"/>
      <c r="V4" s="27"/>
      <c r="W4" s="27"/>
      <c r="X4" s="101"/>
      <c r="Y4" s="82"/>
      <c r="Z4" s="82"/>
    </row>
    <row r="5" spans="1:26" ht="16.5" customHeight="1">
      <c r="A5" s="253"/>
      <c r="B5" s="102" t="s">
        <v>1547</v>
      </c>
      <c r="C5" s="107" t="s">
        <v>1548</v>
      </c>
      <c r="D5" s="108"/>
      <c r="E5" s="119" t="s">
        <v>1710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101"/>
      <c r="Y5" s="82"/>
      <c r="Z5" s="82"/>
    </row>
    <row r="6" spans="1:26" ht="16.5" customHeight="1">
      <c r="A6" s="253"/>
      <c r="B6" s="257" t="s">
        <v>1550</v>
      </c>
      <c r="C6" s="258" t="s">
        <v>1551</v>
      </c>
      <c r="D6" s="259" t="s">
        <v>1552</v>
      </c>
      <c r="E6" s="259" t="s">
        <v>1553</v>
      </c>
      <c r="F6" s="109" t="s">
        <v>1554</v>
      </c>
      <c r="G6" s="257" t="s">
        <v>1555</v>
      </c>
      <c r="H6" s="247" t="s">
        <v>1556</v>
      </c>
      <c r="I6" s="214"/>
      <c r="J6" s="214"/>
      <c r="K6" s="214"/>
      <c r="L6" s="214"/>
      <c r="M6" s="214"/>
      <c r="N6" s="214"/>
      <c r="O6" s="214"/>
      <c r="P6" s="214"/>
      <c r="Q6" s="214"/>
      <c r="R6" s="214"/>
      <c r="S6" s="214"/>
      <c r="T6" s="214"/>
      <c r="U6" s="214"/>
      <c r="V6" s="214"/>
      <c r="W6" s="215"/>
      <c r="X6" s="101"/>
      <c r="Y6" s="82"/>
      <c r="Z6" s="82"/>
    </row>
    <row r="7" spans="1:26" ht="16.5" customHeight="1">
      <c r="A7" s="253"/>
      <c r="B7" s="219"/>
      <c r="C7" s="219"/>
      <c r="D7" s="219"/>
      <c r="E7" s="219"/>
      <c r="F7" s="109" t="s">
        <v>1557</v>
      </c>
      <c r="G7" s="219"/>
      <c r="H7" s="109">
        <v>15</v>
      </c>
      <c r="I7" s="109">
        <v>14</v>
      </c>
      <c r="J7" s="109">
        <v>13</v>
      </c>
      <c r="K7" s="109">
        <v>12</v>
      </c>
      <c r="L7" s="109">
        <v>11</v>
      </c>
      <c r="M7" s="109">
        <v>10</v>
      </c>
      <c r="N7" s="109">
        <v>9</v>
      </c>
      <c r="O7" s="109">
        <v>8</v>
      </c>
      <c r="P7" s="109">
        <v>7</v>
      </c>
      <c r="Q7" s="109">
        <v>6</v>
      </c>
      <c r="R7" s="109">
        <v>5</v>
      </c>
      <c r="S7" s="109">
        <v>4</v>
      </c>
      <c r="T7" s="109">
        <v>3</v>
      </c>
      <c r="U7" s="109">
        <v>2</v>
      </c>
      <c r="V7" s="109">
        <v>1</v>
      </c>
      <c r="W7" s="109">
        <v>0</v>
      </c>
      <c r="X7" s="101"/>
      <c r="Y7" s="82"/>
      <c r="Z7" s="82"/>
    </row>
    <row r="8" spans="1:26" ht="16.5" customHeight="1">
      <c r="A8" s="253"/>
      <c r="B8" s="110">
        <v>1</v>
      </c>
      <c r="C8" s="111" t="s">
        <v>1558</v>
      </c>
      <c r="D8" s="36" t="s">
        <v>1559</v>
      </c>
      <c r="E8" s="36"/>
      <c r="F8" s="36" t="s">
        <v>1560</v>
      </c>
      <c r="G8" s="36" t="s">
        <v>1561</v>
      </c>
      <c r="H8" s="7"/>
      <c r="I8" s="7"/>
      <c r="J8" s="7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101"/>
      <c r="Y8" s="82"/>
      <c r="Z8" s="82"/>
    </row>
    <row r="9" spans="1:26" ht="16.5" customHeight="1">
      <c r="A9" s="253"/>
      <c r="B9" s="110">
        <v>2</v>
      </c>
      <c r="C9" s="110" t="s">
        <v>1562</v>
      </c>
      <c r="D9" s="36" t="s">
        <v>1563</v>
      </c>
      <c r="E9" s="36"/>
      <c r="F9" s="36" t="s">
        <v>1560</v>
      </c>
      <c r="G9" s="36" t="s">
        <v>1564</v>
      </c>
      <c r="H9" s="7"/>
      <c r="I9" s="7"/>
      <c r="J9" s="7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101"/>
      <c r="Y9" s="82"/>
      <c r="Z9" s="82"/>
    </row>
    <row r="10" spans="1:26" ht="16.5" customHeight="1">
      <c r="A10" s="253"/>
      <c r="B10" s="110">
        <v>3</v>
      </c>
      <c r="C10" s="110" t="s">
        <v>1568</v>
      </c>
      <c r="D10" s="36" t="s">
        <v>1569</v>
      </c>
      <c r="E10" s="36"/>
      <c r="F10" s="36" t="s">
        <v>1560</v>
      </c>
      <c r="G10" s="36" t="s">
        <v>1570</v>
      </c>
      <c r="H10" s="7"/>
      <c r="I10" s="7"/>
      <c r="J10" s="7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101"/>
      <c r="Y10" s="82"/>
      <c r="Z10" s="82"/>
    </row>
    <row r="11" spans="1:26" ht="16.5" customHeight="1">
      <c r="A11" s="253"/>
      <c r="B11" s="110">
        <v>4</v>
      </c>
      <c r="C11" s="110" t="s">
        <v>1571</v>
      </c>
      <c r="D11" s="36" t="s">
        <v>1451</v>
      </c>
      <c r="E11" s="36"/>
      <c r="F11" s="36" t="s">
        <v>1560</v>
      </c>
      <c r="G11" s="36" t="s">
        <v>1572</v>
      </c>
      <c r="H11" s="7"/>
      <c r="I11" s="7"/>
      <c r="J11" s="7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101"/>
      <c r="Y11" s="82"/>
      <c r="Z11" s="82"/>
    </row>
    <row r="12" spans="1:26" ht="16.5" customHeight="1">
      <c r="A12" s="254"/>
      <c r="B12" s="110">
        <v>5</v>
      </c>
      <c r="C12" s="110" t="s">
        <v>1573</v>
      </c>
      <c r="D12" s="36" t="s">
        <v>1574</v>
      </c>
      <c r="E12" s="36"/>
      <c r="F12" s="36" t="s">
        <v>1560</v>
      </c>
      <c r="G12" s="36" t="s">
        <v>1575</v>
      </c>
      <c r="H12" s="7"/>
      <c r="I12" s="7"/>
      <c r="J12" s="7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101"/>
      <c r="Y12" s="82"/>
      <c r="Z12" s="82"/>
    </row>
    <row r="13" spans="1:26" ht="16.5" customHeight="1">
      <c r="A13" s="114"/>
      <c r="B13" s="114"/>
      <c r="C13" s="114"/>
      <c r="D13" s="114"/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5"/>
      <c r="X13" s="115"/>
      <c r="Y13" s="82"/>
      <c r="Z13" s="82"/>
    </row>
    <row r="14" spans="1:26" ht="16.5" customHeight="1">
      <c r="A14" s="252" t="s">
        <v>1539</v>
      </c>
      <c r="B14" s="102" t="s">
        <v>1540</v>
      </c>
      <c r="C14" s="248" t="s">
        <v>1576</v>
      </c>
      <c r="D14" s="214"/>
      <c r="E14" s="214"/>
      <c r="F14" s="214"/>
      <c r="G14" s="214"/>
      <c r="H14" s="214"/>
      <c r="I14" s="214"/>
      <c r="J14" s="214"/>
      <c r="K14" s="214"/>
      <c r="L14" s="214"/>
      <c r="M14" s="214"/>
      <c r="N14" s="214"/>
      <c r="O14" s="214"/>
      <c r="P14" s="214"/>
      <c r="Q14" s="214"/>
      <c r="R14" s="214"/>
      <c r="S14" s="214"/>
      <c r="T14" s="214"/>
      <c r="U14" s="214"/>
      <c r="V14" s="214"/>
      <c r="W14" s="215"/>
      <c r="X14" s="101"/>
      <c r="Y14" s="82"/>
      <c r="Z14" s="82"/>
    </row>
    <row r="15" spans="1:26" ht="16.5" customHeight="1">
      <c r="A15" s="253"/>
      <c r="B15" s="116" t="s">
        <v>1542</v>
      </c>
      <c r="C15" s="260" t="s">
        <v>1543</v>
      </c>
      <c r="D15" s="214"/>
      <c r="E15" s="214"/>
      <c r="F15" s="214"/>
      <c r="G15" s="215"/>
      <c r="H15" s="103">
        <v>12701</v>
      </c>
      <c r="I15" s="27">
        <f>H15+H16-1</f>
        <v>12750</v>
      </c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1"/>
      <c r="Y15" s="82"/>
      <c r="Z15" s="82"/>
    </row>
    <row r="16" spans="1:26" ht="16.5" customHeight="1">
      <c r="A16" s="253"/>
      <c r="B16" s="116" t="s">
        <v>1544</v>
      </c>
      <c r="C16" s="117" t="s">
        <v>1577</v>
      </c>
      <c r="D16" s="118" t="s">
        <v>1711</v>
      </c>
      <c r="E16" s="119" t="s">
        <v>1712</v>
      </c>
      <c r="F16" s="103"/>
      <c r="G16" s="103"/>
      <c r="H16" s="103">
        <f>5*10</f>
        <v>50</v>
      </c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1"/>
      <c r="Y16" s="82"/>
      <c r="Z16" s="82"/>
    </row>
    <row r="17" spans="1:26" ht="16.5" customHeight="1">
      <c r="A17" s="253"/>
      <c r="B17" s="116" t="s">
        <v>1547</v>
      </c>
      <c r="C17" s="120" t="s">
        <v>1548</v>
      </c>
      <c r="D17" s="121"/>
      <c r="E17" s="119" t="s">
        <v>1713</v>
      </c>
      <c r="F17" s="261" t="s">
        <v>1581</v>
      </c>
      <c r="G17" s="212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1"/>
      <c r="Y17" s="82"/>
      <c r="Z17" s="82"/>
    </row>
    <row r="18" spans="1:26" ht="16.5" customHeight="1">
      <c r="A18" s="253"/>
      <c r="B18" s="262" t="s">
        <v>1550</v>
      </c>
      <c r="C18" s="263" t="s">
        <v>1551</v>
      </c>
      <c r="D18" s="259" t="s">
        <v>1552</v>
      </c>
      <c r="E18" s="259" t="s">
        <v>1553</v>
      </c>
      <c r="F18" s="123" t="s">
        <v>1554</v>
      </c>
      <c r="G18" s="259" t="s">
        <v>1555</v>
      </c>
      <c r="H18" s="264" t="s">
        <v>1556</v>
      </c>
      <c r="I18" s="214"/>
      <c r="J18" s="214"/>
      <c r="K18" s="214"/>
      <c r="L18" s="214"/>
      <c r="M18" s="214"/>
      <c r="N18" s="214"/>
      <c r="O18" s="214"/>
      <c r="P18" s="214"/>
      <c r="Q18" s="214"/>
      <c r="R18" s="214"/>
      <c r="S18" s="214"/>
      <c r="T18" s="214"/>
      <c r="U18" s="214"/>
      <c r="V18" s="214"/>
      <c r="W18" s="215"/>
      <c r="X18" s="101"/>
      <c r="Y18" s="82"/>
      <c r="Z18" s="82"/>
    </row>
    <row r="19" spans="1:26" ht="16.5" customHeight="1">
      <c r="A19" s="253"/>
      <c r="B19" s="219"/>
      <c r="C19" s="219"/>
      <c r="D19" s="219"/>
      <c r="E19" s="219"/>
      <c r="F19" s="124" t="s">
        <v>1557</v>
      </c>
      <c r="G19" s="219"/>
      <c r="H19" s="124">
        <v>15</v>
      </c>
      <c r="I19" s="124">
        <v>14</v>
      </c>
      <c r="J19" s="124">
        <v>13</v>
      </c>
      <c r="K19" s="124">
        <v>12</v>
      </c>
      <c r="L19" s="124">
        <v>11</v>
      </c>
      <c r="M19" s="124">
        <v>10</v>
      </c>
      <c r="N19" s="124">
        <v>9</v>
      </c>
      <c r="O19" s="124">
        <v>8</v>
      </c>
      <c r="P19" s="124">
        <v>7</v>
      </c>
      <c r="Q19" s="124">
        <v>6</v>
      </c>
      <c r="R19" s="124">
        <v>5</v>
      </c>
      <c r="S19" s="124">
        <v>4</v>
      </c>
      <c r="T19" s="124">
        <v>3</v>
      </c>
      <c r="U19" s="124">
        <v>2</v>
      </c>
      <c r="V19" s="124">
        <v>1</v>
      </c>
      <c r="W19" s="124">
        <v>0</v>
      </c>
      <c r="X19" s="101"/>
      <c r="Y19" s="82"/>
      <c r="Z19" s="82"/>
    </row>
    <row r="20" spans="1:26" ht="16.5" customHeight="1">
      <c r="A20" s="253"/>
      <c r="B20" s="125">
        <v>1</v>
      </c>
      <c r="C20" s="111" t="s">
        <v>1558</v>
      </c>
      <c r="D20" s="74" t="s">
        <v>1559</v>
      </c>
      <c r="E20" s="74"/>
      <c r="F20" s="74" t="s">
        <v>1560</v>
      </c>
      <c r="G20" s="74" t="s">
        <v>1561</v>
      </c>
      <c r="H20" s="73"/>
      <c r="I20" s="73"/>
      <c r="J20" s="73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101"/>
      <c r="Y20" s="82"/>
      <c r="Z20" s="82"/>
    </row>
    <row r="21" spans="1:26" ht="16.5" customHeight="1">
      <c r="A21" s="253"/>
      <c r="B21" s="125">
        <v>2</v>
      </c>
      <c r="C21" s="110" t="s">
        <v>1562</v>
      </c>
      <c r="D21" s="74" t="s">
        <v>1563</v>
      </c>
      <c r="E21" s="74"/>
      <c r="F21" s="74" t="s">
        <v>1560</v>
      </c>
      <c r="G21" s="74" t="s">
        <v>1564</v>
      </c>
      <c r="H21" s="73"/>
      <c r="I21" s="73"/>
      <c r="J21" s="73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101"/>
      <c r="Y21" s="82"/>
      <c r="Z21" s="82"/>
    </row>
    <row r="22" spans="1:26" ht="16.5" customHeight="1">
      <c r="A22" s="253"/>
      <c r="B22" s="125">
        <v>3</v>
      </c>
      <c r="C22" s="110" t="s">
        <v>1568</v>
      </c>
      <c r="D22" s="74" t="s">
        <v>1569</v>
      </c>
      <c r="E22" s="74"/>
      <c r="F22" s="74" t="s">
        <v>1560</v>
      </c>
      <c r="G22" s="74" t="s">
        <v>1570</v>
      </c>
      <c r="H22" s="73"/>
      <c r="I22" s="73"/>
      <c r="J22" s="73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101"/>
      <c r="Y22" s="82"/>
      <c r="Z22" s="82"/>
    </row>
    <row r="23" spans="1:26" ht="16.5" customHeight="1">
      <c r="A23" s="253"/>
      <c r="B23" s="125">
        <v>4</v>
      </c>
      <c r="C23" s="110" t="s">
        <v>1571</v>
      </c>
      <c r="D23" s="74" t="s">
        <v>1451</v>
      </c>
      <c r="E23" s="74"/>
      <c r="F23" s="74" t="s">
        <v>1560</v>
      </c>
      <c r="G23" s="74" t="s">
        <v>1572</v>
      </c>
      <c r="H23" s="73"/>
      <c r="I23" s="73"/>
      <c r="J23" s="73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101"/>
      <c r="Y23" s="82"/>
      <c r="Z23" s="82"/>
    </row>
    <row r="24" spans="1:26" ht="16.5" customHeight="1">
      <c r="A24" s="254"/>
      <c r="B24" s="125">
        <v>5</v>
      </c>
      <c r="C24" s="110" t="s">
        <v>1573</v>
      </c>
      <c r="D24" s="74" t="s">
        <v>1574</v>
      </c>
      <c r="E24" s="74"/>
      <c r="F24" s="74" t="s">
        <v>1560</v>
      </c>
      <c r="G24" s="74" t="s">
        <v>1575</v>
      </c>
      <c r="H24" s="73"/>
      <c r="I24" s="73"/>
      <c r="J24" s="73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101"/>
      <c r="Y24" s="82"/>
      <c r="Z24" s="82"/>
    </row>
    <row r="25" spans="1:26" ht="16.5" customHeight="1">
      <c r="A25" s="114"/>
      <c r="B25" s="114"/>
      <c r="C25" s="11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114"/>
      <c r="S25" s="114"/>
      <c r="T25" s="114"/>
      <c r="U25" s="114"/>
      <c r="V25" s="114"/>
      <c r="W25" s="115"/>
      <c r="X25" s="101"/>
      <c r="Y25" s="82"/>
      <c r="Z25" s="82"/>
    </row>
    <row r="26" spans="1:26" ht="16.5" customHeight="1">
      <c r="A26" s="252" t="s">
        <v>1539</v>
      </c>
      <c r="B26" s="102" t="s">
        <v>1540</v>
      </c>
      <c r="C26" s="281" t="s">
        <v>1714</v>
      </c>
      <c r="D26" s="214"/>
      <c r="E26" s="214"/>
      <c r="F26" s="214"/>
      <c r="G26" s="214"/>
      <c r="H26" s="214"/>
      <c r="I26" s="214"/>
      <c r="J26" s="214"/>
      <c r="K26" s="214"/>
      <c r="L26" s="214"/>
      <c r="M26" s="214"/>
      <c r="N26" s="214"/>
      <c r="O26" s="214"/>
      <c r="P26" s="214"/>
      <c r="Q26" s="214"/>
      <c r="R26" s="214"/>
      <c r="S26" s="214"/>
      <c r="T26" s="214"/>
      <c r="U26" s="214"/>
      <c r="V26" s="214"/>
      <c r="W26" s="215"/>
      <c r="X26" s="101"/>
      <c r="Y26" s="82"/>
      <c r="Z26" s="82"/>
    </row>
    <row r="27" spans="1:26" ht="16.5" customHeight="1">
      <c r="A27" s="253"/>
      <c r="B27" s="116" t="s">
        <v>1542</v>
      </c>
      <c r="C27" s="282" t="s">
        <v>1543</v>
      </c>
      <c r="D27" s="214"/>
      <c r="E27" s="214"/>
      <c r="F27" s="214"/>
      <c r="G27" s="215"/>
      <c r="H27" s="27">
        <v>12711</v>
      </c>
      <c r="I27" s="27">
        <f>H27+H28-1</f>
        <v>12720</v>
      </c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01"/>
      <c r="Y27" s="82"/>
      <c r="Z27" s="82"/>
    </row>
    <row r="28" spans="1:26" ht="16.5" customHeight="1">
      <c r="A28" s="253"/>
      <c r="B28" s="116" t="s">
        <v>1544</v>
      </c>
      <c r="C28" s="117" t="s">
        <v>1715</v>
      </c>
      <c r="D28" s="144" t="s">
        <v>1716</v>
      </c>
      <c r="E28" s="54" t="s">
        <v>1717</v>
      </c>
      <c r="F28" s="16"/>
      <c r="G28" s="16"/>
      <c r="H28" s="27">
        <f>5*2</f>
        <v>10</v>
      </c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01"/>
      <c r="Y28" s="82"/>
      <c r="Z28" s="82"/>
    </row>
    <row r="29" spans="1:26" ht="16.5" customHeight="1">
      <c r="A29" s="253"/>
      <c r="B29" s="116" t="s">
        <v>1547</v>
      </c>
      <c r="C29" s="145" t="s">
        <v>1548</v>
      </c>
      <c r="D29" s="16"/>
      <c r="E29" s="54" t="s">
        <v>1718</v>
      </c>
      <c r="F29" s="283" t="s">
        <v>1581</v>
      </c>
      <c r="G29" s="212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01"/>
      <c r="Y29" s="82"/>
      <c r="Z29" s="82"/>
    </row>
    <row r="30" spans="1:26" ht="16.5" customHeight="1">
      <c r="A30" s="253"/>
      <c r="B30" s="262" t="s">
        <v>1550</v>
      </c>
      <c r="C30" s="263" t="s">
        <v>1551</v>
      </c>
      <c r="D30" s="259" t="s">
        <v>1552</v>
      </c>
      <c r="E30" s="259" t="s">
        <v>1553</v>
      </c>
      <c r="F30" s="123" t="s">
        <v>1554</v>
      </c>
      <c r="G30" s="259" t="s">
        <v>1555</v>
      </c>
      <c r="H30" s="264" t="s">
        <v>1556</v>
      </c>
      <c r="I30" s="214"/>
      <c r="J30" s="214"/>
      <c r="K30" s="214"/>
      <c r="L30" s="214"/>
      <c r="M30" s="214"/>
      <c r="N30" s="214"/>
      <c r="O30" s="214"/>
      <c r="P30" s="214"/>
      <c r="Q30" s="214"/>
      <c r="R30" s="214"/>
      <c r="S30" s="214"/>
      <c r="T30" s="214"/>
      <c r="U30" s="214"/>
      <c r="V30" s="214"/>
      <c r="W30" s="215"/>
      <c r="X30" s="101"/>
      <c r="Y30" s="82"/>
      <c r="Z30" s="82"/>
    </row>
    <row r="31" spans="1:26" ht="16.5" customHeight="1">
      <c r="A31" s="253"/>
      <c r="B31" s="219"/>
      <c r="C31" s="219"/>
      <c r="D31" s="219"/>
      <c r="E31" s="219"/>
      <c r="F31" s="124" t="s">
        <v>1557</v>
      </c>
      <c r="G31" s="219"/>
      <c r="H31" s="124">
        <v>15</v>
      </c>
      <c r="I31" s="124">
        <v>14</v>
      </c>
      <c r="J31" s="124">
        <v>13</v>
      </c>
      <c r="K31" s="124">
        <v>12</v>
      </c>
      <c r="L31" s="124">
        <v>11</v>
      </c>
      <c r="M31" s="124">
        <v>10</v>
      </c>
      <c r="N31" s="124">
        <v>9</v>
      </c>
      <c r="O31" s="124">
        <v>8</v>
      </c>
      <c r="P31" s="124">
        <v>7</v>
      </c>
      <c r="Q31" s="124">
        <v>6</v>
      </c>
      <c r="R31" s="124">
        <v>5</v>
      </c>
      <c r="S31" s="124">
        <v>4</v>
      </c>
      <c r="T31" s="124">
        <v>3</v>
      </c>
      <c r="U31" s="124">
        <v>2</v>
      </c>
      <c r="V31" s="124">
        <v>1</v>
      </c>
      <c r="W31" s="124">
        <v>0</v>
      </c>
      <c r="X31" s="101"/>
      <c r="Y31" s="82"/>
      <c r="Z31" s="82"/>
    </row>
    <row r="32" spans="1:26" ht="16.5" customHeight="1">
      <c r="A32" s="253"/>
      <c r="B32" s="146">
        <v>1</v>
      </c>
      <c r="C32" s="111" t="s">
        <v>1558</v>
      </c>
      <c r="D32" s="126" t="s">
        <v>1559</v>
      </c>
      <c r="E32" s="147"/>
      <c r="F32" s="148" t="s">
        <v>1560</v>
      </c>
      <c r="G32" s="127" t="s">
        <v>1719</v>
      </c>
      <c r="H32" s="147"/>
      <c r="I32" s="147"/>
      <c r="J32" s="147"/>
      <c r="K32" s="147"/>
      <c r="L32" s="147"/>
      <c r="M32" s="147"/>
      <c r="N32" s="147"/>
      <c r="O32" s="147"/>
      <c r="P32" s="147"/>
      <c r="Q32" s="147"/>
      <c r="R32" s="147"/>
      <c r="S32" s="147"/>
      <c r="T32" s="147"/>
      <c r="U32" s="147"/>
      <c r="V32" s="147"/>
      <c r="W32" s="147"/>
      <c r="X32" s="101"/>
      <c r="Y32" s="82"/>
      <c r="Z32" s="82"/>
    </row>
    <row r="33" spans="1:26" ht="16.5" customHeight="1">
      <c r="A33" s="253"/>
      <c r="B33" s="146">
        <v>2</v>
      </c>
      <c r="C33" s="110" t="s">
        <v>1562</v>
      </c>
      <c r="D33" s="126" t="s">
        <v>1563</v>
      </c>
      <c r="E33" s="147"/>
      <c r="F33" s="148" t="s">
        <v>1560</v>
      </c>
      <c r="G33" s="127" t="s">
        <v>1720</v>
      </c>
      <c r="H33" s="147"/>
      <c r="I33" s="147"/>
      <c r="J33" s="147"/>
      <c r="K33" s="147"/>
      <c r="L33" s="147"/>
      <c r="M33" s="147"/>
      <c r="N33" s="147"/>
      <c r="O33" s="147"/>
      <c r="P33" s="147"/>
      <c r="Q33" s="147"/>
      <c r="R33" s="147"/>
      <c r="S33" s="147"/>
      <c r="T33" s="147"/>
      <c r="U33" s="147"/>
      <c r="V33" s="147"/>
      <c r="W33" s="147"/>
      <c r="X33" s="101"/>
      <c r="Y33" s="82"/>
      <c r="Z33" s="82"/>
    </row>
    <row r="34" spans="1:26" ht="16.5" customHeight="1">
      <c r="A34" s="253"/>
      <c r="B34" s="146">
        <v>3</v>
      </c>
      <c r="C34" s="110" t="s">
        <v>1568</v>
      </c>
      <c r="D34" s="126" t="s">
        <v>1589</v>
      </c>
      <c r="E34" s="147"/>
      <c r="F34" s="148" t="s">
        <v>1560</v>
      </c>
      <c r="G34" s="126" t="s">
        <v>1589</v>
      </c>
      <c r="H34" s="147"/>
      <c r="I34" s="147"/>
      <c r="J34" s="147"/>
      <c r="K34" s="147"/>
      <c r="L34" s="147"/>
      <c r="M34" s="147"/>
      <c r="N34" s="147"/>
      <c r="O34" s="147"/>
      <c r="P34" s="147"/>
      <c r="Q34" s="147"/>
      <c r="R34" s="147"/>
      <c r="S34" s="147"/>
      <c r="T34" s="147"/>
      <c r="U34" s="147"/>
      <c r="V34" s="147"/>
      <c r="W34" s="147"/>
      <c r="X34" s="101"/>
      <c r="Y34" s="82"/>
      <c r="Z34" s="82"/>
    </row>
    <row r="35" spans="1:26" ht="16.5" customHeight="1">
      <c r="A35" s="253"/>
      <c r="B35" s="146">
        <v>4</v>
      </c>
      <c r="C35" s="110" t="s">
        <v>1571</v>
      </c>
      <c r="D35" s="126" t="s">
        <v>1589</v>
      </c>
      <c r="E35" s="147"/>
      <c r="F35" s="148" t="s">
        <v>1560</v>
      </c>
      <c r="G35" s="126" t="s">
        <v>1589</v>
      </c>
      <c r="H35" s="147"/>
      <c r="I35" s="147"/>
      <c r="J35" s="147"/>
      <c r="K35" s="147"/>
      <c r="L35" s="147"/>
      <c r="M35" s="147"/>
      <c r="N35" s="147"/>
      <c r="O35" s="147"/>
      <c r="P35" s="147"/>
      <c r="Q35" s="147"/>
      <c r="R35" s="147"/>
      <c r="S35" s="147"/>
      <c r="T35" s="147"/>
      <c r="U35" s="147"/>
      <c r="V35" s="147"/>
      <c r="W35" s="147"/>
      <c r="X35" s="101"/>
      <c r="Y35" s="82"/>
      <c r="Z35" s="82"/>
    </row>
    <row r="36" spans="1:26" ht="16.5" customHeight="1">
      <c r="A36" s="254"/>
      <c r="B36" s="146">
        <v>5</v>
      </c>
      <c r="C36" s="110" t="s">
        <v>1573</v>
      </c>
      <c r="D36" s="126" t="s">
        <v>1589</v>
      </c>
      <c r="E36" s="147"/>
      <c r="F36" s="148" t="s">
        <v>1560</v>
      </c>
      <c r="G36" s="126" t="s">
        <v>1589</v>
      </c>
      <c r="H36" s="147"/>
      <c r="I36" s="147"/>
      <c r="J36" s="147"/>
      <c r="K36" s="147"/>
      <c r="L36" s="147"/>
      <c r="M36" s="147"/>
      <c r="N36" s="147"/>
      <c r="O36" s="147"/>
      <c r="P36" s="147"/>
      <c r="Q36" s="147"/>
      <c r="R36" s="147"/>
      <c r="S36" s="147"/>
      <c r="T36" s="147"/>
      <c r="U36" s="147"/>
      <c r="V36" s="147"/>
      <c r="W36" s="147"/>
      <c r="X36" s="101"/>
      <c r="Y36" s="82"/>
      <c r="Z36" s="82"/>
    </row>
    <row r="37" spans="1:26" ht="16.5" customHeight="1">
      <c r="A37" s="114"/>
      <c r="B37" s="114"/>
      <c r="C37" s="114"/>
      <c r="D37" s="114"/>
      <c r="E37" s="114"/>
      <c r="F37" s="114"/>
      <c r="G37" s="114"/>
      <c r="H37" s="114"/>
      <c r="I37" s="114"/>
      <c r="J37" s="114"/>
      <c r="K37" s="114"/>
      <c r="L37" s="114"/>
      <c r="M37" s="114"/>
      <c r="N37" s="114"/>
      <c r="O37" s="114"/>
      <c r="P37" s="114"/>
      <c r="Q37" s="114"/>
      <c r="R37" s="114"/>
      <c r="S37" s="114"/>
      <c r="T37" s="114"/>
      <c r="U37" s="114"/>
      <c r="V37" s="114"/>
      <c r="W37" s="115"/>
      <c r="X37" s="101"/>
      <c r="Y37" s="82"/>
      <c r="Z37" s="82"/>
    </row>
    <row r="38" spans="1:26" ht="16.5" customHeight="1">
      <c r="A38" s="249" t="s">
        <v>1590</v>
      </c>
      <c r="B38" s="250"/>
      <c r="C38" s="250"/>
      <c r="D38" s="250"/>
      <c r="E38" s="250"/>
      <c r="F38" s="250"/>
      <c r="G38" s="250"/>
      <c r="H38" s="250"/>
      <c r="I38" s="250"/>
      <c r="J38" s="250"/>
      <c r="K38" s="250"/>
      <c r="L38" s="250"/>
      <c r="M38" s="250"/>
      <c r="N38" s="250"/>
      <c r="O38" s="250"/>
      <c r="P38" s="250"/>
      <c r="Q38" s="250"/>
      <c r="R38" s="250"/>
      <c r="S38" s="250"/>
      <c r="T38" s="250"/>
      <c r="U38" s="250"/>
      <c r="V38" s="250"/>
      <c r="W38" s="251"/>
      <c r="X38" s="101"/>
      <c r="Y38" s="82"/>
      <c r="Z38" s="82"/>
    </row>
    <row r="39" spans="1:26" ht="16.5" customHeight="1">
      <c r="A39" s="280" t="s">
        <v>1591</v>
      </c>
      <c r="B39" s="149" t="s">
        <v>1540</v>
      </c>
      <c r="C39" s="255" t="s">
        <v>1592</v>
      </c>
      <c r="D39" s="214"/>
      <c r="E39" s="214"/>
      <c r="F39" s="214"/>
      <c r="G39" s="214"/>
      <c r="H39" s="214"/>
      <c r="I39" s="214"/>
      <c r="J39" s="214"/>
      <c r="K39" s="214"/>
      <c r="L39" s="214"/>
      <c r="M39" s="214"/>
      <c r="N39" s="214"/>
      <c r="O39" s="214"/>
      <c r="P39" s="214"/>
      <c r="Q39" s="214"/>
      <c r="R39" s="214"/>
      <c r="S39" s="214"/>
      <c r="T39" s="214"/>
      <c r="U39" s="214"/>
      <c r="V39" s="214"/>
      <c r="W39" s="215"/>
      <c r="X39" s="101"/>
      <c r="Y39" s="82"/>
      <c r="Z39" s="82"/>
    </row>
    <row r="40" spans="1:26" ht="16.5" customHeight="1">
      <c r="A40" s="253"/>
      <c r="B40" s="149" t="s">
        <v>1542</v>
      </c>
      <c r="C40" s="256" t="s">
        <v>1543</v>
      </c>
      <c r="D40" s="214"/>
      <c r="E40" s="214"/>
      <c r="F40" s="214"/>
      <c r="G40" s="215"/>
      <c r="H40" s="103">
        <v>15001</v>
      </c>
      <c r="I40" s="27">
        <f>H40+H41-1</f>
        <v>15300</v>
      </c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101"/>
      <c r="Y40" s="82"/>
      <c r="Z40" s="82"/>
    </row>
    <row r="41" spans="1:26" ht="16.5" customHeight="1">
      <c r="A41" s="253"/>
      <c r="B41" s="149" t="s">
        <v>1544</v>
      </c>
      <c r="C41" s="104" t="s">
        <v>1593</v>
      </c>
      <c r="D41" s="105" t="s">
        <v>1721</v>
      </c>
      <c r="E41" s="106" t="s">
        <v>1722</v>
      </c>
      <c r="F41" s="27"/>
      <c r="G41" s="27"/>
      <c r="H41" s="103">
        <f>50*6</f>
        <v>300</v>
      </c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101"/>
      <c r="Y41" s="82"/>
      <c r="Z41" s="82"/>
    </row>
    <row r="42" spans="1:26" ht="16.5" customHeight="1">
      <c r="A42" s="253"/>
      <c r="B42" s="149" t="s">
        <v>1547</v>
      </c>
      <c r="C42" s="256" t="s">
        <v>1596</v>
      </c>
      <c r="D42" s="215"/>
      <c r="E42" s="106" t="s">
        <v>1723</v>
      </c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101"/>
      <c r="Y42" s="82"/>
      <c r="Z42" s="82"/>
    </row>
    <row r="43" spans="1:26" ht="16.5" customHeight="1">
      <c r="A43" s="253"/>
      <c r="B43" s="284" t="s">
        <v>1550</v>
      </c>
      <c r="C43" s="258" t="s">
        <v>1551</v>
      </c>
      <c r="D43" s="259" t="s">
        <v>1552</v>
      </c>
      <c r="E43" s="259" t="s">
        <v>1553</v>
      </c>
      <c r="F43" s="109" t="s">
        <v>1554</v>
      </c>
      <c r="G43" s="257" t="s">
        <v>1555</v>
      </c>
      <c r="H43" s="247" t="s">
        <v>1556</v>
      </c>
      <c r="I43" s="214"/>
      <c r="J43" s="214"/>
      <c r="K43" s="214"/>
      <c r="L43" s="214"/>
      <c r="M43" s="214"/>
      <c r="N43" s="214"/>
      <c r="O43" s="214"/>
      <c r="P43" s="214"/>
      <c r="Q43" s="214"/>
      <c r="R43" s="214"/>
      <c r="S43" s="214"/>
      <c r="T43" s="214"/>
      <c r="U43" s="214"/>
      <c r="V43" s="214"/>
      <c r="W43" s="215"/>
      <c r="X43" s="101"/>
      <c r="Y43" s="82"/>
      <c r="Z43" s="82"/>
    </row>
    <row r="44" spans="1:26" ht="16.5" customHeight="1">
      <c r="A44" s="253"/>
      <c r="B44" s="285"/>
      <c r="C44" s="219"/>
      <c r="D44" s="219"/>
      <c r="E44" s="219"/>
      <c r="F44" s="109" t="s">
        <v>1557</v>
      </c>
      <c r="G44" s="219"/>
      <c r="H44" s="109">
        <v>15</v>
      </c>
      <c r="I44" s="109">
        <v>14</v>
      </c>
      <c r="J44" s="109">
        <v>13</v>
      </c>
      <c r="K44" s="109">
        <v>12</v>
      </c>
      <c r="L44" s="109">
        <v>11</v>
      </c>
      <c r="M44" s="109">
        <v>10</v>
      </c>
      <c r="N44" s="109">
        <v>9</v>
      </c>
      <c r="O44" s="109">
        <v>8</v>
      </c>
      <c r="P44" s="109">
        <v>7</v>
      </c>
      <c r="Q44" s="109">
        <v>6</v>
      </c>
      <c r="R44" s="109">
        <v>5</v>
      </c>
      <c r="S44" s="109">
        <v>4</v>
      </c>
      <c r="T44" s="109">
        <v>3</v>
      </c>
      <c r="U44" s="109">
        <v>2</v>
      </c>
      <c r="V44" s="109">
        <v>1</v>
      </c>
      <c r="W44" s="109">
        <v>0</v>
      </c>
      <c r="X44" s="101"/>
      <c r="Y44" s="82"/>
      <c r="Z44" s="82"/>
    </row>
    <row r="45" spans="1:26" ht="16.5" customHeight="1">
      <c r="A45" s="253"/>
      <c r="B45" s="150">
        <v>1</v>
      </c>
      <c r="C45" s="111" t="s">
        <v>1558</v>
      </c>
      <c r="D45" s="36" t="s">
        <v>1599</v>
      </c>
      <c r="E45" s="265" t="s">
        <v>1724</v>
      </c>
      <c r="F45" s="36" t="s">
        <v>1560</v>
      </c>
      <c r="G45" s="36" t="s">
        <v>1601</v>
      </c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101"/>
      <c r="Y45" s="82"/>
      <c r="Z45" s="82"/>
    </row>
    <row r="46" spans="1:26" ht="16.5" customHeight="1">
      <c r="A46" s="253"/>
      <c r="B46" s="150">
        <v>2</v>
      </c>
      <c r="C46" s="111" t="s">
        <v>1602</v>
      </c>
      <c r="D46" s="36" t="s">
        <v>1603</v>
      </c>
      <c r="E46" s="219"/>
      <c r="F46" s="36" t="s">
        <v>1560</v>
      </c>
      <c r="G46" s="36" t="s">
        <v>1604</v>
      </c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101"/>
      <c r="Y46" s="82"/>
      <c r="Z46" s="82"/>
    </row>
    <row r="47" spans="1:26" ht="16.5" customHeight="1">
      <c r="A47" s="253"/>
      <c r="B47" s="150">
        <v>3</v>
      </c>
      <c r="C47" s="111" t="s">
        <v>1605</v>
      </c>
      <c r="D47" s="36" t="s">
        <v>1599</v>
      </c>
      <c r="E47" s="265" t="s">
        <v>1725</v>
      </c>
      <c r="F47" s="36" t="s">
        <v>1560</v>
      </c>
      <c r="G47" s="36" t="s">
        <v>1601</v>
      </c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101"/>
      <c r="Y47" s="82"/>
      <c r="Z47" s="82"/>
    </row>
    <row r="48" spans="1:26" ht="16.5" customHeight="1">
      <c r="A48" s="253"/>
      <c r="B48" s="150">
        <v>4</v>
      </c>
      <c r="C48" s="111" t="s">
        <v>1607</v>
      </c>
      <c r="D48" s="36" t="s">
        <v>1603</v>
      </c>
      <c r="E48" s="219"/>
      <c r="F48" s="36" t="s">
        <v>1560</v>
      </c>
      <c r="G48" s="36" t="s">
        <v>1608</v>
      </c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101"/>
      <c r="Y48" s="82"/>
      <c r="Z48" s="82"/>
    </row>
    <row r="49" spans="1:26" ht="16.5" customHeight="1">
      <c r="A49" s="253"/>
      <c r="B49" s="150">
        <v>5</v>
      </c>
      <c r="C49" s="111" t="s">
        <v>1609</v>
      </c>
      <c r="D49" s="36" t="s">
        <v>1599</v>
      </c>
      <c r="E49" s="265" t="s">
        <v>1726</v>
      </c>
      <c r="F49" s="36" t="s">
        <v>1560</v>
      </c>
      <c r="G49" s="36" t="s">
        <v>1601</v>
      </c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101"/>
      <c r="Y49" s="82"/>
      <c r="Z49" s="82"/>
    </row>
    <row r="50" spans="1:26" ht="16.5" customHeight="1">
      <c r="A50" s="253"/>
      <c r="B50" s="150">
        <v>6</v>
      </c>
      <c r="C50" s="111" t="s">
        <v>1611</v>
      </c>
      <c r="D50" s="36" t="s">
        <v>1603</v>
      </c>
      <c r="E50" s="219"/>
      <c r="F50" s="36" t="s">
        <v>1560</v>
      </c>
      <c r="G50" s="36" t="s">
        <v>1608</v>
      </c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115"/>
      <c r="Y50" s="82"/>
      <c r="Z50" s="82"/>
    </row>
    <row r="51" spans="1:26" ht="16.5" customHeight="1">
      <c r="A51" s="253"/>
      <c r="B51" s="150">
        <v>7</v>
      </c>
      <c r="C51" s="111" t="s">
        <v>1612</v>
      </c>
      <c r="D51" s="36" t="s">
        <v>1599</v>
      </c>
      <c r="E51" s="265" t="s">
        <v>1727</v>
      </c>
      <c r="F51" s="36" t="s">
        <v>1560</v>
      </c>
      <c r="G51" s="36" t="s">
        <v>1601</v>
      </c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101"/>
      <c r="Y51" s="82"/>
      <c r="Z51" s="82"/>
    </row>
    <row r="52" spans="1:26" ht="16.5" customHeight="1">
      <c r="A52" s="253"/>
      <c r="B52" s="150">
        <v>8</v>
      </c>
      <c r="C52" s="111" t="s">
        <v>1614</v>
      </c>
      <c r="D52" s="36" t="s">
        <v>1603</v>
      </c>
      <c r="E52" s="219"/>
      <c r="F52" s="36" t="s">
        <v>1560</v>
      </c>
      <c r="G52" s="36" t="s">
        <v>1608</v>
      </c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101"/>
      <c r="Y52" s="82"/>
      <c r="Z52" s="82"/>
    </row>
    <row r="53" spans="1:26" ht="16.5" customHeight="1">
      <c r="A53" s="253"/>
      <c r="B53" s="150">
        <v>9</v>
      </c>
      <c r="C53" s="111" t="s">
        <v>1615</v>
      </c>
      <c r="D53" s="36" t="s">
        <v>1599</v>
      </c>
      <c r="E53" s="265" t="s">
        <v>1728</v>
      </c>
      <c r="F53" s="36" t="s">
        <v>1560</v>
      </c>
      <c r="G53" s="36" t="s">
        <v>1601</v>
      </c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101"/>
      <c r="Y53" s="82"/>
      <c r="Z53" s="82"/>
    </row>
    <row r="54" spans="1:26" ht="16.5" customHeight="1">
      <c r="A54" s="253"/>
      <c r="B54" s="150">
        <v>10</v>
      </c>
      <c r="C54" s="111" t="s">
        <v>1617</v>
      </c>
      <c r="D54" s="36" t="s">
        <v>1603</v>
      </c>
      <c r="E54" s="219"/>
      <c r="F54" s="36" t="s">
        <v>1560</v>
      </c>
      <c r="G54" s="36" t="s">
        <v>1608</v>
      </c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101"/>
      <c r="Y54" s="82"/>
      <c r="Z54" s="82"/>
    </row>
    <row r="55" spans="1:26" ht="16.5" customHeight="1">
      <c r="A55" s="253"/>
      <c r="B55" s="150">
        <v>11</v>
      </c>
      <c r="C55" s="111" t="s">
        <v>1618</v>
      </c>
      <c r="D55" s="36" t="s">
        <v>1599</v>
      </c>
      <c r="E55" s="265" t="s">
        <v>1729</v>
      </c>
      <c r="F55" s="36" t="s">
        <v>1560</v>
      </c>
      <c r="G55" s="36" t="s">
        <v>1601</v>
      </c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101"/>
      <c r="Y55" s="82"/>
      <c r="Z55" s="82"/>
    </row>
    <row r="56" spans="1:26" ht="16.5" customHeight="1">
      <c r="A56" s="254"/>
      <c r="B56" s="150">
        <v>12</v>
      </c>
      <c r="C56" s="111" t="s">
        <v>1620</v>
      </c>
      <c r="D56" s="36" t="s">
        <v>1603</v>
      </c>
      <c r="E56" s="219"/>
      <c r="F56" s="36" t="s">
        <v>1560</v>
      </c>
      <c r="G56" s="36" t="s">
        <v>1608</v>
      </c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101"/>
      <c r="Y56" s="82"/>
      <c r="Z56" s="82"/>
    </row>
    <row r="57" spans="1:26" ht="16.5" customHeight="1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101"/>
      <c r="Y57" s="82"/>
      <c r="Z57" s="82"/>
    </row>
    <row r="58" spans="1:26" ht="16.5" customHeight="1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101"/>
      <c r="Y58" s="82"/>
      <c r="Z58" s="82"/>
    </row>
    <row r="59" spans="1:26" ht="16.5" customHeight="1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101"/>
      <c r="Y59" s="82"/>
      <c r="Z59" s="82"/>
    </row>
    <row r="60" spans="1:26" ht="16.5" customHeight="1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101"/>
      <c r="Y60" s="82"/>
      <c r="Z60" s="82"/>
    </row>
    <row r="61" spans="1:26" ht="16.5" customHeight="1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101"/>
      <c r="Y61" s="82"/>
      <c r="Z61" s="82"/>
    </row>
    <row r="62" spans="1:26" ht="16.5" customHeight="1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101"/>
      <c r="Y62" s="82"/>
      <c r="Z62" s="82"/>
    </row>
    <row r="63" spans="1:26" ht="16.5" customHeight="1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101"/>
      <c r="Y63" s="82"/>
      <c r="Z63" s="82"/>
    </row>
    <row r="64" spans="1:26" ht="16.5" customHeight="1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101"/>
      <c r="Y64" s="82"/>
      <c r="Z64" s="82"/>
    </row>
    <row r="65" spans="1:26" ht="16.5" customHeight="1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101"/>
      <c r="Y65" s="82"/>
      <c r="Z65" s="82"/>
    </row>
    <row r="66" spans="1:26" ht="16.5" customHeight="1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101"/>
      <c r="Y66" s="82"/>
      <c r="Z66" s="82"/>
    </row>
    <row r="67" spans="1:26" ht="16.5" customHeight="1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101"/>
      <c r="Y67" s="82"/>
      <c r="Z67" s="82"/>
    </row>
    <row r="68" spans="1:26" ht="16.5" customHeight="1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101"/>
      <c r="Y68" s="82"/>
      <c r="Z68" s="82"/>
    </row>
    <row r="69" spans="1:26" ht="16.5" customHeight="1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101"/>
      <c r="Y69" s="82"/>
      <c r="Z69" s="82"/>
    </row>
    <row r="70" spans="1:26" ht="16.5" customHeight="1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101"/>
      <c r="Y70" s="82"/>
      <c r="Z70" s="82"/>
    </row>
    <row r="71" spans="1:26" ht="16.5" customHeight="1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16"/>
      <c r="Y71" s="82"/>
      <c r="Z71" s="82"/>
    </row>
    <row r="72" spans="1:26" ht="16.5" customHeight="1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16"/>
      <c r="Y72" s="82"/>
      <c r="Z72" s="82"/>
    </row>
    <row r="73" spans="1:26" ht="16.5" customHeight="1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16"/>
      <c r="Y73" s="82"/>
      <c r="Z73" s="82"/>
    </row>
    <row r="74" spans="1:26" ht="16.5" customHeight="1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16"/>
      <c r="Y74" s="82"/>
      <c r="Z74" s="82"/>
    </row>
    <row r="75" spans="1:26" ht="16.5" customHeight="1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16"/>
      <c r="Y75" s="82"/>
      <c r="Z75" s="82"/>
    </row>
    <row r="76" spans="1:26" ht="16.5" customHeight="1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16"/>
      <c r="Y76" s="82"/>
      <c r="Z76" s="82"/>
    </row>
    <row r="77" spans="1:26" ht="16.5" customHeight="1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16"/>
      <c r="Y77" s="82"/>
      <c r="Z77" s="82"/>
    </row>
    <row r="78" spans="1:26" ht="16.5" customHeight="1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16"/>
      <c r="Y78" s="82"/>
      <c r="Z78" s="82"/>
    </row>
    <row r="79" spans="1:26" ht="16.5" customHeight="1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16"/>
      <c r="Y79" s="82"/>
      <c r="Z79" s="82"/>
    </row>
    <row r="80" spans="1:26" ht="16.5" customHeight="1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16"/>
      <c r="Y80" s="82"/>
      <c r="Z80" s="82"/>
    </row>
    <row r="81" spans="1:26" ht="16.5" customHeight="1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16"/>
      <c r="Y81" s="82"/>
      <c r="Z81" s="82"/>
    </row>
    <row r="82" spans="1:26" ht="16.5" customHeight="1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16"/>
      <c r="Y82" s="82"/>
      <c r="Z82" s="82"/>
    </row>
    <row r="83" spans="1:26" ht="16.5" customHeight="1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16"/>
      <c r="Y83" s="82"/>
      <c r="Z83" s="82"/>
    </row>
    <row r="84" spans="1:26" ht="16.5" customHeight="1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16"/>
      <c r="Y84" s="82"/>
      <c r="Z84" s="82"/>
    </row>
    <row r="85" spans="1:26" ht="16.5" customHeight="1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16"/>
      <c r="Y85" s="82"/>
      <c r="Z85" s="82"/>
    </row>
    <row r="86" spans="1:26" ht="16.5" customHeight="1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16"/>
      <c r="Y86" s="82"/>
      <c r="Z86" s="82"/>
    </row>
    <row r="87" spans="1:26" ht="16.5" customHeight="1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16"/>
      <c r="Y87" s="82"/>
      <c r="Z87" s="82"/>
    </row>
    <row r="88" spans="1:26" ht="16.5" customHeight="1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16"/>
      <c r="Y88" s="82"/>
      <c r="Z88" s="82"/>
    </row>
    <row r="89" spans="1:26" ht="16.5" customHeight="1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16"/>
      <c r="Y89" s="82"/>
      <c r="Z89" s="82"/>
    </row>
    <row r="90" spans="1:26" ht="16.5" customHeight="1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16"/>
      <c r="Y90" s="82"/>
      <c r="Z90" s="82"/>
    </row>
    <row r="91" spans="1:26" ht="16.5" customHeight="1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16"/>
      <c r="Y91" s="82"/>
      <c r="Z91" s="82"/>
    </row>
    <row r="92" spans="1:26" ht="16.5" customHeight="1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16"/>
      <c r="Y92" s="82"/>
      <c r="Z92" s="82"/>
    </row>
    <row r="93" spans="1:26" ht="16.5" customHeight="1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16"/>
      <c r="Y93" s="82"/>
      <c r="Z93" s="82"/>
    </row>
    <row r="94" spans="1:26" ht="16.5" customHeight="1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16"/>
      <c r="Y94" s="82"/>
      <c r="Z94" s="82"/>
    </row>
    <row r="95" spans="1:26" ht="16.5" customHeight="1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16"/>
      <c r="Y95" s="82"/>
      <c r="Z95" s="82"/>
    </row>
    <row r="96" spans="1:26" ht="16.5" customHeight="1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16"/>
      <c r="Y96" s="82"/>
      <c r="Z96" s="82"/>
    </row>
    <row r="97" spans="1:26" ht="16.5" customHeight="1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16"/>
      <c r="Y97" s="82"/>
      <c r="Z97" s="82"/>
    </row>
    <row r="98" spans="1:26" ht="16.5" customHeight="1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16"/>
      <c r="Y98" s="82"/>
      <c r="Z98" s="82"/>
    </row>
    <row r="99" spans="1:26" ht="16.5" customHeight="1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16"/>
      <c r="Y99" s="82"/>
      <c r="Z99" s="82"/>
    </row>
    <row r="100" spans="1:26" ht="16.5" customHeight="1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16"/>
      <c r="Y100" s="82"/>
      <c r="Z100" s="82"/>
    </row>
    <row r="101" spans="1:26" ht="16.5" customHeight="1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16"/>
      <c r="Y101" s="82"/>
      <c r="Z101" s="82"/>
    </row>
    <row r="102" spans="1:26" ht="16.5" customHeight="1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16"/>
      <c r="Y102" s="82"/>
      <c r="Z102" s="82"/>
    </row>
    <row r="103" spans="1:26" ht="16.5" customHeight="1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16"/>
      <c r="Y103" s="82"/>
      <c r="Z103" s="82"/>
    </row>
    <row r="104" spans="1:26" ht="16.5" customHeight="1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16"/>
      <c r="Y104" s="82"/>
      <c r="Z104" s="82"/>
    </row>
    <row r="105" spans="1:26" ht="16.5" customHeight="1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16"/>
      <c r="Y105" s="82"/>
      <c r="Z105" s="82"/>
    </row>
    <row r="106" spans="1:26" ht="16.5" customHeight="1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16"/>
      <c r="Y106" s="82"/>
      <c r="Z106" s="82"/>
    </row>
    <row r="107" spans="1:26" ht="16.5" customHeight="1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16"/>
      <c r="Y107" s="82"/>
      <c r="Z107" s="82"/>
    </row>
    <row r="108" spans="1:26" ht="16.5" customHeight="1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16"/>
      <c r="Y108" s="82"/>
      <c r="Z108" s="82"/>
    </row>
    <row r="109" spans="1:26" ht="16.5" customHeight="1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16"/>
      <c r="Y109" s="82"/>
      <c r="Z109" s="82"/>
    </row>
    <row r="110" spans="1:26" ht="16.5" customHeight="1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16"/>
      <c r="Y110" s="82"/>
      <c r="Z110" s="82"/>
    </row>
    <row r="111" spans="1:26" ht="16.5" customHeight="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16"/>
      <c r="Y111" s="82"/>
      <c r="Z111" s="82"/>
    </row>
    <row r="112" spans="1:26" ht="16.5" customHeight="1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16"/>
      <c r="Y112" s="82"/>
      <c r="Z112" s="82"/>
    </row>
    <row r="113" spans="1:26" ht="16.5" customHeight="1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16"/>
      <c r="Y113" s="82"/>
      <c r="Z113" s="82"/>
    </row>
    <row r="114" spans="1:26" ht="16.5" customHeight="1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16"/>
      <c r="Y114" s="82"/>
      <c r="Z114" s="82"/>
    </row>
    <row r="115" spans="1:26" ht="16.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16"/>
      <c r="Y115" s="82"/>
      <c r="Z115" s="82"/>
    </row>
    <row r="116" spans="1:26" ht="16.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16"/>
      <c r="Y116" s="82"/>
      <c r="Z116" s="82"/>
    </row>
    <row r="117" spans="1:26" ht="16.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16"/>
      <c r="Y117" s="82"/>
      <c r="Z117" s="82"/>
    </row>
    <row r="118" spans="1:26" ht="16.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16"/>
      <c r="Y118" s="82"/>
      <c r="Z118" s="82"/>
    </row>
    <row r="119" spans="1:26" ht="16.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16"/>
      <c r="Y119" s="82"/>
      <c r="Z119" s="82"/>
    </row>
    <row r="120" spans="1:26" ht="16.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16"/>
      <c r="Y120" s="82"/>
      <c r="Z120" s="82"/>
    </row>
    <row r="121" spans="1:26" ht="16.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16"/>
      <c r="Y121" s="82"/>
      <c r="Z121" s="82"/>
    </row>
    <row r="122" spans="1:26" ht="16.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16"/>
      <c r="Y122" s="82"/>
      <c r="Z122" s="82"/>
    </row>
    <row r="123" spans="1:26" ht="16.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16"/>
      <c r="Y123" s="82"/>
      <c r="Z123" s="82"/>
    </row>
    <row r="124" spans="1:26" ht="16.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16"/>
      <c r="Y124" s="82"/>
      <c r="Z124" s="82"/>
    </row>
    <row r="125" spans="1:26" ht="16.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16"/>
      <c r="Y125" s="82"/>
      <c r="Z125" s="82"/>
    </row>
    <row r="126" spans="1:26" ht="16.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16"/>
      <c r="Y126" s="82"/>
      <c r="Z126" s="82"/>
    </row>
    <row r="127" spans="1:26" ht="16.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16"/>
      <c r="Y127" s="82"/>
      <c r="Z127" s="82"/>
    </row>
    <row r="128" spans="1:26" ht="16.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16"/>
      <c r="Y128" s="82"/>
      <c r="Z128" s="82"/>
    </row>
    <row r="129" spans="1:26" ht="16.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16"/>
      <c r="Y129" s="82"/>
      <c r="Z129" s="82"/>
    </row>
    <row r="130" spans="1:26" ht="16.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16"/>
      <c r="Y130" s="82"/>
      <c r="Z130" s="82"/>
    </row>
    <row r="131" spans="1:26" ht="16.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16"/>
      <c r="Y131" s="82"/>
      <c r="Z131" s="82"/>
    </row>
    <row r="132" spans="1:26" ht="16.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16"/>
      <c r="Y132" s="82"/>
      <c r="Z132" s="82"/>
    </row>
    <row r="133" spans="1:26" ht="16.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16"/>
      <c r="Y133" s="82"/>
      <c r="Z133" s="82"/>
    </row>
    <row r="134" spans="1:26" ht="16.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16"/>
      <c r="Y134" s="82"/>
      <c r="Z134" s="82"/>
    </row>
    <row r="135" spans="1:26" ht="16.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16"/>
      <c r="Y135" s="82"/>
      <c r="Z135" s="82"/>
    </row>
    <row r="136" spans="1:26" ht="16.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16"/>
      <c r="Y136" s="82"/>
      <c r="Z136" s="82"/>
    </row>
    <row r="137" spans="1:26" ht="16.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16"/>
      <c r="Y137" s="82"/>
      <c r="Z137" s="82"/>
    </row>
    <row r="138" spans="1:26" ht="16.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16"/>
      <c r="Y138" s="82"/>
      <c r="Z138" s="82"/>
    </row>
    <row r="139" spans="1:26" ht="16.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16"/>
      <c r="Y139" s="82"/>
      <c r="Z139" s="82"/>
    </row>
    <row r="140" spans="1:26" ht="16.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16"/>
      <c r="Y140" s="82"/>
      <c r="Z140" s="82"/>
    </row>
    <row r="141" spans="1:26" ht="16.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16"/>
      <c r="Y141" s="82"/>
      <c r="Z141" s="82"/>
    </row>
    <row r="142" spans="1:26" ht="16.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16"/>
      <c r="Y142" s="82"/>
      <c r="Z142" s="82"/>
    </row>
    <row r="143" spans="1:26" ht="16.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16"/>
      <c r="Y143" s="82"/>
      <c r="Z143" s="82"/>
    </row>
    <row r="144" spans="1:26" ht="16.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16"/>
      <c r="Y144" s="82"/>
      <c r="Z144" s="82"/>
    </row>
    <row r="145" spans="1:26" ht="16.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16"/>
      <c r="Y145" s="82"/>
      <c r="Z145" s="82"/>
    </row>
    <row r="146" spans="1:26" ht="16.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16"/>
      <c r="Y146" s="82"/>
      <c r="Z146" s="82"/>
    </row>
    <row r="147" spans="1:26" ht="16.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16"/>
      <c r="Y147" s="82"/>
      <c r="Z147" s="82"/>
    </row>
    <row r="148" spans="1:26" ht="16.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16"/>
      <c r="Y148" s="82"/>
      <c r="Z148" s="82"/>
    </row>
    <row r="149" spans="1:26" ht="16.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16"/>
      <c r="Y149" s="82"/>
      <c r="Z149" s="82"/>
    </row>
    <row r="150" spans="1:26" ht="16.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16"/>
      <c r="Y150" s="82"/>
      <c r="Z150" s="82"/>
    </row>
    <row r="151" spans="1:26" ht="16.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16"/>
      <c r="Y151" s="82"/>
      <c r="Z151" s="82"/>
    </row>
    <row r="152" spans="1:26" ht="16.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16"/>
      <c r="Y152" s="82"/>
      <c r="Z152" s="82"/>
    </row>
    <row r="153" spans="1:26" ht="16.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16"/>
      <c r="Y153" s="82"/>
      <c r="Z153" s="82"/>
    </row>
    <row r="154" spans="1:26" ht="16.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16"/>
      <c r="Y154" s="82"/>
      <c r="Z154" s="82"/>
    </row>
    <row r="155" spans="1:26" ht="16.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16"/>
      <c r="Y155" s="82"/>
      <c r="Z155" s="82"/>
    </row>
    <row r="156" spans="1:26" ht="16.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16"/>
      <c r="Y156" s="82"/>
      <c r="Z156" s="82"/>
    </row>
    <row r="157" spans="1:26" ht="16.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16"/>
      <c r="Y157" s="82"/>
      <c r="Z157" s="82"/>
    </row>
    <row r="158" spans="1:26" ht="16.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16"/>
      <c r="Y158" s="82"/>
      <c r="Z158" s="82"/>
    </row>
    <row r="159" spans="1:26" ht="16.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16"/>
      <c r="Y159" s="82"/>
      <c r="Z159" s="82"/>
    </row>
    <row r="160" spans="1:26" ht="16.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16"/>
      <c r="Y160" s="82"/>
      <c r="Z160" s="82"/>
    </row>
    <row r="161" spans="1:26" ht="16.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16"/>
      <c r="Y161" s="82"/>
      <c r="Z161" s="82"/>
    </row>
    <row r="162" spans="1:26" ht="16.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16"/>
      <c r="Y162" s="82"/>
      <c r="Z162" s="82"/>
    </row>
    <row r="163" spans="1:26" ht="16.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16"/>
      <c r="Y163" s="82"/>
      <c r="Z163" s="82"/>
    </row>
    <row r="164" spans="1:26" ht="16.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16"/>
      <c r="Y164" s="82"/>
      <c r="Z164" s="82"/>
    </row>
    <row r="165" spans="1:26" ht="16.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16"/>
      <c r="Y165" s="82"/>
      <c r="Z165" s="82"/>
    </row>
    <row r="166" spans="1:26" ht="16.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16"/>
      <c r="Y166" s="82"/>
      <c r="Z166" s="82"/>
    </row>
    <row r="167" spans="1:26" ht="16.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16"/>
      <c r="Y167" s="82"/>
      <c r="Z167" s="82"/>
    </row>
    <row r="168" spans="1:26" ht="16.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16"/>
      <c r="Y168" s="82"/>
      <c r="Z168" s="82"/>
    </row>
    <row r="169" spans="1:26" ht="16.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16"/>
      <c r="Y169" s="82"/>
      <c r="Z169" s="82"/>
    </row>
    <row r="170" spans="1:26" ht="16.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16"/>
      <c r="Y170" s="82"/>
      <c r="Z170" s="82"/>
    </row>
    <row r="171" spans="1:26" ht="16.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16"/>
      <c r="Y171" s="82"/>
      <c r="Z171" s="82"/>
    </row>
    <row r="172" spans="1:26" ht="16.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16"/>
      <c r="Y172" s="82"/>
      <c r="Z172" s="82"/>
    </row>
    <row r="173" spans="1:26" ht="16.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16"/>
      <c r="Y173" s="82"/>
      <c r="Z173" s="82"/>
    </row>
    <row r="174" spans="1:26" ht="16.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16"/>
      <c r="Y174" s="82"/>
      <c r="Z174" s="82"/>
    </row>
    <row r="175" spans="1:26" ht="16.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16"/>
      <c r="Y175" s="82"/>
      <c r="Z175" s="82"/>
    </row>
    <row r="176" spans="1:26" ht="16.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16"/>
      <c r="Y176" s="82"/>
      <c r="Z176" s="82"/>
    </row>
    <row r="177" spans="1:26" ht="16.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16"/>
      <c r="Y177" s="82"/>
      <c r="Z177" s="82"/>
    </row>
    <row r="178" spans="1:26" ht="16.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16"/>
      <c r="Y178" s="82"/>
      <c r="Z178" s="82"/>
    </row>
    <row r="179" spans="1:26" ht="16.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16"/>
      <c r="Y179" s="82"/>
      <c r="Z179" s="82"/>
    </row>
    <row r="180" spans="1:26" ht="16.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16"/>
      <c r="Y180" s="82"/>
      <c r="Z180" s="82"/>
    </row>
    <row r="181" spans="1:26" ht="16.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16"/>
      <c r="Y181" s="82"/>
      <c r="Z181" s="82"/>
    </row>
    <row r="182" spans="1:26" ht="16.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16"/>
      <c r="Y182" s="82"/>
      <c r="Z182" s="82"/>
    </row>
    <row r="183" spans="1:26" ht="16.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16"/>
      <c r="Y183" s="82"/>
      <c r="Z183" s="82"/>
    </row>
    <row r="184" spans="1:26" ht="16.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16"/>
      <c r="Y184" s="82"/>
      <c r="Z184" s="82"/>
    </row>
    <row r="185" spans="1:26" ht="16.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16"/>
      <c r="Y185" s="82"/>
      <c r="Z185" s="82"/>
    </row>
    <row r="186" spans="1:26" ht="16.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16"/>
      <c r="Y186" s="82"/>
      <c r="Z186" s="82"/>
    </row>
    <row r="187" spans="1:26" ht="16.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16"/>
      <c r="Y187" s="82"/>
      <c r="Z187" s="82"/>
    </row>
    <row r="188" spans="1:26" ht="16.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16"/>
      <c r="Y188" s="82"/>
      <c r="Z188" s="82"/>
    </row>
    <row r="189" spans="1:26" ht="16.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16"/>
      <c r="Y189" s="82"/>
      <c r="Z189" s="82"/>
    </row>
    <row r="190" spans="1:26" ht="16.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16"/>
      <c r="Y190" s="82"/>
      <c r="Z190" s="82"/>
    </row>
    <row r="191" spans="1:26" ht="16.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16"/>
      <c r="Y191" s="82"/>
      <c r="Z191" s="82"/>
    </row>
    <row r="192" spans="1:26" ht="16.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16"/>
      <c r="Y192" s="82"/>
      <c r="Z192" s="82"/>
    </row>
    <row r="193" spans="1:26" ht="16.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16"/>
      <c r="Y193" s="82"/>
      <c r="Z193" s="82"/>
    </row>
    <row r="194" spans="1:26" ht="16.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16"/>
      <c r="Y194" s="82"/>
      <c r="Z194" s="82"/>
    </row>
    <row r="195" spans="1:26" ht="16.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16"/>
      <c r="Y195" s="82"/>
      <c r="Z195" s="82"/>
    </row>
    <row r="196" spans="1:26" ht="16.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16"/>
      <c r="Y196" s="82"/>
      <c r="Z196" s="82"/>
    </row>
    <row r="197" spans="1:26" ht="16.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16"/>
      <c r="Y197" s="82"/>
      <c r="Z197" s="82"/>
    </row>
    <row r="198" spans="1:26" ht="16.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16"/>
      <c r="Y198" s="82"/>
      <c r="Z198" s="82"/>
    </row>
    <row r="199" spans="1:26" ht="16.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16"/>
      <c r="Y199" s="82"/>
      <c r="Z199" s="82"/>
    </row>
    <row r="200" spans="1:26" ht="16.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16"/>
      <c r="Y200" s="82"/>
      <c r="Z200" s="82"/>
    </row>
    <row r="201" spans="1:26" ht="16.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16"/>
      <c r="Y201" s="82"/>
      <c r="Z201" s="82"/>
    </row>
    <row r="202" spans="1:26" ht="16.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16"/>
      <c r="Y202" s="82"/>
      <c r="Z202" s="82"/>
    </row>
    <row r="203" spans="1:26" ht="16.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16"/>
      <c r="Y203" s="82"/>
      <c r="Z203" s="82"/>
    </row>
    <row r="204" spans="1:26" ht="16.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16"/>
      <c r="Y204" s="82"/>
      <c r="Z204" s="82"/>
    </row>
    <row r="205" spans="1:26" ht="16.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16"/>
      <c r="Y205" s="82"/>
      <c r="Z205" s="82"/>
    </row>
    <row r="206" spans="1:26" ht="16.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16"/>
      <c r="Y206" s="82"/>
      <c r="Z206" s="82"/>
    </row>
    <row r="207" spans="1:26" ht="16.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16"/>
      <c r="Y207" s="82"/>
      <c r="Z207" s="82"/>
    </row>
    <row r="208" spans="1:26" ht="16.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16"/>
      <c r="Y208" s="82"/>
      <c r="Z208" s="82"/>
    </row>
    <row r="209" spans="1:26" ht="16.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16"/>
      <c r="Y209" s="82"/>
      <c r="Z209" s="82"/>
    </row>
    <row r="210" spans="1:26" ht="16.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16"/>
      <c r="Y210" s="82"/>
      <c r="Z210" s="82"/>
    </row>
    <row r="211" spans="1:26" ht="16.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16"/>
      <c r="Y211" s="82"/>
      <c r="Z211" s="82"/>
    </row>
    <row r="212" spans="1:26" ht="16.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16"/>
      <c r="Y212" s="82"/>
      <c r="Z212" s="82"/>
    </row>
    <row r="213" spans="1:26" ht="16.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16"/>
      <c r="Y213" s="82"/>
      <c r="Z213" s="82"/>
    </row>
    <row r="214" spans="1:26" ht="16.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16"/>
      <c r="Y214" s="82"/>
      <c r="Z214" s="82"/>
    </row>
    <row r="215" spans="1:26" ht="16.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16"/>
      <c r="Y215" s="82"/>
      <c r="Z215" s="82"/>
    </row>
    <row r="216" spans="1:26" ht="16.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16"/>
      <c r="Y216" s="82"/>
      <c r="Z216" s="82"/>
    </row>
    <row r="217" spans="1:26" ht="16.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16"/>
      <c r="Y217" s="82"/>
      <c r="Z217" s="82"/>
    </row>
    <row r="218" spans="1:26" ht="16.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16"/>
      <c r="Y218" s="82"/>
      <c r="Z218" s="82"/>
    </row>
    <row r="219" spans="1:26" ht="16.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16"/>
      <c r="Y219" s="82"/>
      <c r="Z219" s="82"/>
    </row>
    <row r="220" spans="1:26" ht="16.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16"/>
      <c r="Y220" s="82"/>
      <c r="Z220" s="82"/>
    </row>
    <row r="221" spans="1:26" ht="16.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16"/>
      <c r="Y221" s="82"/>
      <c r="Z221" s="82"/>
    </row>
    <row r="222" spans="1:26" ht="16.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16"/>
      <c r="Y222" s="82"/>
      <c r="Z222" s="82"/>
    </row>
    <row r="223" spans="1:26" ht="16.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16"/>
      <c r="Y223" s="82"/>
      <c r="Z223" s="82"/>
    </row>
    <row r="224" spans="1:26" ht="16.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16"/>
      <c r="Y224" s="82"/>
      <c r="Z224" s="82"/>
    </row>
    <row r="225" spans="1:26" ht="16.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16"/>
      <c r="Y225" s="82"/>
      <c r="Z225" s="82"/>
    </row>
    <row r="226" spans="1:26" ht="16.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16"/>
      <c r="Y226" s="82"/>
      <c r="Z226" s="82"/>
    </row>
    <row r="227" spans="1:26" ht="16.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16"/>
      <c r="Y227" s="82"/>
      <c r="Z227" s="82"/>
    </row>
    <row r="228" spans="1:26" ht="16.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16"/>
      <c r="Y228" s="82"/>
      <c r="Z228" s="82"/>
    </row>
    <row r="229" spans="1:26" ht="16.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16"/>
      <c r="Y229" s="82"/>
      <c r="Z229" s="82"/>
    </row>
    <row r="230" spans="1:26" ht="16.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16"/>
      <c r="Y230" s="82"/>
      <c r="Z230" s="82"/>
    </row>
    <row r="231" spans="1:26" ht="16.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16"/>
      <c r="Y231" s="82"/>
      <c r="Z231" s="82"/>
    </row>
    <row r="232" spans="1:26" ht="16.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16"/>
      <c r="Y232" s="82"/>
      <c r="Z232" s="82"/>
    </row>
    <row r="233" spans="1:26" ht="16.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16"/>
      <c r="Y233" s="82"/>
      <c r="Z233" s="82"/>
    </row>
    <row r="234" spans="1:26" ht="16.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16"/>
      <c r="Y234" s="82"/>
      <c r="Z234" s="82"/>
    </row>
    <row r="235" spans="1:26" ht="16.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16"/>
      <c r="Y235" s="82"/>
      <c r="Z235" s="82"/>
    </row>
    <row r="236" spans="1:26" ht="16.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16"/>
      <c r="Y236" s="82"/>
      <c r="Z236" s="82"/>
    </row>
    <row r="237" spans="1:26" ht="16.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16"/>
      <c r="Y237" s="82"/>
      <c r="Z237" s="82"/>
    </row>
    <row r="238" spans="1:26" ht="16.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16"/>
      <c r="Y238" s="82"/>
      <c r="Z238" s="82"/>
    </row>
    <row r="239" spans="1:26" ht="16.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16"/>
      <c r="Y239" s="82"/>
      <c r="Z239" s="82"/>
    </row>
    <row r="240" spans="1:26" ht="16.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16"/>
      <c r="Y240" s="82"/>
      <c r="Z240" s="82"/>
    </row>
    <row r="241" spans="1:26" ht="16.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16"/>
      <c r="Y241" s="82"/>
      <c r="Z241" s="82"/>
    </row>
    <row r="242" spans="1:26" ht="16.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16"/>
      <c r="Y242" s="82"/>
      <c r="Z242" s="82"/>
    </row>
    <row r="243" spans="1:26" ht="16.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16"/>
      <c r="Y243" s="82"/>
      <c r="Z243" s="82"/>
    </row>
    <row r="244" spans="1:26" ht="16.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16"/>
      <c r="Y244" s="82"/>
      <c r="Z244" s="82"/>
    </row>
    <row r="245" spans="1:26" ht="16.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16"/>
      <c r="Y245" s="82"/>
      <c r="Z245" s="82"/>
    </row>
    <row r="246" spans="1:26" ht="16.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16"/>
      <c r="Y246" s="82"/>
      <c r="Z246" s="82"/>
    </row>
    <row r="247" spans="1:26" ht="16.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16"/>
      <c r="Y247" s="82"/>
      <c r="Z247" s="82"/>
    </row>
    <row r="248" spans="1:26" ht="16.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16"/>
      <c r="Y248" s="82"/>
      <c r="Z248" s="82"/>
    </row>
    <row r="249" spans="1:26" ht="16.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16"/>
      <c r="Y249" s="82"/>
      <c r="Z249" s="82"/>
    </row>
    <row r="250" spans="1:26" ht="16.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16"/>
      <c r="Y250" s="82"/>
      <c r="Z250" s="82"/>
    </row>
    <row r="251" spans="1:26" ht="16.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16"/>
      <c r="Y251" s="82"/>
      <c r="Z251" s="82"/>
    </row>
    <row r="252" spans="1:26" ht="16.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16"/>
      <c r="Y252" s="82"/>
      <c r="Z252" s="82"/>
    </row>
    <row r="253" spans="1:26" ht="16.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16"/>
      <c r="Y253" s="82"/>
      <c r="Z253" s="82"/>
    </row>
    <row r="254" spans="1:26" ht="16.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16"/>
      <c r="Y254" s="82"/>
      <c r="Z254" s="82"/>
    </row>
    <row r="255" spans="1:26" ht="16.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16"/>
      <c r="Y255" s="82"/>
      <c r="Z255" s="82"/>
    </row>
    <row r="256" spans="1:26" ht="16.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16"/>
      <c r="Y256" s="82"/>
      <c r="Z256" s="82"/>
    </row>
    <row r="257" spans="1:26" ht="15.75" customHeight="1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</row>
    <row r="258" spans="1:26" ht="15.75" customHeight="1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</row>
    <row r="259" spans="1:26" ht="15.75" customHeight="1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</row>
    <row r="260" spans="1:26" ht="15.75" customHeight="1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</row>
    <row r="261" spans="1:26" ht="15.75" customHeight="1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 spans="1:26" ht="15.75" customHeight="1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</row>
    <row r="263" spans="1:26" ht="15.75" customHeight="1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</row>
    <row r="264" spans="1:26" ht="15.75" customHeight="1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</row>
    <row r="265" spans="1:26" ht="15.75" customHeight="1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</row>
    <row r="266" spans="1:26" ht="15.75" customHeight="1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</row>
    <row r="267" spans="1:26" ht="15.75" customHeight="1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</row>
    <row r="268" spans="1:26" ht="15.75" customHeight="1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</row>
    <row r="269" spans="1:26" ht="15.75" customHeight="1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</row>
    <row r="270" spans="1:26" ht="15.75" customHeight="1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</row>
    <row r="271" spans="1:26" ht="15.75" customHeight="1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</row>
    <row r="272" spans="1:26" ht="15.75" customHeight="1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</row>
    <row r="273" spans="1:26" ht="15.75" customHeight="1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</row>
    <row r="274" spans="1:26" ht="15.75" customHeight="1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</row>
    <row r="275" spans="1:26" ht="15.75" customHeight="1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</row>
    <row r="276" spans="1:26" ht="15.75" customHeight="1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</row>
    <row r="277" spans="1:26" ht="15.75" customHeight="1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</row>
    <row r="278" spans="1:26" ht="15.75" customHeight="1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</row>
    <row r="279" spans="1:26" ht="15.75" customHeight="1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</row>
    <row r="280" spans="1:26" ht="15.75" customHeight="1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</row>
    <row r="281" spans="1:26" ht="15.75" customHeight="1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</row>
    <row r="282" spans="1:26" ht="15.75" customHeight="1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</row>
    <row r="283" spans="1:26" ht="15.75" customHeight="1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</row>
    <row r="284" spans="1:26" ht="15.75" customHeight="1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</row>
    <row r="285" spans="1:26" ht="15.75" customHeight="1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</row>
    <row r="286" spans="1:26" ht="15.75" customHeight="1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</row>
    <row r="287" spans="1:26" ht="15.75" customHeight="1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</row>
    <row r="288" spans="1:26" ht="15.75" customHeight="1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</row>
    <row r="289" spans="1:26" ht="15.75" customHeight="1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</row>
    <row r="290" spans="1:26" ht="15.75" customHeight="1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</row>
    <row r="291" spans="1:26" ht="15.75" customHeight="1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</row>
    <row r="292" spans="1:26" ht="15.75" customHeight="1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</row>
    <row r="293" spans="1:26" ht="15.75" customHeight="1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</row>
    <row r="294" spans="1:26" ht="15.75" customHeight="1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</row>
    <row r="295" spans="1:26" ht="15.75" customHeight="1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</row>
    <row r="296" spans="1:26" ht="15.75" customHeight="1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</row>
    <row r="297" spans="1:26" ht="15.75" customHeight="1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</row>
    <row r="298" spans="1:26" ht="15.75" customHeight="1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</row>
    <row r="299" spans="1:26" ht="15.75" customHeight="1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</row>
    <row r="300" spans="1:26" ht="15.75" customHeight="1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</row>
    <row r="301" spans="1:26" ht="15.75" customHeight="1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</row>
    <row r="302" spans="1:26" ht="15.75" customHeight="1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</row>
    <row r="303" spans="1:26" ht="15.75" customHeight="1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</row>
    <row r="304" spans="1:26" ht="15.75" customHeight="1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</row>
    <row r="305" spans="1:26" ht="15.75" customHeight="1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</row>
    <row r="306" spans="1:26" ht="15.75" customHeight="1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</row>
    <row r="307" spans="1:26" ht="15.75" customHeight="1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</row>
    <row r="308" spans="1:26" ht="15.75" customHeight="1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</row>
    <row r="309" spans="1:26" ht="15.75" customHeight="1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</row>
    <row r="310" spans="1:26" ht="15.75" customHeight="1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</row>
    <row r="311" spans="1:26" ht="15.75" customHeight="1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</row>
    <row r="312" spans="1:26" ht="15.75" customHeight="1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</row>
    <row r="313" spans="1:26" ht="15.75" customHeight="1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</row>
    <row r="314" spans="1:26" ht="15.75" customHeight="1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</row>
    <row r="315" spans="1:26" ht="15.75" customHeight="1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</row>
    <row r="316" spans="1:26" ht="15.75" customHeight="1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</row>
    <row r="317" spans="1:26" ht="15.75" customHeight="1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</row>
    <row r="318" spans="1:26" ht="15.75" customHeight="1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</row>
    <row r="319" spans="1:26" ht="15.75" customHeight="1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</row>
    <row r="320" spans="1:26" ht="15.75" customHeight="1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</row>
    <row r="321" spans="1:26" ht="15.75" customHeight="1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</row>
    <row r="322" spans="1:26" ht="15.75" customHeight="1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</row>
    <row r="323" spans="1:26" ht="15.75" customHeight="1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</row>
    <row r="324" spans="1:26" ht="15.75" customHeight="1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</row>
    <row r="325" spans="1:26" ht="15.75" customHeight="1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</row>
    <row r="326" spans="1:26" ht="15.75" customHeight="1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</row>
    <row r="327" spans="1:26" ht="15.75" customHeight="1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</row>
    <row r="328" spans="1:26" ht="15.75" customHeight="1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</row>
    <row r="329" spans="1:26" ht="15.75" customHeight="1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</row>
    <row r="330" spans="1:26" ht="15.75" customHeight="1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ht="15.75" customHeight="1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ht="15.75" customHeight="1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ht="15.75" customHeight="1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</row>
    <row r="334" spans="1:26" ht="15.75" customHeight="1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</row>
    <row r="335" spans="1:26" ht="15.75" customHeight="1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</row>
    <row r="336" spans="1:26" ht="15.75" customHeight="1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</row>
    <row r="337" spans="1:26" ht="15.75" customHeight="1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</row>
    <row r="338" spans="1:26" ht="15.75" customHeight="1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</row>
    <row r="339" spans="1:26" ht="15.75" customHeight="1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</row>
    <row r="340" spans="1:26" ht="15.75" customHeight="1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</row>
    <row r="341" spans="1:26" ht="15.75" customHeight="1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</row>
    <row r="342" spans="1:26" ht="15.75" customHeight="1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</row>
    <row r="343" spans="1:26" ht="15.75" customHeight="1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</row>
    <row r="344" spans="1:26" ht="15.75" customHeight="1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</row>
    <row r="345" spans="1:26" ht="15.75" customHeight="1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</row>
    <row r="346" spans="1:26" ht="15.75" customHeight="1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 spans="1:26" ht="15.75" customHeight="1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</row>
    <row r="348" spans="1:26" ht="15.75" customHeight="1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</row>
    <row r="349" spans="1:26" ht="15.75" customHeight="1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</row>
    <row r="350" spans="1:26" ht="15.75" customHeight="1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</row>
    <row r="351" spans="1:26" ht="15.75" customHeight="1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</row>
    <row r="352" spans="1:26" ht="15.75" customHeight="1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</row>
    <row r="353" spans="1:26" ht="15.75" customHeight="1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</row>
    <row r="354" spans="1:26" ht="15.75" customHeight="1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</row>
    <row r="355" spans="1:26" ht="15.75" customHeight="1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</row>
    <row r="356" spans="1:26" ht="15.75" customHeight="1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</row>
    <row r="357" spans="1:26" ht="15.75" customHeight="1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</row>
    <row r="358" spans="1:26" ht="15.75" customHeight="1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</row>
    <row r="359" spans="1:26" ht="15.75" customHeight="1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</row>
    <row r="360" spans="1:26" ht="15.75" customHeight="1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</row>
    <row r="361" spans="1:26" ht="15.75" customHeight="1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</row>
    <row r="362" spans="1:26" ht="15.75" customHeight="1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</row>
    <row r="363" spans="1:26" ht="15.75" customHeight="1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</row>
    <row r="364" spans="1:26" ht="15.75" customHeight="1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</row>
    <row r="365" spans="1:26" ht="15.75" customHeight="1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</row>
    <row r="366" spans="1:26" ht="15.75" customHeight="1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</row>
    <row r="367" spans="1:26" ht="15.75" customHeight="1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</row>
    <row r="368" spans="1:26" ht="15.75" customHeight="1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</row>
    <row r="369" spans="1:26" ht="15.75" customHeight="1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</row>
    <row r="370" spans="1:26" ht="15.75" customHeight="1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</row>
    <row r="371" spans="1:26" ht="15.75" customHeight="1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</row>
    <row r="372" spans="1:26" ht="15.75" customHeight="1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</row>
    <row r="373" spans="1:26" ht="15.75" customHeight="1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</row>
    <row r="374" spans="1:26" ht="15.75" customHeight="1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</row>
    <row r="375" spans="1:26" ht="15.75" customHeight="1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</row>
    <row r="376" spans="1:26" ht="15.75" customHeight="1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</row>
    <row r="377" spans="1:26" ht="15.75" customHeight="1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</row>
    <row r="378" spans="1:26" ht="15.75" customHeight="1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</row>
    <row r="379" spans="1:26" ht="15.75" customHeight="1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</row>
    <row r="380" spans="1:26" ht="15.75" customHeight="1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</row>
    <row r="381" spans="1:26" ht="15.75" customHeight="1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</row>
    <row r="382" spans="1:26" ht="15.75" customHeight="1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</row>
    <row r="383" spans="1:26" ht="15.75" customHeight="1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</row>
    <row r="384" spans="1:26" ht="15.75" customHeight="1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</row>
    <row r="385" spans="1:26" ht="15.75" customHeight="1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</row>
    <row r="386" spans="1:26" ht="15.75" customHeight="1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</row>
    <row r="387" spans="1:26" ht="15.75" customHeight="1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</row>
    <row r="388" spans="1:26" ht="15.75" customHeight="1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</row>
    <row r="389" spans="1:26" ht="15.75" customHeight="1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</row>
    <row r="390" spans="1:26" ht="15.75" customHeight="1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</row>
    <row r="391" spans="1:26" ht="15.75" customHeight="1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</row>
    <row r="392" spans="1:26" ht="15.75" customHeight="1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</row>
    <row r="393" spans="1:26" ht="15.75" customHeight="1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</row>
    <row r="394" spans="1:26" ht="15.75" customHeight="1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</row>
    <row r="395" spans="1:26" ht="15.75" customHeight="1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</row>
    <row r="396" spans="1:26" ht="15.75" customHeight="1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</row>
    <row r="397" spans="1:26" ht="15.75" customHeight="1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</row>
    <row r="398" spans="1:26" ht="15.75" customHeight="1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</row>
    <row r="399" spans="1:26" ht="15.75" customHeight="1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</row>
    <row r="400" spans="1:26" ht="15.75" customHeight="1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</row>
    <row r="401" spans="1:26" ht="15.75" customHeight="1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</row>
    <row r="402" spans="1:26" ht="15.75" customHeight="1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</row>
    <row r="403" spans="1:26" ht="15.75" customHeight="1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</row>
    <row r="404" spans="1:26" ht="15.75" customHeight="1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</row>
    <row r="405" spans="1:26" ht="15.75" customHeight="1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</row>
    <row r="406" spans="1:26" ht="15.75" customHeight="1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</row>
    <row r="407" spans="1:26" ht="15.75" customHeight="1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</row>
    <row r="408" spans="1:26" ht="15.75" customHeight="1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</row>
    <row r="409" spans="1:26" ht="15.75" customHeight="1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</row>
    <row r="410" spans="1:26" ht="15.75" customHeight="1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</row>
    <row r="411" spans="1:26" ht="15.75" customHeight="1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</row>
    <row r="412" spans="1:26" ht="15.75" customHeight="1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</row>
    <row r="413" spans="1:26" ht="15.75" customHeight="1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</row>
    <row r="414" spans="1:26" ht="15.75" customHeight="1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</row>
    <row r="415" spans="1:26" ht="15.75" customHeight="1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</row>
    <row r="416" spans="1:26" ht="15.75" customHeight="1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</row>
    <row r="417" spans="1:26" ht="15.75" customHeight="1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</row>
    <row r="418" spans="1:26" ht="15.75" customHeight="1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</row>
    <row r="419" spans="1:26" ht="15.75" customHeight="1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</row>
    <row r="420" spans="1:26" ht="15.75" customHeight="1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</row>
    <row r="421" spans="1:26" ht="15.75" customHeight="1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</row>
    <row r="422" spans="1:26" ht="15.75" customHeight="1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</row>
    <row r="423" spans="1:26" ht="15.75" customHeight="1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</row>
    <row r="424" spans="1:26" ht="15.75" customHeight="1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</row>
    <row r="425" spans="1:26" ht="15.75" customHeight="1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</row>
    <row r="426" spans="1:26" ht="15.75" customHeight="1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</row>
    <row r="427" spans="1:26" ht="15.75" customHeight="1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</row>
    <row r="428" spans="1:26" ht="15.75" customHeight="1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</row>
    <row r="429" spans="1:26" ht="15.75" customHeight="1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</row>
    <row r="430" spans="1:26" ht="15.75" customHeight="1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</row>
    <row r="431" spans="1:26" ht="15.75" customHeight="1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</row>
    <row r="432" spans="1:26" ht="15.75" customHeight="1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 spans="1:26" ht="15.75" customHeight="1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</row>
    <row r="434" spans="1:26" ht="15.75" customHeight="1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</row>
    <row r="435" spans="1:26" ht="15.75" customHeight="1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</row>
    <row r="436" spans="1:26" ht="15.75" customHeight="1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</row>
    <row r="437" spans="1:26" ht="15.75" customHeight="1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</row>
    <row r="438" spans="1:26" ht="15.75" customHeight="1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</row>
    <row r="439" spans="1:26" ht="15.75" customHeight="1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</row>
    <row r="440" spans="1:26" ht="15.75" customHeight="1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</row>
    <row r="441" spans="1:26" ht="15.75" customHeight="1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</row>
    <row r="442" spans="1:26" ht="15.75" customHeight="1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</row>
    <row r="443" spans="1:26" ht="15.75" customHeight="1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</row>
    <row r="444" spans="1:26" ht="15.75" customHeight="1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</row>
    <row r="445" spans="1:26" ht="15.75" customHeight="1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</row>
    <row r="446" spans="1:26" ht="15.75" customHeight="1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</row>
    <row r="447" spans="1:26" ht="15.75" customHeight="1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</row>
    <row r="448" spans="1:26" ht="15.75" customHeight="1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</row>
    <row r="449" spans="1:26" ht="15.75" customHeight="1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</row>
    <row r="450" spans="1:26" ht="15.75" customHeight="1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51" spans="1:26" ht="15.75" customHeight="1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</row>
    <row r="452" spans="1:26" ht="15.75" customHeight="1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</row>
    <row r="453" spans="1:26" ht="15.75" customHeight="1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</row>
    <row r="454" spans="1:26" ht="15.75" customHeight="1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</row>
    <row r="455" spans="1:26" ht="15.75" customHeight="1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</row>
    <row r="456" spans="1:26" ht="15.75" customHeight="1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</row>
    <row r="457" spans="1:26" ht="15.75" customHeight="1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</row>
    <row r="458" spans="1:26" ht="15.75" customHeight="1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</row>
    <row r="459" spans="1:26" ht="15.75" customHeight="1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</row>
    <row r="460" spans="1:26" ht="15.75" customHeight="1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</row>
    <row r="461" spans="1:26" ht="15.75" customHeight="1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</row>
    <row r="462" spans="1:26" ht="15.75" customHeight="1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</row>
    <row r="463" spans="1:26" ht="15.75" customHeight="1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</row>
    <row r="464" spans="1:26" ht="15.75" customHeight="1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</row>
    <row r="465" spans="1:26" ht="15.75" customHeight="1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</row>
    <row r="466" spans="1:26" ht="15.75" customHeight="1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</row>
    <row r="467" spans="1:26" ht="15.75" customHeight="1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</row>
    <row r="468" spans="1:26" ht="15.75" customHeight="1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</row>
    <row r="469" spans="1:26" ht="15.75" customHeight="1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</row>
    <row r="470" spans="1:26" ht="15.75" customHeight="1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</row>
    <row r="471" spans="1:26" ht="15.75" customHeight="1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</row>
    <row r="472" spans="1:26" ht="15.75" customHeight="1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</row>
    <row r="473" spans="1:26" ht="15.75" customHeight="1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</row>
    <row r="474" spans="1:26" ht="15.75" customHeight="1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</row>
    <row r="475" spans="1:26" ht="15.75" customHeight="1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</row>
    <row r="476" spans="1:26" ht="15.75" customHeight="1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</row>
    <row r="477" spans="1:26" ht="15.75" customHeight="1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</row>
    <row r="478" spans="1:26" ht="15.75" customHeight="1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</row>
    <row r="479" spans="1:26" ht="15.75" customHeight="1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</row>
    <row r="480" spans="1:26" ht="15.75" customHeight="1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</row>
    <row r="481" spans="1:26" ht="15.75" customHeight="1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</row>
    <row r="482" spans="1:26" ht="15.75" customHeight="1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</row>
    <row r="483" spans="1:26" ht="15.75" customHeight="1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</row>
    <row r="484" spans="1:26" ht="15.75" customHeight="1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</row>
    <row r="485" spans="1:26" ht="15.75" customHeight="1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</row>
    <row r="486" spans="1:26" ht="15.75" customHeight="1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</row>
    <row r="487" spans="1:26" ht="15.75" customHeight="1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</row>
    <row r="488" spans="1:26" ht="15.75" customHeight="1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</row>
    <row r="489" spans="1:26" ht="15.75" customHeight="1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</row>
    <row r="490" spans="1:26" ht="15.75" customHeight="1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</row>
    <row r="491" spans="1:26" ht="15.75" customHeight="1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</row>
    <row r="492" spans="1:26" ht="15.75" customHeight="1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</row>
    <row r="493" spans="1:26" ht="15.75" customHeight="1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</row>
    <row r="494" spans="1:26" ht="15.75" customHeight="1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</row>
    <row r="495" spans="1:26" ht="15.75" customHeight="1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</row>
    <row r="496" spans="1:26" ht="15.75" customHeight="1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</row>
    <row r="497" spans="1:26" ht="15.75" customHeight="1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</row>
    <row r="498" spans="1:26" ht="15.75" customHeight="1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</row>
    <row r="499" spans="1:26" ht="15.75" customHeight="1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</row>
    <row r="500" spans="1:26" ht="15.75" customHeight="1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</row>
    <row r="501" spans="1:26" ht="15.75" customHeight="1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</row>
    <row r="502" spans="1:26" ht="15.75" customHeight="1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</row>
    <row r="503" spans="1:26" ht="15.75" customHeight="1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</row>
    <row r="504" spans="1:26" ht="15.75" customHeight="1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</row>
    <row r="505" spans="1:26" ht="15.75" customHeight="1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</row>
    <row r="506" spans="1:26" ht="15.75" customHeight="1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</row>
    <row r="507" spans="1:26" ht="15.75" customHeight="1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</row>
    <row r="508" spans="1:26" ht="15.75" customHeight="1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</row>
    <row r="509" spans="1:26" ht="15.75" customHeight="1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</row>
    <row r="510" spans="1:26" ht="15.75" customHeight="1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</row>
    <row r="511" spans="1:26" ht="15.75" customHeight="1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</row>
    <row r="512" spans="1:26" ht="15.75" customHeight="1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</row>
    <row r="513" spans="1:26" ht="15.75" customHeight="1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</row>
    <row r="514" spans="1:26" ht="15.75" customHeight="1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</row>
    <row r="515" spans="1:26" ht="15.75" customHeight="1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</row>
    <row r="516" spans="1:26" ht="15.75" customHeight="1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</row>
    <row r="517" spans="1:26" ht="15.75" customHeight="1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</row>
    <row r="518" spans="1:26" ht="15.75" customHeight="1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</row>
    <row r="519" spans="1:26" ht="15.75" customHeight="1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</row>
    <row r="520" spans="1:26" ht="15.75" customHeight="1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</row>
    <row r="521" spans="1:26" ht="15.75" customHeight="1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</row>
    <row r="522" spans="1:26" ht="15.75" customHeight="1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</row>
    <row r="523" spans="1:26" ht="15.75" customHeight="1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</row>
    <row r="524" spans="1:26" ht="15.75" customHeight="1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</row>
    <row r="525" spans="1:26" ht="15.75" customHeight="1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</row>
    <row r="526" spans="1:26" ht="15.75" customHeight="1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</row>
    <row r="527" spans="1:26" ht="15.75" customHeight="1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</row>
    <row r="528" spans="1:26" ht="15.75" customHeight="1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</row>
    <row r="529" spans="1:26" ht="15.75" customHeight="1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</row>
    <row r="530" spans="1:26" ht="15.75" customHeight="1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</row>
    <row r="531" spans="1:26" ht="15.75" customHeight="1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</row>
    <row r="532" spans="1:26" ht="15.75" customHeight="1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</row>
    <row r="533" spans="1:26" ht="15.75" customHeight="1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</row>
    <row r="534" spans="1:26" ht="15.75" customHeight="1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</row>
    <row r="535" spans="1:26" ht="15.75" customHeight="1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</row>
    <row r="536" spans="1:26" ht="15.75" customHeight="1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</row>
    <row r="537" spans="1:26" ht="15.75" customHeight="1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</row>
    <row r="538" spans="1:26" ht="15.75" customHeight="1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</row>
    <row r="539" spans="1:26" ht="15.75" customHeight="1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</row>
    <row r="540" spans="1:26" ht="15.75" customHeight="1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</row>
    <row r="541" spans="1:26" ht="15.75" customHeight="1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</row>
    <row r="542" spans="1:26" ht="15.75" customHeight="1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</row>
    <row r="543" spans="1:26" ht="15.75" customHeight="1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</row>
    <row r="544" spans="1:26" ht="15.75" customHeight="1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</row>
    <row r="545" spans="1:26" ht="15.75" customHeight="1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</row>
    <row r="546" spans="1:26" ht="15.75" customHeight="1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</row>
    <row r="547" spans="1:26" ht="15.75" customHeight="1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</row>
    <row r="548" spans="1:26" ht="15.75" customHeight="1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</row>
    <row r="549" spans="1:26" ht="15.75" customHeight="1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</row>
    <row r="550" spans="1:26" ht="15.75" customHeight="1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</row>
    <row r="551" spans="1:26" ht="15.75" customHeight="1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</row>
    <row r="552" spans="1:26" ht="15.75" customHeight="1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</row>
    <row r="553" spans="1:26" ht="15.75" customHeight="1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</row>
    <row r="554" spans="1:26" ht="15.75" customHeight="1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</row>
    <row r="555" spans="1:26" ht="15.75" customHeight="1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</row>
    <row r="556" spans="1:26" ht="15.75" customHeight="1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</row>
    <row r="557" spans="1:26" ht="15.75" customHeight="1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</row>
    <row r="558" spans="1:26" ht="15.75" customHeight="1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</row>
    <row r="559" spans="1:26" ht="15.75" customHeight="1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</row>
    <row r="560" spans="1:26" ht="15.75" customHeight="1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</row>
    <row r="561" spans="1:26" ht="15.75" customHeight="1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</row>
    <row r="562" spans="1:26" ht="15.75" customHeight="1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</row>
    <row r="563" spans="1:26" ht="15.75" customHeight="1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</row>
    <row r="564" spans="1:26" ht="15.75" customHeight="1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</row>
    <row r="565" spans="1:26" ht="15.75" customHeight="1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</row>
    <row r="566" spans="1:26" ht="15.75" customHeight="1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</row>
    <row r="567" spans="1:26" ht="15.75" customHeight="1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</row>
    <row r="568" spans="1:26" ht="15.75" customHeight="1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</row>
    <row r="569" spans="1:26" ht="15.75" customHeight="1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</row>
    <row r="570" spans="1:26" ht="15.75" customHeight="1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</row>
    <row r="571" spans="1:26" ht="15.75" customHeight="1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</row>
    <row r="572" spans="1:26" ht="15.75" customHeight="1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</row>
    <row r="573" spans="1:26" ht="15.75" customHeight="1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</row>
    <row r="574" spans="1:26" ht="15.75" customHeight="1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</row>
    <row r="575" spans="1:26" ht="15.75" customHeight="1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</row>
    <row r="576" spans="1:26" ht="15.75" customHeight="1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</row>
    <row r="577" spans="1:26" ht="15.75" customHeight="1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</row>
    <row r="578" spans="1:26" ht="15.75" customHeight="1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</row>
    <row r="579" spans="1:26" ht="15.75" customHeight="1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</row>
    <row r="580" spans="1:26" ht="15.75" customHeight="1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</row>
    <row r="581" spans="1:26" ht="15.75" customHeight="1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</row>
    <row r="582" spans="1:26" ht="15.75" customHeight="1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</row>
    <row r="583" spans="1:26" ht="15.75" customHeight="1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</row>
    <row r="584" spans="1:26" ht="15.75" customHeight="1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</row>
    <row r="585" spans="1:26" ht="15.75" customHeight="1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</row>
    <row r="586" spans="1:26" ht="15.75" customHeight="1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</row>
    <row r="587" spans="1:26" ht="15.75" customHeight="1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</row>
    <row r="588" spans="1:26" ht="15.75" customHeight="1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</row>
    <row r="589" spans="1:26" ht="15.75" customHeight="1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</row>
    <row r="590" spans="1:26" ht="15.75" customHeight="1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</row>
    <row r="591" spans="1:26" ht="15.75" customHeight="1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</row>
    <row r="592" spans="1:26" ht="15.75" customHeight="1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</row>
    <row r="593" spans="1:26" ht="15.75" customHeight="1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</row>
    <row r="594" spans="1:26" ht="15.75" customHeight="1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</row>
    <row r="595" spans="1:26" ht="15.75" customHeight="1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</row>
    <row r="596" spans="1:26" ht="15.75" customHeight="1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</row>
    <row r="597" spans="1:26" ht="15.75" customHeight="1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</row>
    <row r="598" spans="1:26" ht="15.75" customHeight="1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</row>
    <row r="599" spans="1:26" ht="15.75" customHeight="1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</row>
    <row r="600" spans="1:26" ht="15.75" customHeight="1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</row>
    <row r="601" spans="1:26" ht="15.75" customHeight="1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</row>
    <row r="602" spans="1:26" ht="15.75" customHeight="1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</row>
    <row r="603" spans="1:26" ht="15.75" customHeight="1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</row>
    <row r="604" spans="1:26" ht="15.75" customHeight="1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</row>
    <row r="605" spans="1:26" ht="15.75" customHeight="1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</row>
    <row r="606" spans="1:26" ht="15.75" customHeight="1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</row>
    <row r="607" spans="1:26" ht="15.75" customHeight="1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</row>
    <row r="608" spans="1:26" ht="15.75" customHeight="1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</row>
    <row r="609" spans="1:26" ht="15.75" customHeight="1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</row>
    <row r="610" spans="1:26" ht="15.75" customHeight="1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</row>
    <row r="611" spans="1:26" ht="15.75" customHeight="1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</row>
    <row r="612" spans="1:26" ht="15.75" customHeight="1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</row>
    <row r="613" spans="1:26" ht="15.75" customHeight="1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</row>
    <row r="614" spans="1:26" ht="15.75" customHeight="1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</row>
    <row r="615" spans="1:26" ht="15.75" customHeight="1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</row>
    <row r="616" spans="1:26" ht="15.75" customHeight="1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</row>
    <row r="617" spans="1:26" ht="15.75" customHeight="1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</row>
    <row r="618" spans="1:26" ht="15.75" customHeight="1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</row>
    <row r="619" spans="1:26" ht="15.75" customHeight="1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</row>
    <row r="620" spans="1:26" ht="15.75" customHeight="1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</row>
    <row r="621" spans="1:26" ht="15.75" customHeight="1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</row>
    <row r="622" spans="1:26" ht="15.75" customHeight="1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</row>
    <row r="623" spans="1:26" ht="15.75" customHeight="1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</row>
    <row r="624" spans="1:26" ht="15.75" customHeight="1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</row>
    <row r="625" spans="1:26" ht="15.75" customHeight="1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</row>
    <row r="626" spans="1:26" ht="15.75" customHeight="1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</row>
    <row r="627" spans="1:26" ht="15.75" customHeight="1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</row>
    <row r="628" spans="1:26" ht="15.75" customHeight="1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</row>
    <row r="629" spans="1:26" ht="15.75" customHeight="1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</row>
    <row r="630" spans="1:26" ht="15.75" customHeight="1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</row>
    <row r="631" spans="1:26" ht="15.75" customHeight="1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</row>
    <row r="632" spans="1:26" ht="15.75" customHeight="1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</row>
    <row r="633" spans="1:26" ht="15.75" customHeight="1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</row>
    <row r="634" spans="1:26" ht="15.75" customHeight="1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</row>
    <row r="635" spans="1:26" ht="15.75" customHeight="1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</row>
    <row r="636" spans="1:26" ht="15.75" customHeight="1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</row>
    <row r="637" spans="1:26" ht="15.75" customHeight="1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</row>
    <row r="638" spans="1:26" ht="15.75" customHeight="1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</row>
    <row r="639" spans="1:26" ht="15.75" customHeight="1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</row>
    <row r="640" spans="1:26" ht="15.75" customHeight="1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</row>
    <row r="641" spans="1:26" ht="15.75" customHeight="1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</row>
    <row r="642" spans="1:26" ht="15.75" customHeight="1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</row>
    <row r="643" spans="1:26" ht="15.75" customHeight="1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</row>
    <row r="644" spans="1:26" ht="15.75" customHeight="1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</row>
    <row r="645" spans="1:26" ht="15.75" customHeight="1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</row>
    <row r="646" spans="1:26" ht="15.75" customHeight="1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</row>
    <row r="647" spans="1:26" ht="15.75" customHeight="1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</row>
    <row r="648" spans="1:26" ht="15.75" customHeight="1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</row>
    <row r="649" spans="1:26" ht="15.75" customHeight="1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</row>
    <row r="650" spans="1:26" ht="15.75" customHeight="1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</row>
    <row r="651" spans="1:26" ht="15.75" customHeight="1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</row>
    <row r="652" spans="1:26" ht="15.75" customHeight="1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</row>
    <row r="653" spans="1:26" ht="15.75" customHeight="1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</row>
    <row r="654" spans="1:26" ht="15.75" customHeight="1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</row>
    <row r="655" spans="1:26" ht="15.75" customHeight="1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</row>
    <row r="656" spans="1:26" ht="15.75" customHeight="1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</row>
    <row r="657" spans="1:26" ht="15.75" customHeight="1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</row>
    <row r="658" spans="1:26" ht="15.75" customHeight="1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</row>
    <row r="659" spans="1:26" ht="15.75" customHeight="1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</row>
    <row r="660" spans="1:26" ht="15.75" customHeight="1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</row>
    <row r="661" spans="1:26" ht="15.75" customHeight="1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</row>
    <row r="662" spans="1:26" ht="15.75" customHeight="1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</row>
    <row r="663" spans="1:26" ht="15.75" customHeight="1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</row>
    <row r="664" spans="1:26" ht="15.75" customHeight="1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</row>
    <row r="665" spans="1:26" ht="15.75" customHeight="1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</row>
    <row r="666" spans="1:26" ht="15.75" customHeight="1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</row>
    <row r="667" spans="1:26" ht="15.75" customHeight="1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</row>
    <row r="668" spans="1:26" ht="15.75" customHeight="1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</row>
    <row r="669" spans="1:26" ht="15.75" customHeight="1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</row>
    <row r="670" spans="1:26" ht="15.75" customHeight="1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</row>
    <row r="671" spans="1:26" ht="15.75" customHeight="1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</row>
    <row r="672" spans="1:26" ht="15.75" customHeight="1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</row>
    <row r="673" spans="1:26" ht="15.75" customHeight="1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</row>
    <row r="674" spans="1:26" ht="15.75" customHeight="1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</row>
    <row r="675" spans="1:26" ht="15.75" customHeight="1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</row>
    <row r="676" spans="1:26" ht="15.75" customHeight="1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</row>
    <row r="677" spans="1:26" ht="15.75" customHeight="1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</row>
    <row r="678" spans="1:26" ht="15.75" customHeight="1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</row>
    <row r="679" spans="1:26" ht="15.75" customHeight="1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</row>
    <row r="680" spans="1:26" ht="15.75" customHeight="1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</row>
    <row r="681" spans="1:26" ht="15.75" customHeight="1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</row>
    <row r="682" spans="1:26" ht="15.75" customHeight="1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</row>
    <row r="683" spans="1:26" ht="15.75" customHeight="1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</row>
    <row r="684" spans="1:26" ht="15.75" customHeight="1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</row>
    <row r="685" spans="1:26" ht="15.75" customHeight="1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</row>
    <row r="686" spans="1:26" ht="15.75" customHeight="1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</row>
    <row r="687" spans="1:26" ht="15.75" customHeight="1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</row>
    <row r="688" spans="1:26" ht="15.75" customHeight="1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</row>
    <row r="689" spans="1:26" ht="15.75" customHeight="1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</row>
    <row r="690" spans="1:26" ht="15.75" customHeight="1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</row>
    <row r="691" spans="1:26" ht="15.75" customHeight="1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</row>
    <row r="692" spans="1:26" ht="15.75" customHeight="1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</row>
    <row r="693" spans="1:26" ht="15.75" customHeight="1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</row>
    <row r="694" spans="1:26" ht="15.75" customHeight="1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</row>
    <row r="695" spans="1:26" ht="15.75" customHeight="1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</row>
    <row r="696" spans="1:26" ht="15.75" customHeight="1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</row>
    <row r="697" spans="1:26" ht="15.75" customHeight="1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</row>
    <row r="698" spans="1:26" ht="15.75" customHeight="1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</row>
    <row r="699" spans="1:26" ht="15.75" customHeight="1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</row>
    <row r="700" spans="1:26" ht="15.75" customHeight="1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</row>
    <row r="701" spans="1:26" ht="15.75" customHeight="1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</row>
    <row r="702" spans="1:26" ht="15.75" customHeight="1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</row>
    <row r="703" spans="1:26" ht="15.75" customHeight="1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</row>
    <row r="704" spans="1:26" ht="15.75" customHeight="1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</row>
    <row r="705" spans="1:26" ht="15.75" customHeight="1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</row>
    <row r="706" spans="1:26" ht="15.75" customHeight="1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</row>
    <row r="707" spans="1:26" ht="15.75" customHeight="1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</row>
    <row r="708" spans="1:26" ht="15.75" customHeight="1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</row>
    <row r="709" spans="1:26" ht="15.75" customHeight="1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</row>
    <row r="710" spans="1:26" ht="15.75" customHeight="1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</row>
    <row r="711" spans="1:26" ht="15.75" customHeight="1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</row>
    <row r="712" spans="1:26" ht="15.75" customHeight="1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</row>
    <row r="713" spans="1:26" ht="15.75" customHeight="1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</row>
    <row r="714" spans="1:26" ht="15.75" customHeight="1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</row>
    <row r="715" spans="1:26" ht="15.75" customHeight="1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</row>
    <row r="716" spans="1:26" ht="15.75" customHeight="1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</row>
    <row r="717" spans="1:26" ht="15.75" customHeight="1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</row>
    <row r="718" spans="1:26" ht="15.75" customHeight="1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</row>
    <row r="719" spans="1:26" ht="15.75" customHeight="1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</row>
    <row r="720" spans="1:26" ht="15.75" customHeight="1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</row>
    <row r="721" spans="1:26" ht="15.75" customHeight="1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</row>
    <row r="722" spans="1:26" ht="15.75" customHeight="1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</row>
    <row r="723" spans="1:26" ht="15.75" customHeight="1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</row>
    <row r="724" spans="1:26" ht="15.75" customHeight="1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</row>
    <row r="725" spans="1:26" ht="15.75" customHeight="1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</row>
    <row r="726" spans="1:26" ht="15.75" customHeight="1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</row>
    <row r="727" spans="1:26" ht="15.75" customHeight="1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</row>
    <row r="728" spans="1:26" ht="15.75" customHeight="1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</row>
    <row r="729" spans="1:26" ht="15.75" customHeight="1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</row>
    <row r="730" spans="1:26" ht="15.75" customHeight="1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</row>
    <row r="731" spans="1:26" ht="15.75" customHeight="1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</row>
    <row r="732" spans="1:26" ht="15.75" customHeight="1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</row>
    <row r="733" spans="1:26" ht="15.75" customHeight="1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</row>
    <row r="734" spans="1:26" ht="15.75" customHeight="1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</row>
    <row r="735" spans="1:26" ht="15.75" customHeight="1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</row>
    <row r="736" spans="1:26" ht="15.75" customHeight="1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</row>
    <row r="737" spans="1:26" ht="15.75" customHeight="1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</row>
    <row r="738" spans="1:26" ht="15.75" customHeight="1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</row>
    <row r="739" spans="1:26" ht="15.75" customHeight="1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</row>
    <row r="740" spans="1:26" ht="15.75" customHeight="1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</row>
    <row r="741" spans="1:26" ht="15.75" customHeight="1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</row>
    <row r="742" spans="1:26" ht="15.75" customHeight="1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</row>
    <row r="743" spans="1:26" ht="15.75" customHeight="1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</row>
    <row r="744" spans="1:26" ht="15.75" customHeight="1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</row>
    <row r="745" spans="1:26" ht="15.75" customHeight="1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</row>
    <row r="746" spans="1:26" ht="15.75" customHeight="1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</row>
    <row r="747" spans="1:26" ht="15.75" customHeight="1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</row>
    <row r="748" spans="1:26" ht="15.75" customHeight="1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</row>
    <row r="749" spans="1:26" ht="15.75" customHeight="1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</row>
    <row r="750" spans="1:26" ht="15.75" customHeight="1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</row>
    <row r="751" spans="1:26" ht="15.75" customHeight="1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</row>
    <row r="752" spans="1:26" ht="15.75" customHeight="1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</row>
    <row r="753" spans="1:26" ht="15.75" customHeight="1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</row>
    <row r="754" spans="1:26" ht="15.75" customHeight="1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</row>
    <row r="755" spans="1:26" ht="15.75" customHeight="1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</row>
    <row r="756" spans="1:26" ht="15.75" customHeight="1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</row>
    <row r="757" spans="1:26" ht="15.75" customHeight="1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</row>
    <row r="758" spans="1:26" ht="15.75" customHeight="1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</row>
    <row r="759" spans="1:26" ht="15.75" customHeight="1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</row>
    <row r="760" spans="1:26" ht="15.75" customHeight="1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</row>
    <row r="761" spans="1:26" ht="15.75" customHeight="1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</row>
    <row r="762" spans="1:26" ht="15.75" customHeight="1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</row>
    <row r="763" spans="1:26" ht="15.75" customHeight="1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</row>
    <row r="764" spans="1:26" ht="15.75" customHeight="1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</row>
    <row r="765" spans="1:26" ht="15.75" customHeight="1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</row>
    <row r="766" spans="1:26" ht="15.75" customHeight="1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</row>
    <row r="767" spans="1:26" ht="15.75" customHeight="1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</row>
    <row r="768" spans="1:26" ht="15.75" customHeight="1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</row>
    <row r="769" spans="1:26" ht="15.75" customHeight="1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</row>
    <row r="770" spans="1:26" ht="15.75" customHeight="1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</row>
    <row r="771" spans="1:26" ht="15.75" customHeight="1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</row>
    <row r="772" spans="1:26" ht="15.75" customHeight="1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</row>
    <row r="773" spans="1:26" ht="15.75" customHeight="1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</row>
    <row r="774" spans="1:26" ht="15.75" customHeight="1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</row>
    <row r="775" spans="1:26" ht="15.75" customHeight="1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</row>
    <row r="776" spans="1:26" ht="15.75" customHeight="1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</row>
    <row r="777" spans="1:26" ht="15.75" customHeight="1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</row>
    <row r="778" spans="1:26" ht="15.75" customHeight="1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</row>
    <row r="779" spans="1:26" ht="15.75" customHeight="1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</row>
    <row r="780" spans="1:26" ht="15.75" customHeight="1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</row>
    <row r="781" spans="1:26" ht="15.75" customHeight="1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</row>
    <row r="782" spans="1:26" ht="15.75" customHeight="1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</row>
    <row r="783" spans="1:26" ht="15.75" customHeight="1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</row>
    <row r="784" spans="1:26" ht="15.75" customHeight="1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</row>
    <row r="785" spans="1:26" ht="15.75" customHeight="1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</row>
    <row r="786" spans="1:26" ht="15.75" customHeight="1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</row>
    <row r="787" spans="1:26" ht="15.75" customHeight="1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</row>
    <row r="788" spans="1:26" ht="15.75" customHeight="1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</row>
    <row r="789" spans="1:26" ht="15.75" customHeight="1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</row>
    <row r="790" spans="1:26" ht="15.75" customHeight="1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</row>
    <row r="791" spans="1:26" ht="15.75" customHeight="1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</row>
    <row r="792" spans="1:26" ht="15.75" customHeight="1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</row>
    <row r="793" spans="1:26" ht="15.75" customHeight="1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</row>
    <row r="794" spans="1:26" ht="15.75" customHeight="1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</row>
    <row r="795" spans="1:26" ht="15.75" customHeight="1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</row>
    <row r="796" spans="1:26" ht="15.75" customHeight="1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</row>
    <row r="797" spans="1:26" ht="15.75" customHeight="1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</row>
    <row r="798" spans="1:26" ht="15.75" customHeight="1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</row>
    <row r="799" spans="1:26" ht="15.75" customHeight="1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</row>
    <row r="800" spans="1:26" ht="15.75" customHeight="1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</row>
    <row r="801" spans="1:26" ht="15.75" customHeight="1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</row>
    <row r="802" spans="1:26" ht="15.75" customHeight="1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</row>
    <row r="803" spans="1:26" ht="15.75" customHeight="1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</row>
    <row r="804" spans="1:26" ht="15.75" customHeight="1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</row>
    <row r="805" spans="1:26" ht="15.75" customHeight="1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</row>
    <row r="806" spans="1:26" ht="15.75" customHeight="1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</row>
    <row r="807" spans="1:26" ht="15.75" customHeight="1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</row>
    <row r="808" spans="1:26" ht="15.75" customHeight="1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</row>
    <row r="809" spans="1:26" ht="15.75" customHeight="1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</row>
    <row r="810" spans="1:26" ht="15.75" customHeight="1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</row>
    <row r="811" spans="1:26" ht="15.75" customHeight="1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</row>
    <row r="812" spans="1:26" ht="15.75" customHeight="1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</row>
    <row r="813" spans="1:26" ht="15.75" customHeight="1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</row>
    <row r="814" spans="1:26" ht="15.75" customHeight="1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</row>
    <row r="815" spans="1:26" ht="15.75" customHeight="1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</row>
    <row r="816" spans="1:26" ht="15.75" customHeight="1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</row>
    <row r="817" spans="1:26" ht="15.75" customHeight="1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</row>
    <row r="818" spans="1:26" ht="15.75" customHeight="1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</row>
    <row r="819" spans="1:26" ht="15.75" customHeight="1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</row>
    <row r="820" spans="1:26" ht="15.75" customHeight="1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</row>
    <row r="821" spans="1:26" ht="15.75" customHeight="1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</row>
    <row r="822" spans="1:26" ht="15.75" customHeight="1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</row>
    <row r="823" spans="1:26" ht="15.75" customHeight="1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</row>
    <row r="824" spans="1:26" ht="15.75" customHeight="1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</row>
    <row r="825" spans="1:26" ht="15.75" customHeight="1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</row>
    <row r="826" spans="1:26" ht="15.75" customHeight="1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</row>
    <row r="827" spans="1:26" ht="15.75" customHeight="1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</row>
    <row r="828" spans="1:26" ht="15.75" customHeight="1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</row>
    <row r="829" spans="1:26" ht="15.75" customHeight="1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</row>
    <row r="830" spans="1:26" ht="15.75" customHeight="1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</row>
    <row r="831" spans="1:26" ht="15.75" customHeight="1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</row>
    <row r="832" spans="1:26" ht="15.75" customHeight="1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</row>
    <row r="833" spans="1:26" ht="15.75" customHeight="1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</row>
    <row r="834" spans="1:26" ht="15.75" customHeight="1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</row>
    <row r="835" spans="1:26" ht="15.75" customHeight="1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</row>
    <row r="836" spans="1:26" ht="15.75" customHeight="1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</row>
    <row r="837" spans="1:26" ht="15.75" customHeight="1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</row>
    <row r="838" spans="1:26" ht="15.75" customHeight="1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</row>
    <row r="839" spans="1:26" ht="15.75" customHeight="1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</row>
    <row r="840" spans="1:26" ht="15.75" customHeight="1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</row>
    <row r="841" spans="1:26" ht="15.75" customHeight="1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</row>
    <row r="842" spans="1:26" ht="15.75" customHeight="1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</row>
    <row r="843" spans="1:26" ht="15.75" customHeight="1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</row>
    <row r="844" spans="1:26" ht="15.75" customHeight="1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</row>
    <row r="845" spans="1:26" ht="15.75" customHeight="1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</row>
    <row r="846" spans="1:26" ht="15.75" customHeight="1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</row>
    <row r="847" spans="1:26" ht="15.75" customHeight="1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</row>
    <row r="848" spans="1:26" ht="15.75" customHeight="1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</row>
    <row r="849" spans="1:26" ht="15.75" customHeight="1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</row>
    <row r="850" spans="1:26" ht="15.75" customHeight="1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</row>
    <row r="851" spans="1:26" ht="15.75" customHeight="1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</row>
    <row r="852" spans="1:26" ht="15.75" customHeight="1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</row>
    <row r="853" spans="1:26" ht="15.75" customHeight="1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</row>
    <row r="854" spans="1:26" ht="15.75" customHeight="1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</row>
    <row r="855" spans="1:26" ht="15.75" customHeight="1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</row>
    <row r="856" spans="1:26" ht="15.75" customHeight="1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</row>
    <row r="857" spans="1:26" ht="15.75" customHeight="1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</row>
    <row r="858" spans="1:26" ht="15.75" customHeight="1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</row>
    <row r="859" spans="1:26" ht="15.75" customHeight="1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</row>
    <row r="860" spans="1:26" ht="15.75" customHeight="1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</row>
    <row r="861" spans="1:26" ht="15.75" customHeight="1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</row>
    <row r="862" spans="1:26" ht="15.75" customHeight="1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</row>
    <row r="863" spans="1:26" ht="15.75" customHeight="1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</row>
    <row r="864" spans="1:26" ht="15.75" customHeight="1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</row>
    <row r="865" spans="1:26" ht="15.75" customHeight="1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</row>
    <row r="866" spans="1:26" ht="15.75" customHeight="1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</row>
    <row r="867" spans="1:26" ht="15.75" customHeight="1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</row>
    <row r="868" spans="1:26" ht="15.75" customHeight="1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</row>
    <row r="869" spans="1:26" ht="15.75" customHeight="1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</row>
    <row r="870" spans="1:26" ht="15.75" customHeight="1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</row>
    <row r="871" spans="1:26" ht="15.75" customHeight="1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</row>
    <row r="872" spans="1:26" ht="15.75" customHeight="1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</row>
    <row r="873" spans="1:26" ht="15.75" customHeight="1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</row>
    <row r="874" spans="1:26" ht="15.75" customHeight="1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</row>
    <row r="875" spans="1:26" ht="15.75" customHeight="1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</row>
    <row r="876" spans="1:26" ht="15.75" customHeight="1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</row>
    <row r="877" spans="1:26" ht="15.75" customHeight="1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</row>
    <row r="878" spans="1:26" ht="15.75" customHeight="1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</row>
    <row r="879" spans="1:26" ht="15.75" customHeight="1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</row>
    <row r="880" spans="1:26" ht="15.75" customHeight="1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</row>
    <row r="881" spans="1:26" ht="15.75" customHeight="1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</row>
    <row r="882" spans="1:26" ht="15.75" customHeight="1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</row>
    <row r="883" spans="1:26" ht="15.75" customHeight="1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</row>
    <row r="884" spans="1:26" ht="15.75" customHeight="1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</row>
    <row r="885" spans="1:26" ht="15.75" customHeight="1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</row>
    <row r="886" spans="1:26" ht="15.75" customHeight="1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</row>
    <row r="887" spans="1:26" ht="15.75" customHeight="1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</row>
    <row r="888" spans="1:26" ht="15.75" customHeight="1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</row>
    <row r="889" spans="1:26" ht="15.75" customHeight="1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</row>
    <row r="890" spans="1:26" ht="15.75" customHeight="1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</row>
    <row r="891" spans="1:26" ht="15.75" customHeight="1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</row>
    <row r="892" spans="1:26" ht="15.75" customHeight="1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</row>
    <row r="893" spans="1:26" ht="15.75" customHeight="1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</row>
    <row r="894" spans="1:26" ht="15.75" customHeight="1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</row>
    <row r="895" spans="1:26" ht="15.75" customHeight="1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</row>
    <row r="896" spans="1:26" ht="15.75" customHeight="1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</row>
    <row r="897" spans="1:26" ht="15.75" customHeight="1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</row>
    <row r="898" spans="1:26" ht="15.75" customHeight="1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</row>
    <row r="899" spans="1:26" ht="15.75" customHeight="1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</row>
    <row r="900" spans="1:26" ht="15.75" customHeight="1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</row>
    <row r="901" spans="1:26" ht="15.75" customHeight="1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</row>
    <row r="902" spans="1:26" ht="15.75" customHeight="1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</row>
    <row r="903" spans="1:26" ht="15.75" customHeight="1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</row>
    <row r="904" spans="1:26" ht="15.75" customHeight="1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</row>
    <row r="905" spans="1:26" ht="15.75" customHeight="1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</row>
    <row r="906" spans="1:26" ht="15.75" customHeight="1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</row>
    <row r="907" spans="1:26" ht="15.75" customHeight="1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</row>
    <row r="908" spans="1:26" ht="15.75" customHeight="1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</row>
    <row r="909" spans="1:26" ht="15.75" customHeight="1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</row>
    <row r="910" spans="1:26" ht="15.75" customHeight="1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</row>
    <row r="911" spans="1:26" ht="15.75" customHeight="1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</row>
    <row r="912" spans="1:26" ht="15.75" customHeight="1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</row>
    <row r="913" spans="1:26" ht="15.75" customHeight="1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</row>
    <row r="914" spans="1:26" ht="15.75" customHeight="1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</row>
    <row r="915" spans="1:26" ht="15.75" customHeight="1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</row>
    <row r="916" spans="1:26" ht="15.75" customHeight="1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</row>
    <row r="917" spans="1:26" ht="15.75" customHeight="1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</row>
    <row r="918" spans="1:26" ht="15.75" customHeight="1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</row>
    <row r="919" spans="1:26" ht="15.75" customHeight="1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</row>
    <row r="920" spans="1:26" ht="15.75" customHeight="1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</row>
    <row r="921" spans="1:26" ht="15.75" customHeight="1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</row>
    <row r="922" spans="1:26" ht="15.75" customHeight="1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</row>
    <row r="923" spans="1:26" ht="15.75" customHeight="1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</row>
    <row r="924" spans="1:26" ht="15.75" customHeight="1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</row>
    <row r="925" spans="1:26" ht="15.75" customHeight="1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</row>
    <row r="926" spans="1:26" ht="15.75" customHeight="1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</row>
    <row r="927" spans="1:26" ht="15.75" customHeight="1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</row>
    <row r="928" spans="1:26" ht="15.75" customHeight="1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</row>
    <row r="929" spans="1:26" ht="15.75" customHeight="1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</row>
    <row r="930" spans="1:26" ht="15.75" customHeight="1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</row>
    <row r="931" spans="1:26" ht="15.75" customHeight="1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</row>
    <row r="932" spans="1:26" ht="15.75" customHeight="1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</row>
    <row r="933" spans="1:26" ht="15.75" customHeight="1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</row>
    <row r="934" spans="1:26" ht="15.75" customHeight="1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</row>
    <row r="935" spans="1:26" ht="15.75" customHeight="1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</row>
    <row r="936" spans="1:26" ht="15.75" customHeight="1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</row>
    <row r="937" spans="1:26" ht="15.75" customHeight="1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</row>
    <row r="938" spans="1:26" ht="15.75" customHeight="1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</row>
    <row r="939" spans="1:26" ht="15.75" customHeight="1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</row>
    <row r="940" spans="1:26" ht="15.75" customHeight="1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</row>
    <row r="941" spans="1:26" ht="15.75" customHeight="1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</row>
    <row r="942" spans="1:26" ht="15.75" customHeight="1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</row>
    <row r="943" spans="1:26" ht="15.75" customHeight="1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</row>
    <row r="944" spans="1:26" ht="15.75" customHeight="1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</row>
    <row r="945" spans="1:26" ht="15.75" customHeight="1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</row>
    <row r="946" spans="1:26" ht="15.75" customHeight="1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</row>
    <row r="947" spans="1:26" ht="15.75" customHeight="1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</row>
    <row r="948" spans="1:26" ht="15.75" customHeight="1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</row>
    <row r="949" spans="1:26" ht="15.75" customHeight="1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</row>
    <row r="950" spans="1:26" ht="15.75" customHeight="1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</row>
    <row r="951" spans="1:26" ht="15.75" customHeight="1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</row>
    <row r="952" spans="1:26" ht="15.75" customHeight="1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</row>
    <row r="953" spans="1:26" ht="15.75" customHeight="1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</row>
    <row r="954" spans="1:26" ht="15.75" customHeight="1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</row>
    <row r="955" spans="1:26" ht="15.75" customHeight="1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</row>
    <row r="956" spans="1:26" ht="15.75" customHeight="1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</row>
    <row r="957" spans="1:26" ht="15.75" customHeight="1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</row>
    <row r="958" spans="1:26" ht="15.75" customHeight="1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</row>
    <row r="959" spans="1:26" ht="15.75" customHeight="1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</row>
    <row r="960" spans="1:26" ht="15.75" customHeight="1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</row>
    <row r="961" spans="1:26" ht="15.75" customHeight="1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</row>
    <row r="962" spans="1:26" ht="15.75" customHeight="1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</row>
    <row r="963" spans="1:26" ht="15.75" customHeight="1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</row>
    <row r="964" spans="1:26" ht="15.75" customHeight="1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</row>
    <row r="965" spans="1:26" ht="15.75" customHeight="1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</row>
    <row r="966" spans="1:26" ht="15.75" customHeight="1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</row>
    <row r="967" spans="1:26" ht="15.75" customHeight="1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</row>
    <row r="968" spans="1:26" ht="15.75" customHeight="1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</row>
    <row r="969" spans="1:26" ht="15.75" customHeight="1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</row>
    <row r="970" spans="1:26" ht="15.75" customHeight="1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</row>
    <row r="971" spans="1:26" ht="15.75" customHeight="1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</row>
    <row r="972" spans="1:26" ht="15.75" customHeight="1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</row>
    <row r="973" spans="1:26" ht="15.75" customHeight="1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</row>
    <row r="974" spans="1:26" ht="15.75" customHeight="1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</row>
    <row r="975" spans="1:26" ht="15.75" customHeight="1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</row>
    <row r="976" spans="1:26" ht="15.75" customHeight="1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</row>
    <row r="977" spans="1:26" ht="15.75" customHeight="1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</row>
    <row r="978" spans="1:26" ht="15.75" customHeight="1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</row>
    <row r="979" spans="1:26" ht="15.75" customHeight="1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</row>
    <row r="980" spans="1:26" ht="15.75" customHeight="1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</row>
    <row r="981" spans="1:26" ht="15.75" customHeight="1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</row>
    <row r="982" spans="1:26" ht="15.75" customHeight="1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</row>
    <row r="983" spans="1:26" ht="15.75" customHeight="1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</row>
    <row r="984" spans="1:26" ht="15.75" customHeight="1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</row>
    <row r="985" spans="1:26" ht="15.75" customHeight="1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</row>
    <row r="986" spans="1:26" ht="15.75" customHeight="1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</row>
    <row r="987" spans="1:26" ht="15.75" customHeight="1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</row>
    <row r="988" spans="1:26" ht="15.75" customHeight="1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</row>
    <row r="989" spans="1:26" ht="15.75" customHeight="1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</row>
    <row r="990" spans="1:26" ht="15.75" customHeight="1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</row>
    <row r="991" spans="1:26" ht="15.75" customHeight="1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</row>
    <row r="992" spans="1:26" ht="15.75" customHeight="1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</row>
    <row r="993" spans="1:26" ht="15.75" customHeight="1">
      <c r="A993" s="82"/>
      <c r="B993" s="82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</row>
    <row r="994" spans="1:26" ht="15.75" customHeight="1">
      <c r="A994" s="82"/>
      <c r="B994" s="82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</row>
    <row r="995" spans="1:26" ht="15.75" customHeight="1">
      <c r="A995" s="82"/>
      <c r="B995" s="82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</row>
    <row r="996" spans="1:26" ht="15.75" customHeight="1">
      <c r="A996" s="82"/>
      <c r="B996" s="82"/>
      <c r="C996" s="82"/>
      <c r="D996" s="82"/>
      <c r="E996" s="82"/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</row>
    <row r="997" spans="1:26" ht="15.75" customHeight="1">
      <c r="A997" s="82"/>
      <c r="B997" s="82"/>
      <c r="C997" s="82"/>
      <c r="D997" s="82"/>
      <c r="E997" s="82"/>
      <c r="F997" s="8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</row>
    <row r="998" spans="1:26" ht="15.75" customHeight="1">
      <c r="A998" s="82"/>
      <c r="B998" s="82"/>
      <c r="C998" s="82"/>
      <c r="D998" s="82"/>
      <c r="E998" s="82"/>
      <c r="F998" s="8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</row>
    <row r="999" spans="1:26" ht="15.75" customHeight="1">
      <c r="A999" s="82"/>
      <c r="B999" s="82"/>
      <c r="C999" s="82"/>
      <c r="D999" s="82"/>
      <c r="E999" s="82"/>
      <c r="F999" s="8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  <c r="Z999" s="82"/>
    </row>
    <row r="1000" spans="1:26" ht="15.75" customHeight="1">
      <c r="A1000" s="82"/>
      <c r="B1000" s="82"/>
      <c r="C1000" s="82"/>
      <c r="D1000" s="82"/>
      <c r="E1000" s="82"/>
      <c r="F1000" s="82"/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</row>
    <row r="1001" spans="1:26" ht="15.75" customHeight="1">
      <c r="A1001" s="82"/>
      <c r="B1001" s="82"/>
      <c r="C1001" s="82"/>
      <c r="D1001" s="82"/>
      <c r="E1001" s="82"/>
      <c r="F1001" s="82"/>
      <c r="G1001" s="82"/>
      <c r="H1001" s="82"/>
      <c r="I1001" s="82"/>
      <c r="J1001" s="82"/>
      <c r="K1001" s="82"/>
      <c r="L1001" s="82"/>
      <c r="M1001" s="82"/>
      <c r="N1001" s="82"/>
      <c r="O1001" s="82"/>
      <c r="P1001" s="82"/>
      <c r="Q1001" s="82"/>
      <c r="R1001" s="82"/>
      <c r="S1001" s="82"/>
      <c r="T1001" s="82"/>
      <c r="U1001" s="82"/>
      <c r="V1001" s="82"/>
      <c r="W1001" s="82"/>
      <c r="X1001" s="82"/>
      <c r="Y1001" s="82"/>
      <c r="Z1001" s="82"/>
    </row>
    <row r="1002" spans="1:26" ht="15.75" customHeight="1">
      <c r="A1002" s="82"/>
      <c r="B1002" s="82"/>
      <c r="C1002" s="82"/>
      <c r="D1002" s="82"/>
      <c r="E1002" s="82"/>
      <c r="F1002" s="82"/>
      <c r="G1002" s="82"/>
      <c r="H1002" s="82"/>
      <c r="I1002" s="82"/>
      <c r="J1002" s="82"/>
      <c r="K1002" s="82"/>
      <c r="L1002" s="82"/>
      <c r="M1002" s="82"/>
      <c r="N1002" s="82"/>
      <c r="O1002" s="82"/>
      <c r="P1002" s="82"/>
      <c r="Q1002" s="82"/>
      <c r="R1002" s="82"/>
      <c r="S1002" s="82"/>
      <c r="T1002" s="82"/>
      <c r="U1002" s="82"/>
      <c r="V1002" s="82"/>
      <c r="W1002" s="82"/>
      <c r="X1002" s="82"/>
      <c r="Y1002" s="82"/>
      <c r="Z1002" s="82"/>
    </row>
    <row r="1003" spans="1:26" ht="15.75" customHeight="1">
      <c r="A1003" s="82"/>
      <c r="B1003" s="82"/>
      <c r="C1003" s="82"/>
      <c r="D1003" s="82"/>
      <c r="E1003" s="82"/>
      <c r="F1003" s="82"/>
      <c r="G1003" s="82"/>
      <c r="H1003" s="82"/>
      <c r="I1003" s="82"/>
      <c r="J1003" s="82"/>
      <c r="K1003" s="82"/>
      <c r="L1003" s="82"/>
      <c r="M1003" s="82"/>
      <c r="N1003" s="82"/>
      <c r="O1003" s="82"/>
      <c r="P1003" s="82"/>
      <c r="Q1003" s="82"/>
      <c r="R1003" s="82"/>
      <c r="S1003" s="82"/>
      <c r="T1003" s="82"/>
      <c r="U1003" s="82"/>
      <c r="V1003" s="82"/>
      <c r="W1003" s="82"/>
      <c r="X1003" s="82"/>
      <c r="Y1003" s="82"/>
      <c r="Z1003" s="82"/>
    </row>
    <row r="1004" spans="1:26" ht="15.75" customHeight="1">
      <c r="A1004" s="82"/>
      <c r="B1004" s="82"/>
      <c r="C1004" s="82"/>
      <c r="D1004" s="82"/>
      <c r="E1004" s="82"/>
      <c r="F1004" s="82"/>
      <c r="G1004" s="82"/>
      <c r="H1004" s="82"/>
      <c r="I1004" s="82"/>
      <c r="J1004" s="82"/>
      <c r="K1004" s="82"/>
      <c r="L1004" s="82"/>
      <c r="M1004" s="82"/>
      <c r="N1004" s="82"/>
      <c r="O1004" s="82"/>
      <c r="P1004" s="82"/>
      <c r="Q1004" s="82"/>
      <c r="R1004" s="82"/>
      <c r="S1004" s="82"/>
      <c r="T1004" s="82"/>
      <c r="U1004" s="82"/>
      <c r="V1004" s="82"/>
      <c r="W1004" s="82"/>
      <c r="X1004" s="82"/>
      <c r="Y1004" s="82"/>
      <c r="Z1004" s="82"/>
    </row>
    <row r="1005" spans="1:26" ht="15.75" customHeight="1">
      <c r="A1005" s="82"/>
      <c r="B1005" s="82"/>
      <c r="C1005" s="82"/>
      <c r="D1005" s="82"/>
      <c r="E1005" s="82"/>
      <c r="F1005" s="82"/>
      <c r="G1005" s="82"/>
      <c r="H1005" s="82"/>
      <c r="I1005" s="82"/>
      <c r="J1005" s="82"/>
      <c r="K1005" s="82"/>
      <c r="L1005" s="82"/>
      <c r="M1005" s="82"/>
      <c r="N1005" s="82"/>
      <c r="O1005" s="82"/>
      <c r="P1005" s="82"/>
      <c r="Q1005" s="82"/>
      <c r="R1005" s="82"/>
      <c r="S1005" s="82"/>
      <c r="T1005" s="82"/>
      <c r="U1005" s="82"/>
      <c r="V1005" s="82"/>
      <c r="W1005" s="82"/>
      <c r="X1005" s="82"/>
      <c r="Y1005" s="82"/>
      <c r="Z1005" s="82"/>
    </row>
    <row r="1006" spans="1:26" ht="15.75" customHeight="1">
      <c r="A1006" s="82"/>
      <c r="B1006" s="82"/>
      <c r="C1006" s="82"/>
      <c r="D1006" s="82"/>
      <c r="E1006" s="82"/>
      <c r="F1006" s="82"/>
      <c r="G1006" s="82"/>
      <c r="H1006" s="82"/>
      <c r="I1006" s="82"/>
      <c r="J1006" s="82"/>
      <c r="K1006" s="82"/>
      <c r="L1006" s="82"/>
      <c r="M1006" s="82"/>
      <c r="N1006" s="82"/>
      <c r="O1006" s="82"/>
      <c r="P1006" s="82"/>
      <c r="Q1006" s="82"/>
      <c r="R1006" s="82"/>
      <c r="S1006" s="82"/>
      <c r="T1006" s="82"/>
      <c r="U1006" s="82"/>
      <c r="V1006" s="82"/>
      <c r="W1006" s="82"/>
      <c r="X1006" s="82"/>
      <c r="Y1006" s="82"/>
      <c r="Z1006" s="82"/>
    </row>
    <row r="1007" spans="1:26" ht="15.75" customHeight="1">
      <c r="A1007" s="82"/>
      <c r="B1007" s="82"/>
      <c r="C1007" s="82"/>
      <c r="D1007" s="82"/>
      <c r="E1007" s="82"/>
      <c r="F1007" s="82"/>
      <c r="G1007" s="82"/>
      <c r="H1007" s="82"/>
      <c r="I1007" s="82"/>
      <c r="J1007" s="82"/>
      <c r="K1007" s="82"/>
      <c r="L1007" s="82"/>
      <c r="M1007" s="82"/>
      <c r="N1007" s="82"/>
      <c r="O1007" s="82"/>
      <c r="P1007" s="82"/>
      <c r="Q1007" s="82"/>
      <c r="R1007" s="82"/>
      <c r="S1007" s="82"/>
      <c r="T1007" s="82"/>
      <c r="U1007" s="82"/>
      <c r="V1007" s="82"/>
      <c r="W1007" s="82"/>
      <c r="X1007" s="82"/>
      <c r="Y1007" s="82"/>
      <c r="Z1007" s="82"/>
    </row>
    <row r="1008" spans="1:26" ht="15.75" customHeight="1">
      <c r="A1008" s="82"/>
      <c r="B1008" s="82"/>
      <c r="C1008" s="82"/>
      <c r="D1008" s="82"/>
      <c r="E1008" s="82"/>
      <c r="F1008" s="82"/>
      <c r="G1008" s="82"/>
      <c r="H1008" s="82"/>
      <c r="I1008" s="82"/>
      <c r="J1008" s="82"/>
      <c r="K1008" s="82"/>
      <c r="L1008" s="82"/>
      <c r="M1008" s="82"/>
      <c r="N1008" s="82"/>
      <c r="O1008" s="82"/>
      <c r="P1008" s="82"/>
      <c r="Q1008" s="82"/>
      <c r="R1008" s="82"/>
      <c r="S1008" s="82"/>
      <c r="T1008" s="82"/>
      <c r="U1008" s="82"/>
      <c r="V1008" s="82"/>
      <c r="W1008" s="82"/>
      <c r="X1008" s="82"/>
      <c r="Y1008" s="82"/>
      <c r="Z1008" s="82"/>
    </row>
    <row r="1009" spans="1:26" ht="15.75" customHeight="1">
      <c r="A1009" s="82"/>
      <c r="B1009" s="82"/>
      <c r="C1009" s="82"/>
      <c r="D1009" s="82"/>
      <c r="E1009" s="82"/>
      <c r="F1009" s="82"/>
      <c r="G1009" s="82"/>
      <c r="H1009" s="82"/>
      <c r="I1009" s="82"/>
      <c r="J1009" s="82"/>
      <c r="K1009" s="82"/>
      <c r="L1009" s="82"/>
      <c r="M1009" s="82"/>
      <c r="N1009" s="82"/>
      <c r="O1009" s="82"/>
      <c r="P1009" s="82"/>
      <c r="Q1009" s="82"/>
      <c r="R1009" s="82"/>
      <c r="S1009" s="82"/>
      <c r="T1009" s="82"/>
      <c r="U1009" s="82"/>
      <c r="V1009" s="82"/>
      <c r="W1009" s="82"/>
      <c r="X1009" s="82"/>
      <c r="Y1009" s="82"/>
      <c r="Z1009" s="82"/>
    </row>
    <row r="1010" spans="1:26" ht="15.75" customHeight="1">
      <c r="A1010" s="82"/>
      <c r="B1010" s="82"/>
      <c r="C1010" s="82"/>
      <c r="D1010" s="82"/>
      <c r="E1010" s="82"/>
      <c r="F1010" s="82"/>
      <c r="G1010" s="82"/>
      <c r="H1010" s="82"/>
      <c r="I1010" s="82"/>
      <c r="J1010" s="82"/>
      <c r="K1010" s="82"/>
      <c r="L1010" s="82"/>
      <c r="M1010" s="82"/>
      <c r="N1010" s="82"/>
      <c r="O1010" s="82"/>
      <c r="P1010" s="82"/>
      <c r="Q1010" s="82"/>
      <c r="R1010" s="82"/>
      <c r="S1010" s="82"/>
      <c r="T1010" s="82"/>
      <c r="U1010" s="82"/>
      <c r="V1010" s="82"/>
      <c r="W1010" s="82"/>
      <c r="X1010" s="82"/>
      <c r="Y1010" s="82"/>
      <c r="Z1010" s="82"/>
    </row>
    <row r="1011" spans="1:26" ht="15.75" customHeight="1">
      <c r="A1011" s="82"/>
      <c r="B1011" s="82"/>
      <c r="C1011" s="82"/>
      <c r="D1011" s="82"/>
      <c r="E1011" s="82"/>
      <c r="F1011" s="82"/>
      <c r="G1011" s="82"/>
      <c r="H1011" s="82"/>
      <c r="I1011" s="82"/>
      <c r="J1011" s="82"/>
      <c r="K1011" s="82"/>
      <c r="L1011" s="82"/>
      <c r="M1011" s="82"/>
      <c r="N1011" s="82"/>
      <c r="O1011" s="82"/>
      <c r="P1011" s="82"/>
      <c r="Q1011" s="82"/>
      <c r="R1011" s="82"/>
      <c r="S1011" s="82"/>
      <c r="T1011" s="82"/>
      <c r="U1011" s="82"/>
      <c r="V1011" s="82"/>
      <c r="W1011" s="82"/>
      <c r="X1011" s="82"/>
      <c r="Y1011" s="82"/>
      <c r="Z1011" s="82"/>
    </row>
    <row r="1012" spans="1:26" ht="15.75" customHeight="1">
      <c r="A1012" s="82"/>
      <c r="B1012" s="82"/>
      <c r="C1012" s="82"/>
      <c r="D1012" s="82"/>
      <c r="E1012" s="82"/>
      <c r="F1012" s="82"/>
      <c r="G1012" s="82"/>
      <c r="H1012" s="82"/>
      <c r="I1012" s="82"/>
      <c r="J1012" s="82"/>
      <c r="K1012" s="82"/>
      <c r="L1012" s="82"/>
      <c r="M1012" s="82"/>
      <c r="N1012" s="82"/>
      <c r="O1012" s="82"/>
      <c r="P1012" s="82"/>
      <c r="Q1012" s="82"/>
      <c r="R1012" s="82"/>
      <c r="S1012" s="82"/>
      <c r="T1012" s="82"/>
      <c r="U1012" s="82"/>
      <c r="V1012" s="82"/>
      <c r="W1012" s="82"/>
      <c r="X1012" s="82"/>
      <c r="Y1012" s="82"/>
      <c r="Z1012" s="82"/>
    </row>
  </sheetData>
  <mergeCells count="47">
    <mergeCell ref="H43:W43"/>
    <mergeCell ref="E43:E44"/>
    <mergeCell ref="E45:E46"/>
    <mergeCell ref="C42:D42"/>
    <mergeCell ref="B43:B44"/>
    <mergeCell ref="C43:C44"/>
    <mergeCell ref="D43:D44"/>
    <mergeCell ref="G43:G44"/>
    <mergeCell ref="G18:G19"/>
    <mergeCell ref="H30:W30"/>
    <mergeCell ref="A38:W38"/>
    <mergeCell ref="C39:W39"/>
    <mergeCell ref="C40:G40"/>
    <mergeCell ref="D18:D19"/>
    <mergeCell ref="E18:E19"/>
    <mergeCell ref="H18:W18"/>
    <mergeCell ref="C26:W26"/>
    <mergeCell ref="C27:G27"/>
    <mergeCell ref="F29:G29"/>
    <mergeCell ref="G30:G31"/>
    <mergeCell ref="H6:W6"/>
    <mergeCell ref="C14:W14"/>
    <mergeCell ref="A1:W1"/>
    <mergeCell ref="A2:A12"/>
    <mergeCell ref="C2:W2"/>
    <mergeCell ref="C3:G3"/>
    <mergeCell ref="B6:B7"/>
    <mergeCell ref="C6:C7"/>
    <mergeCell ref="D6:D7"/>
    <mergeCell ref="E6:E7"/>
    <mergeCell ref="G6:G7"/>
    <mergeCell ref="E47:E48"/>
    <mergeCell ref="E49:E50"/>
    <mergeCell ref="E51:E52"/>
    <mergeCell ref="E53:E54"/>
    <mergeCell ref="A14:A24"/>
    <mergeCell ref="A26:A36"/>
    <mergeCell ref="B30:B31"/>
    <mergeCell ref="C30:C31"/>
    <mergeCell ref="D30:D31"/>
    <mergeCell ref="E30:E31"/>
    <mergeCell ref="A39:A56"/>
    <mergeCell ref="E55:E56"/>
    <mergeCell ref="C15:G15"/>
    <mergeCell ref="F17:G17"/>
    <mergeCell ref="B18:B19"/>
    <mergeCell ref="C18:C19"/>
  </mergeCells>
  <phoneticPr fontId="29" type="noConversion"/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A1001"/>
  <sheetViews>
    <sheetView workbookViewId="0">
      <selection sqref="A1:X1"/>
    </sheetView>
  </sheetViews>
  <sheetFormatPr defaultColWidth="12.59765625" defaultRowHeight="15" customHeight="1"/>
  <cols>
    <col min="1" max="1" width="7.59765625" customWidth="1"/>
    <col min="2" max="2" width="12.69921875" customWidth="1"/>
    <col min="3" max="3" width="11.69921875" customWidth="1"/>
    <col min="4" max="4" width="10.59765625" customWidth="1"/>
    <col min="5" max="5" width="27.3984375" customWidth="1"/>
    <col min="6" max="6" width="21.3984375" customWidth="1"/>
    <col min="7" max="7" width="14.09765625" customWidth="1"/>
    <col min="8" max="8" width="42.19921875" customWidth="1"/>
    <col min="9" max="24" width="6.5" customWidth="1"/>
    <col min="25" max="27" width="9.59765625" customWidth="1"/>
  </cols>
  <sheetData>
    <row r="1" spans="1:27" ht="16.5" customHeight="1">
      <c r="A1" s="249" t="s">
        <v>1654</v>
      </c>
      <c r="B1" s="250"/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  <c r="O1" s="250"/>
      <c r="P1" s="250"/>
      <c r="Q1" s="250"/>
      <c r="R1" s="250"/>
      <c r="S1" s="250"/>
      <c r="T1" s="250"/>
      <c r="U1" s="250"/>
      <c r="V1" s="250"/>
      <c r="W1" s="250"/>
      <c r="X1" s="251"/>
      <c r="Y1" s="16"/>
      <c r="Z1" s="16"/>
      <c r="AA1" s="16"/>
    </row>
    <row r="2" spans="1:27" ht="16.5" customHeight="1">
      <c r="A2" s="271" t="s">
        <v>1655</v>
      </c>
      <c r="B2" s="102" t="s">
        <v>1540</v>
      </c>
      <c r="C2" s="255" t="s">
        <v>1656</v>
      </c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14"/>
      <c r="Q2" s="214"/>
      <c r="R2" s="214"/>
      <c r="S2" s="214"/>
      <c r="T2" s="214"/>
      <c r="U2" s="214"/>
      <c r="V2" s="214"/>
      <c r="W2" s="214"/>
      <c r="X2" s="215"/>
      <c r="Y2" s="16"/>
      <c r="Z2" s="16"/>
      <c r="AA2" s="16"/>
    </row>
    <row r="3" spans="1:27" ht="16.5" customHeight="1">
      <c r="A3" s="253"/>
      <c r="B3" s="102" t="s">
        <v>1542</v>
      </c>
      <c r="C3" s="272" t="s">
        <v>1657</v>
      </c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214"/>
      <c r="Q3" s="214"/>
      <c r="R3" s="214"/>
      <c r="S3" s="214"/>
      <c r="T3" s="214"/>
      <c r="U3" s="214"/>
      <c r="V3" s="214"/>
      <c r="W3" s="214"/>
      <c r="X3" s="215"/>
      <c r="Y3" s="16"/>
      <c r="Z3" s="16"/>
      <c r="AA3" s="16"/>
    </row>
    <row r="4" spans="1:27" ht="16.5" customHeight="1">
      <c r="A4" s="253"/>
      <c r="B4" s="102" t="s">
        <v>1544</v>
      </c>
      <c r="C4" s="273" t="s">
        <v>1658</v>
      </c>
      <c r="D4" s="215"/>
      <c r="E4" s="108"/>
      <c r="F4" s="106"/>
      <c r="G4" s="27"/>
      <c r="H4" s="27"/>
      <c r="I4" s="16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16"/>
      <c r="Z4" s="16"/>
      <c r="AA4" s="16"/>
    </row>
    <row r="5" spans="1:27" ht="16.5" customHeight="1">
      <c r="A5" s="253"/>
      <c r="B5" s="102" t="s">
        <v>1547</v>
      </c>
      <c r="C5" s="107">
        <v>2</v>
      </c>
      <c r="D5" s="108"/>
      <c r="E5" s="108"/>
      <c r="F5" s="106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16"/>
      <c r="Z5" s="16"/>
      <c r="AA5" s="16"/>
    </row>
    <row r="6" spans="1:27" ht="16.5" customHeight="1">
      <c r="A6" s="253"/>
      <c r="B6" s="257" t="s">
        <v>1550</v>
      </c>
      <c r="C6" s="274" t="s">
        <v>1551</v>
      </c>
      <c r="D6" s="239"/>
      <c r="E6" s="259" t="s">
        <v>1552</v>
      </c>
      <c r="F6" s="259" t="s">
        <v>1553</v>
      </c>
      <c r="G6" s="109" t="s">
        <v>1554</v>
      </c>
      <c r="H6" s="257" t="s">
        <v>1555</v>
      </c>
      <c r="I6" s="247" t="s">
        <v>1556</v>
      </c>
      <c r="J6" s="214"/>
      <c r="K6" s="214"/>
      <c r="L6" s="214"/>
      <c r="M6" s="214"/>
      <c r="N6" s="214"/>
      <c r="O6" s="214"/>
      <c r="P6" s="214"/>
      <c r="Q6" s="214"/>
      <c r="R6" s="214"/>
      <c r="S6" s="214"/>
      <c r="T6" s="214"/>
      <c r="U6" s="214"/>
      <c r="V6" s="214"/>
      <c r="W6" s="214"/>
      <c r="X6" s="215"/>
      <c r="Y6" s="16"/>
      <c r="Z6" s="16"/>
      <c r="AA6" s="16"/>
    </row>
    <row r="7" spans="1:27" ht="16.5" customHeight="1">
      <c r="A7" s="253"/>
      <c r="B7" s="219"/>
      <c r="C7" s="240"/>
      <c r="D7" s="241"/>
      <c r="E7" s="219"/>
      <c r="F7" s="219"/>
      <c r="G7" s="109" t="s">
        <v>1557</v>
      </c>
      <c r="H7" s="219"/>
      <c r="I7" s="109">
        <v>15</v>
      </c>
      <c r="J7" s="109">
        <v>14</v>
      </c>
      <c r="K7" s="109">
        <v>13</v>
      </c>
      <c r="L7" s="109">
        <v>12</v>
      </c>
      <c r="M7" s="109">
        <v>11</v>
      </c>
      <c r="N7" s="109">
        <v>10</v>
      </c>
      <c r="O7" s="109">
        <v>9</v>
      </c>
      <c r="P7" s="109">
        <v>8</v>
      </c>
      <c r="Q7" s="109">
        <v>7</v>
      </c>
      <c r="R7" s="109">
        <v>6</v>
      </c>
      <c r="S7" s="109">
        <v>5</v>
      </c>
      <c r="T7" s="109">
        <v>4</v>
      </c>
      <c r="U7" s="109">
        <v>3</v>
      </c>
      <c r="V7" s="109">
        <v>2</v>
      </c>
      <c r="W7" s="109">
        <v>1</v>
      </c>
      <c r="X7" s="109">
        <v>0</v>
      </c>
      <c r="Y7" s="16"/>
      <c r="Z7" s="16"/>
      <c r="AA7" s="16"/>
    </row>
    <row r="8" spans="1:27" ht="16.5" customHeight="1">
      <c r="A8" s="254"/>
      <c r="B8" s="110">
        <v>1</v>
      </c>
      <c r="C8" s="111" t="s">
        <v>1558</v>
      </c>
      <c r="D8" s="36">
        <v>17999</v>
      </c>
      <c r="E8" s="36" t="s">
        <v>1655</v>
      </c>
      <c r="F8" s="36"/>
      <c r="G8" s="36" t="s">
        <v>1560</v>
      </c>
      <c r="H8" s="36" t="s">
        <v>1659</v>
      </c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16"/>
      <c r="Z8" s="16"/>
      <c r="AA8" s="16"/>
    </row>
    <row r="9" spans="1:27" ht="16.5" customHeight="1">
      <c r="A9" s="134"/>
      <c r="B9" s="110">
        <v>2</v>
      </c>
      <c r="C9" s="111" t="s">
        <v>1562</v>
      </c>
      <c r="D9" s="36">
        <v>18000</v>
      </c>
      <c r="E9" s="36" t="s">
        <v>1655</v>
      </c>
      <c r="F9" s="36"/>
      <c r="G9" s="36" t="s">
        <v>1560</v>
      </c>
      <c r="H9" s="36" t="s">
        <v>1659</v>
      </c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16"/>
      <c r="Z9" s="16"/>
      <c r="AA9" s="16"/>
    </row>
    <row r="10" spans="1:27" ht="16.5" customHeight="1">
      <c r="A10" s="114"/>
      <c r="B10" s="114"/>
      <c r="C10" s="114"/>
      <c r="D10" s="114"/>
      <c r="E10" s="114"/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4"/>
      <c r="S10" s="114"/>
      <c r="T10" s="114"/>
      <c r="U10" s="114"/>
      <c r="V10" s="114"/>
      <c r="W10" s="115"/>
      <c r="X10" s="115"/>
      <c r="Y10" s="16"/>
      <c r="Z10" s="16"/>
      <c r="AA10" s="16"/>
    </row>
    <row r="11" spans="1:27" ht="16.5" customHeight="1">
      <c r="A11" s="249" t="s">
        <v>1660</v>
      </c>
      <c r="B11" s="250"/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1"/>
      <c r="Y11" s="16"/>
      <c r="Z11" s="16"/>
      <c r="AA11" s="16"/>
    </row>
    <row r="12" spans="1:27" ht="16.5" customHeight="1">
      <c r="A12" s="271" t="s">
        <v>1661</v>
      </c>
      <c r="B12" s="102" t="s">
        <v>1540</v>
      </c>
      <c r="C12" s="255" t="s">
        <v>1662</v>
      </c>
      <c r="D12" s="214"/>
      <c r="E12" s="214"/>
      <c r="F12" s="214"/>
      <c r="G12" s="214"/>
      <c r="H12" s="214"/>
      <c r="I12" s="214"/>
      <c r="J12" s="214"/>
      <c r="K12" s="214"/>
      <c r="L12" s="214"/>
      <c r="M12" s="214"/>
      <c r="N12" s="214"/>
      <c r="O12" s="214"/>
      <c r="P12" s="214"/>
      <c r="Q12" s="214"/>
      <c r="R12" s="214"/>
      <c r="S12" s="214"/>
      <c r="T12" s="214"/>
      <c r="U12" s="214"/>
      <c r="V12" s="214"/>
      <c r="W12" s="214"/>
      <c r="X12" s="215"/>
      <c r="Y12" s="16"/>
      <c r="Z12" s="16"/>
      <c r="AA12" s="16"/>
    </row>
    <row r="13" spans="1:27" ht="16.5" customHeight="1">
      <c r="A13" s="253"/>
      <c r="B13" s="102" t="s">
        <v>1542</v>
      </c>
      <c r="C13" s="256" t="s">
        <v>1657</v>
      </c>
      <c r="D13" s="214"/>
      <c r="E13" s="214"/>
      <c r="F13" s="214"/>
      <c r="G13" s="214"/>
      <c r="H13" s="214"/>
      <c r="I13" s="214"/>
      <c r="J13" s="214"/>
      <c r="K13" s="214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214"/>
      <c r="X13" s="215"/>
      <c r="Y13" s="16"/>
      <c r="Z13" s="16"/>
      <c r="AA13" s="16"/>
    </row>
    <row r="14" spans="1:27" ht="16.5" customHeight="1">
      <c r="A14" s="253"/>
      <c r="B14" s="102" t="s">
        <v>1544</v>
      </c>
      <c r="C14" s="104" t="s">
        <v>1663</v>
      </c>
      <c r="D14" s="105" t="s">
        <v>1730</v>
      </c>
      <c r="E14" s="16"/>
      <c r="F14" s="106" t="s">
        <v>1731</v>
      </c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16"/>
      <c r="Z14" s="16"/>
      <c r="AA14" s="16"/>
    </row>
    <row r="15" spans="1:27" ht="16.5" customHeight="1">
      <c r="A15" s="253"/>
      <c r="B15" s="102" t="s">
        <v>1547</v>
      </c>
      <c r="C15" s="107" t="s">
        <v>1732</v>
      </c>
      <c r="D15" s="108"/>
      <c r="E15" s="108"/>
      <c r="F15" s="106" t="s">
        <v>1733</v>
      </c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16"/>
      <c r="Z15" s="16"/>
      <c r="AA15" s="16"/>
    </row>
    <row r="16" spans="1:27" ht="16.5" customHeight="1">
      <c r="A16" s="253"/>
      <c r="B16" s="257" t="s">
        <v>1550</v>
      </c>
      <c r="C16" s="274" t="s">
        <v>1551</v>
      </c>
      <c r="D16" s="239"/>
      <c r="E16" s="259" t="s">
        <v>1552</v>
      </c>
      <c r="F16" s="259" t="s">
        <v>1553</v>
      </c>
      <c r="G16" s="109" t="s">
        <v>1554</v>
      </c>
      <c r="H16" s="257" t="s">
        <v>1555</v>
      </c>
      <c r="I16" s="247" t="s">
        <v>1556</v>
      </c>
      <c r="J16" s="214"/>
      <c r="K16" s="214"/>
      <c r="L16" s="214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5"/>
      <c r="Y16" s="16"/>
      <c r="Z16" s="16"/>
      <c r="AA16" s="16"/>
    </row>
    <row r="17" spans="1:27" ht="16.5" customHeight="1">
      <c r="A17" s="253"/>
      <c r="B17" s="219"/>
      <c r="C17" s="240"/>
      <c r="D17" s="241"/>
      <c r="E17" s="219"/>
      <c r="F17" s="219"/>
      <c r="G17" s="109" t="s">
        <v>1557</v>
      </c>
      <c r="H17" s="219"/>
      <c r="I17" s="109">
        <v>15</v>
      </c>
      <c r="J17" s="109">
        <v>14</v>
      </c>
      <c r="K17" s="109">
        <v>13</v>
      </c>
      <c r="L17" s="109">
        <v>12</v>
      </c>
      <c r="M17" s="109">
        <v>11</v>
      </c>
      <c r="N17" s="109">
        <v>10</v>
      </c>
      <c r="O17" s="109">
        <v>9</v>
      </c>
      <c r="P17" s="109">
        <v>8</v>
      </c>
      <c r="Q17" s="109">
        <v>7</v>
      </c>
      <c r="R17" s="109">
        <v>6</v>
      </c>
      <c r="S17" s="109">
        <v>5</v>
      </c>
      <c r="T17" s="109">
        <v>4</v>
      </c>
      <c r="U17" s="109">
        <v>3</v>
      </c>
      <c r="V17" s="109">
        <v>2</v>
      </c>
      <c r="W17" s="109">
        <v>1</v>
      </c>
      <c r="X17" s="109">
        <v>0</v>
      </c>
      <c r="Y17" s="16"/>
      <c r="Z17" s="16"/>
      <c r="AA17" s="16"/>
    </row>
    <row r="18" spans="1:27" ht="16.5" customHeight="1">
      <c r="A18" s="253"/>
      <c r="B18" s="110">
        <v>1</v>
      </c>
      <c r="C18" s="111" t="s">
        <v>1558</v>
      </c>
      <c r="D18" s="286">
        <v>18001</v>
      </c>
      <c r="E18" s="36" t="s">
        <v>1599</v>
      </c>
      <c r="F18" s="265" t="s">
        <v>1724</v>
      </c>
      <c r="G18" s="135" t="s">
        <v>1560</v>
      </c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16"/>
      <c r="Z18" s="16"/>
      <c r="AA18" s="16"/>
    </row>
    <row r="19" spans="1:27" ht="16.5" customHeight="1">
      <c r="A19" s="253"/>
      <c r="B19" s="110">
        <v>2</v>
      </c>
      <c r="C19" s="110" t="s">
        <v>1562</v>
      </c>
      <c r="D19" s="219"/>
      <c r="E19" s="36" t="s">
        <v>1667</v>
      </c>
      <c r="F19" s="219"/>
      <c r="G19" s="36" t="s">
        <v>1560</v>
      </c>
      <c r="H19" s="36" t="s">
        <v>1734</v>
      </c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16"/>
      <c r="Z19" s="16"/>
      <c r="AA19" s="16"/>
    </row>
    <row r="20" spans="1:27" ht="16.5" customHeight="1">
      <c r="A20" s="253"/>
      <c r="B20" s="110">
        <v>3</v>
      </c>
      <c r="C20" s="111" t="s">
        <v>1568</v>
      </c>
      <c r="D20" s="286">
        <f>D18+2</f>
        <v>18003</v>
      </c>
      <c r="E20" s="36" t="s">
        <v>1599</v>
      </c>
      <c r="F20" s="265" t="s">
        <v>1725</v>
      </c>
      <c r="G20" s="135" t="s">
        <v>1560</v>
      </c>
      <c r="H20" s="36" t="s">
        <v>1735</v>
      </c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16"/>
      <c r="Z20" s="16"/>
      <c r="AA20" s="16"/>
    </row>
    <row r="21" spans="1:27" ht="16.5" customHeight="1">
      <c r="A21" s="253"/>
      <c r="B21" s="110">
        <v>4</v>
      </c>
      <c r="C21" s="110" t="s">
        <v>1571</v>
      </c>
      <c r="D21" s="219"/>
      <c r="E21" s="36" t="s">
        <v>1667</v>
      </c>
      <c r="F21" s="219"/>
      <c r="G21" s="36" t="s">
        <v>1560</v>
      </c>
      <c r="H21" s="36" t="s">
        <v>1736</v>
      </c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16"/>
      <c r="Z21" s="16"/>
      <c r="AA21" s="16"/>
    </row>
    <row r="22" spans="1:27" ht="16.5" customHeight="1">
      <c r="A22" s="253"/>
      <c r="B22" s="137">
        <v>5</v>
      </c>
      <c r="C22" s="138" t="s">
        <v>1573</v>
      </c>
      <c r="D22" s="287">
        <f>D20+2</f>
        <v>18005</v>
      </c>
      <c r="E22" s="137" t="s">
        <v>1599</v>
      </c>
      <c r="F22" s="288" t="s">
        <v>1726</v>
      </c>
      <c r="G22" s="137" t="s">
        <v>1560</v>
      </c>
      <c r="H22" s="137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16"/>
      <c r="Z22" s="16"/>
      <c r="AA22" s="16"/>
    </row>
    <row r="23" spans="1:27" ht="16.5" customHeight="1">
      <c r="A23" s="253"/>
      <c r="B23" s="137">
        <v>6</v>
      </c>
      <c r="C23" s="137" t="s">
        <v>1670</v>
      </c>
      <c r="D23" s="219"/>
      <c r="E23" s="137" t="s">
        <v>1667</v>
      </c>
      <c r="F23" s="219"/>
      <c r="G23" s="137" t="s">
        <v>1560</v>
      </c>
      <c r="H23" s="137" t="s">
        <v>1737</v>
      </c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16"/>
      <c r="Z23" s="16"/>
      <c r="AA23" s="16"/>
    </row>
    <row r="24" spans="1:27" ht="16.5" customHeight="1">
      <c r="A24" s="253"/>
      <c r="B24" s="110">
        <v>7</v>
      </c>
      <c r="C24" s="111" t="s">
        <v>1672</v>
      </c>
      <c r="D24" s="286">
        <f>D22+2</f>
        <v>18007</v>
      </c>
      <c r="E24" s="36" t="s">
        <v>1599</v>
      </c>
      <c r="F24" s="265" t="s">
        <v>1727</v>
      </c>
      <c r="G24" s="135" t="s">
        <v>1560</v>
      </c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16"/>
      <c r="Z24" s="16"/>
      <c r="AA24" s="16"/>
    </row>
    <row r="25" spans="1:27" ht="16.5" customHeight="1">
      <c r="A25" s="253"/>
      <c r="B25" s="110">
        <v>8</v>
      </c>
      <c r="C25" s="110" t="s">
        <v>1673</v>
      </c>
      <c r="D25" s="219"/>
      <c r="E25" s="36" t="s">
        <v>1667</v>
      </c>
      <c r="F25" s="219"/>
      <c r="G25" s="36" t="s">
        <v>1560</v>
      </c>
      <c r="H25" s="36" t="s">
        <v>1738</v>
      </c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16"/>
      <c r="Z25" s="16"/>
      <c r="AA25" s="16"/>
    </row>
    <row r="26" spans="1:27" ht="16.5" customHeight="1">
      <c r="A26" s="253"/>
      <c r="B26" s="110">
        <v>9</v>
      </c>
      <c r="C26" s="111" t="s">
        <v>1675</v>
      </c>
      <c r="D26" s="286">
        <f>D24+2</f>
        <v>18009</v>
      </c>
      <c r="E26" s="36" t="s">
        <v>1599</v>
      </c>
      <c r="F26" s="265" t="s">
        <v>1728</v>
      </c>
      <c r="G26" s="135" t="s">
        <v>1560</v>
      </c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16"/>
      <c r="Z26" s="16"/>
      <c r="AA26" s="16"/>
    </row>
    <row r="27" spans="1:27" ht="16.5" customHeight="1">
      <c r="A27" s="253"/>
      <c r="B27" s="110">
        <v>10</v>
      </c>
      <c r="C27" s="110" t="s">
        <v>1676</v>
      </c>
      <c r="D27" s="219"/>
      <c r="E27" s="36" t="s">
        <v>1667</v>
      </c>
      <c r="F27" s="219"/>
      <c r="G27" s="36" t="s">
        <v>1560</v>
      </c>
      <c r="H27" s="151" t="s">
        <v>1739</v>
      </c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16"/>
      <c r="Z27" s="16"/>
      <c r="AA27" s="16"/>
    </row>
    <row r="28" spans="1:27" ht="16.5" customHeight="1">
      <c r="A28" s="253"/>
      <c r="B28" s="110">
        <v>11</v>
      </c>
      <c r="C28" s="110" t="s">
        <v>1678</v>
      </c>
      <c r="D28" s="286">
        <f>D26+2</f>
        <v>18011</v>
      </c>
      <c r="E28" s="36" t="s">
        <v>1599</v>
      </c>
      <c r="F28" s="265" t="s">
        <v>1729</v>
      </c>
      <c r="G28" s="135" t="s">
        <v>1560</v>
      </c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16"/>
      <c r="Z28" s="16"/>
      <c r="AA28" s="16"/>
    </row>
    <row r="29" spans="1:27" ht="16.5" customHeight="1">
      <c r="A29" s="253"/>
      <c r="B29" s="110">
        <v>12</v>
      </c>
      <c r="C29" s="110" t="s">
        <v>1679</v>
      </c>
      <c r="D29" s="219"/>
      <c r="E29" s="36" t="s">
        <v>1667</v>
      </c>
      <c r="F29" s="219"/>
      <c r="G29" s="36" t="s">
        <v>1560</v>
      </c>
      <c r="H29" s="36" t="s">
        <v>1740</v>
      </c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16"/>
      <c r="Z29" s="16"/>
      <c r="AA29" s="16"/>
    </row>
    <row r="30" spans="1:27" ht="16.5" customHeight="1">
      <c r="A30" s="253"/>
      <c r="B30" s="129">
        <v>13</v>
      </c>
      <c r="C30" s="110" t="s">
        <v>1681</v>
      </c>
      <c r="D30" s="286">
        <f>D28+2</f>
        <v>18013</v>
      </c>
      <c r="E30" s="69" t="s">
        <v>1599</v>
      </c>
      <c r="F30" s="266" t="s">
        <v>1741</v>
      </c>
      <c r="G30" s="135" t="s">
        <v>1560</v>
      </c>
      <c r="H30" s="152" t="s">
        <v>1742</v>
      </c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16"/>
      <c r="Z30" s="16"/>
      <c r="AA30" s="16"/>
    </row>
    <row r="31" spans="1:27" ht="16.5" customHeight="1">
      <c r="A31" s="253"/>
      <c r="B31" s="125">
        <v>14</v>
      </c>
      <c r="C31" s="110" t="s">
        <v>1682</v>
      </c>
      <c r="D31" s="219"/>
      <c r="E31" s="74" t="s">
        <v>1667</v>
      </c>
      <c r="F31" s="219"/>
      <c r="G31" s="153" t="s">
        <v>1560</v>
      </c>
      <c r="H31" s="153" t="s">
        <v>1743</v>
      </c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16"/>
      <c r="Z31" s="16"/>
      <c r="AA31" s="16"/>
    </row>
    <row r="32" spans="1:27" ht="16.5" customHeight="1">
      <c r="A32" s="253"/>
      <c r="B32" s="125">
        <v>15</v>
      </c>
      <c r="C32" s="110" t="s">
        <v>1684</v>
      </c>
      <c r="D32" s="286">
        <f>D30+2</f>
        <v>18015</v>
      </c>
      <c r="E32" s="74" t="s">
        <v>1599</v>
      </c>
      <c r="F32" s="267" t="s">
        <v>1744</v>
      </c>
      <c r="G32" s="135" t="s">
        <v>1560</v>
      </c>
      <c r="H32" s="152" t="s">
        <v>1745</v>
      </c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16"/>
      <c r="Z32" s="16"/>
      <c r="AA32" s="16"/>
    </row>
    <row r="33" spans="1:27" ht="16.5" customHeight="1">
      <c r="A33" s="253"/>
      <c r="B33" s="125">
        <v>16</v>
      </c>
      <c r="C33" s="110" t="s">
        <v>1685</v>
      </c>
      <c r="D33" s="219"/>
      <c r="E33" s="74" t="s">
        <v>1667</v>
      </c>
      <c r="F33" s="219"/>
      <c r="G33" s="153" t="s">
        <v>1560</v>
      </c>
      <c r="H33" s="153" t="s">
        <v>1743</v>
      </c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16"/>
      <c r="Z33" s="16"/>
      <c r="AA33" s="16"/>
    </row>
    <row r="34" spans="1:27" ht="16.5" customHeight="1">
      <c r="A34" s="253"/>
      <c r="B34" s="125">
        <v>17</v>
      </c>
      <c r="C34" s="110" t="s">
        <v>1687</v>
      </c>
      <c r="D34" s="286">
        <f>D32+2</f>
        <v>18017</v>
      </c>
      <c r="E34" s="74" t="s">
        <v>1599</v>
      </c>
      <c r="F34" s="267" t="s">
        <v>1746</v>
      </c>
      <c r="G34" s="135" t="s">
        <v>1560</v>
      </c>
      <c r="H34" s="152" t="s">
        <v>1747</v>
      </c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16"/>
      <c r="Z34" s="16"/>
      <c r="AA34" s="16"/>
    </row>
    <row r="35" spans="1:27" ht="16.5" customHeight="1">
      <c r="A35" s="253"/>
      <c r="B35" s="125">
        <v>18</v>
      </c>
      <c r="C35" s="110" t="s">
        <v>1688</v>
      </c>
      <c r="D35" s="219"/>
      <c r="E35" s="74" t="s">
        <v>1667</v>
      </c>
      <c r="F35" s="219"/>
      <c r="G35" s="153" t="s">
        <v>1560</v>
      </c>
      <c r="H35" s="153" t="s">
        <v>1743</v>
      </c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16"/>
      <c r="Z35" s="16"/>
      <c r="AA35" s="16"/>
    </row>
    <row r="36" spans="1:27" ht="16.5" customHeight="1">
      <c r="A36" s="253"/>
      <c r="B36" s="125">
        <v>19</v>
      </c>
      <c r="C36" s="110" t="s">
        <v>1690</v>
      </c>
      <c r="D36" s="286">
        <f>D34+2</f>
        <v>18019</v>
      </c>
      <c r="E36" s="74" t="s">
        <v>1599</v>
      </c>
      <c r="F36" s="267" t="s">
        <v>1748</v>
      </c>
      <c r="G36" s="135" t="s">
        <v>1560</v>
      </c>
      <c r="H36" s="152" t="s">
        <v>1749</v>
      </c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16"/>
      <c r="Z36" s="16"/>
      <c r="AA36" s="16"/>
    </row>
    <row r="37" spans="1:27" ht="16.5" customHeight="1">
      <c r="A37" s="253"/>
      <c r="B37" s="125">
        <v>20</v>
      </c>
      <c r="C37" s="110" t="s">
        <v>1691</v>
      </c>
      <c r="D37" s="219"/>
      <c r="E37" s="74" t="s">
        <v>1667</v>
      </c>
      <c r="F37" s="219"/>
      <c r="G37" s="153" t="s">
        <v>1560</v>
      </c>
      <c r="H37" s="153" t="s">
        <v>1743</v>
      </c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16"/>
      <c r="Z37" s="16"/>
      <c r="AA37" s="16"/>
    </row>
    <row r="38" spans="1:27" ht="16.5" customHeight="1">
      <c r="A38" s="253"/>
      <c r="B38" s="125">
        <v>21</v>
      </c>
      <c r="C38" s="110" t="s">
        <v>1693</v>
      </c>
      <c r="D38" s="286">
        <f>D36+2</f>
        <v>18021</v>
      </c>
      <c r="E38" s="74" t="s">
        <v>1599</v>
      </c>
      <c r="F38" s="267" t="s">
        <v>1750</v>
      </c>
      <c r="G38" s="135" t="s">
        <v>1560</v>
      </c>
      <c r="H38" s="152" t="s">
        <v>1751</v>
      </c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16"/>
      <c r="Z38" s="16"/>
      <c r="AA38" s="16"/>
    </row>
    <row r="39" spans="1:27" ht="16.5" customHeight="1">
      <c r="A39" s="253"/>
      <c r="B39" s="125">
        <v>22</v>
      </c>
      <c r="C39" s="110" t="s">
        <v>1694</v>
      </c>
      <c r="D39" s="219"/>
      <c r="E39" s="74" t="s">
        <v>1667</v>
      </c>
      <c r="F39" s="219"/>
      <c r="G39" s="153" t="s">
        <v>1560</v>
      </c>
      <c r="H39" s="153" t="s">
        <v>1743</v>
      </c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16"/>
      <c r="Z39" s="16"/>
      <c r="AA39" s="16"/>
    </row>
    <row r="40" spans="1:27" ht="16.5" customHeight="1">
      <c r="A40" s="253"/>
      <c r="B40" s="125">
        <v>23</v>
      </c>
      <c r="C40" s="110" t="s">
        <v>1696</v>
      </c>
      <c r="D40" s="286">
        <f>D38+2</f>
        <v>18023</v>
      </c>
      <c r="E40" s="74" t="s">
        <v>1599</v>
      </c>
      <c r="F40" s="267" t="s">
        <v>1752</v>
      </c>
      <c r="G40" s="135" t="s">
        <v>1560</v>
      </c>
      <c r="H40" s="152" t="s">
        <v>1753</v>
      </c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16"/>
      <c r="Z40" s="16"/>
      <c r="AA40" s="16"/>
    </row>
    <row r="41" spans="1:27" ht="16.5" customHeight="1">
      <c r="A41" s="253"/>
      <c r="B41" s="125">
        <v>24</v>
      </c>
      <c r="C41" s="110" t="s">
        <v>1697</v>
      </c>
      <c r="D41" s="219"/>
      <c r="E41" s="74" t="s">
        <v>1667</v>
      </c>
      <c r="F41" s="219"/>
      <c r="G41" s="153" t="s">
        <v>1560</v>
      </c>
      <c r="H41" s="153" t="s">
        <v>1743</v>
      </c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16"/>
      <c r="Z41" s="16"/>
      <c r="AA41" s="16"/>
    </row>
    <row r="42" spans="1:27" ht="16.5" customHeight="1">
      <c r="A42" s="253"/>
      <c r="B42" s="125">
        <v>25</v>
      </c>
      <c r="C42" s="110" t="s">
        <v>1699</v>
      </c>
      <c r="D42" s="286">
        <f>D40+2</f>
        <v>18025</v>
      </c>
      <c r="E42" s="74" t="s">
        <v>1599</v>
      </c>
      <c r="F42" s="267" t="s">
        <v>1754</v>
      </c>
      <c r="G42" s="135" t="s">
        <v>1560</v>
      </c>
      <c r="H42" s="152" t="s">
        <v>1755</v>
      </c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16"/>
      <c r="Z42" s="16"/>
      <c r="AA42" s="16"/>
    </row>
    <row r="43" spans="1:27" ht="16.5" customHeight="1">
      <c r="A43" s="253"/>
      <c r="B43" s="125">
        <v>26</v>
      </c>
      <c r="C43" s="110" t="s">
        <v>1700</v>
      </c>
      <c r="D43" s="219"/>
      <c r="E43" s="74" t="s">
        <v>1667</v>
      </c>
      <c r="F43" s="219"/>
      <c r="G43" s="153" t="s">
        <v>1560</v>
      </c>
      <c r="H43" s="153" t="s">
        <v>1743</v>
      </c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16"/>
      <c r="Z43" s="16"/>
      <c r="AA43" s="16"/>
    </row>
    <row r="44" spans="1:27" ht="16.5" customHeight="1">
      <c r="A44" s="253"/>
      <c r="B44" s="125">
        <v>27</v>
      </c>
      <c r="C44" s="110" t="s">
        <v>1702</v>
      </c>
      <c r="D44" s="286">
        <f>D42+2</f>
        <v>18027</v>
      </c>
      <c r="E44" s="74" t="s">
        <v>1599</v>
      </c>
      <c r="F44" s="267" t="s">
        <v>1756</v>
      </c>
      <c r="G44" s="135" t="s">
        <v>1560</v>
      </c>
      <c r="H44" s="152" t="s">
        <v>1757</v>
      </c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16"/>
      <c r="Z44" s="16"/>
      <c r="AA44" s="16"/>
    </row>
    <row r="45" spans="1:27" ht="16.5" customHeight="1">
      <c r="A45" s="253"/>
      <c r="B45" s="125">
        <v>28</v>
      </c>
      <c r="C45" s="110" t="s">
        <v>1703</v>
      </c>
      <c r="D45" s="219"/>
      <c r="E45" s="74" t="s">
        <v>1667</v>
      </c>
      <c r="F45" s="219"/>
      <c r="G45" s="153" t="s">
        <v>1560</v>
      </c>
      <c r="H45" s="153" t="s">
        <v>1758</v>
      </c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16"/>
      <c r="Z45" s="16"/>
      <c r="AA45" s="16"/>
    </row>
    <row r="46" spans="1:27" ht="16.5" customHeight="1">
      <c r="A46" s="253"/>
      <c r="B46" s="110">
        <v>29</v>
      </c>
      <c r="C46" s="110" t="s">
        <v>1705</v>
      </c>
      <c r="D46" s="286">
        <f>D44+2</f>
        <v>18029</v>
      </c>
      <c r="E46" s="36" t="s">
        <v>1599</v>
      </c>
      <c r="F46" s="265" t="s">
        <v>1725</v>
      </c>
      <c r="G46" s="135" t="s">
        <v>1560</v>
      </c>
      <c r="H46" s="36" t="s">
        <v>1759</v>
      </c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16"/>
      <c r="Z46" s="16"/>
      <c r="AA46" s="16"/>
    </row>
    <row r="47" spans="1:27" ht="16.5" customHeight="1">
      <c r="A47" s="253"/>
      <c r="B47" s="110">
        <v>30</v>
      </c>
      <c r="C47" s="110" t="s">
        <v>1706</v>
      </c>
      <c r="D47" s="219"/>
      <c r="E47" s="36" t="s">
        <v>1667</v>
      </c>
      <c r="F47" s="219"/>
      <c r="G47" s="36" t="s">
        <v>1560</v>
      </c>
      <c r="H47" s="36" t="s">
        <v>1760</v>
      </c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16"/>
      <c r="Z47" s="16"/>
      <c r="AA47" s="16"/>
    </row>
    <row r="48" spans="1:27" ht="16.5" customHeight="1">
      <c r="A48" s="253"/>
      <c r="B48" s="110">
        <v>31</v>
      </c>
      <c r="C48" s="110" t="s">
        <v>1761</v>
      </c>
      <c r="D48" s="289">
        <f>D46+2</f>
        <v>18031</v>
      </c>
      <c r="E48" s="36" t="s">
        <v>1599</v>
      </c>
      <c r="F48" s="265" t="s">
        <v>1725</v>
      </c>
      <c r="G48" s="135" t="s">
        <v>1560</v>
      </c>
      <c r="H48" s="36" t="s">
        <v>1762</v>
      </c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16"/>
      <c r="Z48" s="16"/>
      <c r="AA48" s="16"/>
    </row>
    <row r="49" spans="1:27" ht="16.5" customHeight="1">
      <c r="A49" s="254"/>
      <c r="B49" s="110">
        <v>32</v>
      </c>
      <c r="C49" s="110" t="s">
        <v>1763</v>
      </c>
      <c r="D49" s="219"/>
      <c r="E49" s="36" t="s">
        <v>1667</v>
      </c>
      <c r="F49" s="219"/>
      <c r="G49" s="36" t="s">
        <v>1560</v>
      </c>
      <c r="H49" s="36" t="s">
        <v>1764</v>
      </c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16"/>
      <c r="Z49" s="16"/>
      <c r="AA49" s="16"/>
    </row>
    <row r="50" spans="1:27" ht="16.5" customHeight="1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16"/>
      <c r="Z50" s="16"/>
      <c r="AA50" s="16"/>
    </row>
    <row r="51" spans="1:27" ht="16.5" customHeight="1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16"/>
      <c r="Z51" s="16"/>
      <c r="AA51" s="16"/>
    </row>
    <row r="52" spans="1:27" ht="16.5" customHeight="1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16"/>
      <c r="Z52" s="16"/>
      <c r="AA52" s="16"/>
    </row>
    <row r="53" spans="1:27" ht="16.5" customHeight="1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16"/>
      <c r="Z53" s="16"/>
      <c r="AA53" s="16"/>
    </row>
    <row r="54" spans="1:27" ht="16.5" customHeight="1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16"/>
      <c r="Z54" s="16"/>
      <c r="AA54" s="16"/>
    </row>
    <row r="55" spans="1:27" ht="16.5" customHeight="1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16"/>
      <c r="Z55" s="16"/>
      <c r="AA55" s="16"/>
    </row>
    <row r="56" spans="1:27" ht="16.5" customHeight="1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16"/>
      <c r="Z56" s="16"/>
      <c r="AA56" s="16"/>
    </row>
    <row r="57" spans="1:27" ht="16.5" customHeight="1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16"/>
      <c r="Z57" s="16"/>
      <c r="AA57" s="16"/>
    </row>
    <row r="58" spans="1:27" ht="16.5" customHeight="1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16"/>
      <c r="Z58" s="16"/>
      <c r="AA58" s="16"/>
    </row>
    <row r="59" spans="1:27" ht="16.5" customHeight="1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16"/>
      <c r="Z59" s="16"/>
      <c r="AA59" s="16"/>
    </row>
    <row r="60" spans="1:27" ht="16.5" customHeight="1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16"/>
      <c r="Z60" s="16"/>
      <c r="AA60" s="16"/>
    </row>
    <row r="61" spans="1:27" ht="16.5" customHeight="1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16"/>
      <c r="Z61" s="16"/>
      <c r="AA61" s="16"/>
    </row>
    <row r="62" spans="1:27" ht="16.5" customHeight="1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16"/>
      <c r="Z62" s="16"/>
      <c r="AA62" s="16"/>
    </row>
    <row r="63" spans="1:27" ht="16.5" customHeight="1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16"/>
      <c r="Z63" s="16"/>
      <c r="AA63" s="16"/>
    </row>
    <row r="64" spans="1:27" ht="16.5" customHeight="1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16"/>
      <c r="Z64" s="16"/>
      <c r="AA64" s="16"/>
    </row>
    <row r="65" spans="1:27" ht="16.5" customHeight="1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16"/>
      <c r="Z65" s="16"/>
      <c r="AA65" s="16"/>
    </row>
    <row r="66" spans="1:27" ht="16.5" customHeight="1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16"/>
      <c r="Z66" s="16"/>
      <c r="AA66" s="16"/>
    </row>
    <row r="67" spans="1:27" ht="16.5" customHeight="1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16"/>
      <c r="Z67" s="16"/>
      <c r="AA67" s="16"/>
    </row>
    <row r="68" spans="1:27" ht="16.5" customHeight="1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16"/>
      <c r="Z68" s="16"/>
      <c r="AA68" s="16"/>
    </row>
    <row r="69" spans="1:27" ht="16.5" customHeight="1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16"/>
      <c r="Z69" s="16"/>
      <c r="AA69" s="16"/>
    </row>
    <row r="70" spans="1:27" ht="16.5" customHeight="1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16"/>
      <c r="Z70" s="16"/>
      <c r="AA70" s="16"/>
    </row>
    <row r="71" spans="1:27" ht="16.5" customHeight="1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16"/>
      <c r="Z71" s="16"/>
      <c r="AA71" s="16"/>
    </row>
    <row r="72" spans="1:27" ht="16.5" customHeight="1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16"/>
      <c r="Z72" s="16"/>
      <c r="AA72" s="16"/>
    </row>
    <row r="73" spans="1:27" ht="16.5" customHeight="1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16"/>
      <c r="Z73" s="16"/>
      <c r="AA73" s="16"/>
    </row>
    <row r="74" spans="1:27" ht="16.5" customHeight="1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16"/>
      <c r="Z74" s="16"/>
      <c r="AA74" s="16"/>
    </row>
    <row r="75" spans="1:27" ht="16.5" customHeight="1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16"/>
      <c r="Z75" s="16"/>
      <c r="AA75" s="16"/>
    </row>
    <row r="76" spans="1:27" ht="16.5" customHeight="1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16"/>
      <c r="Z76" s="16"/>
      <c r="AA76" s="16"/>
    </row>
    <row r="77" spans="1:27" ht="16.5" customHeight="1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16"/>
      <c r="Z77" s="16"/>
      <c r="AA77" s="16"/>
    </row>
    <row r="78" spans="1:27" ht="16.5" customHeight="1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16"/>
      <c r="Z78" s="16"/>
      <c r="AA78" s="16"/>
    </row>
    <row r="79" spans="1:27" ht="16.5" customHeight="1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16"/>
      <c r="Z79" s="16"/>
      <c r="AA79" s="16"/>
    </row>
    <row r="80" spans="1:27" ht="16.5" customHeight="1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16"/>
      <c r="Z80" s="16"/>
      <c r="AA80" s="16"/>
    </row>
    <row r="81" spans="1:27" ht="16.5" customHeight="1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16"/>
      <c r="Z81" s="16"/>
      <c r="AA81" s="16"/>
    </row>
    <row r="82" spans="1:27" ht="16.5" customHeight="1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16"/>
      <c r="Z82" s="16"/>
      <c r="AA82" s="16"/>
    </row>
    <row r="83" spans="1:27" ht="16.5" customHeight="1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16"/>
      <c r="Z83" s="16"/>
      <c r="AA83" s="16"/>
    </row>
    <row r="84" spans="1:27" ht="16.5" customHeight="1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16"/>
      <c r="Z84" s="16"/>
      <c r="AA84" s="16"/>
    </row>
    <row r="85" spans="1:27" ht="16.5" customHeight="1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16"/>
      <c r="Z85" s="16"/>
      <c r="AA85" s="16"/>
    </row>
    <row r="86" spans="1:27" ht="16.5" customHeight="1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16"/>
      <c r="Z86" s="16"/>
      <c r="AA86" s="16"/>
    </row>
    <row r="87" spans="1:27" ht="16.5" customHeight="1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16"/>
      <c r="Z87" s="16"/>
      <c r="AA87" s="16"/>
    </row>
    <row r="88" spans="1:27" ht="16.5" customHeight="1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16"/>
      <c r="Z88" s="16"/>
      <c r="AA88" s="16"/>
    </row>
    <row r="89" spans="1:27" ht="16.5" customHeight="1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16"/>
      <c r="Z89" s="16"/>
      <c r="AA89" s="16"/>
    </row>
    <row r="90" spans="1:27" ht="16.5" customHeight="1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16"/>
      <c r="Z90" s="16"/>
      <c r="AA90" s="16"/>
    </row>
    <row r="91" spans="1:27" ht="16.5" customHeight="1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16"/>
      <c r="Z91" s="16"/>
      <c r="AA91" s="16"/>
    </row>
    <row r="92" spans="1:27" ht="16.5" customHeight="1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16"/>
      <c r="Z92" s="16"/>
      <c r="AA92" s="16"/>
    </row>
    <row r="93" spans="1:27" ht="16.5" customHeight="1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16"/>
      <c r="Z93" s="16"/>
      <c r="AA93" s="16"/>
    </row>
    <row r="94" spans="1:27" ht="16.5" customHeight="1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16"/>
      <c r="Z94" s="16"/>
      <c r="AA94" s="16"/>
    </row>
    <row r="95" spans="1:27" ht="16.5" customHeight="1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16"/>
      <c r="Z95" s="16"/>
      <c r="AA95" s="16"/>
    </row>
    <row r="96" spans="1:27" ht="16.5" customHeight="1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16"/>
      <c r="Z96" s="16"/>
      <c r="AA96" s="16"/>
    </row>
    <row r="97" spans="1:27" ht="16.5" customHeight="1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16"/>
      <c r="Z97" s="16"/>
      <c r="AA97" s="16"/>
    </row>
    <row r="98" spans="1:27" ht="16.5" customHeight="1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16"/>
      <c r="Z98" s="16"/>
      <c r="AA98" s="16"/>
    </row>
    <row r="99" spans="1:27" ht="16.5" customHeight="1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16"/>
      <c r="Z99" s="16"/>
      <c r="AA99" s="16"/>
    </row>
    <row r="100" spans="1:27" ht="16.5" customHeight="1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16"/>
      <c r="Z100" s="16"/>
      <c r="AA100" s="16"/>
    </row>
    <row r="101" spans="1:27" ht="16.5" customHeight="1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16"/>
      <c r="Z101" s="16"/>
      <c r="AA101" s="16"/>
    </row>
    <row r="102" spans="1:27" ht="16.5" customHeight="1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16"/>
      <c r="Z102" s="16"/>
      <c r="AA102" s="16"/>
    </row>
    <row r="103" spans="1:27" ht="16.5" customHeight="1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16"/>
      <c r="Z103" s="16"/>
      <c r="AA103" s="16"/>
    </row>
    <row r="104" spans="1:27" ht="16.5" customHeight="1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16"/>
      <c r="Z104" s="16"/>
      <c r="AA104" s="16"/>
    </row>
    <row r="105" spans="1:27" ht="16.5" customHeight="1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16"/>
      <c r="Z105" s="16"/>
      <c r="AA105" s="16"/>
    </row>
    <row r="106" spans="1:27" ht="16.5" customHeight="1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16"/>
      <c r="Z106" s="16"/>
      <c r="AA106" s="16"/>
    </row>
    <row r="107" spans="1:27" ht="16.5" customHeight="1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16"/>
      <c r="Z107" s="16"/>
      <c r="AA107" s="16"/>
    </row>
    <row r="108" spans="1:27" ht="16.5" customHeight="1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16"/>
      <c r="Z108" s="16"/>
      <c r="AA108" s="16"/>
    </row>
    <row r="109" spans="1:27" ht="16.5" customHeight="1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16"/>
      <c r="Z109" s="16"/>
      <c r="AA109" s="16"/>
    </row>
    <row r="110" spans="1:27" ht="16.5" customHeight="1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16"/>
      <c r="Z110" s="16"/>
      <c r="AA110" s="16"/>
    </row>
    <row r="111" spans="1:27" ht="16.5" customHeight="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16"/>
      <c r="Z111" s="16"/>
      <c r="AA111" s="16"/>
    </row>
    <row r="112" spans="1:27" ht="16.5" customHeight="1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16"/>
      <c r="Z112" s="16"/>
      <c r="AA112" s="16"/>
    </row>
    <row r="113" spans="1:27" ht="16.5" customHeight="1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16"/>
      <c r="Z113" s="16"/>
      <c r="AA113" s="16"/>
    </row>
    <row r="114" spans="1:27" ht="16.5" customHeight="1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16"/>
      <c r="Z114" s="16"/>
      <c r="AA114" s="16"/>
    </row>
    <row r="115" spans="1:27" ht="16.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16"/>
      <c r="Z115" s="16"/>
      <c r="AA115" s="16"/>
    </row>
    <row r="116" spans="1:27" ht="16.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16"/>
      <c r="Z116" s="16"/>
      <c r="AA116" s="16"/>
    </row>
    <row r="117" spans="1:27" ht="16.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16"/>
      <c r="Z117" s="16"/>
      <c r="AA117" s="16"/>
    </row>
    <row r="118" spans="1:27" ht="16.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16"/>
      <c r="Z118" s="16"/>
      <c r="AA118" s="16"/>
    </row>
    <row r="119" spans="1:27" ht="16.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16"/>
      <c r="Z119" s="16"/>
      <c r="AA119" s="16"/>
    </row>
    <row r="120" spans="1:27" ht="16.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16"/>
      <c r="Z120" s="16"/>
      <c r="AA120" s="16"/>
    </row>
    <row r="121" spans="1:27" ht="16.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16"/>
      <c r="Z121" s="16"/>
      <c r="AA121" s="16"/>
    </row>
    <row r="122" spans="1:27" ht="16.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16"/>
      <c r="Z122" s="16"/>
      <c r="AA122" s="16"/>
    </row>
    <row r="123" spans="1:27" ht="16.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16"/>
      <c r="Z123" s="16"/>
      <c r="AA123" s="16"/>
    </row>
    <row r="124" spans="1:27" ht="16.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16"/>
      <c r="Z124" s="16"/>
      <c r="AA124" s="16"/>
    </row>
    <row r="125" spans="1:27" ht="16.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16"/>
      <c r="Z125" s="16"/>
      <c r="AA125" s="16"/>
    </row>
    <row r="126" spans="1:27" ht="16.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16"/>
      <c r="Z126" s="16"/>
      <c r="AA126" s="16"/>
    </row>
    <row r="127" spans="1:27" ht="16.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16"/>
      <c r="Z127" s="16"/>
      <c r="AA127" s="16"/>
    </row>
    <row r="128" spans="1:27" ht="16.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16"/>
      <c r="Z128" s="16"/>
      <c r="AA128" s="16"/>
    </row>
    <row r="129" spans="1:27" ht="16.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16"/>
      <c r="Z129" s="16"/>
      <c r="AA129" s="16"/>
    </row>
    <row r="130" spans="1:27" ht="16.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16"/>
      <c r="Z130" s="16"/>
      <c r="AA130" s="16"/>
    </row>
    <row r="131" spans="1:27" ht="16.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16"/>
      <c r="Z131" s="16"/>
      <c r="AA131" s="16"/>
    </row>
    <row r="132" spans="1:27" ht="16.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16"/>
      <c r="Z132" s="16"/>
      <c r="AA132" s="16"/>
    </row>
    <row r="133" spans="1:27" ht="16.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16"/>
      <c r="Z133" s="16"/>
      <c r="AA133" s="16"/>
    </row>
    <row r="134" spans="1:27" ht="16.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16"/>
      <c r="Z134" s="16"/>
      <c r="AA134" s="16"/>
    </row>
    <row r="135" spans="1:27" ht="16.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16"/>
      <c r="Z135" s="16"/>
      <c r="AA135" s="16"/>
    </row>
    <row r="136" spans="1:27" ht="16.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16"/>
      <c r="Z136" s="16"/>
      <c r="AA136" s="16"/>
    </row>
    <row r="137" spans="1:27" ht="16.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16"/>
      <c r="Z137" s="16"/>
      <c r="AA137" s="16"/>
    </row>
    <row r="138" spans="1:27" ht="16.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16"/>
      <c r="Z138" s="16"/>
      <c r="AA138" s="16"/>
    </row>
    <row r="139" spans="1:27" ht="16.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16"/>
      <c r="Z139" s="16"/>
      <c r="AA139" s="16"/>
    </row>
    <row r="140" spans="1:27" ht="16.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16"/>
      <c r="Z140" s="16"/>
      <c r="AA140" s="16"/>
    </row>
    <row r="141" spans="1:27" ht="16.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16"/>
      <c r="Z141" s="16"/>
      <c r="AA141" s="16"/>
    </row>
    <row r="142" spans="1:27" ht="16.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16"/>
      <c r="Z142" s="16"/>
      <c r="AA142" s="16"/>
    </row>
    <row r="143" spans="1:27" ht="16.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16"/>
      <c r="Z143" s="16"/>
      <c r="AA143" s="16"/>
    </row>
    <row r="144" spans="1:27" ht="16.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16"/>
      <c r="Z144" s="16"/>
      <c r="AA144" s="16"/>
    </row>
    <row r="145" spans="1:27" ht="16.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16"/>
      <c r="Z145" s="16"/>
      <c r="AA145" s="16"/>
    </row>
    <row r="146" spans="1:27" ht="16.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16"/>
      <c r="Z146" s="16"/>
      <c r="AA146" s="16"/>
    </row>
    <row r="147" spans="1:27" ht="16.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16"/>
      <c r="Z147" s="16"/>
      <c r="AA147" s="16"/>
    </row>
    <row r="148" spans="1:27" ht="16.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16"/>
      <c r="Z148" s="16"/>
      <c r="AA148" s="16"/>
    </row>
    <row r="149" spans="1:27" ht="16.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16"/>
      <c r="Z149" s="16"/>
      <c r="AA149" s="16"/>
    </row>
    <row r="150" spans="1:27" ht="16.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16"/>
      <c r="Z150" s="16"/>
      <c r="AA150" s="16"/>
    </row>
    <row r="151" spans="1:27" ht="16.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16"/>
      <c r="Z151" s="16"/>
      <c r="AA151" s="16"/>
    </row>
    <row r="152" spans="1:27" ht="16.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16"/>
      <c r="Z152" s="16"/>
      <c r="AA152" s="16"/>
    </row>
    <row r="153" spans="1:27" ht="16.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16"/>
      <c r="Z153" s="16"/>
      <c r="AA153" s="16"/>
    </row>
    <row r="154" spans="1:27" ht="16.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16"/>
      <c r="Z154" s="16"/>
      <c r="AA154" s="16"/>
    </row>
    <row r="155" spans="1:27" ht="16.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16"/>
      <c r="Z155" s="16"/>
      <c r="AA155" s="16"/>
    </row>
    <row r="156" spans="1:27" ht="16.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16"/>
      <c r="Z156" s="16"/>
      <c r="AA156" s="16"/>
    </row>
    <row r="157" spans="1:27" ht="16.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16"/>
      <c r="Z157" s="16"/>
      <c r="AA157" s="16"/>
    </row>
    <row r="158" spans="1:27" ht="16.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16"/>
      <c r="Z158" s="16"/>
      <c r="AA158" s="16"/>
    </row>
    <row r="159" spans="1:27" ht="16.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16"/>
      <c r="Z159" s="16"/>
      <c r="AA159" s="16"/>
    </row>
    <row r="160" spans="1:27" ht="16.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16"/>
      <c r="Z160" s="16"/>
      <c r="AA160" s="16"/>
    </row>
    <row r="161" spans="1:27" ht="16.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16"/>
      <c r="Z161" s="16"/>
      <c r="AA161" s="16"/>
    </row>
    <row r="162" spans="1:27" ht="16.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16"/>
      <c r="Z162" s="16"/>
      <c r="AA162" s="16"/>
    </row>
    <row r="163" spans="1:27" ht="16.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16"/>
      <c r="Z163" s="16"/>
      <c r="AA163" s="16"/>
    </row>
    <row r="164" spans="1:27" ht="16.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16"/>
      <c r="Z164" s="16"/>
      <c r="AA164" s="16"/>
    </row>
    <row r="165" spans="1:27" ht="16.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16"/>
      <c r="Z165" s="16"/>
      <c r="AA165" s="16"/>
    </row>
    <row r="166" spans="1:27" ht="16.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16"/>
      <c r="Z166" s="16"/>
      <c r="AA166" s="16"/>
    </row>
    <row r="167" spans="1:27" ht="16.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16"/>
      <c r="Z167" s="16"/>
      <c r="AA167" s="16"/>
    </row>
    <row r="168" spans="1:27" ht="16.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16"/>
      <c r="Z168" s="16"/>
      <c r="AA168" s="16"/>
    </row>
    <row r="169" spans="1:27" ht="16.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16"/>
      <c r="Z169" s="16"/>
      <c r="AA169" s="16"/>
    </row>
    <row r="170" spans="1:27" ht="16.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16"/>
      <c r="Z170" s="16"/>
      <c r="AA170" s="16"/>
    </row>
    <row r="171" spans="1:27" ht="16.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16"/>
      <c r="Z171" s="16"/>
      <c r="AA171" s="16"/>
    </row>
    <row r="172" spans="1:27" ht="16.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16"/>
      <c r="Z172" s="16"/>
      <c r="AA172" s="16"/>
    </row>
    <row r="173" spans="1:27" ht="16.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16"/>
      <c r="Z173" s="16"/>
      <c r="AA173" s="16"/>
    </row>
    <row r="174" spans="1:27" ht="16.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16"/>
      <c r="Z174" s="16"/>
      <c r="AA174" s="16"/>
    </row>
    <row r="175" spans="1:27" ht="16.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16"/>
      <c r="Z175" s="16"/>
      <c r="AA175" s="16"/>
    </row>
    <row r="176" spans="1:27" ht="16.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16"/>
      <c r="Z176" s="16"/>
      <c r="AA176" s="16"/>
    </row>
    <row r="177" spans="1:27" ht="16.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16"/>
      <c r="Z177" s="16"/>
      <c r="AA177" s="16"/>
    </row>
    <row r="178" spans="1:27" ht="16.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16"/>
      <c r="Z178" s="16"/>
      <c r="AA178" s="16"/>
    </row>
    <row r="179" spans="1:27" ht="16.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16"/>
      <c r="Z179" s="16"/>
      <c r="AA179" s="16"/>
    </row>
    <row r="180" spans="1:27" ht="16.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16"/>
      <c r="Z180" s="16"/>
      <c r="AA180" s="16"/>
    </row>
    <row r="181" spans="1:27" ht="16.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16"/>
      <c r="Z181" s="16"/>
      <c r="AA181" s="16"/>
    </row>
    <row r="182" spans="1:27" ht="16.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16"/>
      <c r="Z182" s="16"/>
      <c r="AA182" s="16"/>
    </row>
    <row r="183" spans="1:27" ht="16.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16"/>
      <c r="Z183" s="16"/>
      <c r="AA183" s="16"/>
    </row>
    <row r="184" spans="1:27" ht="16.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16"/>
      <c r="Z184" s="16"/>
      <c r="AA184" s="16"/>
    </row>
    <row r="185" spans="1:27" ht="16.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16"/>
      <c r="Z185" s="16"/>
      <c r="AA185" s="16"/>
    </row>
    <row r="186" spans="1:27" ht="16.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16"/>
      <c r="Z186" s="16"/>
      <c r="AA186" s="16"/>
    </row>
    <row r="187" spans="1:27" ht="16.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16"/>
      <c r="Z187" s="16"/>
      <c r="AA187" s="16"/>
    </row>
    <row r="188" spans="1:27" ht="16.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16"/>
      <c r="Z188" s="16"/>
      <c r="AA188" s="16"/>
    </row>
    <row r="189" spans="1:27" ht="16.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16"/>
      <c r="Z189" s="16"/>
      <c r="AA189" s="16"/>
    </row>
    <row r="190" spans="1:27" ht="16.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16"/>
      <c r="Z190" s="16"/>
      <c r="AA190" s="16"/>
    </row>
    <row r="191" spans="1:27" ht="16.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16"/>
      <c r="Z191" s="16"/>
      <c r="AA191" s="16"/>
    </row>
    <row r="192" spans="1:27" ht="16.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16"/>
      <c r="Z192" s="16"/>
      <c r="AA192" s="16"/>
    </row>
    <row r="193" spans="1:27" ht="16.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16"/>
      <c r="Z193" s="16"/>
      <c r="AA193" s="16"/>
    </row>
    <row r="194" spans="1:27" ht="16.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16"/>
      <c r="Z194" s="16"/>
      <c r="AA194" s="16"/>
    </row>
    <row r="195" spans="1:27" ht="16.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16"/>
      <c r="Z195" s="16"/>
      <c r="AA195" s="16"/>
    </row>
    <row r="196" spans="1:27" ht="16.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16"/>
      <c r="Z196" s="16"/>
      <c r="AA196" s="16"/>
    </row>
    <row r="197" spans="1:27" ht="16.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16"/>
      <c r="Z197" s="16"/>
      <c r="AA197" s="16"/>
    </row>
    <row r="198" spans="1:27" ht="16.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16"/>
      <c r="Z198" s="16"/>
      <c r="AA198" s="16"/>
    </row>
    <row r="199" spans="1:27" ht="16.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16"/>
      <c r="Z199" s="16"/>
      <c r="AA199" s="16"/>
    </row>
    <row r="200" spans="1:27" ht="16.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16"/>
      <c r="Z200" s="16"/>
      <c r="AA200" s="16"/>
    </row>
    <row r="201" spans="1:27" ht="16.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16"/>
      <c r="Z201" s="16"/>
      <c r="AA201" s="16"/>
    </row>
    <row r="202" spans="1:27" ht="16.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16"/>
      <c r="Z202" s="16"/>
      <c r="AA202" s="16"/>
    </row>
    <row r="203" spans="1:27" ht="16.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16"/>
      <c r="Z203" s="16"/>
      <c r="AA203" s="16"/>
    </row>
    <row r="204" spans="1:27" ht="16.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16"/>
      <c r="Z204" s="16"/>
      <c r="AA204" s="16"/>
    </row>
    <row r="205" spans="1:27" ht="16.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16"/>
      <c r="Z205" s="16"/>
      <c r="AA205" s="16"/>
    </row>
    <row r="206" spans="1:27" ht="16.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16"/>
      <c r="Z206" s="16"/>
      <c r="AA206" s="16"/>
    </row>
    <row r="207" spans="1:27" ht="16.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16"/>
      <c r="Z207" s="16"/>
      <c r="AA207" s="16"/>
    </row>
    <row r="208" spans="1:27" ht="16.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16"/>
      <c r="Z208" s="16"/>
      <c r="AA208" s="16"/>
    </row>
    <row r="209" spans="1:27" ht="16.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16"/>
      <c r="Z209" s="16"/>
      <c r="AA209" s="16"/>
    </row>
    <row r="210" spans="1:27" ht="16.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16"/>
      <c r="Z210" s="16"/>
      <c r="AA210" s="16"/>
    </row>
    <row r="211" spans="1:27" ht="16.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16"/>
      <c r="Z211" s="16"/>
      <c r="AA211" s="16"/>
    </row>
    <row r="212" spans="1:27" ht="16.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16"/>
      <c r="Z212" s="16"/>
      <c r="AA212" s="16"/>
    </row>
    <row r="213" spans="1:27" ht="16.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16"/>
      <c r="Z213" s="16"/>
      <c r="AA213" s="16"/>
    </row>
    <row r="214" spans="1:27" ht="16.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16"/>
      <c r="Z214" s="16"/>
      <c r="AA214" s="16"/>
    </row>
    <row r="215" spans="1:27" ht="16.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16"/>
      <c r="Z215" s="16"/>
      <c r="AA215" s="16"/>
    </row>
    <row r="216" spans="1:27" ht="16.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16"/>
      <c r="Z216" s="16"/>
      <c r="AA216" s="16"/>
    </row>
    <row r="217" spans="1:27" ht="16.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16"/>
      <c r="Z217" s="16"/>
      <c r="AA217" s="16"/>
    </row>
    <row r="218" spans="1:27" ht="16.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16"/>
      <c r="Z218" s="16"/>
      <c r="AA218" s="16"/>
    </row>
    <row r="219" spans="1:27" ht="16.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16"/>
      <c r="Z219" s="16"/>
      <c r="AA219" s="16"/>
    </row>
    <row r="220" spans="1:27" ht="16.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16"/>
      <c r="Z220" s="16"/>
      <c r="AA220" s="16"/>
    </row>
    <row r="221" spans="1:27" ht="16.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16"/>
      <c r="Z221" s="16"/>
      <c r="AA221" s="16"/>
    </row>
    <row r="222" spans="1:27" ht="16.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16"/>
      <c r="Z222" s="16"/>
      <c r="AA222" s="16"/>
    </row>
    <row r="223" spans="1:27" ht="16.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16"/>
      <c r="Z223" s="16"/>
      <c r="AA223" s="16"/>
    </row>
    <row r="224" spans="1:27" ht="16.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16"/>
      <c r="Z224" s="16"/>
      <c r="AA224" s="16"/>
    </row>
    <row r="225" spans="1:27" ht="16.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16"/>
      <c r="Z225" s="16"/>
      <c r="AA225" s="16"/>
    </row>
    <row r="226" spans="1:27" ht="16.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16"/>
      <c r="Z226" s="16"/>
      <c r="AA226" s="16"/>
    </row>
    <row r="227" spans="1:27" ht="16.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16"/>
      <c r="Z227" s="16"/>
      <c r="AA227" s="16"/>
    </row>
    <row r="228" spans="1:27" ht="16.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16"/>
      <c r="Z228" s="16"/>
      <c r="AA228" s="16"/>
    </row>
    <row r="229" spans="1:27" ht="16.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16"/>
      <c r="Z229" s="16"/>
      <c r="AA229" s="16"/>
    </row>
    <row r="230" spans="1:27" ht="15.7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</row>
    <row r="231" spans="1:27" ht="15.7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</row>
    <row r="232" spans="1:27" ht="15.7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</row>
    <row r="233" spans="1:27" ht="15.7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</row>
    <row r="234" spans="1:27" ht="15.7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</row>
    <row r="235" spans="1:27" ht="15.7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</row>
    <row r="236" spans="1:27" ht="15.7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</row>
    <row r="237" spans="1:27" ht="15.7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</row>
    <row r="238" spans="1:27" ht="15.7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</row>
    <row r="239" spans="1:27" ht="15.7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</row>
    <row r="240" spans="1:27" ht="15.7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</row>
    <row r="241" spans="1:27" ht="15.7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</row>
    <row r="242" spans="1:27" ht="15.7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</row>
    <row r="243" spans="1:27" ht="15.7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</row>
    <row r="244" spans="1:27" ht="15.7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</row>
    <row r="245" spans="1:27" ht="15.7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</row>
    <row r="246" spans="1:27" ht="15.75" customHeight="1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  <c r="AA246" s="82"/>
    </row>
    <row r="247" spans="1:27" ht="15.75" customHeight="1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  <c r="AA247" s="82"/>
    </row>
    <row r="248" spans="1:27" ht="15.75" customHeight="1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  <c r="AA248" s="82"/>
    </row>
    <row r="249" spans="1:27" ht="15.75" customHeight="1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  <c r="AA249" s="82"/>
    </row>
    <row r="250" spans="1:27" ht="15.75" customHeight="1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  <c r="AA250" s="82"/>
    </row>
    <row r="251" spans="1:27" ht="15.75" customHeight="1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  <c r="AA251" s="82"/>
    </row>
    <row r="252" spans="1:27" ht="15.75" customHeight="1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  <c r="AA252" s="82"/>
    </row>
    <row r="253" spans="1:27" ht="15.75" customHeight="1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  <c r="AA253" s="82"/>
    </row>
    <row r="254" spans="1:27" ht="15.75" customHeight="1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  <c r="AA254" s="82"/>
    </row>
    <row r="255" spans="1:27" ht="15.75" customHeight="1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  <c r="AA255" s="82"/>
    </row>
    <row r="256" spans="1:27" ht="15.75" customHeight="1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  <c r="AA256" s="82"/>
    </row>
    <row r="257" spans="1:27" ht="15.75" customHeight="1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  <c r="AA257" s="82"/>
    </row>
    <row r="258" spans="1:27" ht="15.75" customHeight="1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  <c r="AA258" s="82"/>
    </row>
    <row r="259" spans="1:27" ht="15.75" customHeight="1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  <c r="AA259" s="82"/>
    </row>
    <row r="260" spans="1:27" ht="15.75" customHeight="1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  <c r="AA260" s="82"/>
    </row>
    <row r="261" spans="1:27" ht="15.75" customHeight="1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  <c r="AA261" s="82"/>
    </row>
    <row r="262" spans="1:27" ht="15.75" customHeight="1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  <c r="AA262" s="82"/>
    </row>
    <row r="263" spans="1:27" ht="15.75" customHeight="1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  <c r="AA263" s="82"/>
    </row>
    <row r="264" spans="1:27" ht="15.75" customHeight="1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  <c r="AA264" s="82"/>
    </row>
    <row r="265" spans="1:27" ht="15.75" customHeight="1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  <c r="AA265" s="82"/>
    </row>
    <row r="266" spans="1:27" ht="15.75" customHeight="1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  <c r="AA266" s="82"/>
    </row>
    <row r="267" spans="1:27" ht="15.75" customHeight="1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  <c r="AA267" s="82"/>
    </row>
    <row r="268" spans="1:27" ht="15.75" customHeight="1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  <c r="AA268" s="82"/>
    </row>
    <row r="269" spans="1:27" ht="15.75" customHeight="1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  <c r="AA269" s="82"/>
    </row>
    <row r="270" spans="1:27" ht="15.75" customHeight="1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  <c r="AA270" s="82"/>
    </row>
    <row r="271" spans="1:27" ht="15.75" customHeight="1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  <c r="AA271" s="82"/>
    </row>
    <row r="272" spans="1:27" ht="15.75" customHeight="1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  <c r="AA272" s="82"/>
    </row>
    <row r="273" spans="1:27" ht="15.75" customHeight="1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  <c r="AA273" s="82"/>
    </row>
    <row r="274" spans="1:27" ht="15.75" customHeight="1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  <c r="AA274" s="82"/>
    </row>
    <row r="275" spans="1:27" ht="15.75" customHeight="1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  <c r="AA275" s="82"/>
    </row>
    <row r="276" spans="1:27" ht="15.75" customHeight="1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  <c r="AA276" s="82"/>
    </row>
    <row r="277" spans="1:27" ht="15.75" customHeight="1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  <c r="AA277" s="82"/>
    </row>
    <row r="278" spans="1:27" ht="15.75" customHeight="1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  <c r="AA278" s="82"/>
    </row>
    <row r="279" spans="1:27" ht="15.75" customHeight="1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  <c r="AA279" s="82"/>
    </row>
    <row r="280" spans="1:27" ht="15.75" customHeight="1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  <c r="AA280" s="82"/>
    </row>
    <row r="281" spans="1:27" ht="15.75" customHeight="1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  <c r="AA281" s="82"/>
    </row>
    <row r="282" spans="1:27" ht="15.75" customHeight="1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  <c r="AA282" s="82"/>
    </row>
    <row r="283" spans="1:27" ht="15.75" customHeight="1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  <c r="AA283" s="82"/>
    </row>
    <row r="284" spans="1:27" ht="15.75" customHeight="1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  <c r="AA284" s="82"/>
    </row>
    <row r="285" spans="1:27" ht="15.75" customHeight="1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  <c r="AA285" s="82"/>
    </row>
    <row r="286" spans="1:27" ht="15.75" customHeight="1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  <c r="AA286" s="82"/>
    </row>
    <row r="287" spans="1:27" ht="15.75" customHeight="1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  <c r="AA287" s="82"/>
    </row>
    <row r="288" spans="1:27" ht="15.75" customHeight="1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  <c r="AA288" s="82"/>
    </row>
    <row r="289" spans="1:27" ht="15.75" customHeight="1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  <c r="AA289" s="82"/>
    </row>
    <row r="290" spans="1:27" ht="15.75" customHeight="1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  <c r="AA290" s="82"/>
    </row>
    <row r="291" spans="1:27" ht="15.75" customHeight="1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  <c r="AA291" s="82"/>
    </row>
    <row r="292" spans="1:27" ht="15.75" customHeight="1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  <c r="AA292" s="82"/>
    </row>
    <row r="293" spans="1:27" ht="15.75" customHeight="1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  <c r="AA293" s="82"/>
    </row>
    <row r="294" spans="1:27" ht="15.75" customHeight="1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  <c r="AA294" s="82"/>
    </row>
    <row r="295" spans="1:27" ht="15.75" customHeight="1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  <c r="AA295" s="82"/>
    </row>
    <row r="296" spans="1:27" ht="15.75" customHeight="1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  <c r="AA296" s="82"/>
    </row>
    <row r="297" spans="1:27" ht="15.75" customHeight="1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  <c r="AA297" s="82"/>
    </row>
    <row r="298" spans="1:27" ht="15.75" customHeight="1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  <c r="AA298" s="82"/>
    </row>
    <row r="299" spans="1:27" ht="15.75" customHeight="1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  <c r="AA299" s="82"/>
    </row>
    <row r="300" spans="1:27" ht="15.75" customHeight="1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  <c r="AA300" s="82"/>
    </row>
    <row r="301" spans="1:27" ht="15.75" customHeight="1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  <c r="AA301" s="82"/>
    </row>
    <row r="302" spans="1:27" ht="15.75" customHeight="1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  <c r="AA302" s="82"/>
    </row>
    <row r="303" spans="1:27" ht="15.75" customHeight="1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  <c r="AA303" s="82"/>
    </row>
    <row r="304" spans="1:27" ht="15.75" customHeight="1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  <c r="AA304" s="82"/>
    </row>
    <row r="305" spans="1:27" ht="15.75" customHeight="1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  <c r="AA305" s="82"/>
    </row>
    <row r="306" spans="1:27" ht="15.75" customHeight="1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  <c r="AA306" s="82"/>
    </row>
    <row r="307" spans="1:27" ht="15.75" customHeight="1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  <c r="AA307" s="82"/>
    </row>
    <row r="308" spans="1:27" ht="15.75" customHeight="1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  <c r="AA308" s="82"/>
    </row>
    <row r="309" spans="1:27" ht="15.75" customHeight="1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  <c r="AA309" s="82"/>
    </row>
    <row r="310" spans="1:27" ht="15.75" customHeight="1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  <c r="AA310" s="82"/>
    </row>
    <row r="311" spans="1:27" ht="15.75" customHeight="1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  <c r="AA311" s="82"/>
    </row>
    <row r="312" spans="1:27" ht="15.75" customHeight="1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  <c r="AA312" s="82"/>
    </row>
    <row r="313" spans="1:27" ht="15.75" customHeight="1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  <c r="AA313" s="82"/>
    </row>
    <row r="314" spans="1:27" ht="15.75" customHeight="1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  <c r="AA314" s="82"/>
    </row>
    <row r="315" spans="1:27" ht="15.75" customHeight="1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  <c r="AA315" s="82"/>
    </row>
    <row r="316" spans="1:27" ht="15.75" customHeight="1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  <c r="AA316" s="82"/>
    </row>
    <row r="317" spans="1:27" ht="15.75" customHeight="1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  <c r="AA317" s="82"/>
    </row>
    <row r="318" spans="1:27" ht="15.75" customHeight="1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  <c r="AA318" s="82"/>
    </row>
    <row r="319" spans="1:27" ht="15.75" customHeight="1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  <c r="AA319" s="82"/>
    </row>
    <row r="320" spans="1:27" ht="15.75" customHeight="1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  <c r="AA320" s="82"/>
    </row>
    <row r="321" spans="1:27" ht="15.75" customHeight="1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  <c r="AA321" s="82"/>
    </row>
    <row r="322" spans="1:27" ht="15.75" customHeight="1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  <c r="AA322" s="82"/>
    </row>
    <row r="323" spans="1:27" ht="15.75" customHeight="1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  <c r="AA323" s="82"/>
    </row>
    <row r="324" spans="1:27" ht="15.75" customHeight="1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  <c r="AA324" s="82"/>
    </row>
    <row r="325" spans="1:27" ht="15.75" customHeight="1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  <c r="AA325" s="82"/>
    </row>
    <row r="326" spans="1:27" ht="15.75" customHeight="1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  <c r="AA326" s="82"/>
    </row>
    <row r="327" spans="1:27" ht="15.75" customHeight="1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  <c r="AA327" s="82"/>
    </row>
    <row r="328" spans="1:27" ht="15.75" customHeight="1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  <c r="AA328" s="82"/>
    </row>
    <row r="329" spans="1:27" ht="15.75" customHeight="1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  <c r="AA329" s="82"/>
    </row>
    <row r="330" spans="1:27" ht="15.75" customHeight="1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  <c r="AA330" s="82"/>
    </row>
    <row r="331" spans="1:27" ht="15.75" customHeight="1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  <c r="AA331" s="82"/>
    </row>
    <row r="332" spans="1:27" ht="15.75" customHeight="1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  <c r="AA332" s="82"/>
    </row>
    <row r="333" spans="1:27" ht="15.75" customHeight="1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  <c r="AA333" s="82"/>
    </row>
    <row r="334" spans="1:27" ht="15.75" customHeight="1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  <c r="AA334" s="82"/>
    </row>
    <row r="335" spans="1:27" ht="15.75" customHeight="1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  <c r="AA335" s="82"/>
    </row>
    <row r="336" spans="1:27" ht="15.75" customHeight="1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  <c r="AA336" s="82"/>
    </row>
    <row r="337" spans="1:27" ht="15.75" customHeight="1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  <c r="AA337" s="82"/>
    </row>
    <row r="338" spans="1:27" ht="15.75" customHeight="1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  <c r="AA338" s="82"/>
    </row>
    <row r="339" spans="1:27" ht="15.75" customHeight="1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  <c r="AA339" s="82"/>
    </row>
    <row r="340" spans="1:27" ht="15.75" customHeight="1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  <c r="AA340" s="82"/>
    </row>
    <row r="341" spans="1:27" ht="15.75" customHeight="1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  <c r="AA341" s="82"/>
    </row>
    <row r="342" spans="1:27" ht="15.75" customHeight="1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  <c r="AA342" s="82"/>
    </row>
    <row r="343" spans="1:27" ht="15.75" customHeight="1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  <c r="AA343" s="82"/>
    </row>
    <row r="344" spans="1:27" ht="15.75" customHeight="1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  <c r="AA344" s="82"/>
    </row>
    <row r="345" spans="1:27" ht="15.75" customHeight="1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  <c r="AA345" s="82"/>
    </row>
    <row r="346" spans="1:27" ht="15.75" customHeight="1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  <c r="AA346" s="82"/>
    </row>
    <row r="347" spans="1:27" ht="15.75" customHeight="1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  <c r="AA347" s="82"/>
    </row>
    <row r="348" spans="1:27" ht="15.75" customHeight="1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  <c r="AA348" s="82"/>
    </row>
    <row r="349" spans="1:27" ht="15.75" customHeight="1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  <c r="AA349" s="82"/>
    </row>
    <row r="350" spans="1:27" ht="15.75" customHeight="1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  <c r="AA350" s="82"/>
    </row>
    <row r="351" spans="1:27" ht="15.75" customHeight="1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  <c r="AA351" s="82"/>
    </row>
    <row r="352" spans="1:27" ht="15.75" customHeight="1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  <c r="AA352" s="82"/>
    </row>
    <row r="353" spans="1:27" ht="15.75" customHeight="1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  <c r="AA353" s="82"/>
    </row>
    <row r="354" spans="1:27" ht="15.75" customHeight="1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  <c r="AA354" s="82"/>
    </row>
    <row r="355" spans="1:27" ht="15.75" customHeight="1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  <c r="AA355" s="82"/>
    </row>
    <row r="356" spans="1:27" ht="15.75" customHeight="1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  <c r="AA356" s="82"/>
    </row>
    <row r="357" spans="1:27" ht="15.75" customHeight="1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  <c r="AA357" s="82"/>
    </row>
    <row r="358" spans="1:27" ht="15.75" customHeight="1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  <c r="AA358" s="82"/>
    </row>
    <row r="359" spans="1:27" ht="15.75" customHeight="1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  <c r="AA359" s="82"/>
    </row>
    <row r="360" spans="1:27" ht="15.75" customHeight="1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  <c r="AA360" s="82"/>
    </row>
    <row r="361" spans="1:27" ht="15.75" customHeight="1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  <c r="AA361" s="82"/>
    </row>
    <row r="362" spans="1:27" ht="15.75" customHeight="1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  <c r="AA362" s="82"/>
    </row>
    <row r="363" spans="1:27" ht="15.75" customHeight="1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  <c r="AA363" s="82"/>
    </row>
    <row r="364" spans="1:27" ht="15.75" customHeight="1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  <c r="AA364" s="82"/>
    </row>
    <row r="365" spans="1:27" ht="15.75" customHeight="1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  <c r="AA365" s="82"/>
    </row>
    <row r="366" spans="1:27" ht="15.75" customHeight="1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  <c r="AA366" s="82"/>
    </row>
    <row r="367" spans="1:27" ht="15.75" customHeight="1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  <c r="AA367" s="82"/>
    </row>
    <row r="368" spans="1:27" ht="15.75" customHeight="1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  <c r="AA368" s="82"/>
    </row>
    <row r="369" spans="1:27" ht="15.75" customHeight="1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  <c r="AA369" s="82"/>
    </row>
    <row r="370" spans="1:27" ht="15.75" customHeight="1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  <c r="AA370" s="82"/>
    </row>
    <row r="371" spans="1:27" ht="15.75" customHeight="1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  <c r="AA371" s="82"/>
    </row>
    <row r="372" spans="1:27" ht="15.75" customHeight="1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  <c r="AA372" s="82"/>
    </row>
    <row r="373" spans="1:27" ht="15.75" customHeight="1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  <c r="AA373" s="82"/>
    </row>
    <row r="374" spans="1:27" ht="15.75" customHeight="1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  <c r="AA374" s="82"/>
    </row>
    <row r="375" spans="1:27" ht="15.75" customHeight="1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  <c r="AA375" s="82"/>
    </row>
    <row r="376" spans="1:27" ht="15.75" customHeight="1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  <c r="AA376" s="82"/>
    </row>
    <row r="377" spans="1:27" ht="15.75" customHeight="1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  <c r="AA377" s="82"/>
    </row>
    <row r="378" spans="1:27" ht="15.75" customHeight="1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  <c r="AA378" s="82"/>
    </row>
    <row r="379" spans="1:27" ht="15.75" customHeight="1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  <c r="AA379" s="82"/>
    </row>
    <row r="380" spans="1:27" ht="15.75" customHeight="1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  <c r="AA380" s="82"/>
    </row>
    <row r="381" spans="1:27" ht="15.75" customHeight="1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  <c r="AA381" s="82"/>
    </row>
    <row r="382" spans="1:27" ht="15.75" customHeight="1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  <c r="AA382" s="82"/>
    </row>
    <row r="383" spans="1:27" ht="15.75" customHeight="1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  <c r="AA383" s="82"/>
    </row>
    <row r="384" spans="1:27" ht="15.75" customHeight="1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  <c r="AA384" s="82"/>
    </row>
    <row r="385" spans="1:27" ht="15.75" customHeight="1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  <c r="AA385" s="82"/>
    </row>
    <row r="386" spans="1:27" ht="15.75" customHeight="1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  <c r="AA386" s="82"/>
    </row>
    <row r="387" spans="1:27" ht="15.75" customHeight="1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  <c r="AA387" s="82"/>
    </row>
    <row r="388" spans="1:27" ht="15.75" customHeight="1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  <c r="AA388" s="82"/>
    </row>
    <row r="389" spans="1:27" ht="15.75" customHeight="1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  <c r="AA389" s="82"/>
    </row>
    <row r="390" spans="1:27" ht="15.75" customHeight="1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  <c r="AA390" s="82"/>
    </row>
    <row r="391" spans="1:27" ht="15.75" customHeight="1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  <c r="AA391" s="82"/>
    </row>
    <row r="392" spans="1:27" ht="15.75" customHeight="1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  <c r="AA392" s="82"/>
    </row>
    <row r="393" spans="1:27" ht="15.75" customHeight="1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  <c r="AA393" s="82"/>
    </row>
    <row r="394" spans="1:27" ht="15.75" customHeight="1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  <c r="AA394" s="82"/>
    </row>
    <row r="395" spans="1:27" ht="15.75" customHeight="1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  <c r="AA395" s="82"/>
    </row>
    <row r="396" spans="1:27" ht="15.75" customHeight="1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  <c r="AA396" s="82"/>
    </row>
    <row r="397" spans="1:27" ht="15.75" customHeight="1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  <c r="AA397" s="82"/>
    </row>
    <row r="398" spans="1:27" ht="15.75" customHeight="1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  <c r="AA398" s="82"/>
    </row>
    <row r="399" spans="1:27" ht="15.75" customHeight="1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  <c r="AA399" s="82"/>
    </row>
    <row r="400" spans="1:27" ht="15.75" customHeight="1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  <c r="AA400" s="82"/>
    </row>
    <row r="401" spans="1:27" ht="15.75" customHeight="1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  <c r="AA401" s="82"/>
    </row>
    <row r="402" spans="1:27" ht="15.75" customHeight="1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  <c r="AA402" s="82"/>
    </row>
    <row r="403" spans="1:27" ht="15.75" customHeight="1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  <c r="AA403" s="82"/>
    </row>
    <row r="404" spans="1:27" ht="15.75" customHeight="1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  <c r="AA404" s="82"/>
    </row>
    <row r="405" spans="1:27" ht="15.75" customHeight="1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  <c r="AA405" s="82"/>
    </row>
    <row r="406" spans="1:27" ht="15.75" customHeight="1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  <c r="AA406" s="82"/>
    </row>
    <row r="407" spans="1:27" ht="15.75" customHeight="1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  <c r="AA407" s="82"/>
    </row>
    <row r="408" spans="1:27" ht="15.75" customHeight="1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  <c r="AA408" s="82"/>
    </row>
    <row r="409" spans="1:27" ht="15.75" customHeight="1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  <c r="AA409" s="82"/>
    </row>
    <row r="410" spans="1:27" ht="15.75" customHeight="1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  <c r="AA410" s="82"/>
    </row>
    <row r="411" spans="1:27" ht="15.75" customHeight="1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  <c r="AA411" s="82"/>
    </row>
    <row r="412" spans="1:27" ht="15.75" customHeight="1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  <c r="AA412" s="82"/>
    </row>
    <row r="413" spans="1:27" ht="15.75" customHeight="1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  <c r="AA413" s="82"/>
    </row>
    <row r="414" spans="1:27" ht="15.75" customHeight="1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  <c r="AA414" s="82"/>
    </row>
    <row r="415" spans="1:27" ht="15.75" customHeight="1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  <c r="AA415" s="82"/>
    </row>
    <row r="416" spans="1:27" ht="15.75" customHeight="1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  <c r="AA416" s="82"/>
    </row>
    <row r="417" spans="1:27" ht="15.75" customHeight="1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  <c r="AA417" s="82"/>
    </row>
    <row r="418" spans="1:27" ht="15.75" customHeight="1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  <c r="AA418" s="82"/>
    </row>
    <row r="419" spans="1:27" ht="15.75" customHeight="1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  <c r="AA419" s="82"/>
    </row>
    <row r="420" spans="1:27" ht="15.75" customHeight="1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  <c r="AA420" s="82"/>
    </row>
    <row r="421" spans="1:27" ht="15.75" customHeight="1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  <c r="AA421" s="82"/>
    </row>
    <row r="422" spans="1:27" ht="15.75" customHeight="1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  <c r="AA422" s="82"/>
    </row>
    <row r="423" spans="1:27" ht="15.75" customHeight="1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  <c r="AA423" s="82"/>
    </row>
    <row r="424" spans="1:27" ht="15.75" customHeight="1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  <c r="AA424" s="82"/>
    </row>
    <row r="425" spans="1:27" ht="15.75" customHeight="1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  <c r="AA425" s="82"/>
    </row>
    <row r="426" spans="1:27" ht="15.75" customHeight="1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  <c r="AA426" s="82"/>
    </row>
    <row r="427" spans="1:27" ht="15.75" customHeight="1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  <c r="AA427" s="82"/>
    </row>
    <row r="428" spans="1:27" ht="15.75" customHeight="1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  <c r="AA428" s="82"/>
    </row>
    <row r="429" spans="1:27" ht="15.75" customHeight="1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  <c r="AA429" s="82"/>
    </row>
    <row r="430" spans="1:27" ht="15.75" customHeight="1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  <c r="AA430" s="82"/>
    </row>
    <row r="431" spans="1:27" ht="15.75" customHeight="1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  <c r="AA431" s="82"/>
    </row>
    <row r="432" spans="1:27" ht="15.75" customHeight="1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  <c r="AA432" s="82"/>
    </row>
    <row r="433" spans="1:27" ht="15.75" customHeight="1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  <c r="AA433" s="82"/>
    </row>
    <row r="434" spans="1:27" ht="15.75" customHeight="1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  <c r="AA434" s="82"/>
    </row>
    <row r="435" spans="1:27" ht="15.75" customHeight="1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  <c r="AA435" s="82"/>
    </row>
    <row r="436" spans="1:27" ht="15.75" customHeight="1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  <c r="AA436" s="82"/>
    </row>
    <row r="437" spans="1:27" ht="15.75" customHeight="1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  <c r="AA437" s="82"/>
    </row>
    <row r="438" spans="1:27" ht="15.75" customHeight="1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  <c r="AA438" s="82"/>
    </row>
    <row r="439" spans="1:27" ht="15.75" customHeight="1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  <c r="AA439" s="82"/>
    </row>
    <row r="440" spans="1:27" ht="15.75" customHeight="1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  <c r="AA440" s="82"/>
    </row>
    <row r="441" spans="1:27" ht="15.75" customHeight="1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  <c r="AA441" s="82"/>
    </row>
    <row r="442" spans="1:27" ht="15.75" customHeight="1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  <c r="AA442" s="82"/>
    </row>
    <row r="443" spans="1:27" ht="15.75" customHeight="1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  <c r="AA443" s="82"/>
    </row>
    <row r="444" spans="1:27" ht="15.75" customHeight="1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  <c r="AA444" s="82"/>
    </row>
    <row r="445" spans="1:27" ht="15.75" customHeight="1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  <c r="AA445" s="82"/>
    </row>
    <row r="446" spans="1:27" ht="15.75" customHeight="1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  <c r="AA446" s="82"/>
    </row>
    <row r="447" spans="1:27" ht="15.75" customHeight="1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  <c r="AA447" s="82"/>
    </row>
    <row r="448" spans="1:27" ht="15.75" customHeight="1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  <c r="AA448" s="82"/>
    </row>
    <row r="449" spans="1:27" ht="15.75" customHeight="1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  <c r="AA449" s="82"/>
    </row>
    <row r="450" spans="1:27" ht="15.75" customHeight="1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  <c r="AA450" s="82"/>
    </row>
    <row r="451" spans="1:27" ht="15.75" customHeight="1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  <c r="AA451" s="82"/>
    </row>
    <row r="452" spans="1:27" ht="15.75" customHeight="1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  <c r="AA452" s="82"/>
    </row>
    <row r="453" spans="1:27" ht="15.75" customHeight="1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  <c r="AA453" s="82"/>
    </row>
    <row r="454" spans="1:27" ht="15.75" customHeight="1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  <c r="AA454" s="82"/>
    </row>
    <row r="455" spans="1:27" ht="15.75" customHeight="1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  <c r="AA455" s="82"/>
    </row>
    <row r="456" spans="1:27" ht="15.75" customHeight="1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  <c r="AA456" s="82"/>
    </row>
    <row r="457" spans="1:27" ht="15.75" customHeight="1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  <c r="AA457" s="82"/>
    </row>
    <row r="458" spans="1:27" ht="15.75" customHeight="1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  <c r="AA458" s="82"/>
    </row>
    <row r="459" spans="1:27" ht="15.75" customHeight="1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  <c r="AA459" s="82"/>
    </row>
    <row r="460" spans="1:27" ht="15.75" customHeight="1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  <c r="AA460" s="82"/>
    </row>
    <row r="461" spans="1:27" ht="15.75" customHeight="1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  <c r="AA461" s="82"/>
    </row>
    <row r="462" spans="1:27" ht="15.75" customHeight="1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  <c r="AA462" s="82"/>
    </row>
    <row r="463" spans="1:27" ht="15.75" customHeight="1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  <c r="AA463" s="82"/>
    </row>
    <row r="464" spans="1:27" ht="15.75" customHeight="1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  <c r="AA464" s="82"/>
    </row>
    <row r="465" spans="1:27" ht="15.75" customHeight="1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  <c r="AA465" s="82"/>
    </row>
    <row r="466" spans="1:27" ht="15.75" customHeight="1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  <c r="AA466" s="82"/>
    </row>
    <row r="467" spans="1:27" ht="15.75" customHeight="1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  <c r="AA467" s="82"/>
    </row>
    <row r="468" spans="1:27" ht="15.75" customHeight="1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  <c r="AA468" s="82"/>
    </row>
    <row r="469" spans="1:27" ht="15.75" customHeight="1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  <c r="AA469" s="82"/>
    </row>
    <row r="470" spans="1:27" ht="15.75" customHeight="1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  <c r="AA470" s="82"/>
    </row>
    <row r="471" spans="1:27" ht="15.75" customHeight="1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  <c r="AA471" s="82"/>
    </row>
    <row r="472" spans="1:27" ht="15.75" customHeight="1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  <c r="AA472" s="82"/>
    </row>
    <row r="473" spans="1:27" ht="15.75" customHeight="1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  <c r="AA473" s="82"/>
    </row>
    <row r="474" spans="1:27" ht="15.75" customHeight="1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  <c r="AA474" s="82"/>
    </row>
    <row r="475" spans="1:27" ht="15.75" customHeight="1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  <c r="AA475" s="82"/>
    </row>
    <row r="476" spans="1:27" ht="15.75" customHeight="1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  <c r="AA476" s="82"/>
    </row>
    <row r="477" spans="1:27" ht="15.75" customHeight="1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  <c r="AA477" s="82"/>
    </row>
    <row r="478" spans="1:27" ht="15.75" customHeight="1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  <c r="AA478" s="82"/>
    </row>
    <row r="479" spans="1:27" ht="15.75" customHeight="1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  <c r="AA479" s="82"/>
    </row>
    <row r="480" spans="1:27" ht="15.75" customHeight="1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  <c r="AA480" s="82"/>
    </row>
    <row r="481" spans="1:27" ht="15.75" customHeight="1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  <c r="AA481" s="82"/>
    </row>
    <row r="482" spans="1:27" ht="15.75" customHeight="1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  <c r="AA482" s="82"/>
    </row>
    <row r="483" spans="1:27" ht="15.75" customHeight="1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  <c r="AA483" s="82"/>
    </row>
    <row r="484" spans="1:27" ht="15.75" customHeight="1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  <c r="AA484" s="82"/>
    </row>
    <row r="485" spans="1:27" ht="15.75" customHeight="1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  <c r="AA485" s="82"/>
    </row>
    <row r="486" spans="1:27" ht="15.75" customHeight="1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  <c r="AA486" s="82"/>
    </row>
    <row r="487" spans="1:27" ht="15.75" customHeight="1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  <c r="AA487" s="82"/>
    </row>
    <row r="488" spans="1:27" ht="15.75" customHeight="1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  <c r="AA488" s="82"/>
    </row>
    <row r="489" spans="1:27" ht="15.75" customHeight="1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  <c r="AA489" s="82"/>
    </row>
    <row r="490" spans="1:27" ht="15.75" customHeight="1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  <c r="AA490" s="82"/>
    </row>
    <row r="491" spans="1:27" ht="15.75" customHeight="1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  <c r="AA491" s="82"/>
    </row>
    <row r="492" spans="1:27" ht="15.75" customHeight="1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  <c r="AA492" s="82"/>
    </row>
    <row r="493" spans="1:27" ht="15.75" customHeight="1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  <c r="AA493" s="82"/>
    </row>
    <row r="494" spans="1:27" ht="15.75" customHeight="1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  <c r="AA494" s="82"/>
    </row>
    <row r="495" spans="1:27" ht="15.75" customHeight="1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  <c r="AA495" s="82"/>
    </row>
    <row r="496" spans="1:27" ht="15.75" customHeight="1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  <c r="AA496" s="82"/>
    </row>
    <row r="497" spans="1:27" ht="15.75" customHeight="1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  <c r="AA497" s="82"/>
    </row>
    <row r="498" spans="1:27" ht="15.75" customHeight="1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  <c r="AA498" s="82"/>
    </row>
    <row r="499" spans="1:27" ht="15.75" customHeight="1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  <c r="AA499" s="82"/>
    </row>
    <row r="500" spans="1:27" ht="15.75" customHeight="1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  <c r="AA500" s="82"/>
    </row>
    <row r="501" spans="1:27" ht="15.75" customHeight="1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  <c r="AA501" s="82"/>
    </row>
    <row r="502" spans="1:27" ht="15.75" customHeight="1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  <c r="AA502" s="82"/>
    </row>
    <row r="503" spans="1:27" ht="15.75" customHeight="1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  <c r="AA503" s="82"/>
    </row>
    <row r="504" spans="1:27" ht="15.75" customHeight="1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  <c r="AA504" s="82"/>
    </row>
    <row r="505" spans="1:27" ht="15.75" customHeight="1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  <c r="AA505" s="82"/>
    </row>
    <row r="506" spans="1:27" ht="15.75" customHeight="1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  <c r="AA506" s="82"/>
    </row>
    <row r="507" spans="1:27" ht="15.75" customHeight="1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  <c r="AA507" s="82"/>
    </row>
    <row r="508" spans="1:27" ht="15.75" customHeight="1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  <c r="AA508" s="82"/>
    </row>
    <row r="509" spans="1:27" ht="15.75" customHeight="1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  <c r="AA509" s="82"/>
    </row>
    <row r="510" spans="1:27" ht="15.75" customHeight="1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  <c r="AA510" s="82"/>
    </row>
    <row r="511" spans="1:27" ht="15.75" customHeight="1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  <c r="AA511" s="82"/>
    </row>
    <row r="512" spans="1:27" ht="15.75" customHeight="1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  <c r="AA512" s="82"/>
    </row>
    <row r="513" spans="1:27" ht="15.75" customHeight="1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  <c r="AA513" s="82"/>
    </row>
    <row r="514" spans="1:27" ht="15.75" customHeight="1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  <c r="AA514" s="82"/>
    </row>
    <row r="515" spans="1:27" ht="15.75" customHeight="1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  <c r="AA515" s="82"/>
    </row>
    <row r="516" spans="1:27" ht="15.75" customHeight="1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  <c r="AA516" s="82"/>
    </row>
    <row r="517" spans="1:27" ht="15.75" customHeight="1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  <c r="AA517" s="82"/>
    </row>
    <row r="518" spans="1:27" ht="15.75" customHeight="1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  <c r="AA518" s="82"/>
    </row>
    <row r="519" spans="1:27" ht="15.75" customHeight="1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  <c r="AA519" s="82"/>
    </row>
    <row r="520" spans="1:27" ht="15.75" customHeight="1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  <c r="AA520" s="82"/>
    </row>
    <row r="521" spans="1:27" ht="15.75" customHeight="1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  <c r="AA521" s="82"/>
    </row>
    <row r="522" spans="1:27" ht="15.75" customHeight="1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  <c r="AA522" s="82"/>
    </row>
    <row r="523" spans="1:27" ht="15.75" customHeight="1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  <c r="AA523" s="82"/>
    </row>
    <row r="524" spans="1:27" ht="15.75" customHeight="1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  <c r="AA524" s="82"/>
    </row>
    <row r="525" spans="1:27" ht="15.75" customHeight="1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  <c r="AA525" s="82"/>
    </row>
    <row r="526" spans="1:27" ht="15.75" customHeight="1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  <c r="AA526" s="82"/>
    </row>
    <row r="527" spans="1:27" ht="15.75" customHeight="1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  <c r="AA527" s="82"/>
    </row>
    <row r="528" spans="1:27" ht="15.75" customHeight="1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  <c r="AA528" s="82"/>
    </row>
    <row r="529" spans="1:27" ht="15.75" customHeight="1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  <c r="AA529" s="82"/>
    </row>
    <row r="530" spans="1:27" ht="15.75" customHeight="1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  <c r="AA530" s="82"/>
    </row>
    <row r="531" spans="1:27" ht="15.75" customHeight="1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  <c r="AA531" s="82"/>
    </row>
    <row r="532" spans="1:27" ht="15.75" customHeight="1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  <c r="AA532" s="82"/>
    </row>
    <row r="533" spans="1:27" ht="15.75" customHeight="1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  <c r="AA533" s="82"/>
    </row>
    <row r="534" spans="1:27" ht="15.75" customHeight="1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  <c r="AA534" s="82"/>
    </row>
    <row r="535" spans="1:27" ht="15.75" customHeight="1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  <c r="AA535" s="82"/>
    </row>
    <row r="536" spans="1:27" ht="15.75" customHeight="1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  <c r="AA536" s="82"/>
    </row>
    <row r="537" spans="1:27" ht="15.75" customHeight="1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  <c r="AA537" s="82"/>
    </row>
    <row r="538" spans="1:27" ht="15.75" customHeight="1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  <c r="AA538" s="82"/>
    </row>
    <row r="539" spans="1:27" ht="15.75" customHeight="1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  <c r="AA539" s="82"/>
    </row>
    <row r="540" spans="1:27" ht="15.75" customHeight="1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  <c r="AA540" s="82"/>
    </row>
    <row r="541" spans="1:27" ht="15.75" customHeight="1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  <c r="AA541" s="82"/>
    </row>
    <row r="542" spans="1:27" ht="15.75" customHeight="1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  <c r="AA542" s="82"/>
    </row>
    <row r="543" spans="1:27" ht="15.75" customHeight="1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  <c r="AA543" s="82"/>
    </row>
    <row r="544" spans="1:27" ht="15.75" customHeight="1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  <c r="AA544" s="82"/>
    </row>
    <row r="545" spans="1:27" ht="15.75" customHeight="1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  <c r="AA545" s="82"/>
    </row>
    <row r="546" spans="1:27" ht="15.75" customHeight="1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  <c r="AA546" s="82"/>
    </row>
    <row r="547" spans="1:27" ht="15.75" customHeight="1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  <c r="AA547" s="82"/>
    </row>
    <row r="548" spans="1:27" ht="15.75" customHeight="1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  <c r="AA548" s="82"/>
    </row>
    <row r="549" spans="1:27" ht="15.75" customHeight="1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  <c r="AA549" s="82"/>
    </row>
    <row r="550" spans="1:27" ht="15.75" customHeight="1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  <c r="AA550" s="82"/>
    </row>
    <row r="551" spans="1:27" ht="15.75" customHeight="1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  <c r="AA551" s="82"/>
    </row>
    <row r="552" spans="1:27" ht="15.75" customHeight="1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  <c r="AA552" s="82"/>
    </row>
    <row r="553" spans="1:27" ht="15.75" customHeight="1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  <c r="AA553" s="82"/>
    </row>
    <row r="554" spans="1:27" ht="15.75" customHeight="1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  <c r="AA554" s="82"/>
    </row>
    <row r="555" spans="1:27" ht="15.75" customHeight="1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  <c r="AA555" s="82"/>
    </row>
    <row r="556" spans="1:27" ht="15.75" customHeight="1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  <c r="AA556" s="82"/>
    </row>
    <row r="557" spans="1:27" ht="15.75" customHeight="1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  <c r="AA557" s="82"/>
    </row>
    <row r="558" spans="1:27" ht="15.75" customHeight="1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  <c r="AA558" s="82"/>
    </row>
    <row r="559" spans="1:27" ht="15.75" customHeight="1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  <c r="AA559" s="82"/>
    </row>
    <row r="560" spans="1:27" ht="15.75" customHeight="1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  <c r="AA560" s="82"/>
    </row>
    <row r="561" spans="1:27" ht="15.75" customHeight="1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  <c r="AA561" s="82"/>
    </row>
    <row r="562" spans="1:27" ht="15.75" customHeight="1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  <c r="AA562" s="82"/>
    </row>
    <row r="563" spans="1:27" ht="15.75" customHeight="1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  <c r="AA563" s="82"/>
    </row>
    <row r="564" spans="1:27" ht="15.75" customHeight="1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  <c r="AA564" s="82"/>
    </row>
    <row r="565" spans="1:27" ht="15.75" customHeight="1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  <c r="AA565" s="82"/>
    </row>
    <row r="566" spans="1:27" ht="15.75" customHeight="1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  <c r="AA566" s="82"/>
    </row>
    <row r="567" spans="1:27" ht="15.75" customHeight="1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  <c r="AA567" s="82"/>
    </row>
    <row r="568" spans="1:27" ht="15.75" customHeight="1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  <c r="AA568" s="82"/>
    </row>
    <row r="569" spans="1:27" ht="15.75" customHeight="1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  <c r="AA569" s="82"/>
    </row>
    <row r="570" spans="1:27" ht="15.75" customHeight="1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  <c r="AA570" s="82"/>
    </row>
    <row r="571" spans="1:27" ht="15.75" customHeight="1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  <c r="AA571" s="82"/>
    </row>
    <row r="572" spans="1:27" ht="15.75" customHeight="1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  <c r="AA572" s="82"/>
    </row>
    <row r="573" spans="1:27" ht="15.75" customHeight="1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  <c r="AA573" s="82"/>
    </row>
    <row r="574" spans="1:27" ht="15.75" customHeight="1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  <c r="AA574" s="82"/>
    </row>
    <row r="575" spans="1:27" ht="15.75" customHeight="1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  <c r="AA575" s="82"/>
    </row>
    <row r="576" spans="1:27" ht="15.75" customHeight="1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  <c r="AA576" s="82"/>
    </row>
    <row r="577" spans="1:27" ht="15.75" customHeight="1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  <c r="AA577" s="82"/>
    </row>
    <row r="578" spans="1:27" ht="15.75" customHeight="1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  <c r="AA578" s="82"/>
    </row>
    <row r="579" spans="1:27" ht="15.75" customHeight="1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  <c r="AA579" s="82"/>
    </row>
    <row r="580" spans="1:27" ht="15.75" customHeight="1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  <c r="AA580" s="82"/>
    </row>
    <row r="581" spans="1:27" ht="15.75" customHeight="1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  <c r="AA581" s="82"/>
    </row>
    <row r="582" spans="1:27" ht="15.75" customHeight="1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  <c r="AA582" s="82"/>
    </row>
    <row r="583" spans="1:27" ht="15.75" customHeight="1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  <c r="AA583" s="82"/>
    </row>
    <row r="584" spans="1:27" ht="15.75" customHeight="1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  <c r="AA584" s="82"/>
    </row>
    <row r="585" spans="1:27" ht="15.75" customHeight="1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  <c r="AA585" s="82"/>
    </row>
    <row r="586" spans="1:27" ht="15.75" customHeight="1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  <c r="AA586" s="82"/>
    </row>
    <row r="587" spans="1:27" ht="15.75" customHeight="1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  <c r="AA587" s="82"/>
    </row>
    <row r="588" spans="1:27" ht="15.75" customHeight="1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  <c r="AA588" s="82"/>
    </row>
    <row r="589" spans="1:27" ht="15.75" customHeight="1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  <c r="AA589" s="82"/>
    </row>
    <row r="590" spans="1:27" ht="15.75" customHeight="1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  <c r="AA590" s="82"/>
    </row>
    <row r="591" spans="1:27" ht="15.75" customHeight="1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  <c r="AA591" s="82"/>
    </row>
    <row r="592" spans="1:27" ht="15.75" customHeight="1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  <c r="AA592" s="82"/>
    </row>
    <row r="593" spans="1:27" ht="15.75" customHeight="1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  <c r="AA593" s="82"/>
    </row>
    <row r="594" spans="1:27" ht="15.75" customHeight="1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  <c r="AA594" s="82"/>
    </row>
    <row r="595" spans="1:27" ht="15.75" customHeight="1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  <c r="AA595" s="82"/>
    </row>
    <row r="596" spans="1:27" ht="15.75" customHeight="1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  <c r="AA596" s="82"/>
    </row>
    <row r="597" spans="1:27" ht="15.75" customHeight="1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  <c r="AA597" s="82"/>
    </row>
    <row r="598" spans="1:27" ht="15.75" customHeight="1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  <c r="AA598" s="82"/>
    </row>
    <row r="599" spans="1:27" ht="15.75" customHeight="1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  <c r="AA599" s="82"/>
    </row>
    <row r="600" spans="1:27" ht="15.75" customHeight="1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  <c r="AA600" s="82"/>
    </row>
    <row r="601" spans="1:27" ht="15.75" customHeight="1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  <c r="AA601" s="82"/>
    </row>
    <row r="602" spans="1:27" ht="15.75" customHeight="1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  <c r="AA602" s="82"/>
    </row>
    <row r="603" spans="1:27" ht="15.75" customHeight="1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  <c r="AA603" s="82"/>
    </row>
    <row r="604" spans="1:27" ht="15.75" customHeight="1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  <c r="AA604" s="82"/>
    </row>
    <row r="605" spans="1:27" ht="15.75" customHeight="1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  <c r="AA605" s="82"/>
    </row>
    <row r="606" spans="1:27" ht="15.75" customHeight="1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  <c r="AA606" s="82"/>
    </row>
    <row r="607" spans="1:27" ht="15.75" customHeight="1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  <c r="AA607" s="82"/>
    </row>
    <row r="608" spans="1:27" ht="15.75" customHeight="1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  <c r="AA608" s="82"/>
    </row>
    <row r="609" spans="1:27" ht="15.75" customHeight="1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  <c r="AA609" s="82"/>
    </row>
    <row r="610" spans="1:27" ht="15.75" customHeight="1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  <c r="AA610" s="82"/>
    </row>
    <row r="611" spans="1:27" ht="15.75" customHeight="1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  <c r="AA611" s="82"/>
    </row>
    <row r="612" spans="1:27" ht="15.75" customHeight="1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  <c r="AA612" s="82"/>
    </row>
    <row r="613" spans="1:27" ht="15.75" customHeight="1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  <c r="AA613" s="82"/>
    </row>
    <row r="614" spans="1:27" ht="15.75" customHeight="1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  <c r="AA614" s="82"/>
    </row>
    <row r="615" spans="1:27" ht="15.75" customHeight="1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  <c r="AA615" s="82"/>
    </row>
    <row r="616" spans="1:27" ht="15.75" customHeight="1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  <c r="AA616" s="82"/>
    </row>
    <row r="617" spans="1:27" ht="15.75" customHeight="1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  <c r="AA617" s="82"/>
    </row>
    <row r="618" spans="1:27" ht="15.75" customHeight="1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  <c r="AA618" s="82"/>
    </row>
    <row r="619" spans="1:27" ht="15.75" customHeight="1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  <c r="AA619" s="82"/>
    </row>
    <row r="620" spans="1:27" ht="15.75" customHeight="1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  <c r="AA620" s="82"/>
    </row>
    <row r="621" spans="1:27" ht="15.75" customHeight="1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  <c r="AA621" s="82"/>
    </row>
    <row r="622" spans="1:27" ht="15.75" customHeight="1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  <c r="AA622" s="82"/>
    </row>
    <row r="623" spans="1:27" ht="15.75" customHeight="1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  <c r="AA623" s="82"/>
    </row>
    <row r="624" spans="1:27" ht="15.75" customHeight="1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  <c r="AA624" s="82"/>
    </row>
    <row r="625" spans="1:27" ht="15.75" customHeight="1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  <c r="AA625" s="82"/>
    </row>
    <row r="626" spans="1:27" ht="15.75" customHeight="1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  <c r="AA626" s="82"/>
    </row>
    <row r="627" spans="1:27" ht="15.75" customHeight="1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  <c r="AA627" s="82"/>
    </row>
    <row r="628" spans="1:27" ht="15.75" customHeight="1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  <c r="AA628" s="82"/>
    </row>
    <row r="629" spans="1:27" ht="15.75" customHeight="1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  <c r="AA629" s="82"/>
    </row>
    <row r="630" spans="1:27" ht="15.75" customHeight="1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  <c r="AA630" s="82"/>
    </row>
    <row r="631" spans="1:27" ht="15.75" customHeight="1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  <c r="AA631" s="82"/>
    </row>
    <row r="632" spans="1:27" ht="15.75" customHeight="1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  <c r="AA632" s="82"/>
    </row>
    <row r="633" spans="1:27" ht="15.75" customHeight="1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  <c r="AA633" s="82"/>
    </row>
    <row r="634" spans="1:27" ht="15.75" customHeight="1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  <c r="AA634" s="82"/>
    </row>
    <row r="635" spans="1:27" ht="15.75" customHeight="1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  <c r="AA635" s="82"/>
    </row>
    <row r="636" spans="1:27" ht="15.75" customHeight="1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  <c r="AA636" s="82"/>
    </row>
    <row r="637" spans="1:27" ht="15.75" customHeight="1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  <c r="AA637" s="82"/>
    </row>
    <row r="638" spans="1:27" ht="15.75" customHeight="1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  <c r="AA638" s="82"/>
    </row>
    <row r="639" spans="1:27" ht="15.75" customHeight="1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  <c r="AA639" s="82"/>
    </row>
    <row r="640" spans="1:27" ht="15.75" customHeight="1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  <c r="AA640" s="82"/>
    </row>
    <row r="641" spans="1:27" ht="15.75" customHeight="1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  <c r="AA641" s="82"/>
    </row>
    <row r="642" spans="1:27" ht="15.75" customHeight="1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  <c r="AA642" s="82"/>
    </row>
    <row r="643" spans="1:27" ht="15.75" customHeight="1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  <c r="AA643" s="82"/>
    </row>
    <row r="644" spans="1:27" ht="15.75" customHeight="1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  <c r="AA644" s="82"/>
    </row>
    <row r="645" spans="1:27" ht="15.75" customHeight="1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  <c r="AA645" s="82"/>
    </row>
    <row r="646" spans="1:27" ht="15.75" customHeight="1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  <c r="AA646" s="82"/>
    </row>
    <row r="647" spans="1:27" ht="15.75" customHeight="1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  <c r="AA647" s="82"/>
    </row>
    <row r="648" spans="1:27" ht="15.75" customHeight="1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  <c r="AA648" s="82"/>
    </row>
    <row r="649" spans="1:27" ht="15.75" customHeight="1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  <c r="AA649" s="82"/>
    </row>
    <row r="650" spans="1:27" ht="15.75" customHeight="1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  <c r="AA650" s="82"/>
    </row>
    <row r="651" spans="1:27" ht="15.75" customHeight="1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  <c r="AA651" s="82"/>
    </row>
    <row r="652" spans="1:27" ht="15.75" customHeight="1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  <c r="AA652" s="82"/>
    </row>
    <row r="653" spans="1:27" ht="15.75" customHeight="1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  <c r="AA653" s="82"/>
    </row>
    <row r="654" spans="1:27" ht="15.75" customHeight="1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  <c r="AA654" s="82"/>
    </row>
    <row r="655" spans="1:27" ht="15.75" customHeight="1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  <c r="AA655" s="82"/>
    </row>
    <row r="656" spans="1:27" ht="15.75" customHeight="1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  <c r="AA656" s="82"/>
    </row>
    <row r="657" spans="1:27" ht="15.75" customHeight="1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  <c r="AA657" s="82"/>
    </row>
    <row r="658" spans="1:27" ht="15.75" customHeight="1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  <c r="AA658" s="82"/>
    </row>
    <row r="659" spans="1:27" ht="15.75" customHeight="1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  <c r="AA659" s="82"/>
    </row>
    <row r="660" spans="1:27" ht="15.75" customHeight="1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  <c r="AA660" s="82"/>
    </row>
    <row r="661" spans="1:27" ht="15.75" customHeight="1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  <c r="AA661" s="82"/>
    </row>
    <row r="662" spans="1:27" ht="15.75" customHeight="1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  <c r="AA662" s="82"/>
    </row>
    <row r="663" spans="1:27" ht="15.75" customHeight="1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  <c r="AA663" s="82"/>
    </row>
    <row r="664" spans="1:27" ht="15.75" customHeight="1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  <c r="AA664" s="82"/>
    </row>
    <row r="665" spans="1:27" ht="15.75" customHeight="1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  <c r="AA665" s="82"/>
    </row>
    <row r="666" spans="1:27" ht="15.75" customHeight="1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  <c r="AA666" s="82"/>
    </row>
    <row r="667" spans="1:27" ht="15.75" customHeight="1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  <c r="AA667" s="82"/>
    </row>
    <row r="668" spans="1:27" ht="15.75" customHeight="1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  <c r="AA668" s="82"/>
    </row>
    <row r="669" spans="1:27" ht="15.75" customHeight="1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  <c r="AA669" s="82"/>
    </row>
    <row r="670" spans="1:27" ht="15.75" customHeight="1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  <c r="AA670" s="82"/>
    </row>
    <row r="671" spans="1:27" ht="15.75" customHeight="1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  <c r="AA671" s="82"/>
    </row>
    <row r="672" spans="1:27" ht="15.75" customHeight="1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  <c r="AA672" s="82"/>
    </row>
    <row r="673" spans="1:27" ht="15.75" customHeight="1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  <c r="AA673" s="82"/>
    </row>
    <row r="674" spans="1:27" ht="15.75" customHeight="1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  <c r="AA674" s="82"/>
    </row>
    <row r="675" spans="1:27" ht="15.75" customHeight="1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  <c r="AA675" s="82"/>
    </row>
    <row r="676" spans="1:27" ht="15.75" customHeight="1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  <c r="AA676" s="82"/>
    </row>
    <row r="677" spans="1:27" ht="15.75" customHeight="1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  <c r="AA677" s="82"/>
    </row>
    <row r="678" spans="1:27" ht="15.75" customHeight="1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  <c r="AA678" s="82"/>
    </row>
    <row r="679" spans="1:27" ht="15.75" customHeight="1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  <c r="AA679" s="82"/>
    </row>
    <row r="680" spans="1:27" ht="15.75" customHeight="1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  <c r="AA680" s="82"/>
    </row>
    <row r="681" spans="1:27" ht="15.75" customHeight="1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  <c r="AA681" s="82"/>
    </row>
    <row r="682" spans="1:27" ht="15.75" customHeight="1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  <c r="AA682" s="82"/>
    </row>
    <row r="683" spans="1:27" ht="15.75" customHeight="1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  <c r="AA683" s="82"/>
    </row>
    <row r="684" spans="1:27" ht="15.75" customHeight="1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  <c r="AA684" s="82"/>
    </row>
    <row r="685" spans="1:27" ht="15.75" customHeight="1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  <c r="AA685" s="82"/>
    </row>
    <row r="686" spans="1:27" ht="15.75" customHeight="1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  <c r="AA686" s="82"/>
    </row>
    <row r="687" spans="1:27" ht="15.75" customHeight="1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  <c r="AA687" s="82"/>
    </row>
    <row r="688" spans="1:27" ht="15.75" customHeight="1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  <c r="AA688" s="82"/>
    </row>
    <row r="689" spans="1:27" ht="15.75" customHeight="1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  <c r="AA689" s="82"/>
    </row>
    <row r="690" spans="1:27" ht="15.75" customHeight="1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  <c r="AA690" s="82"/>
    </row>
    <row r="691" spans="1:27" ht="15.75" customHeight="1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  <c r="AA691" s="82"/>
    </row>
    <row r="692" spans="1:27" ht="15.75" customHeight="1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  <c r="AA692" s="82"/>
    </row>
    <row r="693" spans="1:27" ht="15.75" customHeight="1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  <c r="AA693" s="82"/>
    </row>
    <row r="694" spans="1:27" ht="15.75" customHeight="1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  <c r="AA694" s="82"/>
    </row>
    <row r="695" spans="1:27" ht="15.75" customHeight="1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  <c r="AA695" s="82"/>
    </row>
    <row r="696" spans="1:27" ht="15.75" customHeight="1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  <c r="AA696" s="82"/>
    </row>
    <row r="697" spans="1:27" ht="15.75" customHeight="1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  <c r="AA697" s="82"/>
    </row>
    <row r="698" spans="1:27" ht="15.75" customHeight="1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  <c r="AA698" s="82"/>
    </row>
    <row r="699" spans="1:27" ht="15.75" customHeight="1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  <c r="AA699" s="82"/>
    </row>
    <row r="700" spans="1:27" ht="15.75" customHeight="1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  <c r="AA700" s="82"/>
    </row>
    <row r="701" spans="1:27" ht="15.75" customHeight="1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  <c r="AA701" s="82"/>
    </row>
    <row r="702" spans="1:27" ht="15.75" customHeight="1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  <c r="AA702" s="82"/>
    </row>
    <row r="703" spans="1:27" ht="15.75" customHeight="1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  <c r="AA703" s="82"/>
    </row>
    <row r="704" spans="1:27" ht="15.75" customHeight="1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  <c r="AA704" s="82"/>
    </row>
    <row r="705" spans="1:27" ht="15.75" customHeight="1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  <c r="AA705" s="82"/>
    </row>
    <row r="706" spans="1:27" ht="15.75" customHeight="1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  <c r="AA706" s="82"/>
    </row>
    <row r="707" spans="1:27" ht="15.75" customHeight="1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  <c r="AA707" s="82"/>
    </row>
    <row r="708" spans="1:27" ht="15.75" customHeight="1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  <c r="AA708" s="82"/>
    </row>
    <row r="709" spans="1:27" ht="15.75" customHeight="1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  <c r="AA709" s="82"/>
    </row>
    <row r="710" spans="1:27" ht="15.75" customHeight="1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  <c r="AA710" s="82"/>
    </row>
    <row r="711" spans="1:27" ht="15.75" customHeight="1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  <c r="AA711" s="82"/>
    </row>
    <row r="712" spans="1:27" ht="15.75" customHeight="1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  <c r="AA712" s="82"/>
    </row>
    <row r="713" spans="1:27" ht="15.75" customHeight="1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  <c r="AA713" s="82"/>
    </row>
    <row r="714" spans="1:27" ht="15.75" customHeight="1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  <c r="AA714" s="82"/>
    </row>
    <row r="715" spans="1:27" ht="15.75" customHeight="1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  <c r="AA715" s="82"/>
    </row>
    <row r="716" spans="1:27" ht="15.75" customHeight="1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  <c r="AA716" s="82"/>
    </row>
    <row r="717" spans="1:27" ht="15.75" customHeight="1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  <c r="AA717" s="82"/>
    </row>
    <row r="718" spans="1:27" ht="15.75" customHeight="1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  <c r="AA718" s="82"/>
    </row>
    <row r="719" spans="1:27" ht="15.75" customHeight="1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  <c r="AA719" s="82"/>
    </row>
    <row r="720" spans="1:27" ht="15.75" customHeight="1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  <c r="AA720" s="82"/>
    </row>
    <row r="721" spans="1:27" ht="15.75" customHeight="1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  <c r="AA721" s="82"/>
    </row>
    <row r="722" spans="1:27" ht="15.75" customHeight="1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  <c r="AA722" s="82"/>
    </row>
    <row r="723" spans="1:27" ht="15.75" customHeight="1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  <c r="AA723" s="82"/>
    </row>
    <row r="724" spans="1:27" ht="15.75" customHeight="1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  <c r="AA724" s="82"/>
    </row>
    <row r="725" spans="1:27" ht="15.75" customHeight="1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  <c r="AA725" s="82"/>
    </row>
    <row r="726" spans="1:27" ht="15.75" customHeight="1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  <c r="AA726" s="82"/>
    </row>
    <row r="727" spans="1:27" ht="15.75" customHeight="1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  <c r="AA727" s="82"/>
    </row>
    <row r="728" spans="1:27" ht="15.75" customHeight="1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  <c r="AA728" s="82"/>
    </row>
    <row r="729" spans="1:27" ht="15.75" customHeight="1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  <c r="AA729" s="82"/>
    </row>
    <row r="730" spans="1:27" ht="15.75" customHeight="1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  <c r="AA730" s="82"/>
    </row>
    <row r="731" spans="1:27" ht="15.75" customHeight="1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  <c r="AA731" s="82"/>
    </row>
    <row r="732" spans="1:27" ht="15.75" customHeight="1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  <c r="AA732" s="82"/>
    </row>
    <row r="733" spans="1:27" ht="15.75" customHeight="1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  <c r="AA733" s="82"/>
    </row>
    <row r="734" spans="1:27" ht="15.75" customHeight="1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  <c r="AA734" s="82"/>
    </row>
    <row r="735" spans="1:27" ht="15.75" customHeight="1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  <c r="AA735" s="82"/>
    </row>
    <row r="736" spans="1:27" ht="15.75" customHeight="1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  <c r="AA736" s="82"/>
    </row>
    <row r="737" spans="1:27" ht="15.75" customHeight="1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  <c r="AA737" s="82"/>
    </row>
    <row r="738" spans="1:27" ht="15.75" customHeight="1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  <c r="AA738" s="82"/>
    </row>
    <row r="739" spans="1:27" ht="15.75" customHeight="1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  <c r="AA739" s="82"/>
    </row>
    <row r="740" spans="1:27" ht="15.75" customHeight="1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  <c r="AA740" s="82"/>
    </row>
    <row r="741" spans="1:27" ht="15.75" customHeight="1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  <c r="AA741" s="82"/>
    </row>
    <row r="742" spans="1:27" ht="15.75" customHeight="1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  <c r="AA742" s="82"/>
    </row>
    <row r="743" spans="1:27" ht="15.75" customHeight="1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  <c r="AA743" s="82"/>
    </row>
    <row r="744" spans="1:27" ht="15.75" customHeight="1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  <c r="AA744" s="82"/>
    </row>
    <row r="745" spans="1:27" ht="15.75" customHeight="1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  <c r="AA745" s="82"/>
    </row>
    <row r="746" spans="1:27" ht="15.75" customHeight="1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  <c r="AA746" s="82"/>
    </row>
    <row r="747" spans="1:27" ht="15.75" customHeight="1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  <c r="AA747" s="82"/>
    </row>
    <row r="748" spans="1:27" ht="15.75" customHeight="1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  <c r="AA748" s="82"/>
    </row>
    <row r="749" spans="1:27" ht="15.75" customHeight="1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  <c r="AA749" s="82"/>
    </row>
    <row r="750" spans="1:27" ht="15.75" customHeight="1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  <c r="AA750" s="82"/>
    </row>
    <row r="751" spans="1:27" ht="15.75" customHeight="1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  <c r="AA751" s="82"/>
    </row>
    <row r="752" spans="1:27" ht="15.75" customHeight="1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  <c r="AA752" s="82"/>
    </row>
    <row r="753" spans="1:27" ht="15.75" customHeight="1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  <c r="AA753" s="82"/>
    </row>
    <row r="754" spans="1:27" ht="15.75" customHeight="1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  <c r="AA754" s="82"/>
    </row>
    <row r="755" spans="1:27" ht="15.75" customHeight="1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  <c r="AA755" s="82"/>
    </row>
    <row r="756" spans="1:27" ht="15.75" customHeight="1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  <c r="AA756" s="82"/>
    </row>
    <row r="757" spans="1:27" ht="15.75" customHeight="1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  <c r="AA757" s="82"/>
    </row>
    <row r="758" spans="1:27" ht="15.75" customHeight="1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  <c r="AA758" s="82"/>
    </row>
    <row r="759" spans="1:27" ht="15.75" customHeight="1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  <c r="AA759" s="82"/>
    </row>
    <row r="760" spans="1:27" ht="15.75" customHeight="1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  <c r="AA760" s="82"/>
    </row>
    <row r="761" spans="1:27" ht="15.75" customHeight="1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  <c r="AA761" s="82"/>
    </row>
    <row r="762" spans="1:27" ht="15.75" customHeight="1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  <c r="AA762" s="82"/>
    </row>
    <row r="763" spans="1:27" ht="15.75" customHeight="1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  <c r="AA763" s="82"/>
    </row>
    <row r="764" spans="1:27" ht="15.75" customHeight="1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  <c r="AA764" s="82"/>
    </row>
    <row r="765" spans="1:27" ht="15.75" customHeight="1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  <c r="AA765" s="82"/>
    </row>
    <row r="766" spans="1:27" ht="15.75" customHeight="1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  <c r="AA766" s="82"/>
    </row>
    <row r="767" spans="1:27" ht="15.75" customHeight="1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  <c r="AA767" s="82"/>
    </row>
    <row r="768" spans="1:27" ht="15.75" customHeight="1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  <c r="AA768" s="82"/>
    </row>
    <row r="769" spans="1:27" ht="15.75" customHeight="1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  <c r="AA769" s="82"/>
    </row>
    <row r="770" spans="1:27" ht="15.75" customHeight="1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  <c r="AA770" s="82"/>
    </row>
    <row r="771" spans="1:27" ht="15.75" customHeight="1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  <c r="AA771" s="82"/>
    </row>
    <row r="772" spans="1:27" ht="15.75" customHeight="1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  <c r="AA772" s="82"/>
    </row>
    <row r="773" spans="1:27" ht="15.75" customHeight="1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  <c r="AA773" s="82"/>
    </row>
    <row r="774" spans="1:27" ht="15.75" customHeight="1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  <c r="AA774" s="82"/>
    </row>
    <row r="775" spans="1:27" ht="15.75" customHeight="1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  <c r="AA775" s="82"/>
    </row>
    <row r="776" spans="1:27" ht="15.75" customHeight="1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  <c r="AA776" s="82"/>
    </row>
    <row r="777" spans="1:27" ht="15.75" customHeight="1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  <c r="AA777" s="82"/>
    </row>
    <row r="778" spans="1:27" ht="15.75" customHeight="1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  <c r="AA778" s="82"/>
    </row>
    <row r="779" spans="1:27" ht="15.75" customHeight="1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  <c r="AA779" s="82"/>
    </row>
    <row r="780" spans="1:27" ht="15.75" customHeight="1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  <c r="AA780" s="82"/>
    </row>
    <row r="781" spans="1:27" ht="15.75" customHeight="1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  <c r="AA781" s="82"/>
    </row>
    <row r="782" spans="1:27" ht="15.75" customHeight="1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  <c r="AA782" s="82"/>
    </row>
    <row r="783" spans="1:27" ht="15.75" customHeight="1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  <c r="AA783" s="82"/>
    </row>
    <row r="784" spans="1:27" ht="15.75" customHeight="1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  <c r="AA784" s="82"/>
    </row>
    <row r="785" spans="1:27" ht="15.75" customHeight="1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  <c r="AA785" s="82"/>
    </row>
    <row r="786" spans="1:27" ht="15.75" customHeight="1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  <c r="AA786" s="82"/>
    </row>
    <row r="787" spans="1:27" ht="15.75" customHeight="1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  <c r="AA787" s="82"/>
    </row>
    <row r="788" spans="1:27" ht="15.75" customHeight="1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  <c r="AA788" s="82"/>
    </row>
    <row r="789" spans="1:27" ht="15.75" customHeight="1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  <c r="AA789" s="82"/>
    </row>
    <row r="790" spans="1:27" ht="15.75" customHeight="1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  <c r="AA790" s="82"/>
    </row>
    <row r="791" spans="1:27" ht="15.75" customHeight="1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  <c r="AA791" s="82"/>
    </row>
    <row r="792" spans="1:27" ht="15.75" customHeight="1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  <c r="AA792" s="82"/>
    </row>
    <row r="793" spans="1:27" ht="15.75" customHeight="1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  <c r="AA793" s="82"/>
    </row>
    <row r="794" spans="1:27" ht="15.75" customHeight="1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  <c r="AA794" s="82"/>
    </row>
    <row r="795" spans="1:27" ht="15.75" customHeight="1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  <c r="AA795" s="82"/>
    </row>
    <row r="796" spans="1:27" ht="15.75" customHeight="1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  <c r="AA796" s="82"/>
    </row>
    <row r="797" spans="1:27" ht="15.75" customHeight="1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  <c r="AA797" s="82"/>
    </row>
    <row r="798" spans="1:27" ht="15.75" customHeight="1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  <c r="AA798" s="82"/>
    </row>
    <row r="799" spans="1:27" ht="15.75" customHeight="1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  <c r="AA799" s="82"/>
    </row>
    <row r="800" spans="1:27" ht="15.75" customHeight="1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  <c r="AA800" s="82"/>
    </row>
    <row r="801" spans="1:27" ht="15.75" customHeight="1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  <c r="AA801" s="82"/>
    </row>
    <row r="802" spans="1:27" ht="15.75" customHeight="1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  <c r="AA802" s="82"/>
    </row>
    <row r="803" spans="1:27" ht="15.75" customHeight="1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  <c r="AA803" s="82"/>
    </row>
    <row r="804" spans="1:27" ht="15.75" customHeight="1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  <c r="AA804" s="82"/>
    </row>
    <row r="805" spans="1:27" ht="15.75" customHeight="1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  <c r="AA805" s="82"/>
    </row>
    <row r="806" spans="1:27" ht="15.75" customHeight="1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  <c r="AA806" s="82"/>
    </row>
    <row r="807" spans="1:27" ht="15.75" customHeight="1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  <c r="AA807" s="82"/>
    </row>
    <row r="808" spans="1:27" ht="15.75" customHeight="1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  <c r="AA808" s="82"/>
    </row>
    <row r="809" spans="1:27" ht="15.75" customHeight="1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  <c r="AA809" s="82"/>
    </row>
    <row r="810" spans="1:27" ht="15.75" customHeight="1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  <c r="AA810" s="82"/>
    </row>
    <row r="811" spans="1:27" ht="15.75" customHeight="1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  <c r="AA811" s="82"/>
    </row>
    <row r="812" spans="1:27" ht="15.75" customHeight="1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  <c r="AA812" s="82"/>
    </row>
    <row r="813" spans="1:27" ht="15.75" customHeight="1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  <c r="AA813" s="82"/>
    </row>
    <row r="814" spans="1:27" ht="15.75" customHeight="1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  <c r="AA814" s="82"/>
    </row>
    <row r="815" spans="1:27" ht="15.75" customHeight="1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  <c r="AA815" s="82"/>
    </row>
    <row r="816" spans="1:27" ht="15.75" customHeight="1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  <c r="AA816" s="82"/>
    </row>
    <row r="817" spans="1:27" ht="15.75" customHeight="1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  <c r="AA817" s="82"/>
    </row>
    <row r="818" spans="1:27" ht="15.75" customHeight="1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  <c r="AA818" s="82"/>
    </row>
    <row r="819" spans="1:27" ht="15.75" customHeight="1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  <c r="AA819" s="82"/>
    </row>
    <row r="820" spans="1:27" ht="15.75" customHeight="1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  <c r="AA820" s="82"/>
    </row>
    <row r="821" spans="1:27" ht="15.75" customHeight="1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  <c r="AA821" s="82"/>
    </row>
    <row r="822" spans="1:27" ht="15.75" customHeight="1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  <c r="AA822" s="82"/>
    </row>
    <row r="823" spans="1:27" ht="15.75" customHeight="1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  <c r="AA823" s="82"/>
    </row>
    <row r="824" spans="1:27" ht="15.75" customHeight="1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  <c r="AA824" s="82"/>
    </row>
    <row r="825" spans="1:27" ht="15.75" customHeight="1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  <c r="AA825" s="82"/>
    </row>
    <row r="826" spans="1:27" ht="15.75" customHeight="1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  <c r="AA826" s="82"/>
    </row>
    <row r="827" spans="1:27" ht="15.75" customHeight="1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  <c r="AA827" s="82"/>
    </row>
    <row r="828" spans="1:27" ht="15.75" customHeight="1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  <c r="AA828" s="82"/>
    </row>
    <row r="829" spans="1:27" ht="15.75" customHeight="1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  <c r="AA829" s="82"/>
    </row>
    <row r="830" spans="1:27" ht="15.75" customHeight="1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  <c r="AA830" s="82"/>
    </row>
    <row r="831" spans="1:27" ht="15.75" customHeight="1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  <c r="AA831" s="82"/>
    </row>
    <row r="832" spans="1:27" ht="15.75" customHeight="1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  <c r="AA832" s="82"/>
    </row>
    <row r="833" spans="1:27" ht="15.75" customHeight="1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  <c r="AA833" s="82"/>
    </row>
    <row r="834" spans="1:27" ht="15.75" customHeight="1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  <c r="AA834" s="82"/>
    </row>
    <row r="835" spans="1:27" ht="15.75" customHeight="1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  <c r="AA835" s="82"/>
    </row>
    <row r="836" spans="1:27" ht="15.75" customHeight="1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  <c r="AA836" s="82"/>
    </row>
    <row r="837" spans="1:27" ht="15.75" customHeight="1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  <c r="AA837" s="82"/>
    </row>
    <row r="838" spans="1:27" ht="15.75" customHeight="1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  <c r="AA838" s="82"/>
    </row>
    <row r="839" spans="1:27" ht="15.75" customHeight="1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  <c r="AA839" s="82"/>
    </row>
    <row r="840" spans="1:27" ht="15.75" customHeight="1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  <c r="AA840" s="82"/>
    </row>
    <row r="841" spans="1:27" ht="15.75" customHeight="1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  <c r="AA841" s="82"/>
    </row>
    <row r="842" spans="1:27" ht="15.75" customHeight="1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  <c r="AA842" s="82"/>
    </row>
    <row r="843" spans="1:27" ht="15.75" customHeight="1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  <c r="AA843" s="82"/>
    </row>
    <row r="844" spans="1:27" ht="15.75" customHeight="1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  <c r="AA844" s="82"/>
    </row>
    <row r="845" spans="1:27" ht="15.75" customHeight="1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  <c r="AA845" s="82"/>
    </row>
    <row r="846" spans="1:27" ht="15.75" customHeight="1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  <c r="AA846" s="82"/>
    </row>
    <row r="847" spans="1:27" ht="15.75" customHeight="1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  <c r="AA847" s="82"/>
    </row>
    <row r="848" spans="1:27" ht="15.75" customHeight="1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  <c r="AA848" s="82"/>
    </row>
    <row r="849" spans="1:27" ht="15.75" customHeight="1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  <c r="AA849" s="82"/>
    </row>
    <row r="850" spans="1:27" ht="15.75" customHeight="1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  <c r="AA850" s="82"/>
    </row>
    <row r="851" spans="1:27" ht="15.75" customHeight="1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  <c r="AA851" s="82"/>
    </row>
    <row r="852" spans="1:27" ht="15.75" customHeight="1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  <c r="AA852" s="82"/>
    </row>
    <row r="853" spans="1:27" ht="15.75" customHeight="1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  <c r="AA853" s="82"/>
    </row>
    <row r="854" spans="1:27" ht="15.75" customHeight="1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  <c r="AA854" s="82"/>
    </row>
    <row r="855" spans="1:27" ht="15.75" customHeight="1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  <c r="AA855" s="82"/>
    </row>
    <row r="856" spans="1:27" ht="15.75" customHeight="1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  <c r="AA856" s="82"/>
    </row>
    <row r="857" spans="1:27" ht="15.75" customHeight="1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  <c r="AA857" s="82"/>
    </row>
    <row r="858" spans="1:27" ht="15.75" customHeight="1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  <c r="AA858" s="82"/>
    </row>
    <row r="859" spans="1:27" ht="15.75" customHeight="1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  <c r="AA859" s="82"/>
    </row>
    <row r="860" spans="1:27" ht="15.75" customHeight="1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  <c r="AA860" s="82"/>
    </row>
    <row r="861" spans="1:27" ht="15.75" customHeight="1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  <c r="AA861" s="82"/>
    </row>
    <row r="862" spans="1:27" ht="15.75" customHeight="1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  <c r="AA862" s="82"/>
    </row>
    <row r="863" spans="1:27" ht="15.75" customHeight="1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  <c r="AA863" s="82"/>
    </row>
    <row r="864" spans="1:27" ht="15.75" customHeight="1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  <c r="AA864" s="82"/>
    </row>
    <row r="865" spans="1:27" ht="15.75" customHeight="1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  <c r="AA865" s="82"/>
    </row>
    <row r="866" spans="1:27" ht="15.75" customHeight="1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  <c r="AA866" s="82"/>
    </row>
    <row r="867" spans="1:27" ht="15.75" customHeight="1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  <c r="AA867" s="82"/>
    </row>
    <row r="868" spans="1:27" ht="15.75" customHeight="1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  <c r="AA868" s="82"/>
    </row>
    <row r="869" spans="1:27" ht="15.75" customHeight="1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  <c r="AA869" s="82"/>
    </row>
    <row r="870" spans="1:27" ht="15.75" customHeight="1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  <c r="AA870" s="82"/>
    </row>
    <row r="871" spans="1:27" ht="15.75" customHeight="1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  <c r="AA871" s="82"/>
    </row>
    <row r="872" spans="1:27" ht="15.75" customHeight="1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  <c r="AA872" s="82"/>
    </row>
    <row r="873" spans="1:27" ht="15.75" customHeight="1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  <c r="AA873" s="82"/>
    </row>
    <row r="874" spans="1:27" ht="15.75" customHeight="1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  <c r="AA874" s="82"/>
    </row>
    <row r="875" spans="1:27" ht="15.75" customHeight="1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  <c r="AA875" s="82"/>
    </row>
    <row r="876" spans="1:27" ht="15.75" customHeight="1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  <c r="AA876" s="82"/>
    </row>
    <row r="877" spans="1:27" ht="15.75" customHeight="1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  <c r="AA877" s="82"/>
    </row>
    <row r="878" spans="1:27" ht="15.75" customHeight="1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  <c r="AA878" s="82"/>
    </row>
    <row r="879" spans="1:27" ht="15.75" customHeight="1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  <c r="AA879" s="82"/>
    </row>
    <row r="880" spans="1:27" ht="15.75" customHeight="1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  <c r="AA880" s="82"/>
    </row>
    <row r="881" spans="1:27" ht="15.75" customHeight="1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  <c r="AA881" s="82"/>
    </row>
    <row r="882" spans="1:27" ht="15.75" customHeight="1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  <c r="AA882" s="82"/>
    </row>
    <row r="883" spans="1:27" ht="15.75" customHeight="1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  <c r="AA883" s="82"/>
    </row>
    <row r="884" spans="1:27" ht="15.75" customHeight="1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  <c r="AA884" s="82"/>
    </row>
    <row r="885" spans="1:27" ht="15.75" customHeight="1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  <c r="AA885" s="82"/>
    </row>
    <row r="886" spans="1:27" ht="15.75" customHeight="1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  <c r="AA886" s="82"/>
    </row>
    <row r="887" spans="1:27" ht="15.75" customHeight="1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  <c r="AA887" s="82"/>
    </row>
    <row r="888" spans="1:27" ht="15.75" customHeight="1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  <c r="AA888" s="82"/>
    </row>
    <row r="889" spans="1:27" ht="15.75" customHeight="1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  <c r="AA889" s="82"/>
    </row>
    <row r="890" spans="1:27" ht="15.75" customHeight="1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  <c r="AA890" s="82"/>
    </row>
    <row r="891" spans="1:27" ht="15.75" customHeight="1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  <c r="AA891" s="82"/>
    </row>
    <row r="892" spans="1:27" ht="15.75" customHeight="1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  <c r="AA892" s="82"/>
    </row>
    <row r="893" spans="1:27" ht="15.75" customHeight="1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  <c r="AA893" s="82"/>
    </row>
    <row r="894" spans="1:27" ht="15.75" customHeight="1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  <c r="AA894" s="82"/>
    </row>
    <row r="895" spans="1:27" ht="15.75" customHeight="1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  <c r="AA895" s="82"/>
    </row>
    <row r="896" spans="1:27" ht="15.75" customHeight="1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  <c r="AA896" s="82"/>
    </row>
    <row r="897" spans="1:27" ht="15.75" customHeight="1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  <c r="AA897" s="82"/>
    </row>
    <row r="898" spans="1:27" ht="15.75" customHeight="1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  <c r="AA898" s="82"/>
    </row>
    <row r="899" spans="1:27" ht="15.75" customHeight="1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  <c r="AA899" s="82"/>
    </row>
    <row r="900" spans="1:27" ht="15.75" customHeight="1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  <c r="AA900" s="82"/>
    </row>
    <row r="901" spans="1:27" ht="15.75" customHeight="1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  <c r="AA901" s="82"/>
    </row>
    <row r="902" spans="1:27" ht="15.75" customHeight="1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  <c r="AA902" s="82"/>
    </row>
    <row r="903" spans="1:27" ht="15.75" customHeight="1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  <c r="AA903" s="82"/>
    </row>
    <row r="904" spans="1:27" ht="15.75" customHeight="1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  <c r="AA904" s="82"/>
    </row>
    <row r="905" spans="1:27" ht="15.75" customHeight="1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  <c r="AA905" s="82"/>
    </row>
    <row r="906" spans="1:27" ht="15.75" customHeight="1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  <c r="AA906" s="82"/>
    </row>
    <row r="907" spans="1:27" ht="15.75" customHeight="1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  <c r="AA907" s="82"/>
    </row>
    <row r="908" spans="1:27" ht="15.75" customHeight="1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  <c r="AA908" s="82"/>
    </row>
    <row r="909" spans="1:27" ht="15.75" customHeight="1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  <c r="AA909" s="82"/>
    </row>
    <row r="910" spans="1:27" ht="15.75" customHeight="1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  <c r="AA910" s="82"/>
    </row>
    <row r="911" spans="1:27" ht="15.75" customHeight="1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  <c r="AA911" s="82"/>
    </row>
    <row r="912" spans="1:27" ht="15.75" customHeight="1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  <c r="AA912" s="82"/>
    </row>
    <row r="913" spans="1:27" ht="15.75" customHeight="1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  <c r="AA913" s="82"/>
    </row>
    <row r="914" spans="1:27" ht="15.75" customHeight="1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  <c r="AA914" s="82"/>
    </row>
    <row r="915" spans="1:27" ht="15.75" customHeight="1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  <c r="AA915" s="82"/>
    </row>
    <row r="916" spans="1:27" ht="15.75" customHeight="1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  <c r="AA916" s="82"/>
    </row>
    <row r="917" spans="1:27" ht="15.75" customHeight="1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  <c r="AA917" s="82"/>
    </row>
    <row r="918" spans="1:27" ht="15.75" customHeight="1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  <c r="AA918" s="82"/>
    </row>
    <row r="919" spans="1:27" ht="15.75" customHeight="1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  <c r="AA919" s="82"/>
    </row>
    <row r="920" spans="1:27" ht="15.75" customHeight="1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  <c r="AA920" s="82"/>
    </row>
    <row r="921" spans="1:27" ht="15.75" customHeight="1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  <c r="AA921" s="82"/>
    </row>
    <row r="922" spans="1:27" ht="15.75" customHeight="1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  <c r="AA922" s="82"/>
    </row>
    <row r="923" spans="1:27" ht="15.75" customHeight="1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  <c r="AA923" s="82"/>
    </row>
    <row r="924" spans="1:27" ht="15.75" customHeight="1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  <c r="AA924" s="82"/>
    </row>
    <row r="925" spans="1:27" ht="15.75" customHeight="1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  <c r="AA925" s="82"/>
    </row>
    <row r="926" spans="1:27" ht="15.75" customHeight="1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  <c r="AA926" s="82"/>
    </row>
    <row r="927" spans="1:27" ht="15.75" customHeight="1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  <c r="AA927" s="82"/>
    </row>
    <row r="928" spans="1:27" ht="15.75" customHeight="1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  <c r="AA928" s="82"/>
    </row>
    <row r="929" spans="1:27" ht="15.75" customHeight="1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  <c r="AA929" s="82"/>
    </row>
    <row r="930" spans="1:27" ht="15.75" customHeight="1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  <c r="AA930" s="82"/>
    </row>
    <row r="931" spans="1:27" ht="15.75" customHeight="1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  <c r="AA931" s="82"/>
    </row>
    <row r="932" spans="1:27" ht="15.75" customHeight="1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  <c r="AA932" s="82"/>
    </row>
    <row r="933" spans="1:27" ht="15.75" customHeight="1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  <c r="AA933" s="82"/>
    </row>
    <row r="934" spans="1:27" ht="15.75" customHeight="1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  <c r="AA934" s="82"/>
    </row>
    <row r="935" spans="1:27" ht="15.75" customHeight="1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  <c r="AA935" s="82"/>
    </row>
    <row r="936" spans="1:27" ht="15.75" customHeight="1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  <c r="AA936" s="82"/>
    </row>
    <row r="937" spans="1:27" ht="15.75" customHeight="1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  <c r="AA937" s="82"/>
    </row>
    <row r="938" spans="1:27" ht="15.75" customHeight="1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  <c r="AA938" s="82"/>
    </row>
    <row r="939" spans="1:27" ht="15.75" customHeight="1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  <c r="AA939" s="82"/>
    </row>
    <row r="940" spans="1:27" ht="15.75" customHeight="1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  <c r="AA940" s="82"/>
    </row>
    <row r="941" spans="1:27" ht="15.75" customHeight="1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  <c r="AA941" s="82"/>
    </row>
    <row r="942" spans="1:27" ht="15.75" customHeight="1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  <c r="AA942" s="82"/>
    </row>
    <row r="943" spans="1:27" ht="15.75" customHeight="1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  <c r="AA943" s="82"/>
    </row>
    <row r="944" spans="1:27" ht="15.75" customHeight="1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  <c r="AA944" s="82"/>
    </row>
    <row r="945" spans="1:27" ht="15.75" customHeight="1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  <c r="AA945" s="82"/>
    </row>
    <row r="946" spans="1:27" ht="15.75" customHeight="1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  <c r="AA946" s="82"/>
    </row>
    <row r="947" spans="1:27" ht="15.75" customHeight="1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  <c r="AA947" s="82"/>
    </row>
    <row r="948" spans="1:27" ht="15.75" customHeight="1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  <c r="AA948" s="82"/>
    </row>
    <row r="949" spans="1:27" ht="15.75" customHeight="1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  <c r="AA949" s="82"/>
    </row>
    <row r="950" spans="1:27" ht="15.75" customHeight="1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  <c r="AA950" s="82"/>
    </row>
    <row r="951" spans="1:27" ht="15.75" customHeight="1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  <c r="AA951" s="82"/>
    </row>
    <row r="952" spans="1:27" ht="15.75" customHeight="1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  <c r="AA952" s="82"/>
    </row>
    <row r="953" spans="1:27" ht="15.75" customHeight="1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  <c r="AA953" s="82"/>
    </row>
    <row r="954" spans="1:27" ht="15.75" customHeight="1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  <c r="AA954" s="82"/>
    </row>
    <row r="955" spans="1:27" ht="15.75" customHeight="1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  <c r="AA955" s="82"/>
    </row>
    <row r="956" spans="1:27" ht="15.75" customHeight="1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  <c r="AA956" s="82"/>
    </row>
    <row r="957" spans="1:27" ht="15.75" customHeight="1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  <c r="AA957" s="82"/>
    </row>
    <row r="958" spans="1:27" ht="15.75" customHeight="1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  <c r="AA958" s="82"/>
    </row>
    <row r="959" spans="1:27" ht="15.75" customHeight="1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  <c r="AA959" s="82"/>
    </row>
    <row r="960" spans="1:27" ht="15.75" customHeight="1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  <c r="AA960" s="82"/>
    </row>
    <row r="961" spans="1:27" ht="15.75" customHeight="1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  <c r="AA961" s="82"/>
    </row>
    <row r="962" spans="1:27" ht="15.75" customHeight="1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  <c r="AA962" s="82"/>
    </row>
    <row r="963" spans="1:27" ht="15.75" customHeight="1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  <c r="AA963" s="82"/>
    </row>
    <row r="964" spans="1:27" ht="15.75" customHeight="1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  <c r="AA964" s="82"/>
    </row>
    <row r="965" spans="1:27" ht="15.75" customHeight="1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  <c r="AA965" s="82"/>
    </row>
    <row r="966" spans="1:27" ht="15.75" customHeight="1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  <c r="AA966" s="82"/>
    </row>
    <row r="967" spans="1:27" ht="15.75" customHeight="1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  <c r="AA967" s="82"/>
    </row>
    <row r="968" spans="1:27" ht="15.75" customHeight="1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  <c r="AA968" s="82"/>
    </row>
    <row r="969" spans="1:27" ht="15.75" customHeight="1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  <c r="AA969" s="82"/>
    </row>
    <row r="970" spans="1:27" ht="15.75" customHeight="1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  <c r="AA970" s="82"/>
    </row>
    <row r="971" spans="1:27" ht="15.75" customHeight="1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  <c r="AA971" s="82"/>
    </row>
    <row r="972" spans="1:27" ht="15.75" customHeight="1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  <c r="AA972" s="82"/>
    </row>
    <row r="973" spans="1:27" ht="15.75" customHeight="1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  <c r="AA973" s="82"/>
    </row>
    <row r="974" spans="1:27" ht="15.75" customHeight="1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  <c r="AA974" s="82"/>
    </row>
    <row r="975" spans="1:27" ht="15.75" customHeight="1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  <c r="AA975" s="82"/>
    </row>
    <row r="976" spans="1:27" ht="15.75" customHeight="1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  <c r="AA976" s="82"/>
    </row>
    <row r="977" spans="1:27" ht="15.75" customHeight="1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  <c r="AA977" s="82"/>
    </row>
    <row r="978" spans="1:27" ht="15.75" customHeight="1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  <c r="AA978" s="82"/>
    </row>
    <row r="979" spans="1:27" ht="15.75" customHeight="1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  <c r="AA979" s="82"/>
    </row>
    <row r="980" spans="1:27" ht="15.75" customHeight="1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  <c r="AA980" s="82"/>
    </row>
    <row r="981" spans="1:27" ht="15.75" customHeight="1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  <c r="AA981" s="82"/>
    </row>
    <row r="982" spans="1:27" ht="15.75" customHeight="1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  <c r="AA982" s="82"/>
    </row>
    <row r="983" spans="1:27" ht="15.75" customHeight="1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  <c r="AA983" s="82"/>
    </row>
    <row r="984" spans="1:27" ht="15.75" customHeight="1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  <c r="AA984" s="82"/>
    </row>
    <row r="985" spans="1:27" ht="15.75" customHeight="1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  <c r="AA985" s="82"/>
    </row>
    <row r="986" spans="1:27" ht="15.75" customHeight="1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  <c r="AA986" s="82"/>
    </row>
    <row r="987" spans="1:27" ht="15.75" customHeight="1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  <c r="AA987" s="82"/>
    </row>
    <row r="988" spans="1:27" ht="15.75" customHeight="1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  <c r="AA988" s="82"/>
    </row>
    <row r="989" spans="1:27" ht="15.75" customHeight="1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  <c r="AA989" s="82"/>
    </row>
    <row r="990" spans="1:27" ht="15.75" customHeight="1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  <c r="AA990" s="82"/>
    </row>
    <row r="991" spans="1:27" ht="15.75" customHeight="1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  <c r="AA991" s="82"/>
    </row>
    <row r="992" spans="1:27" ht="15.75" customHeight="1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  <c r="AA992" s="82"/>
    </row>
    <row r="993" spans="1:27" ht="15.75" customHeight="1">
      <c r="A993" s="82"/>
      <c r="B993" s="82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  <c r="AA993" s="82"/>
    </row>
    <row r="994" spans="1:27" ht="15.75" customHeight="1">
      <c r="A994" s="82"/>
      <c r="B994" s="82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  <c r="AA994" s="82"/>
    </row>
    <row r="995" spans="1:27" ht="15.75" customHeight="1">
      <c r="A995" s="82"/>
      <c r="B995" s="82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  <c r="AA995" s="82"/>
    </row>
    <row r="996" spans="1:27" ht="15.75" customHeight="1">
      <c r="A996" s="82"/>
      <c r="B996" s="82"/>
      <c r="C996" s="82"/>
      <c r="D996" s="82"/>
      <c r="E996" s="82"/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  <c r="AA996" s="82"/>
    </row>
    <row r="997" spans="1:27" ht="15.75" customHeight="1">
      <c r="A997" s="82"/>
      <c r="B997" s="82"/>
      <c r="C997" s="82"/>
      <c r="D997" s="82"/>
      <c r="E997" s="82"/>
      <c r="F997" s="8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  <c r="AA997" s="82"/>
    </row>
    <row r="998" spans="1:27" ht="15.75" customHeight="1">
      <c r="A998" s="82"/>
      <c r="B998" s="82"/>
      <c r="C998" s="82"/>
      <c r="D998" s="82"/>
      <c r="E998" s="82"/>
      <c r="F998" s="8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  <c r="AA998" s="82"/>
    </row>
    <row r="999" spans="1:27" ht="15.75" customHeight="1">
      <c r="A999" s="82"/>
      <c r="B999" s="82"/>
      <c r="C999" s="82"/>
      <c r="D999" s="82"/>
      <c r="E999" s="82"/>
      <c r="F999" s="8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  <c r="Z999" s="82"/>
      <c r="AA999" s="82"/>
    </row>
    <row r="1000" spans="1:27" ht="15.75" customHeight="1">
      <c r="A1000" s="82"/>
      <c r="B1000" s="82"/>
      <c r="C1000" s="82"/>
      <c r="D1000" s="82"/>
      <c r="E1000" s="82"/>
      <c r="F1000" s="82"/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  <c r="AA1000" s="82"/>
    </row>
    <row r="1001" spans="1:27" ht="15.75" customHeight="1">
      <c r="A1001" s="82"/>
      <c r="B1001" s="82"/>
      <c r="C1001" s="82"/>
      <c r="D1001" s="82"/>
      <c r="E1001" s="82"/>
      <c r="F1001" s="82"/>
      <c r="G1001" s="82"/>
      <c r="H1001" s="82"/>
      <c r="I1001" s="82"/>
      <c r="J1001" s="82"/>
      <c r="K1001" s="82"/>
      <c r="L1001" s="82"/>
      <c r="M1001" s="82"/>
      <c r="N1001" s="82"/>
      <c r="O1001" s="82"/>
      <c r="P1001" s="82"/>
      <c r="Q1001" s="82"/>
      <c r="R1001" s="82"/>
      <c r="S1001" s="82"/>
      <c r="T1001" s="82"/>
      <c r="U1001" s="82"/>
      <c r="V1001" s="82"/>
      <c r="W1001" s="82"/>
      <c r="X1001" s="82"/>
      <c r="Y1001" s="82"/>
      <c r="Z1001" s="82"/>
      <c r="AA1001" s="82"/>
    </row>
  </sheetData>
  <mergeCells count="53">
    <mergeCell ref="D36:D37"/>
    <mergeCell ref="F36:F37"/>
    <mergeCell ref="D38:D39"/>
    <mergeCell ref="F38:F39"/>
    <mergeCell ref="D40:D41"/>
    <mergeCell ref="F40:F41"/>
    <mergeCell ref="D48:D49"/>
    <mergeCell ref="F48:F49"/>
    <mergeCell ref="E6:E7"/>
    <mergeCell ref="F6:F7"/>
    <mergeCell ref="A12:A49"/>
    <mergeCell ref="B16:B17"/>
    <mergeCell ref="E16:E17"/>
    <mergeCell ref="F16:F17"/>
    <mergeCell ref="D28:D29"/>
    <mergeCell ref="F28:F29"/>
    <mergeCell ref="D30:D31"/>
    <mergeCell ref="F30:F31"/>
    <mergeCell ref="D32:D33"/>
    <mergeCell ref="F32:F33"/>
    <mergeCell ref="D34:D35"/>
    <mergeCell ref="F34:F35"/>
    <mergeCell ref="D42:D43"/>
    <mergeCell ref="F42:F43"/>
    <mergeCell ref="D44:D45"/>
    <mergeCell ref="F44:F45"/>
    <mergeCell ref="D46:D47"/>
    <mergeCell ref="F46:F47"/>
    <mergeCell ref="D26:D27"/>
    <mergeCell ref="F26:F27"/>
    <mergeCell ref="F18:F19"/>
    <mergeCell ref="D20:D21"/>
    <mergeCell ref="F20:F21"/>
    <mergeCell ref="D18:D19"/>
    <mergeCell ref="D22:D23"/>
    <mergeCell ref="F22:F23"/>
    <mergeCell ref="D24:D25"/>
    <mergeCell ref="F24:F25"/>
    <mergeCell ref="I16:X16"/>
    <mergeCell ref="A1:X1"/>
    <mergeCell ref="A2:A8"/>
    <mergeCell ref="C2:X2"/>
    <mergeCell ref="C3:X3"/>
    <mergeCell ref="C4:D4"/>
    <mergeCell ref="B6:B7"/>
    <mergeCell ref="C6:D7"/>
    <mergeCell ref="C16:D17"/>
    <mergeCell ref="H16:H17"/>
    <mergeCell ref="H6:H7"/>
    <mergeCell ref="I6:X6"/>
    <mergeCell ref="A11:X11"/>
    <mergeCell ref="C12:X12"/>
    <mergeCell ref="C13:X13"/>
  </mergeCells>
  <phoneticPr fontId="29" type="noConversion"/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C1017"/>
  <sheetViews>
    <sheetView workbookViewId="0">
      <selection sqref="A1:W1"/>
    </sheetView>
  </sheetViews>
  <sheetFormatPr defaultColWidth="12.59765625" defaultRowHeight="15" customHeight="1"/>
  <cols>
    <col min="1" max="1" width="8.09765625" customWidth="1"/>
    <col min="2" max="2" width="12.8984375" customWidth="1"/>
    <col min="3" max="3" width="11.69921875" customWidth="1"/>
    <col min="4" max="4" width="26.59765625" customWidth="1"/>
    <col min="5" max="5" width="22.8984375" customWidth="1"/>
    <col min="6" max="6" width="14.59765625" customWidth="1"/>
    <col min="7" max="7" width="34.59765625" customWidth="1"/>
    <col min="8" max="23" width="6.5" customWidth="1"/>
    <col min="24" max="24" width="6.09765625" customWidth="1"/>
    <col min="25" max="25" width="8.19921875" customWidth="1"/>
    <col min="26" max="26" width="7.69921875" customWidth="1"/>
    <col min="27" max="29" width="6.09765625" customWidth="1"/>
  </cols>
  <sheetData>
    <row r="1" spans="1:29" ht="16.5" customHeight="1">
      <c r="A1" s="249" t="s">
        <v>1539</v>
      </c>
      <c r="B1" s="250"/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  <c r="O1" s="250"/>
      <c r="P1" s="250"/>
      <c r="Q1" s="250"/>
      <c r="R1" s="250"/>
      <c r="S1" s="250"/>
      <c r="T1" s="250"/>
      <c r="U1" s="250"/>
      <c r="V1" s="250"/>
      <c r="W1" s="251"/>
      <c r="X1" s="101"/>
      <c r="Y1" s="101"/>
      <c r="Z1" s="101"/>
      <c r="AA1" s="101"/>
      <c r="AB1" s="101"/>
      <c r="AC1" s="101"/>
    </row>
    <row r="2" spans="1:29" ht="16.5" customHeight="1">
      <c r="A2" s="252" t="s">
        <v>1539</v>
      </c>
      <c r="B2" s="102" t="s">
        <v>1540</v>
      </c>
      <c r="C2" s="255" t="s">
        <v>1541</v>
      </c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14"/>
      <c r="Q2" s="214"/>
      <c r="R2" s="214"/>
      <c r="S2" s="214"/>
      <c r="T2" s="214"/>
      <c r="U2" s="214"/>
      <c r="V2" s="214"/>
      <c r="W2" s="215"/>
      <c r="X2" s="101"/>
      <c r="Y2" s="101"/>
      <c r="Z2" s="101"/>
      <c r="AA2" s="101"/>
      <c r="AB2" s="101"/>
      <c r="AC2" s="101"/>
    </row>
    <row r="3" spans="1:29" ht="16.5" customHeight="1">
      <c r="A3" s="253"/>
      <c r="B3" s="102" t="s">
        <v>1542</v>
      </c>
      <c r="C3" s="256" t="s">
        <v>1543</v>
      </c>
      <c r="D3" s="214"/>
      <c r="E3" s="214"/>
      <c r="F3" s="214"/>
      <c r="G3" s="215"/>
      <c r="H3" s="103">
        <v>10001</v>
      </c>
      <c r="I3" s="27">
        <f>H3+H4-1</f>
        <v>11235</v>
      </c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101"/>
      <c r="Y3" s="101"/>
      <c r="Z3" s="101"/>
      <c r="AA3" s="101"/>
      <c r="AB3" s="101"/>
      <c r="AC3" s="101"/>
    </row>
    <row r="4" spans="1:29" ht="16.5" customHeight="1">
      <c r="A4" s="253"/>
      <c r="B4" s="102" t="s">
        <v>1544</v>
      </c>
      <c r="C4" s="104" t="s">
        <v>1545</v>
      </c>
      <c r="D4" s="105" t="s">
        <v>1765</v>
      </c>
      <c r="E4" s="119" t="s">
        <v>1766</v>
      </c>
      <c r="F4" s="27"/>
      <c r="G4" s="27"/>
      <c r="H4" s="103">
        <f>5*247</f>
        <v>1235</v>
      </c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101"/>
      <c r="Y4" s="101"/>
      <c r="Z4" s="101"/>
      <c r="AA4" s="101"/>
      <c r="AB4" s="101"/>
      <c r="AC4" s="101"/>
    </row>
    <row r="5" spans="1:29" ht="16.5" customHeight="1">
      <c r="A5" s="253"/>
      <c r="B5" s="102" t="s">
        <v>1547</v>
      </c>
      <c r="C5" s="107" t="s">
        <v>1548</v>
      </c>
      <c r="D5" s="108"/>
      <c r="E5" s="119" t="s">
        <v>1767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101"/>
      <c r="Y5" s="101"/>
      <c r="Z5" s="101"/>
      <c r="AA5" s="101"/>
      <c r="AB5" s="101"/>
      <c r="AC5" s="101"/>
    </row>
    <row r="6" spans="1:29" ht="16.5" customHeight="1">
      <c r="A6" s="253"/>
      <c r="B6" s="257" t="s">
        <v>1550</v>
      </c>
      <c r="C6" s="258" t="s">
        <v>1551</v>
      </c>
      <c r="D6" s="259" t="s">
        <v>1552</v>
      </c>
      <c r="E6" s="259" t="s">
        <v>1553</v>
      </c>
      <c r="F6" s="109" t="s">
        <v>1554</v>
      </c>
      <c r="G6" s="257" t="s">
        <v>1555</v>
      </c>
      <c r="H6" s="247" t="s">
        <v>1556</v>
      </c>
      <c r="I6" s="214"/>
      <c r="J6" s="214"/>
      <c r="K6" s="214"/>
      <c r="L6" s="214"/>
      <c r="M6" s="214"/>
      <c r="N6" s="214"/>
      <c r="O6" s="214"/>
      <c r="P6" s="214"/>
      <c r="Q6" s="214"/>
      <c r="R6" s="214"/>
      <c r="S6" s="214"/>
      <c r="T6" s="214"/>
      <c r="U6" s="214"/>
      <c r="V6" s="214"/>
      <c r="W6" s="215"/>
      <c r="X6" s="101"/>
      <c r="Y6" s="101"/>
      <c r="Z6" s="101"/>
      <c r="AA6" s="101"/>
      <c r="AB6" s="101"/>
      <c r="AC6" s="101"/>
    </row>
    <row r="7" spans="1:29" ht="16.5" customHeight="1">
      <c r="A7" s="253"/>
      <c r="B7" s="219"/>
      <c r="C7" s="219"/>
      <c r="D7" s="219"/>
      <c r="E7" s="219"/>
      <c r="F7" s="109" t="s">
        <v>1557</v>
      </c>
      <c r="G7" s="219"/>
      <c r="H7" s="109">
        <v>15</v>
      </c>
      <c r="I7" s="109">
        <v>14</v>
      </c>
      <c r="J7" s="109">
        <v>13</v>
      </c>
      <c r="K7" s="109">
        <v>12</v>
      </c>
      <c r="L7" s="109">
        <v>11</v>
      </c>
      <c r="M7" s="109">
        <v>10</v>
      </c>
      <c r="N7" s="109">
        <v>9</v>
      </c>
      <c r="O7" s="109">
        <v>8</v>
      </c>
      <c r="P7" s="109">
        <v>7</v>
      </c>
      <c r="Q7" s="109">
        <v>6</v>
      </c>
      <c r="R7" s="109">
        <v>5</v>
      </c>
      <c r="S7" s="109">
        <v>4</v>
      </c>
      <c r="T7" s="109">
        <v>3</v>
      </c>
      <c r="U7" s="109">
        <v>2</v>
      </c>
      <c r="V7" s="109">
        <v>1</v>
      </c>
      <c r="W7" s="109">
        <v>0</v>
      </c>
      <c r="X7" s="101"/>
      <c r="Y7" s="101"/>
      <c r="Z7" s="101"/>
      <c r="AA7" s="101"/>
      <c r="AB7" s="101"/>
      <c r="AC7" s="101"/>
    </row>
    <row r="8" spans="1:29" ht="16.5" customHeight="1">
      <c r="A8" s="253"/>
      <c r="B8" s="110">
        <v>1</v>
      </c>
      <c r="C8" s="111" t="s">
        <v>1558</v>
      </c>
      <c r="D8" s="36" t="s">
        <v>1559</v>
      </c>
      <c r="E8" s="36"/>
      <c r="F8" s="36" t="s">
        <v>1560</v>
      </c>
      <c r="G8" s="36" t="s">
        <v>1561</v>
      </c>
      <c r="H8" s="7"/>
      <c r="I8" s="7"/>
      <c r="J8" s="7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101"/>
      <c r="Y8" s="101"/>
      <c r="Z8" s="101"/>
      <c r="AA8" s="101"/>
      <c r="AB8" s="101"/>
      <c r="AC8" s="101"/>
    </row>
    <row r="9" spans="1:29" ht="16.5" customHeight="1">
      <c r="A9" s="253"/>
      <c r="B9" s="110">
        <v>2</v>
      </c>
      <c r="C9" s="110" t="s">
        <v>1562</v>
      </c>
      <c r="D9" s="36" t="s">
        <v>1563</v>
      </c>
      <c r="E9" s="36"/>
      <c r="F9" s="36" t="s">
        <v>1560</v>
      </c>
      <c r="G9" s="36" t="s">
        <v>1564</v>
      </c>
      <c r="H9" s="7"/>
      <c r="I9" s="7"/>
      <c r="J9" s="7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101"/>
      <c r="Y9" s="101"/>
      <c r="Z9" s="101"/>
      <c r="AA9" s="101"/>
      <c r="AB9" s="101"/>
      <c r="AC9" s="101"/>
    </row>
    <row r="10" spans="1:29" ht="16.5" customHeight="1">
      <c r="A10" s="253"/>
      <c r="B10" s="110">
        <v>3</v>
      </c>
      <c r="C10" s="110" t="s">
        <v>1568</v>
      </c>
      <c r="D10" s="36" t="s">
        <v>1569</v>
      </c>
      <c r="E10" s="36"/>
      <c r="F10" s="36" t="s">
        <v>1560</v>
      </c>
      <c r="G10" s="36" t="s">
        <v>1570</v>
      </c>
      <c r="H10" s="7"/>
      <c r="I10" s="7"/>
      <c r="J10" s="7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101"/>
      <c r="Y10" s="101"/>
      <c r="Z10" s="101"/>
      <c r="AA10" s="101"/>
      <c r="AB10" s="101"/>
      <c r="AC10" s="101"/>
    </row>
    <row r="11" spans="1:29" ht="16.5" customHeight="1">
      <c r="A11" s="253"/>
      <c r="B11" s="110">
        <v>4</v>
      </c>
      <c r="C11" s="110" t="s">
        <v>1571</v>
      </c>
      <c r="D11" s="36" t="s">
        <v>1451</v>
      </c>
      <c r="E11" s="36"/>
      <c r="F11" s="36" t="s">
        <v>1560</v>
      </c>
      <c r="G11" s="36" t="s">
        <v>1572</v>
      </c>
      <c r="H11" s="7"/>
      <c r="I11" s="7"/>
      <c r="J11" s="7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101"/>
      <c r="Y11" s="101"/>
      <c r="Z11" s="101"/>
      <c r="AA11" s="101"/>
      <c r="AB11" s="101"/>
      <c r="AC11" s="101"/>
    </row>
    <row r="12" spans="1:29" ht="16.5" customHeight="1">
      <c r="A12" s="254"/>
      <c r="B12" s="110">
        <v>5</v>
      </c>
      <c r="C12" s="110" t="s">
        <v>1573</v>
      </c>
      <c r="D12" s="36" t="s">
        <v>1574</v>
      </c>
      <c r="E12" s="36"/>
      <c r="F12" s="36" t="s">
        <v>1560</v>
      </c>
      <c r="G12" s="36" t="s">
        <v>1575</v>
      </c>
      <c r="H12" s="7"/>
      <c r="I12" s="7"/>
      <c r="J12" s="7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101"/>
      <c r="Y12" s="101"/>
      <c r="Z12" s="101"/>
      <c r="AA12" s="101"/>
      <c r="AB12" s="101"/>
      <c r="AC12" s="101"/>
    </row>
    <row r="13" spans="1:29" ht="16.5" customHeight="1">
      <c r="A13" s="114"/>
      <c r="B13" s="114"/>
      <c r="C13" s="114"/>
      <c r="D13" s="114"/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5"/>
      <c r="X13" s="115"/>
      <c r="Y13" s="101"/>
      <c r="Z13" s="101"/>
      <c r="AA13" s="101"/>
      <c r="AB13" s="101"/>
      <c r="AC13" s="101"/>
    </row>
    <row r="14" spans="1:29" ht="16.5" customHeight="1">
      <c r="A14" s="252" t="s">
        <v>1539</v>
      </c>
      <c r="B14" s="102" t="s">
        <v>1540</v>
      </c>
      <c r="C14" s="248" t="s">
        <v>1576</v>
      </c>
      <c r="D14" s="214"/>
      <c r="E14" s="214"/>
      <c r="F14" s="214"/>
      <c r="G14" s="214"/>
      <c r="H14" s="214"/>
      <c r="I14" s="214"/>
      <c r="J14" s="214"/>
      <c r="K14" s="214"/>
      <c r="L14" s="214"/>
      <c r="M14" s="214"/>
      <c r="N14" s="214"/>
      <c r="O14" s="214"/>
      <c r="P14" s="214"/>
      <c r="Q14" s="214"/>
      <c r="R14" s="214"/>
      <c r="S14" s="214"/>
      <c r="T14" s="214"/>
      <c r="U14" s="214"/>
      <c r="V14" s="214"/>
      <c r="W14" s="215"/>
      <c r="X14" s="101"/>
      <c r="Y14" s="101"/>
      <c r="Z14" s="101"/>
      <c r="AA14" s="101"/>
      <c r="AB14" s="101"/>
      <c r="AC14" s="101"/>
    </row>
    <row r="15" spans="1:29" ht="16.5" customHeight="1">
      <c r="A15" s="253"/>
      <c r="B15" s="116" t="s">
        <v>1542</v>
      </c>
      <c r="C15" s="260" t="s">
        <v>1543</v>
      </c>
      <c r="D15" s="214"/>
      <c r="E15" s="214"/>
      <c r="F15" s="214"/>
      <c r="G15" s="215"/>
      <c r="H15" s="103">
        <v>12701</v>
      </c>
      <c r="I15" s="27">
        <f>H15+H16-1</f>
        <v>12820</v>
      </c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1"/>
      <c r="Y15" s="101"/>
      <c r="Z15" s="101"/>
      <c r="AA15" s="101"/>
      <c r="AB15" s="101"/>
      <c r="AC15" s="101"/>
    </row>
    <row r="16" spans="1:29" ht="16.5" customHeight="1">
      <c r="A16" s="253"/>
      <c r="B16" s="116" t="s">
        <v>1544</v>
      </c>
      <c r="C16" s="117" t="s">
        <v>1577</v>
      </c>
      <c r="D16" s="118" t="s">
        <v>1768</v>
      </c>
      <c r="E16" s="119" t="s">
        <v>1769</v>
      </c>
      <c r="F16" s="103"/>
      <c r="G16" s="103"/>
      <c r="H16" s="103">
        <f>5*24</f>
        <v>120</v>
      </c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1"/>
      <c r="Y16" s="101"/>
      <c r="Z16" s="101"/>
      <c r="AA16" s="101"/>
      <c r="AB16" s="101"/>
      <c r="AC16" s="101"/>
    </row>
    <row r="17" spans="1:29" ht="16.5" customHeight="1">
      <c r="A17" s="253"/>
      <c r="B17" s="116" t="s">
        <v>1547</v>
      </c>
      <c r="C17" s="120" t="s">
        <v>1548</v>
      </c>
      <c r="D17" s="121"/>
      <c r="E17" s="119" t="s">
        <v>1770</v>
      </c>
      <c r="F17" s="261" t="s">
        <v>1581</v>
      </c>
      <c r="G17" s="212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1"/>
      <c r="Y17" s="101"/>
      <c r="Z17" s="101"/>
      <c r="AA17" s="101"/>
      <c r="AB17" s="101"/>
      <c r="AC17" s="101"/>
    </row>
    <row r="18" spans="1:29" ht="16.5" customHeight="1">
      <c r="A18" s="253"/>
      <c r="B18" s="262" t="s">
        <v>1550</v>
      </c>
      <c r="C18" s="263" t="s">
        <v>1551</v>
      </c>
      <c r="D18" s="259" t="s">
        <v>1552</v>
      </c>
      <c r="E18" s="259" t="s">
        <v>1553</v>
      </c>
      <c r="F18" s="123" t="s">
        <v>1554</v>
      </c>
      <c r="G18" s="259" t="s">
        <v>1555</v>
      </c>
      <c r="H18" s="264" t="s">
        <v>1556</v>
      </c>
      <c r="I18" s="214"/>
      <c r="J18" s="214"/>
      <c r="K18" s="214"/>
      <c r="L18" s="214"/>
      <c r="M18" s="214"/>
      <c r="N18" s="214"/>
      <c r="O18" s="214"/>
      <c r="P18" s="214"/>
      <c r="Q18" s="214"/>
      <c r="R18" s="214"/>
      <c r="S18" s="214"/>
      <c r="T18" s="214"/>
      <c r="U18" s="214"/>
      <c r="V18" s="214"/>
      <c r="W18" s="215"/>
      <c r="X18" s="101"/>
      <c r="Y18" s="101"/>
      <c r="Z18" s="101"/>
      <c r="AA18" s="101"/>
      <c r="AB18" s="101"/>
      <c r="AC18" s="101"/>
    </row>
    <row r="19" spans="1:29" ht="16.5" customHeight="1">
      <c r="A19" s="253"/>
      <c r="B19" s="219"/>
      <c r="C19" s="219"/>
      <c r="D19" s="219"/>
      <c r="E19" s="219"/>
      <c r="F19" s="124" t="s">
        <v>1557</v>
      </c>
      <c r="G19" s="219"/>
      <c r="H19" s="124">
        <v>15</v>
      </c>
      <c r="I19" s="124">
        <v>14</v>
      </c>
      <c r="J19" s="124">
        <v>13</v>
      </c>
      <c r="K19" s="124">
        <v>12</v>
      </c>
      <c r="L19" s="124">
        <v>11</v>
      </c>
      <c r="M19" s="124">
        <v>10</v>
      </c>
      <c r="N19" s="124">
        <v>9</v>
      </c>
      <c r="O19" s="124">
        <v>8</v>
      </c>
      <c r="P19" s="124">
        <v>7</v>
      </c>
      <c r="Q19" s="124">
        <v>6</v>
      </c>
      <c r="R19" s="124">
        <v>5</v>
      </c>
      <c r="S19" s="124">
        <v>4</v>
      </c>
      <c r="T19" s="124">
        <v>3</v>
      </c>
      <c r="U19" s="124">
        <v>2</v>
      </c>
      <c r="V19" s="124">
        <v>1</v>
      </c>
      <c r="W19" s="124">
        <v>0</v>
      </c>
      <c r="X19" s="101"/>
      <c r="Y19" s="101"/>
      <c r="Z19" s="101"/>
      <c r="AA19" s="101"/>
      <c r="AB19" s="101"/>
      <c r="AC19" s="101"/>
    </row>
    <row r="20" spans="1:29" ht="16.5" customHeight="1">
      <c r="A20" s="253"/>
      <c r="B20" s="125">
        <v>1</v>
      </c>
      <c r="C20" s="111" t="s">
        <v>1558</v>
      </c>
      <c r="D20" s="74" t="s">
        <v>1559</v>
      </c>
      <c r="E20" s="74"/>
      <c r="F20" s="74" t="s">
        <v>1560</v>
      </c>
      <c r="G20" s="74" t="s">
        <v>1561</v>
      </c>
      <c r="H20" s="73"/>
      <c r="I20" s="73"/>
      <c r="J20" s="73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101"/>
      <c r="Y20" s="101"/>
      <c r="Z20" s="101"/>
      <c r="AA20" s="101"/>
      <c r="AB20" s="101"/>
      <c r="AC20" s="101"/>
    </row>
    <row r="21" spans="1:29" ht="16.5" customHeight="1">
      <c r="A21" s="253"/>
      <c r="B21" s="125">
        <v>2</v>
      </c>
      <c r="C21" s="110" t="s">
        <v>1562</v>
      </c>
      <c r="D21" s="74" t="s">
        <v>1563</v>
      </c>
      <c r="E21" s="74"/>
      <c r="F21" s="74" t="s">
        <v>1560</v>
      </c>
      <c r="G21" s="74" t="s">
        <v>1564</v>
      </c>
      <c r="H21" s="73"/>
      <c r="I21" s="73"/>
      <c r="J21" s="73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101"/>
      <c r="Y21" s="101"/>
      <c r="Z21" s="101"/>
      <c r="AA21" s="101"/>
      <c r="AB21" s="101"/>
      <c r="AC21" s="101"/>
    </row>
    <row r="22" spans="1:29" ht="16.5" customHeight="1">
      <c r="A22" s="253"/>
      <c r="B22" s="125">
        <v>3</v>
      </c>
      <c r="C22" s="110" t="s">
        <v>1568</v>
      </c>
      <c r="D22" s="74" t="s">
        <v>1569</v>
      </c>
      <c r="E22" s="74"/>
      <c r="F22" s="74" t="s">
        <v>1560</v>
      </c>
      <c r="G22" s="74" t="s">
        <v>1570</v>
      </c>
      <c r="H22" s="73"/>
      <c r="I22" s="73"/>
      <c r="J22" s="73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101"/>
      <c r="Y22" s="101"/>
      <c r="Z22" s="101"/>
      <c r="AA22" s="101"/>
      <c r="AB22" s="101"/>
      <c r="AC22" s="101"/>
    </row>
    <row r="23" spans="1:29" ht="16.5" customHeight="1">
      <c r="A23" s="253"/>
      <c r="B23" s="125">
        <v>4</v>
      </c>
      <c r="C23" s="110" t="s">
        <v>1571</v>
      </c>
      <c r="D23" s="74" t="s">
        <v>1451</v>
      </c>
      <c r="E23" s="74"/>
      <c r="F23" s="74" t="s">
        <v>1560</v>
      </c>
      <c r="G23" s="74" t="s">
        <v>1572</v>
      </c>
      <c r="H23" s="73"/>
      <c r="I23" s="73"/>
      <c r="J23" s="73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101"/>
      <c r="Y23" s="101"/>
      <c r="Z23" s="101"/>
      <c r="AA23" s="101"/>
      <c r="AB23" s="101"/>
      <c r="AC23" s="101"/>
    </row>
    <row r="24" spans="1:29" ht="16.5" customHeight="1">
      <c r="A24" s="254"/>
      <c r="B24" s="125">
        <v>5</v>
      </c>
      <c r="C24" s="110" t="s">
        <v>1573</v>
      </c>
      <c r="D24" s="74" t="s">
        <v>1574</v>
      </c>
      <c r="E24" s="74"/>
      <c r="F24" s="74" t="s">
        <v>1560</v>
      </c>
      <c r="G24" s="74" t="s">
        <v>1575</v>
      </c>
      <c r="H24" s="73"/>
      <c r="I24" s="73"/>
      <c r="J24" s="73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101"/>
      <c r="Y24" s="101"/>
      <c r="Z24" s="101"/>
      <c r="AA24" s="101"/>
      <c r="AB24" s="101"/>
      <c r="AC24" s="101"/>
    </row>
    <row r="25" spans="1:29" ht="16.5" customHeight="1">
      <c r="A25" s="114"/>
      <c r="B25" s="114"/>
      <c r="C25" s="11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114"/>
      <c r="S25" s="114"/>
      <c r="T25" s="114"/>
      <c r="U25" s="114"/>
      <c r="V25" s="114"/>
      <c r="W25" s="115"/>
      <c r="X25" s="101"/>
      <c r="Y25" s="101"/>
      <c r="Z25" s="101"/>
      <c r="AA25" s="101"/>
      <c r="AB25" s="101"/>
      <c r="AC25" s="101"/>
    </row>
    <row r="26" spans="1:29" ht="16.5" customHeight="1">
      <c r="A26" s="252" t="s">
        <v>1539</v>
      </c>
      <c r="B26" s="102" t="s">
        <v>1540</v>
      </c>
      <c r="C26" s="248" t="s">
        <v>1771</v>
      </c>
      <c r="D26" s="214"/>
      <c r="E26" s="214"/>
      <c r="F26" s="214"/>
      <c r="G26" s="214"/>
      <c r="H26" s="214"/>
      <c r="I26" s="214"/>
      <c r="J26" s="214"/>
      <c r="K26" s="214"/>
      <c r="L26" s="214"/>
      <c r="M26" s="214"/>
      <c r="N26" s="214"/>
      <c r="O26" s="214"/>
      <c r="P26" s="214"/>
      <c r="Q26" s="214"/>
      <c r="R26" s="214"/>
      <c r="S26" s="214"/>
      <c r="T26" s="214"/>
      <c r="U26" s="214"/>
      <c r="V26" s="214"/>
      <c r="W26" s="215"/>
      <c r="X26" s="101"/>
      <c r="Y26" s="101"/>
      <c r="Z26" s="101"/>
      <c r="AA26" s="101"/>
      <c r="AB26" s="101"/>
      <c r="AC26" s="154"/>
    </row>
    <row r="27" spans="1:29" ht="16.5" customHeight="1">
      <c r="A27" s="253"/>
      <c r="B27" s="116" t="s">
        <v>1542</v>
      </c>
      <c r="C27" s="260" t="s">
        <v>1543</v>
      </c>
      <c r="D27" s="214"/>
      <c r="E27" s="214"/>
      <c r="F27" s="214"/>
      <c r="G27" s="215"/>
      <c r="H27" s="103">
        <v>12701</v>
      </c>
      <c r="I27" s="27">
        <f>H27+H28-1</f>
        <v>12705</v>
      </c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1"/>
      <c r="Y27" s="101"/>
      <c r="Z27" s="101"/>
      <c r="AA27" s="101"/>
      <c r="AB27" s="101"/>
      <c r="AC27" s="154"/>
    </row>
    <row r="28" spans="1:29" ht="16.5" customHeight="1">
      <c r="A28" s="253"/>
      <c r="B28" s="116" t="s">
        <v>1544</v>
      </c>
      <c r="C28" s="117" t="s">
        <v>1577</v>
      </c>
      <c r="D28" s="118" t="s">
        <v>1772</v>
      </c>
      <c r="E28" s="119" t="s">
        <v>1773</v>
      </c>
      <c r="F28" s="103"/>
      <c r="G28" s="103"/>
      <c r="H28" s="103">
        <f>5*1</f>
        <v>5</v>
      </c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1"/>
      <c r="Y28" s="101"/>
      <c r="Z28" s="101"/>
      <c r="AA28" s="101"/>
      <c r="AB28" s="101"/>
      <c r="AC28" s="154"/>
    </row>
    <row r="29" spans="1:29" ht="16.5" customHeight="1">
      <c r="A29" s="253"/>
      <c r="B29" s="116" t="s">
        <v>1547</v>
      </c>
      <c r="C29" s="120" t="s">
        <v>1548</v>
      </c>
      <c r="D29" s="121"/>
      <c r="E29" s="119" t="s">
        <v>1774</v>
      </c>
      <c r="F29" s="261" t="s">
        <v>1581</v>
      </c>
      <c r="G29" s="212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1"/>
      <c r="Y29" s="101"/>
      <c r="Z29" s="101"/>
      <c r="AA29" s="101"/>
      <c r="AB29" s="101"/>
      <c r="AC29" s="154"/>
    </row>
    <row r="30" spans="1:29" ht="16.5" customHeight="1">
      <c r="A30" s="253"/>
      <c r="B30" s="262" t="s">
        <v>1550</v>
      </c>
      <c r="C30" s="263" t="s">
        <v>1551</v>
      </c>
      <c r="D30" s="259" t="s">
        <v>1552</v>
      </c>
      <c r="E30" s="259" t="s">
        <v>1553</v>
      </c>
      <c r="F30" s="123" t="s">
        <v>1554</v>
      </c>
      <c r="G30" s="259" t="s">
        <v>1555</v>
      </c>
      <c r="H30" s="264" t="s">
        <v>1556</v>
      </c>
      <c r="I30" s="214"/>
      <c r="J30" s="214"/>
      <c r="K30" s="214"/>
      <c r="L30" s="214"/>
      <c r="M30" s="214"/>
      <c r="N30" s="214"/>
      <c r="O30" s="214"/>
      <c r="P30" s="214"/>
      <c r="Q30" s="214"/>
      <c r="R30" s="214"/>
      <c r="S30" s="214"/>
      <c r="T30" s="214"/>
      <c r="U30" s="214"/>
      <c r="V30" s="214"/>
      <c r="W30" s="215"/>
      <c r="X30" s="101"/>
      <c r="Y30" s="101"/>
      <c r="Z30" s="101"/>
      <c r="AA30" s="101"/>
      <c r="AB30" s="101"/>
      <c r="AC30" s="154"/>
    </row>
    <row r="31" spans="1:29" ht="16.5" customHeight="1">
      <c r="A31" s="253"/>
      <c r="B31" s="219"/>
      <c r="C31" s="219"/>
      <c r="D31" s="219"/>
      <c r="E31" s="219"/>
      <c r="F31" s="124" t="s">
        <v>1557</v>
      </c>
      <c r="G31" s="219"/>
      <c r="H31" s="124">
        <v>15</v>
      </c>
      <c r="I31" s="124">
        <v>14</v>
      </c>
      <c r="J31" s="124">
        <v>13</v>
      </c>
      <c r="K31" s="124">
        <v>12</v>
      </c>
      <c r="L31" s="124">
        <v>11</v>
      </c>
      <c r="M31" s="124">
        <v>10</v>
      </c>
      <c r="N31" s="124">
        <v>9</v>
      </c>
      <c r="O31" s="124">
        <v>8</v>
      </c>
      <c r="P31" s="124">
        <v>7</v>
      </c>
      <c r="Q31" s="124">
        <v>6</v>
      </c>
      <c r="R31" s="124">
        <v>5</v>
      </c>
      <c r="S31" s="124">
        <v>4</v>
      </c>
      <c r="T31" s="124">
        <v>3</v>
      </c>
      <c r="U31" s="124">
        <v>2</v>
      </c>
      <c r="V31" s="124">
        <v>1</v>
      </c>
      <c r="W31" s="124">
        <v>0</v>
      </c>
      <c r="X31" s="101"/>
      <c r="Y31" s="101"/>
      <c r="Z31" s="101"/>
      <c r="AA31" s="101"/>
      <c r="AB31" s="101"/>
      <c r="AC31" s="154"/>
    </row>
    <row r="32" spans="1:29" ht="16.5" customHeight="1">
      <c r="A32" s="253"/>
      <c r="B32" s="125">
        <v>1</v>
      </c>
      <c r="C32" s="111" t="s">
        <v>1558</v>
      </c>
      <c r="D32" s="126" t="s">
        <v>1559</v>
      </c>
      <c r="E32" s="147"/>
      <c r="F32" s="148" t="s">
        <v>1560</v>
      </c>
      <c r="G32" s="127" t="s">
        <v>1719</v>
      </c>
      <c r="H32" s="73"/>
      <c r="I32" s="73"/>
      <c r="J32" s="73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101"/>
      <c r="Y32" s="101"/>
      <c r="Z32" s="101"/>
      <c r="AA32" s="101"/>
      <c r="AB32" s="101"/>
      <c r="AC32" s="154"/>
    </row>
    <row r="33" spans="1:29" ht="16.5" customHeight="1">
      <c r="A33" s="253"/>
      <c r="B33" s="125">
        <v>2</v>
      </c>
      <c r="C33" s="110" t="s">
        <v>1562</v>
      </c>
      <c r="D33" s="126" t="s">
        <v>1563</v>
      </c>
      <c r="E33" s="147"/>
      <c r="F33" s="148" t="s">
        <v>1560</v>
      </c>
      <c r="G33" s="127" t="s">
        <v>1720</v>
      </c>
      <c r="H33" s="73"/>
      <c r="I33" s="73"/>
      <c r="J33" s="73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101"/>
      <c r="Y33" s="101"/>
      <c r="Z33" s="101"/>
      <c r="AA33" s="101"/>
      <c r="AB33" s="101"/>
      <c r="AC33" s="154"/>
    </row>
    <row r="34" spans="1:29" ht="16.5" customHeight="1">
      <c r="A34" s="253"/>
      <c r="B34" s="125">
        <v>3</v>
      </c>
      <c r="C34" s="110" t="s">
        <v>1568</v>
      </c>
      <c r="D34" s="126" t="s">
        <v>1589</v>
      </c>
      <c r="E34" s="147"/>
      <c r="F34" s="148" t="s">
        <v>1560</v>
      </c>
      <c r="G34" s="126" t="s">
        <v>1589</v>
      </c>
      <c r="H34" s="73"/>
      <c r="I34" s="73"/>
      <c r="J34" s="73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101"/>
      <c r="Y34" s="101"/>
      <c r="Z34" s="101"/>
      <c r="AA34" s="101"/>
      <c r="AB34" s="101"/>
      <c r="AC34" s="154"/>
    </row>
    <row r="35" spans="1:29" ht="16.5" customHeight="1">
      <c r="A35" s="253"/>
      <c r="B35" s="125">
        <v>4</v>
      </c>
      <c r="C35" s="110" t="s">
        <v>1571</v>
      </c>
      <c r="D35" s="126" t="s">
        <v>1589</v>
      </c>
      <c r="E35" s="147"/>
      <c r="F35" s="148" t="s">
        <v>1560</v>
      </c>
      <c r="G35" s="126" t="s">
        <v>1589</v>
      </c>
      <c r="H35" s="73"/>
      <c r="I35" s="73"/>
      <c r="J35" s="73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101"/>
      <c r="Y35" s="101"/>
      <c r="Z35" s="101"/>
      <c r="AA35" s="101"/>
      <c r="AB35" s="101"/>
      <c r="AC35" s="154"/>
    </row>
    <row r="36" spans="1:29" ht="16.5" customHeight="1">
      <c r="A36" s="254"/>
      <c r="B36" s="125">
        <v>5</v>
      </c>
      <c r="C36" s="110" t="s">
        <v>1573</v>
      </c>
      <c r="D36" s="126" t="s">
        <v>1589</v>
      </c>
      <c r="E36" s="147"/>
      <c r="F36" s="148" t="s">
        <v>1560</v>
      </c>
      <c r="G36" s="126" t="s">
        <v>1589</v>
      </c>
      <c r="H36" s="73"/>
      <c r="I36" s="73"/>
      <c r="J36" s="73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101"/>
      <c r="Y36" s="101"/>
      <c r="Z36" s="101"/>
      <c r="AA36" s="101"/>
      <c r="AB36" s="101"/>
      <c r="AC36" s="154"/>
    </row>
    <row r="37" spans="1:29" ht="16.5" customHeight="1">
      <c r="A37" s="114"/>
      <c r="B37" s="114"/>
      <c r="C37" s="114"/>
      <c r="D37" s="114"/>
      <c r="E37" s="114"/>
      <c r="F37" s="114"/>
      <c r="G37" s="114"/>
      <c r="H37" s="114"/>
      <c r="I37" s="114"/>
      <c r="J37" s="114"/>
      <c r="K37" s="114"/>
      <c r="L37" s="114"/>
      <c r="M37" s="114"/>
      <c r="N37" s="114"/>
      <c r="O37" s="114"/>
      <c r="P37" s="114"/>
      <c r="Q37" s="114"/>
      <c r="R37" s="114"/>
      <c r="S37" s="114"/>
      <c r="T37" s="114"/>
      <c r="U37" s="114"/>
      <c r="V37" s="114"/>
      <c r="W37" s="115"/>
      <c r="X37" s="101"/>
      <c r="Y37" s="101"/>
      <c r="Z37" s="101"/>
      <c r="AA37" s="101"/>
      <c r="AB37" s="101"/>
      <c r="AC37" s="154"/>
    </row>
    <row r="38" spans="1:29" ht="16.5" customHeight="1">
      <c r="A38" s="249" t="s">
        <v>1775</v>
      </c>
      <c r="B38" s="250"/>
      <c r="C38" s="250"/>
      <c r="D38" s="250"/>
      <c r="E38" s="250"/>
      <c r="F38" s="250"/>
      <c r="G38" s="250"/>
      <c r="H38" s="250"/>
      <c r="I38" s="250"/>
      <c r="J38" s="250"/>
      <c r="K38" s="250"/>
      <c r="L38" s="250"/>
      <c r="M38" s="250"/>
      <c r="N38" s="250"/>
      <c r="O38" s="250"/>
      <c r="P38" s="250"/>
      <c r="Q38" s="250"/>
      <c r="R38" s="250"/>
      <c r="S38" s="250"/>
      <c r="T38" s="250"/>
      <c r="U38" s="250"/>
      <c r="V38" s="250"/>
      <c r="W38" s="251"/>
      <c r="X38" s="101"/>
      <c r="Y38" s="101"/>
      <c r="Z38" s="101"/>
      <c r="AA38" s="101"/>
      <c r="AB38" s="101"/>
      <c r="AC38" s="16"/>
    </row>
    <row r="39" spans="1:29" ht="16.5" customHeight="1">
      <c r="A39" s="280" t="s">
        <v>1591</v>
      </c>
      <c r="B39" s="149" t="s">
        <v>1540</v>
      </c>
      <c r="C39" s="255" t="s">
        <v>1776</v>
      </c>
      <c r="D39" s="214"/>
      <c r="E39" s="214"/>
      <c r="F39" s="214"/>
      <c r="G39" s="214"/>
      <c r="H39" s="214"/>
      <c r="I39" s="214"/>
      <c r="J39" s="214"/>
      <c r="K39" s="214"/>
      <c r="L39" s="214"/>
      <c r="M39" s="214"/>
      <c r="N39" s="214"/>
      <c r="O39" s="214"/>
      <c r="P39" s="214"/>
      <c r="Q39" s="214"/>
      <c r="R39" s="214"/>
      <c r="S39" s="214"/>
      <c r="T39" s="214"/>
      <c r="U39" s="214"/>
      <c r="V39" s="214"/>
      <c r="W39" s="215"/>
      <c r="X39" s="101"/>
      <c r="Y39" s="101"/>
      <c r="Z39" s="101"/>
      <c r="AA39" s="101"/>
      <c r="AB39" s="101"/>
      <c r="AC39" s="16"/>
    </row>
    <row r="40" spans="1:29" ht="16.5" customHeight="1">
      <c r="A40" s="253"/>
      <c r="B40" s="149" t="s">
        <v>1542</v>
      </c>
      <c r="C40" s="256" t="s">
        <v>1543</v>
      </c>
      <c r="D40" s="214"/>
      <c r="E40" s="214"/>
      <c r="F40" s="214"/>
      <c r="G40" s="215"/>
      <c r="H40" s="103">
        <v>15001</v>
      </c>
      <c r="I40" s="27">
        <f>H40+H41-1</f>
        <v>15175</v>
      </c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101"/>
      <c r="Y40" s="101"/>
      <c r="Z40" s="101"/>
      <c r="AA40" s="101"/>
      <c r="AB40" s="101"/>
      <c r="AC40" s="16"/>
    </row>
    <row r="41" spans="1:29" ht="16.5" customHeight="1">
      <c r="A41" s="253"/>
      <c r="B41" s="149" t="s">
        <v>1544</v>
      </c>
      <c r="C41" s="104" t="s">
        <v>1593</v>
      </c>
      <c r="D41" s="105" t="s">
        <v>1777</v>
      </c>
      <c r="E41" s="106" t="s">
        <v>1778</v>
      </c>
      <c r="F41" s="27"/>
      <c r="G41" s="27"/>
      <c r="H41" s="103">
        <f>25*7</f>
        <v>175</v>
      </c>
      <c r="I41" s="103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101"/>
      <c r="Y41" s="101"/>
      <c r="Z41" s="101"/>
      <c r="AA41" s="101"/>
      <c r="AB41" s="101"/>
      <c r="AC41" s="16"/>
    </row>
    <row r="42" spans="1:29" ht="16.5" customHeight="1">
      <c r="A42" s="253"/>
      <c r="B42" s="149" t="s">
        <v>1547</v>
      </c>
      <c r="C42" s="256" t="s">
        <v>1779</v>
      </c>
      <c r="D42" s="215"/>
      <c r="E42" s="106" t="s">
        <v>1780</v>
      </c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101"/>
      <c r="Y42" s="101"/>
      <c r="Z42" s="101"/>
      <c r="AA42" s="101"/>
      <c r="AB42" s="101"/>
      <c r="AC42" s="16"/>
    </row>
    <row r="43" spans="1:29" ht="16.5" customHeight="1">
      <c r="A43" s="253"/>
      <c r="B43" s="284" t="s">
        <v>1550</v>
      </c>
      <c r="C43" s="258" t="s">
        <v>1551</v>
      </c>
      <c r="D43" s="259" t="s">
        <v>1552</v>
      </c>
      <c r="E43" s="259" t="s">
        <v>1553</v>
      </c>
      <c r="F43" s="109" t="s">
        <v>1554</v>
      </c>
      <c r="G43" s="257" t="s">
        <v>1555</v>
      </c>
      <c r="H43" s="247" t="s">
        <v>1556</v>
      </c>
      <c r="I43" s="214"/>
      <c r="J43" s="214"/>
      <c r="K43" s="214"/>
      <c r="L43" s="214"/>
      <c r="M43" s="214"/>
      <c r="N43" s="214"/>
      <c r="O43" s="214"/>
      <c r="P43" s="214"/>
      <c r="Q43" s="214"/>
      <c r="R43" s="214"/>
      <c r="S43" s="214"/>
      <c r="T43" s="214"/>
      <c r="U43" s="214"/>
      <c r="V43" s="214"/>
      <c r="W43" s="215"/>
      <c r="X43" s="101"/>
      <c r="Y43" s="101"/>
      <c r="Z43" s="101"/>
      <c r="AA43" s="101"/>
      <c r="AB43" s="101"/>
      <c r="AC43" s="16"/>
    </row>
    <row r="44" spans="1:29" ht="16.5" customHeight="1">
      <c r="A44" s="253"/>
      <c r="B44" s="285"/>
      <c r="C44" s="219"/>
      <c r="D44" s="219"/>
      <c r="E44" s="219"/>
      <c r="F44" s="109" t="s">
        <v>1557</v>
      </c>
      <c r="G44" s="219"/>
      <c r="H44" s="109">
        <v>15</v>
      </c>
      <c r="I44" s="109">
        <v>14</v>
      </c>
      <c r="J44" s="109">
        <v>13</v>
      </c>
      <c r="K44" s="109">
        <v>12</v>
      </c>
      <c r="L44" s="109">
        <v>11</v>
      </c>
      <c r="M44" s="109">
        <v>10</v>
      </c>
      <c r="N44" s="109">
        <v>9</v>
      </c>
      <c r="O44" s="109">
        <v>8</v>
      </c>
      <c r="P44" s="109">
        <v>7</v>
      </c>
      <c r="Q44" s="109">
        <v>6</v>
      </c>
      <c r="R44" s="109">
        <v>5</v>
      </c>
      <c r="S44" s="109">
        <v>4</v>
      </c>
      <c r="T44" s="109">
        <v>3</v>
      </c>
      <c r="U44" s="109">
        <v>2</v>
      </c>
      <c r="V44" s="109">
        <v>1</v>
      </c>
      <c r="W44" s="109">
        <v>0</v>
      </c>
      <c r="X44" s="101"/>
      <c r="Y44" s="101"/>
      <c r="Z44" s="101"/>
      <c r="AA44" s="101"/>
      <c r="AB44" s="101"/>
      <c r="AC44" s="16"/>
    </row>
    <row r="45" spans="1:29" ht="16.5" customHeight="1">
      <c r="A45" s="253"/>
      <c r="B45" s="150">
        <v>1</v>
      </c>
      <c r="C45" s="155" t="s">
        <v>1558</v>
      </c>
      <c r="D45" s="36" t="s">
        <v>1599</v>
      </c>
      <c r="E45" s="265" t="s">
        <v>1781</v>
      </c>
      <c r="F45" s="36" t="s">
        <v>1560</v>
      </c>
      <c r="G45" s="36" t="s">
        <v>1601</v>
      </c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101"/>
      <c r="Y45" s="101"/>
      <c r="Z45" s="101"/>
      <c r="AA45" s="101"/>
      <c r="AB45" s="101"/>
      <c r="AC45" s="16"/>
    </row>
    <row r="46" spans="1:29" ht="16.5" customHeight="1">
      <c r="A46" s="253"/>
      <c r="B46" s="150">
        <v>2</v>
      </c>
      <c r="C46" s="155" t="s">
        <v>1700</v>
      </c>
      <c r="D46" s="36" t="s">
        <v>1603</v>
      </c>
      <c r="E46" s="219"/>
      <c r="F46" s="36" t="s">
        <v>1560</v>
      </c>
      <c r="G46" s="36" t="s">
        <v>1608</v>
      </c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101"/>
      <c r="Y46" s="101"/>
      <c r="Z46" s="101"/>
      <c r="AA46" s="101"/>
      <c r="AB46" s="101"/>
      <c r="AC46" s="16"/>
    </row>
    <row r="47" spans="1:29" ht="16.5" customHeight="1">
      <c r="A47" s="253"/>
      <c r="B47" s="150">
        <v>3</v>
      </c>
      <c r="C47" s="155" t="s">
        <v>1702</v>
      </c>
      <c r="D47" s="36" t="s">
        <v>1599</v>
      </c>
      <c r="E47" s="265" t="s">
        <v>1782</v>
      </c>
      <c r="F47" s="36" t="s">
        <v>1560</v>
      </c>
      <c r="G47" s="36" t="s">
        <v>1783</v>
      </c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101"/>
      <c r="Y47" s="101"/>
      <c r="Z47" s="101"/>
      <c r="AA47" s="101"/>
      <c r="AB47" s="101"/>
      <c r="AC47" s="16"/>
    </row>
    <row r="48" spans="1:29" ht="16.5" customHeight="1">
      <c r="A48" s="253"/>
      <c r="B48" s="150">
        <v>4</v>
      </c>
      <c r="C48" s="155" t="s">
        <v>1602</v>
      </c>
      <c r="D48" s="36" t="s">
        <v>1603</v>
      </c>
      <c r="E48" s="219"/>
      <c r="F48" s="36" t="s">
        <v>1560</v>
      </c>
      <c r="G48" s="36" t="s">
        <v>1784</v>
      </c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101"/>
      <c r="Y48" s="101"/>
      <c r="Z48" s="101"/>
      <c r="AA48" s="101"/>
      <c r="AB48" s="101"/>
      <c r="AC48" s="16"/>
    </row>
    <row r="49" spans="1:29" ht="16.5" customHeight="1">
      <c r="A49" s="253"/>
      <c r="B49" s="150">
        <v>5</v>
      </c>
      <c r="C49" s="155" t="s">
        <v>1605</v>
      </c>
      <c r="D49" s="36" t="s">
        <v>1599</v>
      </c>
      <c r="E49" s="265" t="s">
        <v>1785</v>
      </c>
      <c r="F49" s="36" t="s">
        <v>1560</v>
      </c>
      <c r="G49" s="36" t="s">
        <v>1786</v>
      </c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101"/>
      <c r="Y49" s="101"/>
      <c r="Z49" s="101"/>
      <c r="AA49" s="101"/>
      <c r="AB49" s="101"/>
      <c r="AC49" s="16"/>
    </row>
    <row r="50" spans="1:29" ht="16.5" customHeight="1">
      <c r="A50" s="253"/>
      <c r="B50" s="150">
        <v>6</v>
      </c>
      <c r="C50" s="155" t="s">
        <v>1787</v>
      </c>
      <c r="D50" s="36" t="s">
        <v>1603</v>
      </c>
      <c r="E50" s="219"/>
      <c r="F50" s="36" t="s">
        <v>1560</v>
      </c>
      <c r="G50" s="36" t="s">
        <v>1788</v>
      </c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115"/>
      <c r="Y50" s="101"/>
      <c r="Z50" s="101"/>
      <c r="AA50" s="101"/>
      <c r="AB50" s="101"/>
      <c r="AC50" s="16"/>
    </row>
    <row r="51" spans="1:29" ht="16.5" customHeight="1">
      <c r="A51" s="253"/>
      <c r="B51" s="150">
        <v>7</v>
      </c>
      <c r="C51" s="155" t="s">
        <v>1789</v>
      </c>
      <c r="D51" s="36" t="s">
        <v>1599</v>
      </c>
      <c r="E51" s="265" t="s">
        <v>1790</v>
      </c>
      <c r="F51" s="36" t="s">
        <v>1560</v>
      </c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101"/>
      <c r="Y51" s="101"/>
      <c r="Z51" s="101"/>
      <c r="AA51" s="101"/>
      <c r="AB51" s="101"/>
      <c r="AC51" s="16"/>
    </row>
    <row r="52" spans="1:29" ht="16.5" customHeight="1">
      <c r="A52" s="253"/>
      <c r="B52" s="150">
        <v>8</v>
      </c>
      <c r="C52" s="155" t="s">
        <v>1607</v>
      </c>
      <c r="D52" s="36" t="s">
        <v>1603</v>
      </c>
      <c r="E52" s="219"/>
      <c r="F52" s="36" t="s">
        <v>1560</v>
      </c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101"/>
      <c r="Y52" s="101"/>
      <c r="Z52" s="101"/>
      <c r="AA52" s="101"/>
      <c r="AB52" s="101"/>
      <c r="AC52" s="16"/>
    </row>
    <row r="53" spans="1:29" ht="16.5" customHeight="1">
      <c r="A53" s="253"/>
      <c r="B53" s="150">
        <v>9</v>
      </c>
      <c r="C53" s="111" t="s">
        <v>1609</v>
      </c>
      <c r="D53" s="36" t="s">
        <v>1599</v>
      </c>
      <c r="E53" s="265" t="s">
        <v>1791</v>
      </c>
      <c r="F53" s="36" t="s">
        <v>1560</v>
      </c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101"/>
      <c r="Y53" s="101"/>
      <c r="Z53" s="101"/>
      <c r="AA53" s="101"/>
      <c r="AB53" s="101"/>
      <c r="AC53" s="16"/>
    </row>
    <row r="54" spans="1:29" ht="16.5" customHeight="1">
      <c r="A54" s="253"/>
      <c r="B54" s="150">
        <v>10</v>
      </c>
      <c r="C54" s="111" t="s">
        <v>1792</v>
      </c>
      <c r="D54" s="36" t="s">
        <v>1603</v>
      </c>
      <c r="E54" s="219"/>
      <c r="F54" s="36" t="s">
        <v>1560</v>
      </c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101"/>
      <c r="Y54" s="101"/>
      <c r="Z54" s="101"/>
      <c r="AA54" s="101"/>
      <c r="AB54" s="101"/>
      <c r="AC54" s="16"/>
    </row>
    <row r="55" spans="1:29" ht="16.5" customHeight="1">
      <c r="A55" s="253"/>
      <c r="B55" s="150">
        <v>11</v>
      </c>
      <c r="C55" s="111" t="s">
        <v>1793</v>
      </c>
      <c r="D55" s="36" t="s">
        <v>1599</v>
      </c>
      <c r="E55" s="265" t="s">
        <v>1794</v>
      </c>
      <c r="F55" s="36" t="s">
        <v>1560</v>
      </c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101"/>
      <c r="Y55" s="101"/>
      <c r="Z55" s="101"/>
      <c r="AA55" s="101"/>
      <c r="AB55" s="101"/>
      <c r="AC55" s="16"/>
    </row>
    <row r="56" spans="1:29" ht="16.5" customHeight="1">
      <c r="A56" s="253"/>
      <c r="B56" s="150">
        <v>12</v>
      </c>
      <c r="C56" s="111" t="s">
        <v>1611</v>
      </c>
      <c r="D56" s="36" t="s">
        <v>1603</v>
      </c>
      <c r="E56" s="219"/>
      <c r="F56" s="36" t="s">
        <v>1560</v>
      </c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101"/>
      <c r="Y56" s="101"/>
      <c r="Z56" s="101"/>
      <c r="AA56" s="101"/>
      <c r="AB56" s="101"/>
      <c r="AC56" s="16"/>
    </row>
    <row r="57" spans="1:29" ht="16.5" customHeight="1">
      <c r="A57" s="253"/>
      <c r="B57" s="150">
        <v>13</v>
      </c>
      <c r="C57" s="111" t="s">
        <v>1612</v>
      </c>
      <c r="D57" s="36" t="s">
        <v>1599</v>
      </c>
      <c r="E57" s="265" t="s">
        <v>1795</v>
      </c>
      <c r="F57" s="36" t="s">
        <v>1560</v>
      </c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101"/>
      <c r="Y57" s="101"/>
      <c r="Z57" s="101"/>
      <c r="AA57" s="101"/>
      <c r="AB57" s="101"/>
      <c r="AC57" s="16"/>
    </row>
    <row r="58" spans="1:29" ht="16.5" customHeight="1">
      <c r="A58" s="254"/>
      <c r="B58" s="150">
        <v>14</v>
      </c>
      <c r="C58" s="111" t="s">
        <v>1796</v>
      </c>
      <c r="D58" s="36" t="s">
        <v>1603</v>
      </c>
      <c r="E58" s="219"/>
      <c r="F58" s="36" t="s">
        <v>1560</v>
      </c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101"/>
      <c r="Y58" s="101"/>
      <c r="Z58" s="101"/>
      <c r="AA58" s="101"/>
      <c r="AB58" s="101"/>
      <c r="AC58" s="16"/>
    </row>
    <row r="59" spans="1:29" ht="16.5" customHeight="1">
      <c r="A59" s="114"/>
      <c r="B59" s="114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01"/>
      <c r="Y59" s="101"/>
      <c r="Z59" s="101"/>
      <c r="AA59" s="101"/>
      <c r="AB59" s="101"/>
      <c r="AC59" s="16"/>
    </row>
    <row r="60" spans="1:29" ht="16.5" customHeight="1">
      <c r="A60" s="249" t="s">
        <v>1590</v>
      </c>
      <c r="B60" s="250"/>
      <c r="C60" s="250"/>
      <c r="D60" s="250"/>
      <c r="E60" s="250"/>
      <c r="F60" s="250"/>
      <c r="G60" s="250"/>
      <c r="H60" s="250"/>
      <c r="I60" s="250"/>
      <c r="J60" s="250"/>
      <c r="K60" s="250"/>
      <c r="L60" s="250"/>
      <c r="M60" s="250"/>
      <c r="N60" s="250"/>
      <c r="O60" s="250"/>
      <c r="P60" s="250"/>
      <c r="Q60" s="250"/>
      <c r="R60" s="250"/>
      <c r="S60" s="250"/>
      <c r="T60" s="250"/>
      <c r="U60" s="250"/>
      <c r="V60" s="250"/>
      <c r="W60" s="251"/>
      <c r="X60" s="101"/>
      <c r="Y60" s="101"/>
      <c r="Z60" s="101"/>
      <c r="AA60" s="101"/>
      <c r="AB60" s="101"/>
      <c r="AC60" s="16"/>
    </row>
    <row r="61" spans="1:29" ht="16.5" customHeight="1">
      <c r="A61" s="280" t="s">
        <v>1591</v>
      </c>
      <c r="B61" s="149" t="s">
        <v>1540</v>
      </c>
      <c r="C61" s="255" t="s">
        <v>1592</v>
      </c>
      <c r="D61" s="214"/>
      <c r="E61" s="214"/>
      <c r="F61" s="214"/>
      <c r="G61" s="214"/>
      <c r="H61" s="214"/>
      <c r="I61" s="214"/>
      <c r="J61" s="214"/>
      <c r="K61" s="214"/>
      <c r="L61" s="214"/>
      <c r="M61" s="214"/>
      <c r="N61" s="214"/>
      <c r="O61" s="214"/>
      <c r="P61" s="214"/>
      <c r="Q61" s="214"/>
      <c r="R61" s="214"/>
      <c r="S61" s="214"/>
      <c r="T61" s="214"/>
      <c r="U61" s="214"/>
      <c r="V61" s="214"/>
      <c r="W61" s="215"/>
      <c r="X61" s="101"/>
      <c r="Y61" s="101"/>
      <c r="Z61" s="101"/>
      <c r="AA61" s="101"/>
      <c r="AB61" s="101"/>
      <c r="AC61" s="16"/>
    </row>
    <row r="62" spans="1:29" ht="16.5" customHeight="1">
      <c r="A62" s="253"/>
      <c r="B62" s="149" t="s">
        <v>1542</v>
      </c>
      <c r="C62" s="256" t="s">
        <v>1543</v>
      </c>
      <c r="D62" s="214"/>
      <c r="E62" s="214"/>
      <c r="F62" s="214"/>
      <c r="G62" s="215"/>
      <c r="H62" s="103">
        <v>15501</v>
      </c>
      <c r="I62" s="27">
        <f>H62+H63-1</f>
        <v>15850</v>
      </c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101"/>
      <c r="Y62" s="101"/>
      <c r="Z62" s="101"/>
      <c r="AA62" s="101"/>
      <c r="AB62" s="101"/>
      <c r="AC62" s="16"/>
    </row>
    <row r="63" spans="1:29" ht="16.5" customHeight="1">
      <c r="A63" s="253"/>
      <c r="B63" s="149" t="s">
        <v>1544</v>
      </c>
      <c r="C63" s="104" t="s">
        <v>1797</v>
      </c>
      <c r="D63" s="105" t="s">
        <v>1798</v>
      </c>
      <c r="E63" s="106" t="s">
        <v>1799</v>
      </c>
      <c r="F63" s="27"/>
      <c r="G63" s="27"/>
      <c r="H63" s="103">
        <f>50*7</f>
        <v>350</v>
      </c>
      <c r="I63" s="103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101"/>
      <c r="Y63" s="101"/>
      <c r="Z63" s="101"/>
      <c r="AA63" s="101"/>
      <c r="AB63" s="101"/>
      <c r="AC63" s="16"/>
    </row>
    <row r="64" spans="1:29" ht="16.5" customHeight="1">
      <c r="A64" s="253"/>
      <c r="B64" s="149" t="s">
        <v>1547</v>
      </c>
      <c r="C64" s="256" t="s">
        <v>1596</v>
      </c>
      <c r="D64" s="215"/>
      <c r="E64" s="106" t="s">
        <v>1780</v>
      </c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101"/>
      <c r="Y64" s="101"/>
      <c r="Z64" s="101"/>
      <c r="AA64" s="101"/>
      <c r="AB64" s="101"/>
      <c r="AC64" s="16"/>
    </row>
    <row r="65" spans="1:29" ht="16.5" customHeight="1">
      <c r="A65" s="253"/>
      <c r="B65" s="284" t="s">
        <v>1550</v>
      </c>
      <c r="C65" s="258" t="s">
        <v>1551</v>
      </c>
      <c r="D65" s="259" t="s">
        <v>1552</v>
      </c>
      <c r="E65" s="259" t="s">
        <v>1553</v>
      </c>
      <c r="F65" s="109" t="s">
        <v>1554</v>
      </c>
      <c r="G65" s="257" t="s">
        <v>1555</v>
      </c>
      <c r="H65" s="247" t="s">
        <v>1556</v>
      </c>
      <c r="I65" s="214"/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5"/>
      <c r="X65" s="101"/>
      <c r="Y65" s="101"/>
      <c r="Z65" s="101"/>
      <c r="AA65" s="101"/>
      <c r="AB65" s="101"/>
      <c r="AC65" s="16"/>
    </row>
    <row r="66" spans="1:29" ht="16.5" customHeight="1">
      <c r="A66" s="253"/>
      <c r="B66" s="285"/>
      <c r="C66" s="219"/>
      <c r="D66" s="219"/>
      <c r="E66" s="219"/>
      <c r="F66" s="109" t="s">
        <v>1557</v>
      </c>
      <c r="G66" s="219"/>
      <c r="H66" s="109">
        <v>15</v>
      </c>
      <c r="I66" s="109">
        <v>14</v>
      </c>
      <c r="J66" s="109">
        <v>13</v>
      </c>
      <c r="K66" s="109">
        <v>12</v>
      </c>
      <c r="L66" s="109">
        <v>11</v>
      </c>
      <c r="M66" s="109">
        <v>10</v>
      </c>
      <c r="N66" s="109">
        <v>9</v>
      </c>
      <c r="O66" s="109">
        <v>8</v>
      </c>
      <c r="P66" s="109">
        <v>7</v>
      </c>
      <c r="Q66" s="109">
        <v>6</v>
      </c>
      <c r="R66" s="109">
        <v>5</v>
      </c>
      <c r="S66" s="109">
        <v>4</v>
      </c>
      <c r="T66" s="109">
        <v>3</v>
      </c>
      <c r="U66" s="109">
        <v>2</v>
      </c>
      <c r="V66" s="109">
        <v>1</v>
      </c>
      <c r="W66" s="109">
        <v>0</v>
      </c>
      <c r="X66" s="101"/>
      <c r="Y66" s="101"/>
      <c r="Z66" s="101"/>
      <c r="AA66" s="101"/>
      <c r="AB66" s="101"/>
      <c r="AC66" s="16"/>
    </row>
    <row r="67" spans="1:29" ht="16.5" customHeight="1">
      <c r="A67" s="253"/>
      <c r="B67" s="150">
        <v>1</v>
      </c>
      <c r="C67" s="111" t="s">
        <v>1558</v>
      </c>
      <c r="D67" s="36" t="s">
        <v>1599</v>
      </c>
      <c r="E67" s="265" t="s">
        <v>1800</v>
      </c>
      <c r="F67" s="36" t="s">
        <v>1560</v>
      </c>
      <c r="G67" s="36" t="s">
        <v>1601</v>
      </c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101"/>
      <c r="Y67" s="101"/>
      <c r="Z67" s="101"/>
      <c r="AA67" s="101"/>
      <c r="AB67" s="101"/>
      <c r="AC67" s="16"/>
    </row>
    <row r="68" spans="1:29" ht="16.5" customHeight="1">
      <c r="A68" s="253"/>
      <c r="B68" s="150">
        <v>2</v>
      </c>
      <c r="C68" s="111" t="s">
        <v>1602</v>
      </c>
      <c r="D68" s="36" t="s">
        <v>1603</v>
      </c>
      <c r="E68" s="219"/>
      <c r="F68" s="36" t="s">
        <v>1560</v>
      </c>
      <c r="G68" s="36" t="s">
        <v>1608</v>
      </c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101"/>
      <c r="Y68" s="101"/>
      <c r="Z68" s="101"/>
      <c r="AA68" s="101"/>
      <c r="AB68" s="101"/>
      <c r="AC68" s="16"/>
    </row>
    <row r="69" spans="1:29" ht="16.5" customHeight="1">
      <c r="A69" s="253"/>
      <c r="B69" s="150">
        <v>3</v>
      </c>
      <c r="C69" s="111" t="s">
        <v>1605</v>
      </c>
      <c r="D69" s="36" t="s">
        <v>1599</v>
      </c>
      <c r="E69" s="265" t="s">
        <v>1801</v>
      </c>
      <c r="F69" s="36" t="s">
        <v>1560</v>
      </c>
      <c r="G69" s="36" t="s">
        <v>1601</v>
      </c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101"/>
      <c r="Y69" s="101"/>
      <c r="Z69" s="101"/>
      <c r="AA69" s="101"/>
      <c r="AB69" s="101"/>
      <c r="AC69" s="16"/>
    </row>
    <row r="70" spans="1:29" ht="16.5" customHeight="1">
      <c r="A70" s="253"/>
      <c r="B70" s="150">
        <v>4</v>
      </c>
      <c r="C70" s="111" t="s">
        <v>1607</v>
      </c>
      <c r="D70" s="36" t="s">
        <v>1603</v>
      </c>
      <c r="E70" s="219"/>
      <c r="F70" s="36" t="s">
        <v>1560</v>
      </c>
      <c r="G70" s="36" t="s">
        <v>1608</v>
      </c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101"/>
      <c r="Y70" s="101"/>
      <c r="Z70" s="101"/>
      <c r="AA70" s="101"/>
      <c r="AB70" s="101"/>
      <c r="AC70" s="16"/>
    </row>
    <row r="71" spans="1:29" ht="16.5" customHeight="1">
      <c r="A71" s="253"/>
      <c r="B71" s="150">
        <v>5</v>
      </c>
      <c r="C71" s="111" t="s">
        <v>1609</v>
      </c>
      <c r="D71" s="36" t="s">
        <v>1599</v>
      </c>
      <c r="E71" s="265" t="s">
        <v>1802</v>
      </c>
      <c r="F71" s="36" t="s">
        <v>1560</v>
      </c>
      <c r="G71" s="36" t="s">
        <v>1601</v>
      </c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101"/>
      <c r="Y71" s="101"/>
      <c r="Z71" s="101"/>
      <c r="AA71" s="101"/>
      <c r="AB71" s="101"/>
      <c r="AC71" s="16"/>
    </row>
    <row r="72" spans="1:29" ht="16.5" customHeight="1">
      <c r="A72" s="253"/>
      <c r="B72" s="150">
        <v>6</v>
      </c>
      <c r="C72" s="111" t="s">
        <v>1611</v>
      </c>
      <c r="D72" s="36" t="s">
        <v>1603</v>
      </c>
      <c r="E72" s="219"/>
      <c r="F72" s="36" t="s">
        <v>1560</v>
      </c>
      <c r="G72" s="36" t="s">
        <v>1608</v>
      </c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101"/>
      <c r="Y72" s="101"/>
      <c r="Z72" s="101"/>
      <c r="AA72" s="101"/>
      <c r="AB72" s="101"/>
      <c r="AC72" s="16"/>
    </row>
    <row r="73" spans="1:29" ht="16.5" customHeight="1">
      <c r="A73" s="253"/>
      <c r="B73" s="150">
        <v>7</v>
      </c>
      <c r="C73" s="111" t="s">
        <v>1612</v>
      </c>
      <c r="D73" s="36" t="s">
        <v>1599</v>
      </c>
      <c r="E73" s="265" t="s">
        <v>1803</v>
      </c>
      <c r="F73" s="36" t="s">
        <v>1560</v>
      </c>
      <c r="G73" s="36" t="s">
        <v>1601</v>
      </c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101"/>
      <c r="Y73" s="101"/>
      <c r="Z73" s="101"/>
      <c r="AA73" s="101"/>
      <c r="AB73" s="101"/>
      <c r="AC73" s="16"/>
    </row>
    <row r="74" spans="1:29" ht="16.5" customHeight="1">
      <c r="A74" s="253"/>
      <c r="B74" s="150">
        <v>8</v>
      </c>
      <c r="C74" s="111" t="s">
        <v>1614</v>
      </c>
      <c r="D74" s="36" t="s">
        <v>1603</v>
      </c>
      <c r="E74" s="219"/>
      <c r="F74" s="36" t="s">
        <v>1560</v>
      </c>
      <c r="G74" s="36" t="s">
        <v>1608</v>
      </c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101"/>
      <c r="Y74" s="101"/>
      <c r="Z74" s="101"/>
      <c r="AA74" s="101"/>
      <c r="AB74" s="101"/>
      <c r="AC74" s="16"/>
    </row>
    <row r="75" spans="1:29" ht="16.5" customHeight="1">
      <c r="A75" s="253"/>
      <c r="B75" s="150">
        <v>9</v>
      </c>
      <c r="C75" s="111" t="s">
        <v>1615</v>
      </c>
      <c r="D75" s="36" t="s">
        <v>1599</v>
      </c>
      <c r="E75" s="265" t="s">
        <v>1804</v>
      </c>
      <c r="F75" s="36" t="s">
        <v>1560</v>
      </c>
      <c r="G75" s="36" t="s">
        <v>1601</v>
      </c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101"/>
      <c r="Y75" s="101"/>
      <c r="Z75" s="101"/>
      <c r="AA75" s="101"/>
      <c r="AB75" s="101"/>
      <c r="AC75" s="16"/>
    </row>
    <row r="76" spans="1:29" ht="16.5" customHeight="1">
      <c r="A76" s="253"/>
      <c r="B76" s="150">
        <v>10</v>
      </c>
      <c r="C76" s="111" t="s">
        <v>1617</v>
      </c>
      <c r="D76" s="36" t="s">
        <v>1603</v>
      </c>
      <c r="E76" s="219"/>
      <c r="F76" s="36" t="s">
        <v>1560</v>
      </c>
      <c r="G76" s="36" t="s">
        <v>1608</v>
      </c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101"/>
      <c r="Y76" s="101"/>
      <c r="Z76" s="101"/>
      <c r="AA76" s="101"/>
      <c r="AB76" s="101"/>
      <c r="AC76" s="16"/>
    </row>
    <row r="77" spans="1:29" ht="16.5" customHeight="1">
      <c r="A77" s="253"/>
      <c r="B77" s="150">
        <v>11</v>
      </c>
      <c r="C77" s="111" t="s">
        <v>1618</v>
      </c>
      <c r="D77" s="36" t="s">
        <v>1599</v>
      </c>
      <c r="E77" s="265" t="s">
        <v>1805</v>
      </c>
      <c r="F77" s="36" t="s">
        <v>1560</v>
      </c>
      <c r="G77" s="36" t="s">
        <v>1601</v>
      </c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101"/>
      <c r="Y77" s="101"/>
      <c r="Z77" s="101"/>
      <c r="AA77" s="101"/>
      <c r="AB77" s="101"/>
      <c r="AC77" s="16"/>
    </row>
    <row r="78" spans="1:29" ht="16.5" customHeight="1">
      <c r="A78" s="253"/>
      <c r="B78" s="150">
        <v>12</v>
      </c>
      <c r="C78" s="111" t="s">
        <v>1620</v>
      </c>
      <c r="D78" s="36" t="s">
        <v>1603</v>
      </c>
      <c r="E78" s="219"/>
      <c r="F78" s="36" t="s">
        <v>1560</v>
      </c>
      <c r="G78" s="36" t="s">
        <v>1608</v>
      </c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101"/>
      <c r="Y78" s="101"/>
      <c r="Z78" s="101"/>
      <c r="AA78" s="101"/>
      <c r="AB78" s="101"/>
      <c r="AC78" s="16"/>
    </row>
    <row r="79" spans="1:29" ht="16.5" customHeight="1">
      <c r="A79" s="253"/>
      <c r="B79" s="150">
        <v>13</v>
      </c>
      <c r="C79" s="111" t="s">
        <v>1621</v>
      </c>
      <c r="D79" s="36" t="s">
        <v>1599</v>
      </c>
      <c r="E79" s="265" t="s">
        <v>1806</v>
      </c>
      <c r="F79" s="36" t="s">
        <v>1560</v>
      </c>
      <c r="G79" s="36" t="s">
        <v>1601</v>
      </c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101"/>
      <c r="Y79" s="101"/>
      <c r="Z79" s="101"/>
      <c r="AA79" s="101"/>
      <c r="AB79" s="101"/>
      <c r="AC79" s="16"/>
    </row>
    <row r="80" spans="1:29" ht="16.5" customHeight="1">
      <c r="A80" s="254"/>
      <c r="B80" s="150">
        <v>14</v>
      </c>
      <c r="C80" s="111" t="s">
        <v>1623</v>
      </c>
      <c r="D80" s="36" t="s">
        <v>1603</v>
      </c>
      <c r="E80" s="219"/>
      <c r="F80" s="36" t="s">
        <v>1560</v>
      </c>
      <c r="G80" s="36" t="s">
        <v>1608</v>
      </c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101"/>
      <c r="Y80" s="101"/>
      <c r="Z80" s="101"/>
      <c r="AA80" s="101"/>
      <c r="AB80" s="101"/>
      <c r="AC80" s="16"/>
    </row>
    <row r="81" spans="1:29" ht="16.5" customHeight="1">
      <c r="A81" s="114"/>
      <c r="B81" s="114"/>
      <c r="C81" s="114"/>
      <c r="D81" s="114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01"/>
      <c r="Y81" s="101"/>
      <c r="Z81" s="101"/>
      <c r="AA81" s="101"/>
      <c r="AB81" s="101"/>
      <c r="AC81" s="16"/>
    </row>
    <row r="82" spans="1:29" ht="16.5" customHeight="1">
      <c r="A82" s="249" t="s">
        <v>1807</v>
      </c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1"/>
      <c r="X82" s="101"/>
      <c r="Y82" s="101"/>
      <c r="Z82" s="101"/>
      <c r="AA82" s="101"/>
      <c r="AB82" s="101"/>
      <c r="AC82" s="16"/>
    </row>
    <row r="83" spans="1:29" ht="16.5" customHeight="1">
      <c r="A83" s="271" t="s">
        <v>1808</v>
      </c>
      <c r="B83" s="102" t="s">
        <v>1540</v>
      </c>
      <c r="C83" s="255" t="s">
        <v>1809</v>
      </c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5"/>
      <c r="X83" s="115"/>
      <c r="Y83" s="101"/>
      <c r="Z83" s="101"/>
      <c r="AA83" s="101"/>
      <c r="AB83" s="101"/>
      <c r="AC83" s="16"/>
    </row>
    <row r="84" spans="1:29" ht="16.5" customHeight="1">
      <c r="A84" s="253"/>
      <c r="B84" s="102" t="s">
        <v>1542</v>
      </c>
      <c r="C84" s="256" t="s">
        <v>1543</v>
      </c>
      <c r="D84" s="214"/>
      <c r="E84" s="214"/>
      <c r="F84" s="214"/>
      <c r="G84" s="215"/>
      <c r="H84" s="103">
        <v>17001</v>
      </c>
      <c r="I84" s="27">
        <f>H84+H85-1</f>
        <v>17020</v>
      </c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101"/>
      <c r="Y84" s="101"/>
      <c r="Z84" s="101"/>
      <c r="AA84" s="101"/>
      <c r="AB84" s="101"/>
      <c r="AC84" s="16"/>
    </row>
    <row r="85" spans="1:29" ht="16.5" customHeight="1">
      <c r="A85" s="253"/>
      <c r="B85" s="102" t="s">
        <v>1544</v>
      </c>
      <c r="C85" s="104" t="s">
        <v>1810</v>
      </c>
      <c r="D85" s="105" t="s">
        <v>1811</v>
      </c>
      <c r="E85" s="27"/>
      <c r="F85" s="27"/>
      <c r="G85" s="27"/>
      <c r="H85" s="103">
        <v>20</v>
      </c>
      <c r="I85" s="103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101"/>
      <c r="Y85" s="101"/>
      <c r="Z85" s="101"/>
      <c r="AA85" s="101"/>
      <c r="AB85" s="101"/>
      <c r="AC85" s="16"/>
    </row>
    <row r="86" spans="1:29" ht="16.5" customHeight="1">
      <c r="A86" s="253"/>
      <c r="B86" s="102" t="s">
        <v>1547</v>
      </c>
      <c r="C86" s="156">
        <v>20</v>
      </c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101"/>
      <c r="Y86" s="101"/>
      <c r="Z86" s="101"/>
      <c r="AA86" s="101"/>
      <c r="AB86" s="101"/>
      <c r="AC86" s="16"/>
    </row>
    <row r="87" spans="1:29" ht="16.5" customHeight="1">
      <c r="A87" s="253"/>
      <c r="B87" s="257" t="s">
        <v>1550</v>
      </c>
      <c r="C87" s="258" t="s">
        <v>1551</v>
      </c>
      <c r="D87" s="259" t="s">
        <v>1552</v>
      </c>
      <c r="E87" s="259" t="s">
        <v>1553</v>
      </c>
      <c r="F87" s="109" t="s">
        <v>1554</v>
      </c>
      <c r="G87" s="257" t="s">
        <v>1555</v>
      </c>
      <c r="H87" s="247" t="s">
        <v>1556</v>
      </c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5"/>
      <c r="X87" s="101"/>
      <c r="Y87" s="101"/>
      <c r="Z87" s="101"/>
      <c r="AA87" s="101"/>
      <c r="AB87" s="101"/>
      <c r="AC87" s="16"/>
    </row>
    <row r="88" spans="1:29" ht="16.5" customHeight="1">
      <c r="A88" s="253"/>
      <c r="B88" s="219"/>
      <c r="C88" s="219"/>
      <c r="D88" s="219"/>
      <c r="E88" s="219"/>
      <c r="F88" s="109" t="s">
        <v>1557</v>
      </c>
      <c r="G88" s="219"/>
      <c r="H88" s="109">
        <v>15</v>
      </c>
      <c r="I88" s="109">
        <v>14</v>
      </c>
      <c r="J88" s="109">
        <v>13</v>
      </c>
      <c r="K88" s="109">
        <v>12</v>
      </c>
      <c r="L88" s="109">
        <v>11</v>
      </c>
      <c r="M88" s="109">
        <v>10</v>
      </c>
      <c r="N88" s="109">
        <v>9</v>
      </c>
      <c r="O88" s="109">
        <v>8</v>
      </c>
      <c r="P88" s="109">
        <v>7</v>
      </c>
      <c r="Q88" s="109">
        <v>6</v>
      </c>
      <c r="R88" s="109">
        <v>5</v>
      </c>
      <c r="S88" s="109">
        <v>4</v>
      </c>
      <c r="T88" s="109">
        <v>3</v>
      </c>
      <c r="U88" s="109">
        <v>2</v>
      </c>
      <c r="V88" s="109">
        <v>1</v>
      </c>
      <c r="W88" s="109">
        <v>0</v>
      </c>
      <c r="X88" s="101"/>
      <c r="Y88" s="101"/>
      <c r="Z88" s="101"/>
      <c r="AA88" s="101"/>
      <c r="AB88" s="101"/>
      <c r="AC88" s="16"/>
    </row>
    <row r="89" spans="1:29" ht="16.5" customHeight="1">
      <c r="A89" s="253"/>
      <c r="B89" s="110">
        <v>1</v>
      </c>
      <c r="C89" s="111" t="s">
        <v>1558</v>
      </c>
      <c r="D89" s="36" t="s">
        <v>1812</v>
      </c>
      <c r="E89" s="290" t="s">
        <v>1813</v>
      </c>
      <c r="F89" s="36" t="s">
        <v>1560</v>
      </c>
      <c r="G89" s="36" t="s">
        <v>1814</v>
      </c>
      <c r="H89" s="7"/>
      <c r="I89" s="7"/>
      <c r="J89" s="7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101"/>
      <c r="Y89" s="101"/>
      <c r="Z89" s="101"/>
      <c r="AA89" s="101"/>
      <c r="AB89" s="101"/>
      <c r="AC89" s="16"/>
    </row>
    <row r="90" spans="1:29" ht="16.5" customHeight="1">
      <c r="A90" s="253"/>
      <c r="B90" s="110">
        <v>2</v>
      </c>
      <c r="C90" s="110" t="s">
        <v>1562</v>
      </c>
      <c r="D90" s="36" t="s">
        <v>1815</v>
      </c>
      <c r="E90" s="218"/>
      <c r="F90" s="36" t="s">
        <v>1560</v>
      </c>
      <c r="G90" s="36" t="s">
        <v>1816</v>
      </c>
      <c r="H90" s="7"/>
      <c r="I90" s="7"/>
      <c r="J90" s="7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101"/>
      <c r="Y90" s="101"/>
      <c r="Z90" s="101"/>
      <c r="AA90" s="101"/>
      <c r="AB90" s="101"/>
      <c r="AC90" s="16"/>
    </row>
    <row r="91" spans="1:29" ht="16.5" customHeight="1">
      <c r="A91" s="253"/>
      <c r="B91" s="110">
        <v>3</v>
      </c>
      <c r="C91" s="110" t="s">
        <v>1568</v>
      </c>
      <c r="D91" s="36" t="s">
        <v>1817</v>
      </c>
      <c r="E91" s="218"/>
      <c r="F91" s="36" t="s">
        <v>1560</v>
      </c>
      <c r="G91" s="36" t="s">
        <v>1818</v>
      </c>
      <c r="H91" s="7"/>
      <c r="I91" s="7"/>
      <c r="J91" s="7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101"/>
      <c r="Y91" s="101"/>
      <c r="Z91" s="101"/>
      <c r="AA91" s="101"/>
      <c r="AB91" s="101"/>
      <c r="AC91" s="16"/>
    </row>
    <row r="92" spans="1:29" ht="16.5" customHeight="1">
      <c r="A92" s="253"/>
      <c r="B92" s="110">
        <v>4</v>
      </c>
      <c r="C92" s="110" t="s">
        <v>1571</v>
      </c>
      <c r="D92" s="36" t="s">
        <v>1819</v>
      </c>
      <c r="E92" s="218"/>
      <c r="F92" s="36" t="s">
        <v>1560</v>
      </c>
      <c r="G92" s="36" t="s">
        <v>1820</v>
      </c>
      <c r="H92" s="7"/>
      <c r="I92" s="7"/>
      <c r="J92" s="7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101"/>
      <c r="Y92" s="101"/>
      <c r="Z92" s="101"/>
      <c r="AA92" s="101"/>
      <c r="AB92" s="101"/>
      <c r="AC92" s="16"/>
    </row>
    <row r="93" spans="1:29" ht="16.5" customHeight="1">
      <c r="A93" s="253"/>
      <c r="B93" s="110">
        <v>5</v>
      </c>
      <c r="C93" s="110" t="s">
        <v>1573</v>
      </c>
      <c r="D93" s="36" t="s">
        <v>1821</v>
      </c>
      <c r="E93" s="218"/>
      <c r="F93" s="36" t="s">
        <v>1560</v>
      </c>
      <c r="G93" s="36" t="s">
        <v>1822</v>
      </c>
      <c r="H93" s="7"/>
      <c r="I93" s="7"/>
      <c r="J93" s="7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101"/>
      <c r="Y93" s="101"/>
      <c r="Z93" s="101"/>
      <c r="AA93" s="101"/>
      <c r="AB93" s="101"/>
      <c r="AC93" s="16"/>
    </row>
    <row r="94" spans="1:29" ht="16.5" customHeight="1">
      <c r="A94" s="253"/>
      <c r="B94" s="110">
        <v>6</v>
      </c>
      <c r="C94" s="110" t="s">
        <v>1670</v>
      </c>
      <c r="D94" s="36" t="s">
        <v>1823</v>
      </c>
      <c r="E94" s="218"/>
      <c r="F94" s="36" t="s">
        <v>1560</v>
      </c>
      <c r="G94" s="36" t="s">
        <v>1824</v>
      </c>
      <c r="H94" s="7"/>
      <c r="I94" s="7"/>
      <c r="J94" s="7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101"/>
      <c r="Y94" s="101"/>
      <c r="Z94" s="101"/>
      <c r="AA94" s="101"/>
      <c r="AB94" s="101"/>
      <c r="AC94" s="16"/>
    </row>
    <row r="95" spans="1:29" ht="16.5" customHeight="1">
      <c r="A95" s="253"/>
      <c r="B95" s="110">
        <v>7</v>
      </c>
      <c r="C95" s="110" t="s">
        <v>1672</v>
      </c>
      <c r="D95" s="36" t="s">
        <v>1825</v>
      </c>
      <c r="E95" s="218"/>
      <c r="F95" s="36" t="s">
        <v>1560</v>
      </c>
      <c r="G95" s="36" t="s">
        <v>1826</v>
      </c>
      <c r="H95" s="7"/>
      <c r="I95" s="7"/>
      <c r="J95" s="7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101"/>
      <c r="Y95" s="101"/>
      <c r="Z95" s="101"/>
      <c r="AA95" s="101"/>
      <c r="AB95" s="101"/>
      <c r="AC95" s="16"/>
    </row>
    <row r="96" spans="1:29" ht="16.5" customHeight="1">
      <c r="A96" s="253"/>
      <c r="B96" s="110">
        <v>8</v>
      </c>
      <c r="C96" s="110" t="s">
        <v>1673</v>
      </c>
      <c r="D96" s="36" t="s">
        <v>1827</v>
      </c>
      <c r="E96" s="218"/>
      <c r="F96" s="36" t="s">
        <v>1560</v>
      </c>
      <c r="G96" s="36" t="s">
        <v>1828</v>
      </c>
      <c r="H96" s="7"/>
      <c r="I96" s="7"/>
      <c r="J96" s="7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101"/>
      <c r="Y96" s="101"/>
      <c r="Z96" s="101"/>
      <c r="AA96" s="101"/>
      <c r="AB96" s="101"/>
      <c r="AC96" s="16"/>
    </row>
    <row r="97" spans="1:29" ht="16.5" customHeight="1">
      <c r="A97" s="253"/>
      <c r="B97" s="110">
        <v>9</v>
      </c>
      <c r="C97" s="110" t="s">
        <v>1675</v>
      </c>
      <c r="D97" s="36" t="s">
        <v>1829</v>
      </c>
      <c r="E97" s="218"/>
      <c r="F97" s="36" t="s">
        <v>1560</v>
      </c>
      <c r="G97" s="36" t="s">
        <v>1564</v>
      </c>
      <c r="H97" s="7"/>
      <c r="I97" s="7"/>
      <c r="J97" s="7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115"/>
      <c r="Y97" s="101"/>
      <c r="Z97" s="101"/>
      <c r="AA97" s="101"/>
      <c r="AB97" s="101"/>
      <c r="AC97" s="16"/>
    </row>
    <row r="98" spans="1:29" ht="16.5" customHeight="1">
      <c r="A98" s="253"/>
      <c r="B98" s="110">
        <v>10</v>
      </c>
      <c r="C98" s="110" t="s">
        <v>1676</v>
      </c>
      <c r="D98" s="36" t="s">
        <v>1830</v>
      </c>
      <c r="E98" s="219"/>
      <c r="F98" s="36" t="s">
        <v>1560</v>
      </c>
      <c r="G98" s="36" t="s">
        <v>1830</v>
      </c>
      <c r="H98" s="7"/>
      <c r="I98" s="7"/>
      <c r="J98" s="7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101"/>
      <c r="Y98" s="101"/>
      <c r="Z98" s="101"/>
      <c r="AA98" s="101"/>
      <c r="AB98" s="101"/>
      <c r="AC98" s="16"/>
    </row>
    <row r="99" spans="1:29" ht="16.5" customHeight="1">
      <c r="A99" s="253"/>
      <c r="B99" s="110">
        <v>11</v>
      </c>
      <c r="C99" s="110" t="s">
        <v>1678</v>
      </c>
      <c r="D99" s="36" t="s">
        <v>1831</v>
      </c>
      <c r="E99" s="290" t="s">
        <v>1832</v>
      </c>
      <c r="F99" s="36" t="s">
        <v>1560</v>
      </c>
      <c r="G99" s="36" t="s">
        <v>1833</v>
      </c>
      <c r="H99" s="7"/>
      <c r="I99" s="7"/>
      <c r="J99" s="7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101"/>
      <c r="Y99" s="101"/>
      <c r="Z99" s="101"/>
      <c r="AA99" s="101"/>
      <c r="AB99" s="101"/>
      <c r="AC99" s="16"/>
    </row>
    <row r="100" spans="1:29" ht="16.5" customHeight="1">
      <c r="A100" s="253"/>
      <c r="B100" s="110">
        <v>12</v>
      </c>
      <c r="C100" s="110" t="s">
        <v>1679</v>
      </c>
      <c r="D100" s="36" t="s">
        <v>1834</v>
      </c>
      <c r="E100" s="218"/>
      <c r="F100" s="36" t="s">
        <v>1560</v>
      </c>
      <c r="G100" s="36" t="s">
        <v>1835</v>
      </c>
      <c r="H100" s="7"/>
      <c r="I100" s="7"/>
      <c r="J100" s="7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101"/>
      <c r="Y100" s="101"/>
      <c r="Z100" s="101"/>
      <c r="AA100" s="101"/>
      <c r="AB100" s="101"/>
      <c r="AC100" s="16"/>
    </row>
    <row r="101" spans="1:29" ht="16.5" customHeight="1">
      <c r="A101" s="253"/>
      <c r="B101" s="110">
        <v>13</v>
      </c>
      <c r="C101" s="110" t="s">
        <v>1681</v>
      </c>
      <c r="D101" s="36" t="s">
        <v>1836</v>
      </c>
      <c r="E101" s="218"/>
      <c r="F101" s="36" t="s">
        <v>1560</v>
      </c>
      <c r="G101" s="36" t="s">
        <v>1837</v>
      </c>
      <c r="H101" s="7"/>
      <c r="I101" s="7"/>
      <c r="J101" s="7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101"/>
      <c r="Y101" s="101"/>
      <c r="Z101" s="101"/>
      <c r="AA101" s="101"/>
      <c r="AB101" s="101"/>
      <c r="AC101" s="16"/>
    </row>
    <row r="102" spans="1:29" ht="16.5" customHeight="1">
      <c r="A102" s="253"/>
      <c r="B102" s="110">
        <v>14</v>
      </c>
      <c r="C102" s="110" t="s">
        <v>1682</v>
      </c>
      <c r="D102" s="36" t="s">
        <v>1838</v>
      </c>
      <c r="E102" s="218"/>
      <c r="F102" s="36" t="s">
        <v>1560</v>
      </c>
      <c r="G102" s="36" t="s">
        <v>1839</v>
      </c>
      <c r="H102" s="7"/>
      <c r="I102" s="7"/>
      <c r="J102" s="7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101"/>
      <c r="Y102" s="101"/>
      <c r="Z102" s="101"/>
      <c r="AA102" s="101"/>
      <c r="AB102" s="101"/>
      <c r="AC102" s="16"/>
    </row>
    <row r="103" spans="1:29" ht="16.5" customHeight="1">
      <c r="A103" s="253"/>
      <c r="B103" s="110">
        <v>15</v>
      </c>
      <c r="C103" s="110" t="s">
        <v>1684</v>
      </c>
      <c r="D103" s="36" t="s">
        <v>1840</v>
      </c>
      <c r="E103" s="218"/>
      <c r="F103" s="36" t="s">
        <v>1560</v>
      </c>
      <c r="G103" s="36" t="s">
        <v>1841</v>
      </c>
      <c r="H103" s="7"/>
      <c r="I103" s="7"/>
      <c r="J103" s="7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101"/>
      <c r="Y103" s="101"/>
      <c r="Z103" s="101"/>
      <c r="AA103" s="101"/>
      <c r="AB103" s="101"/>
      <c r="AC103" s="16"/>
    </row>
    <row r="104" spans="1:29" ht="16.5" customHeight="1">
      <c r="A104" s="254"/>
      <c r="B104" s="110">
        <v>16</v>
      </c>
      <c r="C104" s="110" t="s">
        <v>1685</v>
      </c>
      <c r="D104" s="36" t="s">
        <v>1842</v>
      </c>
      <c r="E104" s="219"/>
      <c r="F104" s="36" t="s">
        <v>1560</v>
      </c>
      <c r="G104" s="36" t="s">
        <v>1843</v>
      </c>
      <c r="H104" s="7"/>
      <c r="I104" s="7"/>
      <c r="J104" s="7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101"/>
      <c r="Y104" s="101"/>
      <c r="Z104" s="101"/>
      <c r="AA104" s="101"/>
      <c r="AB104" s="101"/>
      <c r="AC104" s="16"/>
    </row>
    <row r="105" spans="1:29" ht="16.5" customHeight="1">
      <c r="A105" s="157"/>
      <c r="B105" s="110">
        <v>17</v>
      </c>
      <c r="C105" s="110" t="s">
        <v>1687</v>
      </c>
      <c r="D105" s="36" t="s">
        <v>1844</v>
      </c>
      <c r="E105" s="36" t="s">
        <v>1845</v>
      </c>
      <c r="F105" s="36" t="s">
        <v>1560</v>
      </c>
      <c r="G105" s="36" t="s">
        <v>1846</v>
      </c>
      <c r="H105" s="7"/>
      <c r="I105" s="7"/>
      <c r="J105" s="7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133"/>
      <c r="Y105" s="101"/>
      <c r="Z105" s="101"/>
      <c r="AA105" s="101"/>
      <c r="AB105" s="101"/>
      <c r="AC105" s="16"/>
    </row>
    <row r="106" spans="1:29" ht="16.5" customHeight="1">
      <c r="A106" s="157"/>
      <c r="B106" s="110">
        <v>18</v>
      </c>
      <c r="C106" s="110" t="s">
        <v>1688</v>
      </c>
      <c r="D106" s="36" t="s">
        <v>1589</v>
      </c>
      <c r="E106" s="36" t="s">
        <v>1589</v>
      </c>
      <c r="F106" s="36" t="s">
        <v>1560</v>
      </c>
      <c r="G106" s="36" t="s">
        <v>1589</v>
      </c>
      <c r="H106" s="7"/>
      <c r="I106" s="7"/>
      <c r="J106" s="7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133"/>
      <c r="Y106" s="101"/>
      <c r="Z106" s="101"/>
      <c r="AA106" s="101"/>
      <c r="AB106" s="101"/>
      <c r="AC106" s="16"/>
    </row>
    <row r="107" spans="1:29" ht="16.5" customHeight="1">
      <c r="A107" s="157"/>
      <c r="B107" s="110">
        <v>19</v>
      </c>
      <c r="C107" s="110" t="s">
        <v>1690</v>
      </c>
      <c r="D107" s="36" t="s">
        <v>1589</v>
      </c>
      <c r="E107" s="36" t="s">
        <v>1589</v>
      </c>
      <c r="F107" s="36" t="s">
        <v>1560</v>
      </c>
      <c r="G107" s="36" t="s">
        <v>1589</v>
      </c>
      <c r="H107" s="7"/>
      <c r="I107" s="7"/>
      <c r="J107" s="7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133"/>
      <c r="Y107" s="101"/>
      <c r="Z107" s="101"/>
      <c r="AA107" s="101"/>
      <c r="AB107" s="101"/>
      <c r="AC107" s="16"/>
    </row>
    <row r="108" spans="1:29" ht="16.5" customHeight="1">
      <c r="A108" s="157"/>
      <c r="B108" s="110">
        <v>20</v>
      </c>
      <c r="C108" s="110" t="s">
        <v>1691</v>
      </c>
      <c r="D108" s="36" t="s">
        <v>1589</v>
      </c>
      <c r="E108" s="36" t="s">
        <v>1589</v>
      </c>
      <c r="F108" s="36" t="s">
        <v>1560</v>
      </c>
      <c r="G108" s="36" t="s">
        <v>1589</v>
      </c>
      <c r="H108" s="7"/>
      <c r="I108" s="7"/>
      <c r="J108" s="7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133"/>
      <c r="Y108" s="101"/>
      <c r="Z108" s="101"/>
      <c r="AA108" s="101"/>
      <c r="AB108" s="101"/>
      <c r="AC108" s="16"/>
    </row>
    <row r="109" spans="1:29" ht="16.5" customHeight="1">
      <c r="A109" s="114"/>
      <c r="B109" s="114"/>
      <c r="C109" s="114"/>
      <c r="D109" s="114"/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01"/>
      <c r="Y109" s="101"/>
      <c r="Z109" s="101"/>
      <c r="AA109" s="101"/>
      <c r="AB109" s="101"/>
      <c r="AC109" s="16"/>
    </row>
    <row r="110" spans="1:29" ht="16.5" customHeight="1">
      <c r="A110" s="271" t="s">
        <v>1847</v>
      </c>
      <c r="B110" s="102" t="s">
        <v>1540</v>
      </c>
      <c r="C110" s="255" t="s">
        <v>1848</v>
      </c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5"/>
      <c r="X110" s="101"/>
      <c r="Y110" s="101"/>
      <c r="Z110" s="101"/>
      <c r="AA110" s="101"/>
      <c r="AB110" s="101"/>
      <c r="AC110" s="16"/>
    </row>
    <row r="111" spans="1:29" ht="16.5" customHeight="1">
      <c r="A111" s="253"/>
      <c r="B111" s="102" t="s">
        <v>1542</v>
      </c>
      <c r="C111" s="256" t="s">
        <v>1543</v>
      </c>
      <c r="D111" s="214"/>
      <c r="E111" s="214"/>
      <c r="F111" s="214"/>
      <c r="G111" s="215"/>
      <c r="H111" s="103">
        <v>17101</v>
      </c>
      <c r="I111" s="27">
        <f>H111+H112-1</f>
        <v>17120</v>
      </c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101"/>
      <c r="Y111" s="101"/>
      <c r="Z111" s="101"/>
      <c r="AA111" s="101"/>
      <c r="AB111" s="101"/>
      <c r="AC111" s="16"/>
    </row>
    <row r="112" spans="1:29" ht="16.5" customHeight="1">
      <c r="A112" s="253"/>
      <c r="B112" s="102" t="s">
        <v>1544</v>
      </c>
      <c r="C112" s="104" t="s">
        <v>1849</v>
      </c>
      <c r="D112" s="105" t="s">
        <v>1850</v>
      </c>
      <c r="E112" s="27"/>
      <c r="F112" s="27"/>
      <c r="G112" s="27"/>
      <c r="H112" s="103">
        <v>20</v>
      </c>
      <c r="I112" s="103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101"/>
      <c r="Y112" s="101"/>
      <c r="Z112" s="101"/>
      <c r="AA112" s="101"/>
      <c r="AB112" s="101"/>
      <c r="AC112" s="16"/>
    </row>
    <row r="113" spans="1:29" ht="16.5" customHeight="1">
      <c r="A113" s="253"/>
      <c r="B113" s="102" t="s">
        <v>1547</v>
      </c>
      <c r="C113" s="156">
        <v>20</v>
      </c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115"/>
      <c r="Y113" s="101"/>
      <c r="Z113" s="101"/>
      <c r="AA113" s="101"/>
      <c r="AB113" s="101"/>
      <c r="AC113" s="16"/>
    </row>
    <row r="114" spans="1:29" ht="16.5" customHeight="1">
      <c r="A114" s="253"/>
      <c r="B114" s="257" t="s">
        <v>1550</v>
      </c>
      <c r="C114" s="258" t="s">
        <v>1551</v>
      </c>
      <c r="D114" s="259" t="s">
        <v>1552</v>
      </c>
      <c r="E114" s="259" t="s">
        <v>1553</v>
      </c>
      <c r="F114" s="109" t="s">
        <v>1554</v>
      </c>
      <c r="G114" s="257" t="s">
        <v>1555</v>
      </c>
      <c r="H114" s="247" t="s">
        <v>1556</v>
      </c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5"/>
      <c r="X114" s="101"/>
      <c r="Y114" s="101"/>
      <c r="Z114" s="101"/>
      <c r="AA114" s="101"/>
      <c r="AB114" s="101"/>
      <c r="AC114" s="16"/>
    </row>
    <row r="115" spans="1:29" ht="16.5" customHeight="1">
      <c r="A115" s="253"/>
      <c r="B115" s="219"/>
      <c r="C115" s="219"/>
      <c r="D115" s="219"/>
      <c r="E115" s="219"/>
      <c r="F115" s="109" t="s">
        <v>1557</v>
      </c>
      <c r="G115" s="219"/>
      <c r="H115" s="109">
        <v>15</v>
      </c>
      <c r="I115" s="109">
        <v>14</v>
      </c>
      <c r="J115" s="109">
        <v>13</v>
      </c>
      <c r="K115" s="109">
        <v>12</v>
      </c>
      <c r="L115" s="109">
        <v>11</v>
      </c>
      <c r="M115" s="109">
        <v>10</v>
      </c>
      <c r="N115" s="109">
        <v>9</v>
      </c>
      <c r="O115" s="109">
        <v>8</v>
      </c>
      <c r="P115" s="109">
        <v>7</v>
      </c>
      <c r="Q115" s="109">
        <v>6</v>
      </c>
      <c r="R115" s="109">
        <v>5</v>
      </c>
      <c r="S115" s="109">
        <v>4</v>
      </c>
      <c r="T115" s="109">
        <v>3</v>
      </c>
      <c r="U115" s="109">
        <v>2</v>
      </c>
      <c r="V115" s="109">
        <v>1</v>
      </c>
      <c r="W115" s="109">
        <v>0</v>
      </c>
      <c r="X115" s="101"/>
      <c r="Y115" s="101"/>
      <c r="Z115" s="101"/>
      <c r="AA115" s="101"/>
      <c r="AB115" s="101"/>
      <c r="AC115" s="16"/>
    </row>
    <row r="116" spans="1:29" ht="16.5" customHeight="1">
      <c r="A116" s="253"/>
      <c r="B116" s="110">
        <v>1</v>
      </c>
      <c r="C116" s="111" t="s">
        <v>1558</v>
      </c>
      <c r="D116" s="36" t="s">
        <v>1812</v>
      </c>
      <c r="E116" s="290" t="s">
        <v>1813</v>
      </c>
      <c r="F116" s="36" t="s">
        <v>1560</v>
      </c>
      <c r="G116" s="36" t="s">
        <v>1814</v>
      </c>
      <c r="H116" s="7"/>
      <c r="I116" s="7"/>
      <c r="J116" s="7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101"/>
      <c r="Y116" s="101"/>
      <c r="Z116" s="101"/>
      <c r="AA116" s="101"/>
      <c r="AB116" s="101"/>
      <c r="AC116" s="16"/>
    </row>
    <row r="117" spans="1:29" ht="16.5" customHeight="1">
      <c r="A117" s="253"/>
      <c r="B117" s="110">
        <v>2</v>
      </c>
      <c r="C117" s="110" t="s">
        <v>1562</v>
      </c>
      <c r="D117" s="36" t="s">
        <v>1815</v>
      </c>
      <c r="E117" s="218"/>
      <c r="F117" s="36" t="s">
        <v>1560</v>
      </c>
      <c r="G117" s="36" t="s">
        <v>1816</v>
      </c>
      <c r="H117" s="7"/>
      <c r="I117" s="7"/>
      <c r="J117" s="7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101"/>
      <c r="Y117" s="101"/>
      <c r="Z117" s="101"/>
      <c r="AA117" s="101"/>
      <c r="AB117" s="101"/>
      <c r="AC117" s="16"/>
    </row>
    <row r="118" spans="1:29" ht="16.5" customHeight="1">
      <c r="A118" s="253"/>
      <c r="B118" s="110">
        <v>3</v>
      </c>
      <c r="C118" s="110" t="s">
        <v>1568</v>
      </c>
      <c r="D118" s="36" t="s">
        <v>1817</v>
      </c>
      <c r="E118" s="218"/>
      <c r="F118" s="36" t="s">
        <v>1560</v>
      </c>
      <c r="G118" s="36" t="s">
        <v>1818</v>
      </c>
      <c r="H118" s="7"/>
      <c r="I118" s="7"/>
      <c r="J118" s="7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101"/>
      <c r="Y118" s="101"/>
      <c r="Z118" s="101"/>
      <c r="AA118" s="101"/>
      <c r="AB118" s="101"/>
      <c r="AC118" s="16"/>
    </row>
    <row r="119" spans="1:29" ht="16.5" customHeight="1">
      <c r="A119" s="253"/>
      <c r="B119" s="110">
        <v>4</v>
      </c>
      <c r="C119" s="110" t="s">
        <v>1571</v>
      </c>
      <c r="D119" s="36" t="s">
        <v>1819</v>
      </c>
      <c r="E119" s="218"/>
      <c r="F119" s="36" t="s">
        <v>1560</v>
      </c>
      <c r="G119" s="36" t="s">
        <v>1820</v>
      </c>
      <c r="H119" s="7"/>
      <c r="I119" s="7"/>
      <c r="J119" s="7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101"/>
      <c r="Y119" s="101"/>
      <c r="Z119" s="101"/>
      <c r="AA119" s="101"/>
      <c r="AB119" s="101"/>
      <c r="AC119" s="16"/>
    </row>
    <row r="120" spans="1:29" ht="16.5" customHeight="1">
      <c r="A120" s="253"/>
      <c r="B120" s="110">
        <v>5</v>
      </c>
      <c r="C120" s="110" t="s">
        <v>1573</v>
      </c>
      <c r="D120" s="36" t="s">
        <v>1821</v>
      </c>
      <c r="E120" s="218"/>
      <c r="F120" s="36" t="s">
        <v>1560</v>
      </c>
      <c r="G120" s="36" t="s">
        <v>1822</v>
      </c>
      <c r="H120" s="7"/>
      <c r="I120" s="7"/>
      <c r="J120" s="7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101"/>
      <c r="Y120" s="101"/>
      <c r="Z120" s="101"/>
      <c r="AA120" s="101"/>
      <c r="AB120" s="101"/>
      <c r="AC120" s="16"/>
    </row>
    <row r="121" spans="1:29" ht="16.5" customHeight="1">
      <c r="A121" s="253"/>
      <c r="B121" s="110">
        <v>6</v>
      </c>
      <c r="C121" s="110" t="s">
        <v>1670</v>
      </c>
      <c r="D121" s="36" t="s">
        <v>1823</v>
      </c>
      <c r="E121" s="218"/>
      <c r="F121" s="36" t="s">
        <v>1560</v>
      </c>
      <c r="G121" s="36" t="s">
        <v>1824</v>
      </c>
      <c r="H121" s="7"/>
      <c r="I121" s="7"/>
      <c r="J121" s="7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101"/>
      <c r="Y121" s="101"/>
      <c r="Z121" s="101"/>
      <c r="AA121" s="101"/>
      <c r="AB121" s="101"/>
      <c r="AC121" s="16"/>
    </row>
    <row r="122" spans="1:29" ht="16.5" customHeight="1">
      <c r="A122" s="253"/>
      <c r="B122" s="110">
        <v>7</v>
      </c>
      <c r="C122" s="110" t="s">
        <v>1672</v>
      </c>
      <c r="D122" s="36" t="s">
        <v>1825</v>
      </c>
      <c r="E122" s="218"/>
      <c r="F122" s="36" t="s">
        <v>1560</v>
      </c>
      <c r="G122" s="36" t="s">
        <v>1826</v>
      </c>
      <c r="H122" s="7"/>
      <c r="I122" s="7"/>
      <c r="J122" s="7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101"/>
      <c r="Y122" s="101"/>
      <c r="Z122" s="101"/>
      <c r="AA122" s="101"/>
      <c r="AB122" s="101"/>
      <c r="AC122" s="16"/>
    </row>
    <row r="123" spans="1:29" ht="16.5" customHeight="1">
      <c r="A123" s="253"/>
      <c r="B123" s="110">
        <v>8</v>
      </c>
      <c r="C123" s="110" t="s">
        <v>1673</v>
      </c>
      <c r="D123" s="36" t="s">
        <v>1827</v>
      </c>
      <c r="E123" s="218"/>
      <c r="F123" s="36" t="s">
        <v>1560</v>
      </c>
      <c r="G123" s="36" t="s">
        <v>1828</v>
      </c>
      <c r="H123" s="7"/>
      <c r="I123" s="7"/>
      <c r="J123" s="7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101"/>
      <c r="Y123" s="101"/>
      <c r="Z123" s="101"/>
      <c r="AA123" s="101"/>
      <c r="AB123" s="101"/>
      <c r="AC123" s="16"/>
    </row>
    <row r="124" spans="1:29" ht="16.5" customHeight="1">
      <c r="A124" s="253"/>
      <c r="B124" s="110">
        <v>9</v>
      </c>
      <c r="C124" s="110" t="s">
        <v>1675</v>
      </c>
      <c r="D124" s="36" t="s">
        <v>1829</v>
      </c>
      <c r="E124" s="218"/>
      <c r="F124" s="36" t="s">
        <v>1560</v>
      </c>
      <c r="G124" s="36" t="s">
        <v>1564</v>
      </c>
      <c r="H124" s="7"/>
      <c r="I124" s="7"/>
      <c r="J124" s="7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101"/>
      <c r="Y124" s="101"/>
      <c r="Z124" s="101"/>
      <c r="AA124" s="101"/>
      <c r="AB124" s="101"/>
      <c r="AC124" s="16"/>
    </row>
    <row r="125" spans="1:29" ht="16.5" customHeight="1">
      <c r="A125" s="253"/>
      <c r="B125" s="110">
        <v>10</v>
      </c>
      <c r="C125" s="110" t="s">
        <v>1676</v>
      </c>
      <c r="D125" s="36" t="s">
        <v>1830</v>
      </c>
      <c r="E125" s="219"/>
      <c r="F125" s="36" t="s">
        <v>1560</v>
      </c>
      <c r="G125" s="36" t="s">
        <v>1830</v>
      </c>
      <c r="H125" s="7"/>
      <c r="I125" s="7"/>
      <c r="J125" s="7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101"/>
      <c r="Y125" s="101"/>
      <c r="Z125" s="101"/>
      <c r="AA125" s="101"/>
      <c r="AB125" s="101"/>
      <c r="AC125" s="16"/>
    </row>
    <row r="126" spans="1:29" ht="16.5" customHeight="1">
      <c r="A126" s="253"/>
      <c r="B126" s="110">
        <v>11</v>
      </c>
      <c r="C126" s="110" t="s">
        <v>1678</v>
      </c>
      <c r="D126" s="36" t="s">
        <v>1831</v>
      </c>
      <c r="E126" s="290" t="s">
        <v>1832</v>
      </c>
      <c r="F126" s="36" t="s">
        <v>1560</v>
      </c>
      <c r="G126" s="36" t="s">
        <v>1833</v>
      </c>
      <c r="H126" s="7"/>
      <c r="I126" s="7"/>
      <c r="J126" s="7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101"/>
      <c r="Y126" s="101"/>
      <c r="Z126" s="101"/>
      <c r="AA126" s="101"/>
      <c r="AB126" s="101"/>
      <c r="AC126" s="16"/>
    </row>
    <row r="127" spans="1:29" ht="16.5" customHeight="1">
      <c r="A127" s="253"/>
      <c r="B127" s="110">
        <v>12</v>
      </c>
      <c r="C127" s="110" t="s">
        <v>1679</v>
      </c>
      <c r="D127" s="36" t="s">
        <v>1834</v>
      </c>
      <c r="E127" s="218"/>
      <c r="F127" s="36" t="s">
        <v>1560</v>
      </c>
      <c r="G127" s="36" t="s">
        <v>1835</v>
      </c>
      <c r="H127" s="7"/>
      <c r="I127" s="7"/>
      <c r="J127" s="7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101"/>
      <c r="Y127" s="101"/>
      <c r="Z127" s="101"/>
      <c r="AA127" s="101"/>
      <c r="AB127" s="101"/>
      <c r="AC127" s="16"/>
    </row>
    <row r="128" spans="1:29" ht="16.5" customHeight="1">
      <c r="A128" s="253"/>
      <c r="B128" s="110">
        <v>13</v>
      </c>
      <c r="C128" s="110" t="s">
        <v>1681</v>
      </c>
      <c r="D128" s="36" t="s">
        <v>1836</v>
      </c>
      <c r="E128" s="218"/>
      <c r="F128" s="36" t="s">
        <v>1560</v>
      </c>
      <c r="G128" s="36" t="s">
        <v>1837</v>
      </c>
      <c r="H128" s="7"/>
      <c r="I128" s="7"/>
      <c r="J128" s="7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115"/>
      <c r="Y128" s="101"/>
      <c r="Z128" s="101"/>
      <c r="AA128" s="101"/>
      <c r="AB128" s="101"/>
      <c r="AC128" s="16"/>
    </row>
    <row r="129" spans="1:29" ht="16.5" customHeight="1">
      <c r="A129" s="253"/>
      <c r="B129" s="110">
        <v>14</v>
      </c>
      <c r="C129" s="110" t="s">
        <v>1682</v>
      </c>
      <c r="D129" s="36" t="s">
        <v>1838</v>
      </c>
      <c r="E129" s="218"/>
      <c r="F129" s="36" t="s">
        <v>1560</v>
      </c>
      <c r="G129" s="36" t="s">
        <v>1839</v>
      </c>
      <c r="H129" s="7"/>
      <c r="I129" s="7"/>
      <c r="J129" s="7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101"/>
      <c r="Y129" s="101"/>
      <c r="Z129" s="101"/>
      <c r="AA129" s="101"/>
      <c r="AB129" s="101"/>
      <c r="AC129" s="16"/>
    </row>
    <row r="130" spans="1:29" ht="16.5" customHeight="1">
      <c r="A130" s="253"/>
      <c r="B130" s="110">
        <v>15</v>
      </c>
      <c r="C130" s="110" t="s">
        <v>1684</v>
      </c>
      <c r="D130" s="36" t="s">
        <v>1840</v>
      </c>
      <c r="E130" s="218"/>
      <c r="F130" s="36" t="s">
        <v>1560</v>
      </c>
      <c r="G130" s="36" t="s">
        <v>1841</v>
      </c>
      <c r="H130" s="7"/>
      <c r="I130" s="7"/>
      <c r="J130" s="7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101"/>
      <c r="Y130" s="101"/>
      <c r="Z130" s="101"/>
      <c r="AA130" s="101"/>
      <c r="AB130" s="101"/>
      <c r="AC130" s="16"/>
    </row>
    <row r="131" spans="1:29" ht="16.5" customHeight="1">
      <c r="A131" s="253"/>
      <c r="B131" s="110">
        <v>16</v>
      </c>
      <c r="C131" s="110" t="s">
        <v>1685</v>
      </c>
      <c r="D131" s="36" t="s">
        <v>1842</v>
      </c>
      <c r="E131" s="219"/>
      <c r="F131" s="36" t="s">
        <v>1560</v>
      </c>
      <c r="G131" s="36" t="s">
        <v>1843</v>
      </c>
      <c r="H131" s="7"/>
      <c r="I131" s="7"/>
      <c r="J131" s="7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101"/>
      <c r="Y131" s="101"/>
      <c r="Z131" s="101"/>
      <c r="AA131" s="101"/>
      <c r="AB131" s="101"/>
      <c r="AC131" s="16"/>
    </row>
    <row r="132" spans="1:29" ht="16.5" customHeight="1">
      <c r="A132" s="254"/>
      <c r="B132" s="110">
        <v>17</v>
      </c>
      <c r="C132" s="110" t="s">
        <v>1687</v>
      </c>
      <c r="D132" s="36" t="s">
        <v>1844</v>
      </c>
      <c r="E132" s="36" t="s">
        <v>1845</v>
      </c>
      <c r="F132" s="36" t="s">
        <v>1560</v>
      </c>
      <c r="G132" s="36" t="s">
        <v>1846</v>
      </c>
      <c r="H132" s="7"/>
      <c r="I132" s="7"/>
      <c r="J132" s="7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101"/>
      <c r="Y132" s="101"/>
      <c r="Z132" s="101"/>
      <c r="AA132" s="101"/>
      <c r="AB132" s="101"/>
      <c r="AC132" s="16"/>
    </row>
    <row r="133" spans="1:29" ht="16.5" customHeight="1">
      <c r="A133" s="157"/>
      <c r="B133" s="110">
        <v>18</v>
      </c>
      <c r="C133" s="110" t="s">
        <v>1688</v>
      </c>
      <c r="D133" s="36" t="s">
        <v>1589</v>
      </c>
      <c r="E133" s="36" t="s">
        <v>1589</v>
      </c>
      <c r="F133" s="36" t="s">
        <v>1560</v>
      </c>
      <c r="G133" s="36" t="s">
        <v>1589</v>
      </c>
      <c r="H133" s="7"/>
      <c r="I133" s="7"/>
      <c r="J133" s="7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154"/>
      <c r="Y133" s="154"/>
      <c r="Z133" s="154"/>
      <c r="AA133" s="154"/>
      <c r="AB133" s="154"/>
      <c r="AC133" s="16"/>
    </row>
    <row r="134" spans="1:29" ht="16.5" customHeight="1">
      <c r="A134" s="157"/>
      <c r="B134" s="110">
        <v>19</v>
      </c>
      <c r="C134" s="110" t="s">
        <v>1690</v>
      </c>
      <c r="D134" s="36" t="s">
        <v>1589</v>
      </c>
      <c r="E134" s="36" t="s">
        <v>1589</v>
      </c>
      <c r="F134" s="36" t="s">
        <v>1560</v>
      </c>
      <c r="G134" s="36" t="s">
        <v>1589</v>
      </c>
      <c r="H134" s="7"/>
      <c r="I134" s="7"/>
      <c r="J134" s="7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154"/>
      <c r="Y134" s="154"/>
      <c r="Z134" s="154"/>
      <c r="AA134" s="154"/>
      <c r="AB134" s="154"/>
      <c r="AC134" s="16"/>
    </row>
    <row r="135" spans="1:29" ht="16.5" customHeight="1">
      <c r="A135" s="157"/>
      <c r="B135" s="110">
        <v>20</v>
      </c>
      <c r="C135" s="110" t="s">
        <v>1691</v>
      </c>
      <c r="D135" s="36" t="s">
        <v>1589</v>
      </c>
      <c r="E135" s="36" t="s">
        <v>1589</v>
      </c>
      <c r="F135" s="36" t="s">
        <v>1560</v>
      </c>
      <c r="G135" s="36" t="s">
        <v>1589</v>
      </c>
      <c r="H135" s="7"/>
      <c r="I135" s="7"/>
      <c r="J135" s="7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154"/>
      <c r="Y135" s="154"/>
      <c r="Z135" s="154"/>
      <c r="AA135" s="154"/>
      <c r="AB135" s="154"/>
      <c r="AC135" s="16"/>
    </row>
    <row r="136" spans="1:29" ht="16.5" customHeight="1">
      <c r="A136" s="114"/>
      <c r="B136" s="114"/>
      <c r="C136" s="114"/>
      <c r="D136" s="114"/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4"/>
      <c r="S136" s="114"/>
      <c r="T136" s="114"/>
      <c r="U136" s="114"/>
      <c r="V136" s="114"/>
      <c r="W136" s="114"/>
      <c r="X136" s="16"/>
      <c r="Y136" s="16"/>
      <c r="Z136" s="16"/>
      <c r="AA136" s="16"/>
      <c r="AB136" s="16"/>
      <c r="AC136" s="16"/>
    </row>
    <row r="137" spans="1:29" ht="16.5" customHeight="1">
      <c r="A137" s="249" t="s">
        <v>1851</v>
      </c>
      <c r="B137" s="250"/>
      <c r="C137" s="250"/>
      <c r="D137" s="250"/>
      <c r="E137" s="250"/>
      <c r="F137" s="250"/>
      <c r="G137" s="250"/>
      <c r="H137" s="250"/>
      <c r="I137" s="250"/>
      <c r="J137" s="250"/>
      <c r="K137" s="250"/>
      <c r="L137" s="250"/>
      <c r="M137" s="250"/>
      <c r="N137" s="250"/>
      <c r="O137" s="250"/>
      <c r="P137" s="250"/>
      <c r="Q137" s="250"/>
      <c r="R137" s="250"/>
      <c r="S137" s="250"/>
      <c r="T137" s="250"/>
      <c r="U137" s="250"/>
      <c r="V137" s="250"/>
      <c r="W137" s="251"/>
      <c r="X137" s="16"/>
      <c r="Y137" s="16"/>
      <c r="Z137" s="16"/>
      <c r="AA137" s="16"/>
      <c r="AB137" s="16"/>
      <c r="AC137" s="16"/>
    </row>
    <row r="138" spans="1:29" ht="16.5" customHeight="1">
      <c r="A138" s="252" t="s">
        <v>1539</v>
      </c>
      <c r="B138" s="102" t="s">
        <v>1540</v>
      </c>
      <c r="C138" s="255" t="s">
        <v>1852</v>
      </c>
      <c r="D138" s="214"/>
      <c r="E138" s="214"/>
      <c r="F138" s="214"/>
      <c r="G138" s="214"/>
      <c r="H138" s="214"/>
      <c r="I138" s="214"/>
      <c r="J138" s="214"/>
      <c r="K138" s="214"/>
      <c r="L138" s="214"/>
      <c r="M138" s="214"/>
      <c r="N138" s="214"/>
      <c r="O138" s="214"/>
      <c r="P138" s="214"/>
      <c r="Q138" s="214"/>
      <c r="R138" s="214"/>
      <c r="S138" s="214"/>
      <c r="T138" s="214"/>
      <c r="U138" s="214"/>
      <c r="V138" s="214"/>
      <c r="W138" s="215"/>
      <c r="X138" s="16"/>
      <c r="Y138" s="16"/>
      <c r="Z138" s="16"/>
      <c r="AA138" s="16"/>
      <c r="AB138" s="16"/>
      <c r="AC138" s="16"/>
    </row>
    <row r="139" spans="1:29" ht="16.5" customHeight="1">
      <c r="A139" s="253"/>
      <c r="B139" s="102" t="s">
        <v>1542</v>
      </c>
      <c r="C139" s="256" t="s">
        <v>1853</v>
      </c>
      <c r="D139" s="214"/>
      <c r="E139" s="214"/>
      <c r="F139" s="214"/>
      <c r="G139" s="215"/>
      <c r="H139" s="103">
        <v>19901</v>
      </c>
      <c r="I139" s="27">
        <f>H139+H140-1</f>
        <v>19905</v>
      </c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16"/>
      <c r="Y139" s="16"/>
      <c r="Z139" s="16"/>
      <c r="AA139" s="16"/>
      <c r="AB139" s="16"/>
      <c r="AC139" s="16"/>
    </row>
    <row r="140" spans="1:29" ht="16.5" customHeight="1">
      <c r="A140" s="253"/>
      <c r="B140" s="102" t="s">
        <v>1544</v>
      </c>
      <c r="C140" s="104" t="s">
        <v>1854</v>
      </c>
      <c r="D140" s="105" t="s">
        <v>1855</v>
      </c>
      <c r="E140" s="119" t="s">
        <v>1856</v>
      </c>
      <c r="F140" s="27"/>
      <c r="G140" s="27"/>
      <c r="H140" s="103">
        <f>5*1</f>
        <v>5</v>
      </c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16"/>
      <c r="Y140" s="16"/>
      <c r="Z140" s="16"/>
      <c r="AA140" s="16"/>
      <c r="AB140" s="16"/>
      <c r="AC140" s="16"/>
    </row>
    <row r="141" spans="1:29" ht="16.5" customHeight="1">
      <c r="A141" s="253"/>
      <c r="B141" s="102" t="s">
        <v>1547</v>
      </c>
      <c r="C141" s="107" t="s">
        <v>1548</v>
      </c>
      <c r="D141" s="108"/>
      <c r="E141" s="119" t="s">
        <v>1774</v>
      </c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16"/>
      <c r="Y141" s="16"/>
      <c r="Z141" s="16"/>
      <c r="AA141" s="16"/>
      <c r="AB141" s="16"/>
      <c r="AC141" s="16"/>
    </row>
    <row r="142" spans="1:29" ht="16.5" customHeight="1">
      <c r="A142" s="253"/>
      <c r="B142" s="257" t="s">
        <v>1550</v>
      </c>
      <c r="C142" s="258" t="s">
        <v>1551</v>
      </c>
      <c r="D142" s="259" t="s">
        <v>1552</v>
      </c>
      <c r="E142" s="259" t="s">
        <v>1553</v>
      </c>
      <c r="F142" s="109" t="s">
        <v>1554</v>
      </c>
      <c r="G142" s="257" t="s">
        <v>1555</v>
      </c>
      <c r="H142" s="247" t="s">
        <v>1556</v>
      </c>
      <c r="I142" s="214"/>
      <c r="J142" s="214"/>
      <c r="K142" s="214"/>
      <c r="L142" s="214"/>
      <c r="M142" s="214"/>
      <c r="N142" s="214"/>
      <c r="O142" s="214"/>
      <c r="P142" s="214"/>
      <c r="Q142" s="214"/>
      <c r="R142" s="214"/>
      <c r="S142" s="214"/>
      <c r="T142" s="214"/>
      <c r="U142" s="214"/>
      <c r="V142" s="214"/>
      <c r="W142" s="215"/>
      <c r="X142" s="16"/>
      <c r="Y142" s="16"/>
      <c r="Z142" s="16"/>
      <c r="AA142" s="16"/>
      <c r="AB142" s="16"/>
      <c r="AC142" s="16"/>
    </row>
    <row r="143" spans="1:29" ht="16.5" customHeight="1">
      <c r="A143" s="253"/>
      <c r="B143" s="219"/>
      <c r="C143" s="219"/>
      <c r="D143" s="219"/>
      <c r="E143" s="219"/>
      <c r="F143" s="109" t="s">
        <v>1557</v>
      </c>
      <c r="G143" s="219"/>
      <c r="H143" s="109">
        <v>15</v>
      </c>
      <c r="I143" s="109">
        <v>14</v>
      </c>
      <c r="J143" s="109">
        <v>13</v>
      </c>
      <c r="K143" s="109">
        <v>12</v>
      </c>
      <c r="L143" s="109">
        <v>11</v>
      </c>
      <c r="M143" s="109">
        <v>10</v>
      </c>
      <c r="N143" s="109">
        <v>9</v>
      </c>
      <c r="O143" s="109">
        <v>8</v>
      </c>
      <c r="P143" s="109">
        <v>7</v>
      </c>
      <c r="Q143" s="109">
        <v>6</v>
      </c>
      <c r="R143" s="109">
        <v>5</v>
      </c>
      <c r="S143" s="109">
        <v>4</v>
      </c>
      <c r="T143" s="109">
        <v>3</v>
      </c>
      <c r="U143" s="109">
        <v>2</v>
      </c>
      <c r="V143" s="109">
        <v>1</v>
      </c>
      <c r="W143" s="109">
        <v>0</v>
      </c>
      <c r="X143" s="16"/>
      <c r="Y143" s="16"/>
      <c r="Z143" s="16"/>
      <c r="AA143" s="16"/>
      <c r="AB143" s="16"/>
      <c r="AC143" s="16"/>
    </row>
    <row r="144" spans="1:29" ht="16.5" customHeight="1">
      <c r="A144" s="253"/>
      <c r="B144" s="110">
        <v>1</v>
      </c>
      <c r="C144" s="111" t="s">
        <v>1558</v>
      </c>
      <c r="D144" s="36" t="s">
        <v>1857</v>
      </c>
      <c r="E144" s="36" t="s">
        <v>1858</v>
      </c>
      <c r="F144" s="36" t="s">
        <v>1560</v>
      </c>
      <c r="G144" s="36" t="s">
        <v>1859</v>
      </c>
      <c r="H144" s="7"/>
      <c r="I144" s="7"/>
      <c r="J144" s="7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16"/>
      <c r="Y144" s="16"/>
      <c r="Z144" s="16"/>
      <c r="AA144" s="16"/>
      <c r="AB144" s="16"/>
      <c r="AC144" s="16"/>
    </row>
    <row r="145" spans="1:29" ht="17.399999999999999">
      <c r="A145" s="253"/>
      <c r="B145" s="110">
        <v>2</v>
      </c>
      <c r="C145" s="110" t="s">
        <v>1562</v>
      </c>
      <c r="D145" s="36" t="s">
        <v>1860</v>
      </c>
      <c r="E145" s="36" t="s">
        <v>1860</v>
      </c>
      <c r="F145" s="36" t="s">
        <v>1560</v>
      </c>
      <c r="G145" s="36" t="s">
        <v>1861</v>
      </c>
      <c r="H145" s="7"/>
      <c r="I145" s="7"/>
      <c r="J145" s="7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16"/>
      <c r="Y145" s="16"/>
      <c r="Z145" s="16"/>
      <c r="AA145" s="16"/>
      <c r="AB145" s="16"/>
      <c r="AC145" s="16"/>
    </row>
    <row r="146" spans="1:29" ht="16.5" customHeight="1">
      <c r="A146" s="253"/>
      <c r="B146" s="110">
        <v>3</v>
      </c>
      <c r="C146" s="110" t="s">
        <v>1568</v>
      </c>
      <c r="D146" s="36" t="s">
        <v>1862</v>
      </c>
      <c r="E146" s="36" t="s">
        <v>1862</v>
      </c>
      <c r="F146" s="36" t="s">
        <v>1560</v>
      </c>
      <c r="G146" s="36" t="s">
        <v>1863</v>
      </c>
      <c r="H146" s="7"/>
      <c r="I146" s="7"/>
      <c r="J146" s="7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16"/>
      <c r="Y146" s="16"/>
      <c r="Z146" s="16"/>
      <c r="AA146" s="16"/>
      <c r="AB146" s="16"/>
      <c r="AC146" s="16"/>
    </row>
    <row r="147" spans="1:29" ht="16.5" customHeight="1">
      <c r="A147" s="253"/>
      <c r="B147" s="110">
        <v>4</v>
      </c>
      <c r="C147" s="110" t="s">
        <v>1571</v>
      </c>
      <c r="D147" s="36" t="s">
        <v>1864</v>
      </c>
      <c r="E147" s="36" t="s">
        <v>1864</v>
      </c>
      <c r="F147" s="36" t="s">
        <v>1560</v>
      </c>
      <c r="G147" s="36" t="s">
        <v>1865</v>
      </c>
      <c r="H147" s="7"/>
      <c r="I147" s="7"/>
      <c r="J147" s="7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16"/>
      <c r="Y147" s="16"/>
      <c r="Z147" s="16"/>
      <c r="AA147" s="16"/>
      <c r="AB147" s="16"/>
      <c r="AC147" s="16"/>
    </row>
    <row r="148" spans="1:29" ht="16.5" customHeight="1">
      <c r="A148" s="254"/>
      <c r="B148" s="110">
        <v>5</v>
      </c>
      <c r="C148" s="110" t="s">
        <v>1573</v>
      </c>
      <c r="D148" s="36" t="s">
        <v>1589</v>
      </c>
      <c r="E148" s="36" t="s">
        <v>1589</v>
      </c>
      <c r="F148" s="36" t="s">
        <v>1560</v>
      </c>
      <c r="G148" s="36" t="s">
        <v>1589</v>
      </c>
      <c r="H148" s="7"/>
      <c r="I148" s="7"/>
      <c r="J148" s="7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16"/>
      <c r="Y148" s="16"/>
      <c r="Z148" s="16"/>
      <c r="AA148" s="16"/>
      <c r="AB148" s="16"/>
      <c r="AC148" s="16"/>
    </row>
    <row r="149" spans="1:29" ht="16.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16"/>
      <c r="Y149" s="16"/>
      <c r="Z149" s="16"/>
      <c r="AA149" s="16"/>
      <c r="AB149" s="16"/>
      <c r="AC149" s="16"/>
    </row>
    <row r="150" spans="1:29" ht="16.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16"/>
      <c r="Y150" s="16"/>
      <c r="Z150" s="16"/>
      <c r="AA150" s="16"/>
      <c r="AB150" s="16"/>
      <c r="AC150" s="16"/>
    </row>
    <row r="151" spans="1:29" ht="16.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16"/>
      <c r="Y151" s="16"/>
      <c r="Z151" s="16"/>
      <c r="AA151" s="16"/>
      <c r="AB151" s="16"/>
      <c r="AC151" s="16"/>
    </row>
    <row r="152" spans="1:29" ht="16.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16"/>
      <c r="Y152" s="16"/>
      <c r="Z152" s="16"/>
      <c r="AA152" s="16"/>
      <c r="AB152" s="16"/>
      <c r="AC152" s="16"/>
    </row>
    <row r="153" spans="1:29" ht="16.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16"/>
      <c r="Y153" s="16"/>
      <c r="Z153" s="16"/>
      <c r="AA153" s="16"/>
      <c r="AB153" s="16"/>
      <c r="AC153" s="16"/>
    </row>
    <row r="154" spans="1:29" ht="16.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16"/>
      <c r="Y154" s="16"/>
      <c r="Z154" s="16"/>
      <c r="AA154" s="16"/>
      <c r="AB154" s="16"/>
      <c r="AC154" s="16"/>
    </row>
    <row r="155" spans="1:29" ht="16.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16"/>
      <c r="Y155" s="16"/>
      <c r="Z155" s="16"/>
      <c r="AA155" s="16"/>
      <c r="AB155" s="16"/>
      <c r="AC155" s="16"/>
    </row>
    <row r="156" spans="1:29" ht="16.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16"/>
      <c r="Y156" s="16"/>
      <c r="Z156" s="16"/>
      <c r="AA156" s="16"/>
      <c r="AB156" s="16"/>
      <c r="AC156" s="16"/>
    </row>
    <row r="157" spans="1:29" ht="16.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16"/>
      <c r="Y157" s="16"/>
      <c r="Z157" s="16"/>
      <c r="AA157" s="16"/>
      <c r="AB157" s="16"/>
      <c r="AC157" s="16"/>
    </row>
    <row r="158" spans="1:29" ht="16.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16"/>
      <c r="Y158" s="16"/>
      <c r="Z158" s="16"/>
      <c r="AA158" s="16"/>
      <c r="AB158" s="16"/>
      <c r="AC158" s="16"/>
    </row>
    <row r="159" spans="1:29" ht="16.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16"/>
      <c r="Y159" s="16"/>
      <c r="Z159" s="16"/>
      <c r="AA159" s="16"/>
      <c r="AB159" s="16"/>
      <c r="AC159" s="16"/>
    </row>
    <row r="160" spans="1:29" ht="16.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16"/>
      <c r="Y160" s="16"/>
      <c r="Z160" s="16"/>
      <c r="AA160" s="16"/>
      <c r="AB160" s="16"/>
      <c r="AC160" s="16"/>
    </row>
    <row r="161" spans="1:29" ht="16.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16"/>
      <c r="Y161" s="16"/>
      <c r="Z161" s="16"/>
      <c r="AA161" s="16"/>
      <c r="AB161" s="16"/>
      <c r="AC161" s="16"/>
    </row>
    <row r="162" spans="1:29" ht="16.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16"/>
      <c r="Y162" s="16"/>
      <c r="Z162" s="16"/>
      <c r="AA162" s="16"/>
      <c r="AB162" s="16"/>
      <c r="AC162" s="16"/>
    </row>
    <row r="163" spans="1:29" ht="16.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16"/>
      <c r="Y163" s="16"/>
      <c r="Z163" s="16"/>
      <c r="AA163" s="16"/>
      <c r="AB163" s="16"/>
      <c r="AC163" s="16"/>
    </row>
    <row r="164" spans="1:29" ht="16.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16"/>
      <c r="Y164" s="16"/>
      <c r="Z164" s="16"/>
      <c r="AA164" s="16"/>
      <c r="AB164" s="16"/>
      <c r="AC164" s="16"/>
    </row>
    <row r="165" spans="1:29" ht="16.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16"/>
      <c r="Y165" s="16"/>
      <c r="Z165" s="16"/>
      <c r="AA165" s="16"/>
      <c r="AB165" s="16"/>
      <c r="AC165" s="16"/>
    </row>
    <row r="166" spans="1:29" ht="16.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16"/>
      <c r="Y166" s="16"/>
      <c r="Z166" s="16"/>
      <c r="AA166" s="16"/>
      <c r="AB166" s="16"/>
      <c r="AC166" s="16"/>
    </row>
    <row r="167" spans="1:29" ht="16.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16"/>
      <c r="Y167" s="16"/>
      <c r="Z167" s="16"/>
      <c r="AA167" s="16"/>
      <c r="AB167" s="16"/>
      <c r="AC167" s="16"/>
    </row>
    <row r="168" spans="1:29" ht="16.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16"/>
      <c r="Y168" s="16"/>
      <c r="Z168" s="16"/>
      <c r="AA168" s="16"/>
      <c r="AB168" s="16"/>
      <c r="AC168" s="16"/>
    </row>
    <row r="169" spans="1:29" ht="16.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16"/>
      <c r="Y169" s="16"/>
      <c r="Z169" s="16"/>
      <c r="AA169" s="16"/>
      <c r="AB169" s="16"/>
      <c r="AC169" s="16"/>
    </row>
    <row r="170" spans="1:29" ht="16.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16"/>
      <c r="Y170" s="16"/>
      <c r="Z170" s="16"/>
      <c r="AA170" s="16"/>
      <c r="AB170" s="16"/>
      <c r="AC170" s="16"/>
    </row>
    <row r="171" spans="1:29" ht="16.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16"/>
      <c r="Y171" s="16"/>
      <c r="Z171" s="16"/>
      <c r="AA171" s="16"/>
      <c r="AB171" s="16"/>
      <c r="AC171" s="16"/>
    </row>
    <row r="172" spans="1:29" ht="16.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16"/>
      <c r="Y172" s="16"/>
      <c r="Z172" s="16"/>
      <c r="AA172" s="16"/>
      <c r="AB172" s="16"/>
      <c r="AC172" s="16"/>
    </row>
    <row r="173" spans="1:29" ht="16.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16"/>
      <c r="Y173" s="16"/>
      <c r="Z173" s="16"/>
      <c r="AA173" s="16"/>
      <c r="AB173" s="16"/>
      <c r="AC173" s="16"/>
    </row>
    <row r="174" spans="1:29" ht="16.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16"/>
      <c r="Y174" s="16"/>
      <c r="Z174" s="16"/>
      <c r="AA174" s="16"/>
      <c r="AB174" s="16"/>
      <c r="AC174" s="16"/>
    </row>
    <row r="175" spans="1:29" ht="16.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16"/>
      <c r="Y175" s="16"/>
      <c r="Z175" s="16"/>
      <c r="AA175" s="16"/>
      <c r="AB175" s="16"/>
      <c r="AC175" s="16"/>
    </row>
    <row r="176" spans="1:29" ht="16.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16"/>
      <c r="Y176" s="16"/>
      <c r="Z176" s="16"/>
      <c r="AA176" s="16"/>
      <c r="AB176" s="16"/>
      <c r="AC176" s="16"/>
    </row>
    <row r="177" spans="1:29" ht="16.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16"/>
      <c r="Y177" s="16"/>
      <c r="Z177" s="16"/>
      <c r="AA177" s="16"/>
      <c r="AB177" s="16"/>
      <c r="AC177" s="16"/>
    </row>
    <row r="178" spans="1:29" ht="16.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16"/>
      <c r="Y178" s="16"/>
      <c r="Z178" s="16"/>
      <c r="AA178" s="16"/>
      <c r="AB178" s="16"/>
      <c r="AC178" s="16"/>
    </row>
    <row r="179" spans="1:29" ht="16.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16"/>
      <c r="Y179" s="16"/>
      <c r="Z179" s="16"/>
      <c r="AA179" s="16"/>
      <c r="AB179" s="16"/>
      <c r="AC179" s="16"/>
    </row>
    <row r="180" spans="1:29" ht="16.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16"/>
      <c r="Y180" s="16"/>
      <c r="Z180" s="16"/>
      <c r="AA180" s="16"/>
      <c r="AB180" s="16"/>
      <c r="AC180" s="16"/>
    </row>
    <row r="181" spans="1:29" ht="16.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16"/>
      <c r="Y181" s="16"/>
      <c r="Z181" s="16"/>
      <c r="AA181" s="16"/>
      <c r="AB181" s="16"/>
      <c r="AC181" s="16"/>
    </row>
    <row r="182" spans="1:29" ht="16.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16"/>
      <c r="Y182" s="16"/>
      <c r="Z182" s="16"/>
      <c r="AA182" s="16"/>
      <c r="AB182" s="16"/>
      <c r="AC182" s="16"/>
    </row>
    <row r="183" spans="1:29" ht="16.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16"/>
      <c r="Y183" s="16"/>
      <c r="Z183" s="16"/>
      <c r="AA183" s="16"/>
      <c r="AB183" s="16"/>
      <c r="AC183" s="16"/>
    </row>
    <row r="184" spans="1:29" ht="16.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16"/>
      <c r="Y184" s="16"/>
      <c r="Z184" s="16"/>
      <c r="AA184" s="16"/>
      <c r="AB184" s="16"/>
      <c r="AC184" s="16"/>
    </row>
    <row r="185" spans="1:29" ht="16.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16"/>
      <c r="Y185" s="16"/>
      <c r="Z185" s="16"/>
      <c r="AA185" s="16"/>
      <c r="AB185" s="16"/>
      <c r="AC185" s="16"/>
    </row>
    <row r="186" spans="1:29" ht="16.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16"/>
      <c r="Y186" s="16"/>
      <c r="Z186" s="16"/>
      <c r="AA186" s="16"/>
      <c r="AB186" s="16"/>
      <c r="AC186" s="16"/>
    </row>
    <row r="187" spans="1:29" ht="16.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16"/>
      <c r="Y187" s="16"/>
      <c r="Z187" s="16"/>
      <c r="AA187" s="16"/>
      <c r="AB187" s="16"/>
      <c r="AC187" s="16"/>
    </row>
    <row r="188" spans="1:29" ht="16.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16"/>
      <c r="Y188" s="16"/>
      <c r="Z188" s="16"/>
      <c r="AA188" s="16"/>
      <c r="AB188" s="16"/>
      <c r="AC188" s="16"/>
    </row>
    <row r="189" spans="1:29" ht="16.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16"/>
      <c r="Y189" s="16"/>
      <c r="Z189" s="16"/>
      <c r="AA189" s="16"/>
      <c r="AB189" s="16"/>
      <c r="AC189" s="16"/>
    </row>
    <row r="190" spans="1:29" ht="16.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16"/>
      <c r="Y190" s="16"/>
      <c r="Z190" s="16"/>
      <c r="AA190" s="16"/>
      <c r="AB190" s="16"/>
      <c r="AC190" s="16"/>
    </row>
    <row r="191" spans="1:29" ht="16.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16"/>
      <c r="Y191" s="16"/>
      <c r="Z191" s="16"/>
      <c r="AA191" s="16"/>
      <c r="AB191" s="16"/>
      <c r="AC191" s="16"/>
    </row>
    <row r="192" spans="1:29" ht="16.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16"/>
      <c r="Y192" s="16"/>
      <c r="Z192" s="16"/>
      <c r="AA192" s="16"/>
      <c r="AB192" s="16"/>
      <c r="AC192" s="16"/>
    </row>
    <row r="193" spans="1:29" ht="16.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16"/>
      <c r="Y193" s="16"/>
      <c r="Z193" s="16"/>
      <c r="AA193" s="16"/>
      <c r="AB193" s="16"/>
      <c r="AC193" s="16"/>
    </row>
    <row r="194" spans="1:29" ht="16.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16"/>
      <c r="Y194" s="16"/>
      <c r="Z194" s="16"/>
      <c r="AA194" s="16"/>
      <c r="AB194" s="16"/>
      <c r="AC194" s="16"/>
    </row>
    <row r="195" spans="1:29" ht="16.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16"/>
      <c r="Y195" s="16"/>
      <c r="Z195" s="16"/>
      <c r="AA195" s="16"/>
      <c r="AB195" s="16"/>
      <c r="AC195" s="16"/>
    </row>
    <row r="196" spans="1:29" ht="16.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16"/>
      <c r="Y196" s="16"/>
      <c r="Z196" s="16"/>
      <c r="AA196" s="16"/>
      <c r="AB196" s="16"/>
      <c r="AC196" s="16"/>
    </row>
    <row r="197" spans="1:29" ht="16.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16"/>
      <c r="Y197" s="16"/>
      <c r="Z197" s="16"/>
      <c r="AA197" s="16"/>
      <c r="AB197" s="16"/>
      <c r="AC197" s="16"/>
    </row>
    <row r="198" spans="1:29" ht="16.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16"/>
      <c r="Y198" s="16"/>
      <c r="Z198" s="16"/>
      <c r="AA198" s="16"/>
      <c r="AB198" s="16"/>
      <c r="AC198" s="16"/>
    </row>
    <row r="199" spans="1:29" ht="16.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16"/>
      <c r="Y199" s="16"/>
      <c r="Z199" s="16"/>
      <c r="AA199" s="16"/>
      <c r="AB199" s="16"/>
      <c r="AC199" s="16"/>
    </row>
    <row r="200" spans="1:29" ht="16.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16"/>
      <c r="Y200" s="16"/>
      <c r="Z200" s="16"/>
      <c r="AA200" s="16"/>
      <c r="AB200" s="16"/>
      <c r="AC200" s="16"/>
    </row>
    <row r="201" spans="1:29" ht="16.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16"/>
      <c r="Y201" s="16"/>
      <c r="Z201" s="16"/>
      <c r="AA201" s="16"/>
      <c r="AB201" s="16"/>
      <c r="AC201" s="16"/>
    </row>
    <row r="202" spans="1:29" ht="16.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16"/>
      <c r="Y202" s="16"/>
      <c r="Z202" s="16"/>
      <c r="AA202" s="16"/>
      <c r="AB202" s="16"/>
      <c r="AC202" s="16"/>
    </row>
    <row r="203" spans="1:29" ht="16.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16"/>
      <c r="Y203" s="16"/>
      <c r="Z203" s="16"/>
      <c r="AA203" s="16"/>
      <c r="AB203" s="16"/>
      <c r="AC203" s="16"/>
    </row>
    <row r="204" spans="1:29" ht="16.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16"/>
      <c r="Y204" s="16"/>
      <c r="Z204" s="16"/>
      <c r="AA204" s="16"/>
      <c r="AB204" s="16"/>
      <c r="AC204" s="16"/>
    </row>
    <row r="205" spans="1:29" ht="16.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16"/>
      <c r="Y205" s="16"/>
      <c r="Z205" s="16"/>
      <c r="AA205" s="16"/>
      <c r="AB205" s="16"/>
      <c r="AC205" s="16"/>
    </row>
    <row r="206" spans="1:29" ht="16.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16"/>
      <c r="Y206" s="16"/>
      <c r="Z206" s="16"/>
      <c r="AA206" s="16"/>
      <c r="AB206" s="16"/>
      <c r="AC206" s="16"/>
    </row>
    <row r="207" spans="1:29" ht="16.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16"/>
      <c r="Y207" s="16"/>
      <c r="Z207" s="16"/>
      <c r="AA207" s="16"/>
      <c r="AB207" s="16"/>
      <c r="AC207" s="16"/>
    </row>
    <row r="208" spans="1:29" ht="16.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16"/>
      <c r="Y208" s="16"/>
      <c r="Z208" s="16"/>
      <c r="AA208" s="16"/>
      <c r="AB208" s="16"/>
      <c r="AC208" s="16"/>
    </row>
    <row r="209" spans="1:29" ht="16.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16"/>
      <c r="Y209" s="16"/>
      <c r="Z209" s="16"/>
      <c r="AA209" s="16"/>
      <c r="AB209" s="16"/>
      <c r="AC209" s="16"/>
    </row>
    <row r="210" spans="1:29" ht="16.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16"/>
      <c r="Y210" s="16"/>
      <c r="Z210" s="16"/>
      <c r="AA210" s="16"/>
      <c r="AB210" s="16"/>
      <c r="AC210" s="16"/>
    </row>
    <row r="211" spans="1:29" ht="16.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16"/>
      <c r="Y211" s="16"/>
      <c r="Z211" s="16"/>
      <c r="AA211" s="16"/>
      <c r="AB211" s="16"/>
      <c r="AC211" s="16"/>
    </row>
    <row r="212" spans="1:29" ht="16.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16"/>
      <c r="Y212" s="16"/>
      <c r="Z212" s="16"/>
      <c r="AA212" s="16"/>
      <c r="AB212" s="16"/>
      <c r="AC212" s="16"/>
    </row>
    <row r="213" spans="1:29" ht="16.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16"/>
      <c r="Y213" s="16"/>
      <c r="Z213" s="16"/>
      <c r="AA213" s="16"/>
      <c r="AB213" s="16"/>
      <c r="AC213" s="16"/>
    </row>
    <row r="214" spans="1:29" ht="16.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16"/>
      <c r="Y214" s="16"/>
      <c r="Z214" s="16"/>
      <c r="AA214" s="16"/>
      <c r="AB214" s="16"/>
      <c r="AC214" s="16"/>
    </row>
    <row r="215" spans="1:29" ht="16.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16"/>
      <c r="Y215" s="16"/>
      <c r="Z215" s="16"/>
      <c r="AA215" s="16"/>
      <c r="AB215" s="16"/>
      <c r="AC215" s="16"/>
    </row>
    <row r="216" spans="1:29" ht="16.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16"/>
      <c r="Y216" s="16"/>
      <c r="Z216" s="16"/>
      <c r="AA216" s="16"/>
      <c r="AB216" s="16"/>
      <c r="AC216" s="16"/>
    </row>
    <row r="217" spans="1:29" ht="16.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16"/>
      <c r="Y217" s="16"/>
      <c r="Z217" s="16"/>
      <c r="AA217" s="16"/>
      <c r="AB217" s="16"/>
      <c r="AC217" s="16"/>
    </row>
    <row r="218" spans="1:29" ht="16.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16"/>
      <c r="Y218" s="16"/>
      <c r="Z218" s="16"/>
      <c r="AA218" s="16"/>
      <c r="AB218" s="16"/>
      <c r="AC218" s="16"/>
    </row>
    <row r="219" spans="1:29" ht="16.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16"/>
      <c r="Y219" s="16"/>
      <c r="Z219" s="16"/>
      <c r="AA219" s="16"/>
      <c r="AB219" s="16"/>
      <c r="AC219" s="16"/>
    </row>
    <row r="220" spans="1:29" ht="16.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16"/>
      <c r="Y220" s="16"/>
      <c r="Z220" s="16"/>
      <c r="AA220" s="16"/>
      <c r="AB220" s="16"/>
      <c r="AC220" s="16"/>
    </row>
    <row r="221" spans="1:29" ht="16.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16"/>
      <c r="Y221" s="16"/>
      <c r="Z221" s="16"/>
      <c r="AA221" s="16"/>
      <c r="AB221" s="16"/>
      <c r="AC221" s="16"/>
    </row>
    <row r="222" spans="1:29" ht="16.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16"/>
      <c r="Y222" s="16"/>
      <c r="Z222" s="16"/>
      <c r="AA222" s="16"/>
      <c r="AB222" s="16"/>
      <c r="AC222" s="16"/>
    </row>
    <row r="223" spans="1:29" ht="16.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16"/>
      <c r="Y223" s="16"/>
      <c r="Z223" s="16"/>
      <c r="AA223" s="16"/>
      <c r="AB223" s="16"/>
      <c r="AC223" s="16"/>
    </row>
    <row r="224" spans="1:29" ht="16.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16"/>
      <c r="Y224" s="16"/>
      <c r="Z224" s="16"/>
      <c r="AA224" s="16"/>
      <c r="AB224" s="16"/>
      <c r="AC224" s="16"/>
    </row>
    <row r="225" spans="1:29" ht="16.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16"/>
      <c r="Y225" s="16"/>
      <c r="Z225" s="16"/>
      <c r="AA225" s="16"/>
      <c r="AB225" s="16"/>
      <c r="AC225" s="16"/>
    </row>
    <row r="226" spans="1:29" ht="16.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16"/>
      <c r="Y226" s="16"/>
      <c r="Z226" s="16"/>
      <c r="AA226" s="16"/>
      <c r="AB226" s="16"/>
      <c r="AC226" s="16"/>
    </row>
    <row r="227" spans="1:29" ht="16.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16"/>
      <c r="Y227" s="16"/>
      <c r="Z227" s="16"/>
      <c r="AA227" s="16"/>
      <c r="AB227" s="16"/>
      <c r="AC227" s="16"/>
    </row>
    <row r="228" spans="1:29" ht="16.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16"/>
      <c r="Y228" s="16"/>
      <c r="Z228" s="16"/>
      <c r="AA228" s="16"/>
      <c r="AB228" s="16"/>
      <c r="AC228" s="16"/>
    </row>
    <row r="229" spans="1:29" ht="16.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16"/>
      <c r="Y229" s="16"/>
      <c r="Z229" s="16"/>
      <c r="AA229" s="16"/>
      <c r="AB229" s="16"/>
      <c r="AC229" s="16"/>
    </row>
    <row r="230" spans="1:29" ht="16.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16"/>
      <c r="Y230" s="16"/>
      <c r="Z230" s="16"/>
      <c r="AA230" s="16"/>
      <c r="AB230" s="16"/>
      <c r="AC230" s="16"/>
    </row>
    <row r="231" spans="1:29" ht="16.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16"/>
      <c r="Y231" s="16"/>
      <c r="Z231" s="16"/>
      <c r="AA231" s="16"/>
      <c r="AB231" s="16"/>
      <c r="AC231" s="16"/>
    </row>
    <row r="232" spans="1:29" ht="16.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16"/>
      <c r="Y232" s="16"/>
      <c r="Z232" s="16"/>
      <c r="AA232" s="16"/>
      <c r="AB232" s="16"/>
      <c r="AC232" s="16"/>
    </row>
    <row r="233" spans="1:29" ht="16.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16"/>
      <c r="Y233" s="16"/>
      <c r="Z233" s="16"/>
      <c r="AA233" s="16"/>
      <c r="AB233" s="16"/>
      <c r="AC233" s="16"/>
    </row>
    <row r="234" spans="1:29" ht="16.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16"/>
      <c r="Y234" s="16"/>
      <c r="Z234" s="16"/>
      <c r="AA234" s="16"/>
      <c r="AB234" s="16"/>
      <c r="AC234" s="16"/>
    </row>
    <row r="235" spans="1:29" ht="16.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16"/>
      <c r="Y235" s="16"/>
      <c r="Z235" s="16"/>
      <c r="AA235" s="16"/>
      <c r="AB235" s="16"/>
      <c r="AC235" s="16"/>
    </row>
    <row r="236" spans="1:29" ht="16.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16"/>
      <c r="Y236" s="16"/>
      <c r="Z236" s="16"/>
      <c r="AA236" s="16"/>
      <c r="AB236" s="16"/>
      <c r="AC236" s="16"/>
    </row>
    <row r="237" spans="1:29" ht="16.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16"/>
      <c r="Y237" s="16"/>
      <c r="Z237" s="16"/>
      <c r="AA237" s="16"/>
      <c r="AB237" s="16"/>
      <c r="AC237" s="16"/>
    </row>
    <row r="238" spans="1:29" ht="16.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16"/>
      <c r="Y238" s="16"/>
      <c r="Z238" s="16"/>
      <c r="AA238" s="16"/>
      <c r="AB238" s="16"/>
      <c r="AC238" s="16"/>
    </row>
    <row r="239" spans="1:29" ht="16.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16"/>
      <c r="Y239" s="16"/>
      <c r="Z239" s="16"/>
      <c r="AA239" s="16"/>
      <c r="AB239" s="16"/>
      <c r="AC239" s="16"/>
    </row>
    <row r="240" spans="1:29" ht="16.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16"/>
      <c r="Y240" s="16"/>
      <c r="Z240" s="16"/>
      <c r="AA240" s="16"/>
      <c r="AB240" s="16"/>
      <c r="AC240" s="16"/>
    </row>
    <row r="241" spans="1:29" ht="16.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16"/>
      <c r="Y241" s="16"/>
      <c r="Z241" s="16"/>
      <c r="AA241" s="16"/>
      <c r="AB241" s="16"/>
      <c r="AC241" s="16"/>
    </row>
    <row r="242" spans="1:29" ht="16.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16"/>
      <c r="Y242" s="16"/>
      <c r="Z242" s="16"/>
      <c r="AA242" s="16"/>
      <c r="AB242" s="16"/>
      <c r="AC242" s="16"/>
    </row>
    <row r="243" spans="1:29" ht="16.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16"/>
      <c r="Y243" s="16"/>
      <c r="Z243" s="16"/>
      <c r="AA243" s="16"/>
      <c r="AB243" s="16"/>
      <c r="AC243" s="16"/>
    </row>
    <row r="244" spans="1:29" ht="16.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16"/>
      <c r="Y244" s="16"/>
      <c r="Z244" s="16"/>
      <c r="AA244" s="16"/>
      <c r="AB244" s="16"/>
      <c r="AC244" s="16"/>
    </row>
    <row r="245" spans="1:29" ht="16.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16"/>
      <c r="Y245" s="16"/>
      <c r="Z245" s="16"/>
      <c r="AA245" s="16"/>
      <c r="AB245" s="16"/>
      <c r="AC245" s="16"/>
    </row>
    <row r="246" spans="1:29" ht="16.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16"/>
      <c r="Y246" s="16"/>
      <c r="Z246" s="16"/>
      <c r="AA246" s="16"/>
      <c r="AB246" s="16"/>
      <c r="AC246" s="16"/>
    </row>
    <row r="247" spans="1:29" ht="16.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16"/>
      <c r="Y247" s="16"/>
      <c r="Z247" s="16"/>
      <c r="AA247" s="16"/>
      <c r="AB247" s="16"/>
      <c r="AC247" s="16"/>
    </row>
    <row r="248" spans="1:29" ht="16.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16"/>
      <c r="Y248" s="16"/>
      <c r="Z248" s="16"/>
      <c r="AA248" s="16"/>
      <c r="AB248" s="16"/>
      <c r="AC248" s="16"/>
    </row>
    <row r="249" spans="1:29" ht="16.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16"/>
      <c r="Y249" s="16"/>
      <c r="Z249" s="16"/>
      <c r="AA249" s="16"/>
      <c r="AB249" s="16"/>
      <c r="AC249" s="16"/>
    </row>
    <row r="250" spans="1:29" ht="16.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16"/>
      <c r="Y250" s="16"/>
      <c r="Z250" s="16"/>
      <c r="AA250" s="16"/>
      <c r="AB250" s="16"/>
      <c r="AC250" s="16"/>
    </row>
    <row r="251" spans="1:29" ht="16.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16"/>
      <c r="Y251" s="16"/>
      <c r="Z251" s="16"/>
      <c r="AA251" s="16"/>
      <c r="AB251" s="16"/>
      <c r="AC251" s="16"/>
    </row>
    <row r="252" spans="1:29" ht="16.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16"/>
      <c r="Y252" s="16"/>
      <c r="Z252" s="16"/>
      <c r="AA252" s="16"/>
      <c r="AB252" s="16"/>
      <c r="AC252" s="16"/>
    </row>
    <row r="253" spans="1:29" ht="16.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16"/>
      <c r="Y253" s="16"/>
      <c r="Z253" s="16"/>
      <c r="AA253" s="16"/>
      <c r="AB253" s="16"/>
      <c r="AC253" s="16"/>
    </row>
    <row r="254" spans="1:29" ht="16.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16"/>
      <c r="Y254" s="16"/>
      <c r="Z254" s="16"/>
      <c r="AA254" s="16"/>
      <c r="AB254" s="16"/>
      <c r="AC254" s="16"/>
    </row>
    <row r="255" spans="1:29" ht="16.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16"/>
      <c r="Y255" s="16"/>
      <c r="Z255" s="16"/>
      <c r="AA255" s="16"/>
      <c r="AB255" s="16"/>
      <c r="AC255" s="16"/>
    </row>
    <row r="256" spans="1:29" ht="16.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16"/>
      <c r="Y256" s="16"/>
      <c r="Z256" s="16"/>
      <c r="AA256" s="16"/>
      <c r="AB256" s="16"/>
      <c r="AC256" s="16"/>
    </row>
    <row r="257" spans="1:29" ht="16.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16"/>
      <c r="Y257" s="16"/>
      <c r="Z257" s="16"/>
      <c r="AA257" s="16"/>
      <c r="AB257" s="16"/>
      <c r="AC257" s="16"/>
    </row>
    <row r="258" spans="1:29" ht="16.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16"/>
      <c r="Y258" s="16"/>
      <c r="Z258" s="16"/>
      <c r="AA258" s="16"/>
      <c r="AB258" s="16"/>
      <c r="AC258" s="16"/>
    </row>
    <row r="259" spans="1:29" ht="16.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16"/>
      <c r="Y259" s="16"/>
      <c r="Z259" s="16"/>
      <c r="AA259" s="16"/>
      <c r="AB259" s="16"/>
      <c r="AC259" s="16"/>
    </row>
    <row r="260" spans="1:29" ht="16.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16"/>
      <c r="Y260" s="16"/>
      <c r="Z260" s="16"/>
      <c r="AA260" s="16"/>
      <c r="AB260" s="16"/>
      <c r="AC260" s="16"/>
    </row>
    <row r="261" spans="1:29" ht="16.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16"/>
      <c r="Y261" s="16"/>
      <c r="Z261" s="16"/>
      <c r="AA261" s="16"/>
      <c r="AB261" s="16"/>
      <c r="AC261" s="16"/>
    </row>
    <row r="262" spans="1:29" ht="16.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16"/>
      <c r="Y262" s="16"/>
      <c r="Z262" s="16"/>
      <c r="AA262" s="16"/>
      <c r="AB262" s="16"/>
      <c r="AC262" s="16"/>
    </row>
    <row r="263" spans="1:29" ht="16.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16"/>
      <c r="Y263" s="16"/>
      <c r="Z263" s="16"/>
      <c r="AA263" s="16"/>
      <c r="AB263" s="16"/>
      <c r="AC263" s="16"/>
    </row>
    <row r="264" spans="1:29" ht="16.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16"/>
      <c r="Y264" s="16"/>
      <c r="Z264" s="16"/>
      <c r="AA264" s="16"/>
      <c r="AB264" s="16"/>
      <c r="AC264" s="16"/>
    </row>
    <row r="265" spans="1:29" ht="16.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16"/>
      <c r="Y265" s="16"/>
      <c r="Z265" s="16"/>
      <c r="AA265" s="16"/>
      <c r="AB265" s="16"/>
      <c r="AC265" s="16"/>
    </row>
    <row r="266" spans="1:29" ht="16.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16"/>
      <c r="Y266" s="16"/>
      <c r="Z266" s="16"/>
      <c r="AA266" s="16"/>
      <c r="AB266" s="16"/>
      <c r="AC266" s="16"/>
    </row>
    <row r="267" spans="1:29" ht="16.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16"/>
      <c r="Y267" s="16"/>
      <c r="Z267" s="16"/>
      <c r="AA267" s="16"/>
      <c r="AB267" s="16"/>
      <c r="AC267" s="16"/>
    </row>
    <row r="268" spans="1:29" ht="16.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16"/>
      <c r="Y268" s="16"/>
      <c r="Z268" s="16"/>
      <c r="AA268" s="16"/>
      <c r="AB268" s="16"/>
      <c r="AC268" s="16"/>
    </row>
    <row r="269" spans="1:29" ht="16.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16"/>
      <c r="Y269" s="16"/>
      <c r="Z269" s="16"/>
      <c r="AA269" s="16"/>
      <c r="AB269" s="16"/>
      <c r="AC269" s="16"/>
    </row>
    <row r="270" spans="1:29" ht="16.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16"/>
      <c r="Y270" s="16"/>
      <c r="Z270" s="16"/>
      <c r="AA270" s="16"/>
      <c r="AB270" s="16"/>
      <c r="AC270" s="16"/>
    </row>
    <row r="271" spans="1:29" ht="16.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16"/>
      <c r="Y271" s="16"/>
      <c r="Z271" s="16"/>
      <c r="AA271" s="16"/>
      <c r="AB271" s="16"/>
      <c r="AC271" s="16"/>
    </row>
    <row r="272" spans="1:29" ht="16.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16"/>
      <c r="Y272" s="16"/>
      <c r="Z272" s="16"/>
      <c r="AA272" s="16"/>
      <c r="AB272" s="16"/>
      <c r="AC272" s="16"/>
    </row>
    <row r="273" spans="1:29" ht="16.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16"/>
      <c r="Y273" s="16"/>
      <c r="Z273" s="16"/>
      <c r="AA273" s="16"/>
      <c r="AB273" s="16"/>
      <c r="AC273" s="16"/>
    </row>
    <row r="274" spans="1:29" ht="16.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16"/>
      <c r="Y274" s="16"/>
      <c r="Z274" s="16"/>
      <c r="AA274" s="16"/>
      <c r="AB274" s="16"/>
      <c r="AC274" s="16"/>
    </row>
    <row r="275" spans="1:29" ht="16.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16"/>
      <c r="Y275" s="16"/>
      <c r="Z275" s="16"/>
      <c r="AA275" s="16"/>
      <c r="AB275" s="16"/>
      <c r="AC275" s="16"/>
    </row>
    <row r="276" spans="1:29" ht="16.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16"/>
      <c r="Y276" s="16"/>
      <c r="Z276" s="16"/>
      <c r="AA276" s="16"/>
      <c r="AB276" s="16"/>
      <c r="AC276" s="16"/>
    </row>
    <row r="277" spans="1:29" ht="16.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16"/>
      <c r="Y277" s="16"/>
      <c r="Z277" s="16"/>
      <c r="AA277" s="16"/>
      <c r="AB277" s="16"/>
      <c r="AC277" s="16"/>
    </row>
    <row r="278" spans="1:29" ht="16.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16"/>
      <c r="Y278" s="16"/>
      <c r="Z278" s="16"/>
      <c r="AA278" s="16"/>
      <c r="AB278" s="16"/>
      <c r="AC278" s="16"/>
    </row>
    <row r="279" spans="1:29" ht="16.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16"/>
      <c r="Y279" s="16"/>
      <c r="Z279" s="16"/>
      <c r="AA279" s="16"/>
      <c r="AB279" s="16"/>
      <c r="AC279" s="16"/>
    </row>
    <row r="280" spans="1:29" ht="16.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16"/>
      <c r="Y280" s="16"/>
      <c r="Z280" s="16"/>
      <c r="AA280" s="16"/>
      <c r="AB280" s="16"/>
      <c r="AC280" s="16"/>
    </row>
    <row r="281" spans="1:29" ht="16.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16"/>
      <c r="Y281" s="16"/>
      <c r="Z281" s="16"/>
      <c r="AA281" s="16"/>
      <c r="AB281" s="16"/>
      <c r="AC281" s="16"/>
    </row>
    <row r="282" spans="1:29" ht="16.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16"/>
      <c r="Y282" s="16"/>
      <c r="Z282" s="16"/>
      <c r="AA282" s="16"/>
      <c r="AB282" s="16"/>
      <c r="AC282" s="16"/>
    </row>
    <row r="283" spans="1:29" ht="16.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16"/>
      <c r="Y283" s="16"/>
      <c r="Z283" s="16"/>
      <c r="AA283" s="16"/>
      <c r="AB283" s="16"/>
      <c r="AC283" s="16"/>
    </row>
    <row r="284" spans="1:29" ht="16.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16"/>
      <c r="Y284" s="16"/>
      <c r="Z284" s="16"/>
      <c r="AA284" s="16"/>
      <c r="AB284" s="16"/>
      <c r="AC284" s="16"/>
    </row>
    <row r="285" spans="1:29" ht="16.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16"/>
      <c r="Y285" s="16"/>
      <c r="Z285" s="16"/>
      <c r="AA285" s="16"/>
      <c r="AB285" s="16"/>
      <c r="AC285" s="16"/>
    </row>
    <row r="286" spans="1:29" ht="16.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16"/>
      <c r="Y286" s="16"/>
      <c r="Z286" s="16"/>
      <c r="AA286" s="16"/>
      <c r="AB286" s="16"/>
      <c r="AC286" s="16"/>
    </row>
    <row r="287" spans="1:29" ht="16.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16"/>
      <c r="Y287" s="16"/>
      <c r="Z287" s="16"/>
      <c r="AA287" s="16"/>
      <c r="AB287" s="16"/>
      <c r="AC287" s="16"/>
    </row>
    <row r="288" spans="1:29" ht="16.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16"/>
      <c r="Y288" s="16"/>
      <c r="Z288" s="16"/>
      <c r="AA288" s="16"/>
      <c r="AB288" s="16"/>
      <c r="AC288" s="16"/>
    </row>
    <row r="289" spans="1:29" ht="16.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16"/>
      <c r="Y289" s="16"/>
      <c r="Z289" s="16"/>
      <c r="AA289" s="16"/>
      <c r="AB289" s="16"/>
      <c r="AC289" s="16"/>
    </row>
    <row r="290" spans="1:29" ht="16.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16"/>
      <c r="Y290" s="16"/>
      <c r="Z290" s="16"/>
      <c r="AA290" s="16"/>
      <c r="AB290" s="16"/>
      <c r="AC290" s="16"/>
    </row>
    <row r="291" spans="1:29" ht="16.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16"/>
      <c r="Y291" s="16"/>
      <c r="Z291" s="16"/>
      <c r="AA291" s="16"/>
      <c r="AB291" s="16"/>
      <c r="AC291" s="16"/>
    </row>
    <row r="292" spans="1:29" ht="16.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16"/>
      <c r="Y292" s="16"/>
      <c r="Z292" s="16"/>
      <c r="AA292" s="16"/>
      <c r="AB292" s="16"/>
      <c r="AC292" s="16"/>
    </row>
    <row r="293" spans="1:29" ht="16.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16"/>
      <c r="Y293" s="16"/>
      <c r="Z293" s="16"/>
      <c r="AA293" s="16"/>
      <c r="AB293" s="16"/>
      <c r="AC293" s="16"/>
    </row>
    <row r="294" spans="1:29" ht="16.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16"/>
      <c r="Y294" s="16"/>
      <c r="Z294" s="16"/>
      <c r="AA294" s="16"/>
      <c r="AB294" s="16"/>
      <c r="AC294" s="16"/>
    </row>
    <row r="295" spans="1:29" ht="16.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16"/>
      <c r="Y295" s="16"/>
      <c r="Z295" s="16"/>
      <c r="AA295" s="16"/>
      <c r="AB295" s="16"/>
      <c r="AC295" s="16"/>
    </row>
    <row r="296" spans="1:29" ht="16.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16"/>
      <c r="Y296" s="16"/>
      <c r="Z296" s="16"/>
      <c r="AA296" s="16"/>
      <c r="AB296" s="16"/>
      <c r="AC296" s="16"/>
    </row>
    <row r="297" spans="1:29" ht="16.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16"/>
      <c r="Y297" s="16"/>
      <c r="Z297" s="16"/>
      <c r="AA297" s="16"/>
      <c r="AB297" s="16"/>
      <c r="AC297" s="16"/>
    </row>
    <row r="298" spans="1:29" ht="16.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16"/>
      <c r="Y298" s="16"/>
      <c r="Z298" s="16"/>
      <c r="AA298" s="16"/>
      <c r="AB298" s="16"/>
      <c r="AC298" s="16"/>
    </row>
    <row r="299" spans="1:29" ht="16.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16"/>
      <c r="Y299" s="16"/>
      <c r="Z299" s="16"/>
      <c r="AA299" s="16"/>
      <c r="AB299" s="16"/>
      <c r="AC299" s="16"/>
    </row>
    <row r="300" spans="1:29" ht="16.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16"/>
      <c r="Y300" s="16"/>
      <c r="Z300" s="16"/>
      <c r="AA300" s="16"/>
      <c r="AB300" s="16"/>
      <c r="AC300" s="16"/>
    </row>
    <row r="301" spans="1:29" ht="16.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16"/>
      <c r="Y301" s="16"/>
      <c r="Z301" s="16"/>
      <c r="AA301" s="16"/>
      <c r="AB301" s="16"/>
      <c r="AC301" s="16"/>
    </row>
    <row r="302" spans="1:29" ht="16.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16"/>
      <c r="Y302" s="16"/>
      <c r="Z302" s="16"/>
      <c r="AA302" s="16"/>
      <c r="AB302" s="16"/>
      <c r="AC302" s="16"/>
    </row>
    <row r="303" spans="1:29" ht="16.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16"/>
      <c r="Y303" s="16"/>
      <c r="Z303" s="16"/>
      <c r="AA303" s="16"/>
      <c r="AB303" s="16"/>
      <c r="AC303" s="16"/>
    </row>
    <row r="304" spans="1:29" ht="16.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16"/>
      <c r="Y304" s="16"/>
      <c r="Z304" s="16"/>
      <c r="AA304" s="16"/>
      <c r="AB304" s="16"/>
      <c r="AC304" s="16"/>
    </row>
    <row r="305" spans="1:29" ht="16.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16"/>
      <c r="Y305" s="16"/>
      <c r="Z305" s="16"/>
      <c r="AA305" s="16"/>
      <c r="AB305" s="16"/>
      <c r="AC305" s="16"/>
    </row>
    <row r="306" spans="1:29" ht="16.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16"/>
      <c r="Y306" s="16"/>
      <c r="Z306" s="16"/>
      <c r="AA306" s="16"/>
      <c r="AB306" s="16"/>
      <c r="AC306" s="16"/>
    </row>
    <row r="307" spans="1:29" ht="16.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16"/>
      <c r="Y307" s="16"/>
      <c r="Z307" s="16"/>
      <c r="AA307" s="16"/>
      <c r="AB307" s="16"/>
      <c r="AC307" s="16"/>
    </row>
    <row r="308" spans="1:29" ht="16.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16"/>
      <c r="Y308" s="16"/>
      <c r="Z308" s="16"/>
      <c r="AA308" s="16"/>
      <c r="AB308" s="16"/>
      <c r="AC308" s="16"/>
    </row>
    <row r="309" spans="1:29" ht="16.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16"/>
      <c r="Y309" s="16"/>
      <c r="Z309" s="16"/>
      <c r="AA309" s="16"/>
      <c r="AB309" s="16"/>
      <c r="AC309" s="16"/>
    </row>
    <row r="310" spans="1:29" ht="16.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16"/>
      <c r="Y310" s="16"/>
      <c r="Z310" s="16"/>
      <c r="AA310" s="16"/>
      <c r="AB310" s="16"/>
      <c r="AC310" s="16"/>
    </row>
    <row r="311" spans="1:29" ht="16.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16"/>
      <c r="Y311" s="16"/>
      <c r="Z311" s="16"/>
      <c r="AA311" s="16"/>
      <c r="AB311" s="16"/>
      <c r="AC311" s="16"/>
    </row>
    <row r="312" spans="1:29" ht="16.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16"/>
      <c r="Y312" s="16"/>
      <c r="Z312" s="16"/>
      <c r="AA312" s="16"/>
      <c r="AB312" s="16"/>
      <c r="AC312" s="16"/>
    </row>
    <row r="313" spans="1:29" ht="16.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16"/>
      <c r="Y313" s="16"/>
      <c r="Z313" s="16"/>
      <c r="AA313" s="16"/>
      <c r="AB313" s="16"/>
      <c r="AC313" s="16"/>
    </row>
    <row r="314" spans="1:29" ht="16.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16"/>
      <c r="Y314" s="16"/>
      <c r="Z314" s="16"/>
      <c r="AA314" s="16"/>
      <c r="AB314" s="16"/>
      <c r="AC314" s="16"/>
    </row>
    <row r="315" spans="1:29" ht="16.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16"/>
      <c r="Y315" s="16"/>
      <c r="Z315" s="16"/>
      <c r="AA315" s="16"/>
      <c r="AB315" s="16"/>
      <c r="AC315" s="16"/>
    </row>
    <row r="316" spans="1:29" ht="16.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16"/>
      <c r="Y316" s="16"/>
      <c r="Z316" s="16"/>
      <c r="AA316" s="16"/>
      <c r="AB316" s="16"/>
      <c r="AC316" s="16"/>
    </row>
    <row r="317" spans="1:29" ht="16.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16"/>
      <c r="Y317" s="16"/>
      <c r="Z317" s="16"/>
      <c r="AA317" s="16"/>
      <c r="AB317" s="16"/>
      <c r="AC317" s="16"/>
    </row>
    <row r="318" spans="1:29" ht="16.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16"/>
      <c r="Y318" s="16"/>
      <c r="Z318" s="16"/>
      <c r="AA318" s="16"/>
      <c r="AB318" s="16"/>
      <c r="AC318" s="16"/>
    </row>
    <row r="319" spans="1:29" ht="16.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16"/>
      <c r="Y319" s="16"/>
      <c r="Z319" s="16"/>
      <c r="AA319" s="16"/>
      <c r="AB319" s="16"/>
      <c r="AC319" s="16"/>
    </row>
    <row r="320" spans="1:29" ht="16.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16"/>
      <c r="Y320" s="16"/>
      <c r="Z320" s="16"/>
      <c r="AA320" s="16"/>
      <c r="AB320" s="16"/>
      <c r="AC320" s="16"/>
    </row>
    <row r="321" spans="1:29" ht="16.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16"/>
      <c r="Y321" s="16"/>
      <c r="Z321" s="16"/>
      <c r="AA321" s="16"/>
      <c r="AB321" s="16"/>
      <c r="AC321" s="16"/>
    </row>
    <row r="322" spans="1:29" ht="16.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16"/>
      <c r="Y322" s="16"/>
      <c r="Z322" s="16"/>
      <c r="AA322" s="16"/>
      <c r="AB322" s="16"/>
      <c r="AC322" s="16"/>
    </row>
    <row r="323" spans="1:29" ht="16.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16"/>
      <c r="Y323" s="16"/>
      <c r="Z323" s="16"/>
      <c r="AA323" s="16"/>
      <c r="AB323" s="16"/>
      <c r="AC323" s="16"/>
    </row>
    <row r="324" spans="1:29" ht="16.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16"/>
      <c r="Y324" s="16"/>
      <c r="Z324" s="16"/>
      <c r="AA324" s="16"/>
      <c r="AB324" s="16"/>
      <c r="AC324" s="16"/>
    </row>
    <row r="325" spans="1:29" ht="16.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16"/>
      <c r="Y325" s="16"/>
      <c r="Z325" s="16"/>
      <c r="AA325" s="16"/>
      <c r="AB325" s="16"/>
      <c r="AC325" s="16"/>
    </row>
    <row r="326" spans="1:29" ht="16.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16"/>
      <c r="Y326" s="16"/>
      <c r="Z326" s="16"/>
      <c r="AA326" s="16"/>
      <c r="AB326" s="16"/>
      <c r="AC326" s="16"/>
    </row>
    <row r="327" spans="1:29" ht="16.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16"/>
      <c r="Y327" s="16"/>
      <c r="Z327" s="16"/>
      <c r="AA327" s="16"/>
      <c r="AB327" s="16"/>
      <c r="AC327" s="16"/>
    </row>
    <row r="328" spans="1:29" ht="16.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16"/>
      <c r="Y328" s="16"/>
      <c r="Z328" s="16"/>
      <c r="AA328" s="16"/>
      <c r="AB328" s="16"/>
      <c r="AC328" s="16"/>
    </row>
    <row r="329" spans="1:29" ht="16.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16"/>
      <c r="Y329" s="16"/>
      <c r="Z329" s="16"/>
      <c r="AA329" s="16"/>
      <c r="AB329" s="16"/>
      <c r="AC329" s="16"/>
    </row>
    <row r="330" spans="1:29" ht="16.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16"/>
      <c r="Y330" s="16"/>
      <c r="Z330" s="16"/>
      <c r="AA330" s="16"/>
      <c r="AB330" s="16"/>
      <c r="AC330" s="16"/>
    </row>
    <row r="331" spans="1:29" ht="16.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16"/>
      <c r="Y331" s="16"/>
      <c r="Z331" s="16"/>
      <c r="AA331" s="16"/>
      <c r="AB331" s="16"/>
      <c r="AC331" s="16"/>
    </row>
    <row r="332" spans="1:29" ht="16.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16"/>
      <c r="Y332" s="16"/>
      <c r="Z332" s="16"/>
      <c r="AA332" s="16"/>
      <c r="AB332" s="16"/>
      <c r="AC332" s="16"/>
    </row>
    <row r="333" spans="1:29" ht="16.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16"/>
      <c r="Y333" s="16"/>
      <c r="Z333" s="16"/>
      <c r="AA333" s="16"/>
      <c r="AB333" s="16"/>
      <c r="AC333" s="16"/>
    </row>
    <row r="334" spans="1:29" ht="16.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16"/>
      <c r="Y334" s="16"/>
      <c r="Z334" s="16"/>
      <c r="AA334" s="16"/>
      <c r="AB334" s="16"/>
      <c r="AC334" s="16"/>
    </row>
    <row r="335" spans="1:29" ht="16.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16"/>
      <c r="Y335" s="16"/>
      <c r="Z335" s="16"/>
      <c r="AA335" s="16"/>
      <c r="AB335" s="16"/>
      <c r="AC335" s="16"/>
    </row>
    <row r="336" spans="1:29" ht="15.7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</row>
    <row r="337" spans="1:29" ht="15.7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</row>
    <row r="338" spans="1:29" ht="15.7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</row>
    <row r="339" spans="1:29" ht="15.7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</row>
    <row r="340" spans="1:29" ht="15.7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</row>
    <row r="341" spans="1:29" ht="15.7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</row>
    <row r="342" spans="1:29" ht="15.7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</row>
    <row r="343" spans="1:29" ht="15.7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</row>
    <row r="344" spans="1:29" ht="15.7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</row>
    <row r="345" spans="1:29" ht="15.7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</row>
    <row r="346" spans="1:29" ht="15.7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</row>
    <row r="347" spans="1:29" ht="15.7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</row>
    <row r="348" spans="1:29" ht="15.7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</row>
    <row r="349" spans="1:29" ht="15.7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</row>
    <row r="350" spans="1:29" ht="15.7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</row>
    <row r="351" spans="1:29" ht="15.7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</row>
    <row r="352" spans="1:29" ht="15.7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</row>
    <row r="353" spans="1:29" ht="15.7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</row>
    <row r="354" spans="1:29" ht="15.7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</row>
    <row r="355" spans="1:29" ht="15.7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</row>
    <row r="356" spans="1:29" ht="15.7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</row>
    <row r="357" spans="1:29" ht="15.7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</row>
    <row r="358" spans="1:29" ht="15.7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</row>
    <row r="359" spans="1:29" ht="15.7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</row>
    <row r="360" spans="1:29" ht="15.7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</row>
    <row r="361" spans="1:29" ht="15.7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</row>
    <row r="362" spans="1:29" ht="15.7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</row>
    <row r="363" spans="1:29" ht="15.7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</row>
    <row r="364" spans="1:29" ht="15.7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</row>
    <row r="365" spans="1:29" ht="15.7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</row>
    <row r="366" spans="1:29" ht="15.7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</row>
    <row r="367" spans="1:29" ht="15.7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</row>
    <row r="368" spans="1:29" ht="15.7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</row>
    <row r="369" spans="1:29" ht="15.7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</row>
    <row r="370" spans="1:29" ht="15.7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</row>
    <row r="371" spans="1:29" ht="15.7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</row>
    <row r="372" spans="1:29" ht="15.7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</row>
    <row r="373" spans="1:29" ht="15.7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</row>
    <row r="374" spans="1:29" ht="15.7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</row>
    <row r="375" spans="1:29" ht="15.7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</row>
    <row r="376" spans="1:29" ht="15.75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</row>
    <row r="377" spans="1:29" ht="15.75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</row>
    <row r="378" spans="1:29" ht="15.7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</row>
    <row r="379" spans="1:29" ht="15.75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</row>
    <row r="380" spans="1:29" ht="15.75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</row>
    <row r="381" spans="1:29" ht="15.75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</row>
    <row r="382" spans="1:29" ht="15.75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</row>
    <row r="383" spans="1:29" ht="15.75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</row>
    <row r="384" spans="1:29" ht="15.75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</row>
    <row r="385" spans="1:29" ht="15.75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</row>
    <row r="386" spans="1:29" ht="15.75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</row>
    <row r="387" spans="1:29" ht="15.75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</row>
    <row r="388" spans="1:29" ht="15.75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</row>
    <row r="389" spans="1:29" ht="15.75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</row>
    <row r="390" spans="1:29" ht="15.75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</row>
    <row r="391" spans="1:29" ht="15.75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</row>
    <row r="392" spans="1:29" ht="15.75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</row>
    <row r="393" spans="1:29" ht="15.75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</row>
    <row r="394" spans="1:29" ht="15.75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</row>
    <row r="395" spans="1:29" ht="15.75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</row>
    <row r="396" spans="1:29" ht="15.75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</row>
    <row r="397" spans="1:29" ht="15.75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</row>
    <row r="398" spans="1:29" ht="15.75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</row>
    <row r="399" spans="1:29" ht="15.75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</row>
    <row r="400" spans="1:29" ht="15.75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</row>
    <row r="401" spans="1:29" ht="15.75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</row>
    <row r="402" spans="1:29" ht="15.75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</row>
    <row r="403" spans="1:29" ht="15.75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</row>
    <row r="404" spans="1:29" ht="15.75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</row>
    <row r="405" spans="1:29" ht="15.75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</row>
    <row r="406" spans="1:29" ht="15.75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</row>
    <row r="407" spans="1:29" ht="15.75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</row>
    <row r="408" spans="1:29" ht="15.75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</row>
    <row r="409" spans="1:29" ht="15.75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</row>
    <row r="410" spans="1:29" ht="15.75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</row>
    <row r="411" spans="1:29" ht="15.75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</row>
    <row r="412" spans="1:29" ht="15.75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</row>
    <row r="413" spans="1:29" ht="15.75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</row>
    <row r="414" spans="1:29" ht="15.75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</row>
    <row r="415" spans="1:29" ht="15.75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</row>
    <row r="416" spans="1:29" ht="15.75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</row>
    <row r="417" spans="1:29" ht="15.75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</row>
    <row r="418" spans="1:29" ht="15.75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</row>
    <row r="419" spans="1:29" ht="15.75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</row>
    <row r="420" spans="1:29" ht="15.75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</row>
    <row r="421" spans="1:29" ht="15.75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</row>
    <row r="422" spans="1:29" ht="15.75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</row>
    <row r="423" spans="1:29" ht="15.75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</row>
    <row r="424" spans="1:29" ht="15.75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</row>
    <row r="425" spans="1:29" ht="15.75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</row>
    <row r="426" spans="1:29" ht="15.75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</row>
    <row r="427" spans="1:29" ht="15.75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</row>
    <row r="428" spans="1:29" ht="15.75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</row>
    <row r="429" spans="1:29" ht="15.75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</row>
    <row r="430" spans="1:29" ht="15.75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</row>
    <row r="431" spans="1:29" ht="15.75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</row>
    <row r="432" spans="1:29" ht="15.75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</row>
    <row r="433" spans="1:29" ht="15.75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</row>
    <row r="434" spans="1:29" ht="15.75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</row>
    <row r="435" spans="1:29" ht="15.75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</row>
    <row r="436" spans="1:29" ht="15.75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</row>
    <row r="437" spans="1:29" ht="15.75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</row>
    <row r="438" spans="1:29" ht="15.75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</row>
    <row r="439" spans="1:29" ht="15.75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</row>
    <row r="440" spans="1:29" ht="15.75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</row>
    <row r="441" spans="1:29" ht="15.75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</row>
    <row r="442" spans="1:29" ht="15.75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</row>
    <row r="443" spans="1:29" ht="15.75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</row>
    <row r="444" spans="1:29" ht="15.75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</row>
    <row r="445" spans="1:29" ht="15.75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</row>
    <row r="446" spans="1:29" ht="15.75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</row>
    <row r="447" spans="1:29" ht="15.75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</row>
    <row r="448" spans="1:29" ht="15.75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</row>
    <row r="449" spans="1:29" ht="15.75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</row>
    <row r="450" spans="1:29" ht="15.75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</row>
    <row r="451" spans="1:29" ht="15.75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</row>
    <row r="452" spans="1:29" ht="15.75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</row>
    <row r="453" spans="1:29" ht="15.75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</row>
    <row r="454" spans="1:29" ht="15.75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</row>
    <row r="455" spans="1:29" ht="15.75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</row>
    <row r="456" spans="1:29" ht="15.75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</row>
    <row r="457" spans="1:29" ht="15.75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</row>
    <row r="458" spans="1:29" ht="15.75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</row>
    <row r="459" spans="1:29" ht="15.75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</row>
    <row r="460" spans="1:29" ht="15.75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</row>
    <row r="461" spans="1:29" ht="15.75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</row>
    <row r="462" spans="1:29" ht="15.75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</row>
    <row r="463" spans="1:29" ht="15.75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</row>
    <row r="464" spans="1:29" ht="15.75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</row>
    <row r="465" spans="1:29" ht="15.75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</row>
    <row r="466" spans="1:29" ht="15.75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</row>
    <row r="467" spans="1:29" ht="15.75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</row>
    <row r="468" spans="1:29" ht="15.75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</row>
    <row r="469" spans="1:29" ht="15.75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</row>
    <row r="470" spans="1:29" ht="15.75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</row>
    <row r="471" spans="1:29" ht="15.75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</row>
    <row r="472" spans="1:29" ht="15.75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</row>
    <row r="473" spans="1:29" ht="15.75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</row>
    <row r="474" spans="1:29" ht="15.75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</row>
    <row r="475" spans="1:29" ht="15.75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</row>
    <row r="476" spans="1:29" ht="15.75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</row>
    <row r="477" spans="1:29" ht="15.75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</row>
    <row r="478" spans="1:29" ht="15.75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</row>
    <row r="479" spans="1:29" ht="15.75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</row>
    <row r="480" spans="1:29" ht="15.75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</row>
    <row r="481" spans="1:29" ht="15.75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</row>
    <row r="482" spans="1:29" ht="15.75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</row>
    <row r="483" spans="1:29" ht="15.75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</row>
    <row r="484" spans="1:29" ht="15.75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</row>
    <row r="485" spans="1:29" ht="15.75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</row>
    <row r="486" spans="1:29" ht="15.75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</row>
    <row r="487" spans="1:29" ht="15.75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</row>
    <row r="488" spans="1:29" ht="15.75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</row>
    <row r="489" spans="1:29" ht="15.75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</row>
    <row r="490" spans="1:29" ht="15.75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</row>
    <row r="491" spans="1:29" ht="15.75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</row>
    <row r="492" spans="1:29" ht="15.75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</row>
    <row r="493" spans="1:29" ht="15.75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</row>
    <row r="494" spans="1:29" ht="15.75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</row>
    <row r="495" spans="1:29" ht="15.75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</row>
    <row r="496" spans="1:29" ht="15.75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</row>
    <row r="497" spans="1:29" ht="15.75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</row>
    <row r="498" spans="1:29" ht="15.75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</row>
    <row r="499" spans="1:29" ht="15.75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</row>
    <row r="500" spans="1:29" ht="15.75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</row>
    <row r="501" spans="1:29" ht="15.75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</row>
    <row r="502" spans="1:29" ht="15.75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</row>
    <row r="503" spans="1:29" ht="15.75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</row>
    <row r="504" spans="1:29" ht="15.75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</row>
    <row r="505" spans="1:29" ht="15.75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</row>
    <row r="506" spans="1:29" ht="15.75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</row>
    <row r="507" spans="1:29" ht="15.75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</row>
    <row r="508" spans="1:29" ht="15.75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</row>
    <row r="509" spans="1:29" ht="15.75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</row>
    <row r="510" spans="1:29" ht="15.75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</row>
    <row r="511" spans="1:29" ht="15.75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</row>
    <row r="512" spans="1:29" ht="15.75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</row>
    <row r="513" spans="1:29" ht="15.75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</row>
    <row r="514" spans="1:29" ht="15.75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</row>
    <row r="515" spans="1:29" ht="15.75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</row>
    <row r="516" spans="1:29" ht="15.75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</row>
    <row r="517" spans="1:29" ht="15.75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</row>
    <row r="518" spans="1:29" ht="15.75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</row>
    <row r="519" spans="1:29" ht="15.75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</row>
    <row r="520" spans="1:29" ht="15.75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</row>
    <row r="521" spans="1:29" ht="15.75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</row>
    <row r="522" spans="1:29" ht="15.75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</row>
    <row r="523" spans="1:29" ht="15.75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</row>
    <row r="524" spans="1:29" ht="15.75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</row>
    <row r="525" spans="1:29" ht="15.75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</row>
    <row r="526" spans="1:29" ht="15.75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</row>
    <row r="527" spans="1:29" ht="15.75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</row>
    <row r="528" spans="1:29" ht="15.75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</row>
    <row r="529" spans="1:29" ht="15.75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</row>
    <row r="530" spans="1:29" ht="15.75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</row>
    <row r="531" spans="1:29" ht="15.75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</row>
    <row r="532" spans="1:29" ht="15.75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</row>
    <row r="533" spans="1:29" ht="15.75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</row>
    <row r="534" spans="1:29" ht="15.75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</row>
    <row r="535" spans="1:29" ht="15.75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</row>
    <row r="536" spans="1:29" ht="15.75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</row>
    <row r="537" spans="1:29" ht="15.75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</row>
    <row r="538" spans="1:29" ht="15.75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</row>
    <row r="539" spans="1:29" ht="15.75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</row>
    <row r="540" spans="1:29" ht="15.75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</row>
    <row r="541" spans="1:29" ht="15.75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</row>
    <row r="542" spans="1:29" ht="15.75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</row>
    <row r="543" spans="1:29" ht="15.75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</row>
    <row r="544" spans="1:29" ht="15.75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</row>
    <row r="545" spans="1:29" ht="15.75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</row>
    <row r="546" spans="1:29" ht="15.75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</row>
    <row r="547" spans="1:29" ht="15.75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</row>
    <row r="548" spans="1:29" ht="15.75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</row>
    <row r="549" spans="1:29" ht="15.75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</row>
    <row r="550" spans="1:29" ht="15.75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</row>
    <row r="551" spans="1:29" ht="15.75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</row>
    <row r="552" spans="1:29" ht="15.75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</row>
    <row r="553" spans="1:29" ht="15.75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</row>
    <row r="554" spans="1:29" ht="15.75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</row>
    <row r="555" spans="1:29" ht="15.75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</row>
    <row r="556" spans="1:29" ht="15.75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</row>
    <row r="557" spans="1:29" ht="15.75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</row>
    <row r="558" spans="1:29" ht="15.75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</row>
    <row r="559" spans="1:29" ht="15.75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</row>
    <row r="560" spans="1:29" ht="15.75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</row>
    <row r="561" spans="1:29" ht="15.75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</row>
    <row r="562" spans="1:29" ht="15.75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</row>
    <row r="563" spans="1:29" ht="15.75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</row>
    <row r="564" spans="1:29" ht="15.75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</row>
    <row r="565" spans="1:29" ht="15.75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</row>
    <row r="566" spans="1:29" ht="15.75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</row>
    <row r="567" spans="1:29" ht="15.75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</row>
    <row r="568" spans="1:29" ht="15.75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</row>
    <row r="569" spans="1:29" ht="15.75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</row>
    <row r="570" spans="1:29" ht="15.75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</row>
    <row r="571" spans="1:29" ht="15.75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</row>
    <row r="572" spans="1:29" ht="15.75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</row>
    <row r="573" spans="1:29" ht="15.75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</row>
    <row r="574" spans="1:29" ht="15.75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</row>
    <row r="575" spans="1:29" ht="15.75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</row>
    <row r="576" spans="1:29" ht="15.75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</row>
    <row r="577" spans="1:29" ht="15.75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</row>
    <row r="578" spans="1:29" ht="15.75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</row>
    <row r="579" spans="1:29" ht="15.75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</row>
    <row r="580" spans="1:29" ht="15.75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</row>
    <row r="581" spans="1:29" ht="15.75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</row>
    <row r="582" spans="1:29" ht="15.75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</row>
    <row r="583" spans="1:29" ht="15.75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</row>
    <row r="584" spans="1:29" ht="15.75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</row>
    <row r="585" spans="1:29" ht="15.75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</row>
    <row r="586" spans="1:29" ht="15.75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</row>
    <row r="587" spans="1:29" ht="15.75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</row>
    <row r="588" spans="1:29" ht="15.75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</row>
    <row r="589" spans="1:29" ht="15.75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</row>
    <row r="590" spans="1:29" ht="15.75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</row>
    <row r="591" spans="1:29" ht="15.75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</row>
    <row r="592" spans="1:29" ht="15.75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</row>
    <row r="593" spans="1:29" ht="15.75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</row>
    <row r="594" spans="1:29" ht="15.75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</row>
    <row r="595" spans="1:29" ht="15.75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</row>
    <row r="596" spans="1:29" ht="15.75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</row>
    <row r="597" spans="1:29" ht="15.75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</row>
    <row r="598" spans="1:29" ht="15.75" customHeight="1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  <c r="AA598" s="82"/>
      <c r="AB598" s="82"/>
      <c r="AC598" s="82"/>
    </row>
    <row r="599" spans="1:29" ht="15.75" customHeight="1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  <c r="AA599" s="82"/>
      <c r="AB599" s="82"/>
      <c r="AC599" s="82"/>
    </row>
    <row r="600" spans="1:29" ht="15.75" customHeight="1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  <c r="AA600" s="82"/>
      <c r="AB600" s="82"/>
      <c r="AC600" s="82"/>
    </row>
    <row r="601" spans="1:29" ht="15.75" customHeight="1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  <c r="AA601" s="82"/>
      <c r="AB601" s="82"/>
      <c r="AC601" s="82"/>
    </row>
    <row r="602" spans="1:29" ht="15.75" customHeight="1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  <c r="AA602" s="82"/>
      <c r="AB602" s="82"/>
      <c r="AC602" s="82"/>
    </row>
    <row r="603" spans="1:29" ht="15.75" customHeight="1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  <c r="AA603" s="82"/>
      <c r="AB603" s="82"/>
      <c r="AC603" s="82"/>
    </row>
    <row r="604" spans="1:29" ht="15.75" customHeight="1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  <c r="AA604" s="82"/>
      <c r="AB604" s="82"/>
      <c r="AC604" s="82"/>
    </row>
    <row r="605" spans="1:29" ht="15.75" customHeight="1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  <c r="AA605" s="82"/>
      <c r="AB605" s="82"/>
      <c r="AC605" s="82"/>
    </row>
    <row r="606" spans="1:29" ht="15.75" customHeight="1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  <c r="AA606" s="82"/>
      <c r="AB606" s="82"/>
      <c r="AC606" s="82"/>
    </row>
    <row r="607" spans="1:29" ht="15.75" customHeight="1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  <c r="AA607" s="82"/>
      <c r="AB607" s="82"/>
      <c r="AC607" s="82"/>
    </row>
    <row r="608" spans="1:29" ht="15.75" customHeight="1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  <c r="AA608" s="82"/>
      <c r="AB608" s="82"/>
      <c r="AC608" s="82"/>
    </row>
    <row r="609" spans="1:29" ht="15.75" customHeight="1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  <c r="AA609" s="82"/>
      <c r="AB609" s="82"/>
      <c r="AC609" s="82"/>
    </row>
    <row r="610" spans="1:29" ht="15.75" customHeight="1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  <c r="AA610" s="82"/>
      <c r="AB610" s="82"/>
      <c r="AC610" s="82"/>
    </row>
    <row r="611" spans="1:29" ht="15.75" customHeight="1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  <c r="AA611" s="82"/>
      <c r="AB611" s="82"/>
      <c r="AC611" s="82"/>
    </row>
    <row r="612" spans="1:29" ht="15.75" customHeight="1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  <c r="AA612" s="82"/>
      <c r="AB612" s="82"/>
      <c r="AC612" s="82"/>
    </row>
    <row r="613" spans="1:29" ht="15.75" customHeight="1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  <c r="AA613" s="82"/>
      <c r="AB613" s="82"/>
      <c r="AC613" s="82"/>
    </row>
    <row r="614" spans="1:29" ht="15.75" customHeight="1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  <c r="AA614" s="82"/>
      <c r="AB614" s="82"/>
      <c r="AC614" s="82"/>
    </row>
    <row r="615" spans="1:29" ht="15.75" customHeight="1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  <c r="AA615" s="82"/>
      <c r="AB615" s="82"/>
      <c r="AC615" s="82"/>
    </row>
    <row r="616" spans="1:29" ht="15.75" customHeight="1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  <c r="AA616" s="82"/>
      <c r="AB616" s="82"/>
      <c r="AC616" s="82"/>
    </row>
    <row r="617" spans="1:29" ht="15.75" customHeight="1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  <c r="AA617" s="82"/>
      <c r="AB617" s="82"/>
      <c r="AC617" s="82"/>
    </row>
    <row r="618" spans="1:29" ht="15.75" customHeight="1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  <c r="AA618" s="82"/>
      <c r="AB618" s="82"/>
      <c r="AC618" s="82"/>
    </row>
    <row r="619" spans="1:29" ht="15.75" customHeight="1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  <c r="AA619" s="82"/>
      <c r="AB619" s="82"/>
      <c r="AC619" s="82"/>
    </row>
    <row r="620" spans="1:29" ht="15.75" customHeight="1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  <c r="AA620" s="82"/>
      <c r="AB620" s="82"/>
      <c r="AC620" s="82"/>
    </row>
    <row r="621" spans="1:29" ht="15.75" customHeight="1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  <c r="AA621" s="82"/>
      <c r="AB621" s="82"/>
      <c r="AC621" s="82"/>
    </row>
    <row r="622" spans="1:29" ht="15.75" customHeight="1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  <c r="AA622" s="82"/>
      <c r="AB622" s="82"/>
      <c r="AC622" s="82"/>
    </row>
    <row r="623" spans="1:29" ht="15.75" customHeight="1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  <c r="AA623" s="82"/>
      <c r="AB623" s="82"/>
      <c r="AC623" s="82"/>
    </row>
    <row r="624" spans="1:29" ht="15.75" customHeight="1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  <c r="AA624" s="82"/>
      <c r="AB624" s="82"/>
      <c r="AC624" s="82"/>
    </row>
    <row r="625" spans="1:29" ht="15.75" customHeight="1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  <c r="AA625" s="82"/>
      <c r="AB625" s="82"/>
      <c r="AC625" s="82"/>
    </row>
    <row r="626" spans="1:29" ht="15.75" customHeight="1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  <c r="AA626" s="82"/>
      <c r="AB626" s="82"/>
      <c r="AC626" s="82"/>
    </row>
    <row r="627" spans="1:29" ht="15.75" customHeight="1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  <c r="AA627" s="82"/>
      <c r="AB627" s="82"/>
      <c r="AC627" s="82"/>
    </row>
    <row r="628" spans="1:29" ht="15.75" customHeight="1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  <c r="AA628" s="82"/>
      <c r="AB628" s="82"/>
      <c r="AC628" s="82"/>
    </row>
    <row r="629" spans="1:29" ht="15.75" customHeight="1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  <c r="AA629" s="82"/>
      <c r="AB629" s="82"/>
      <c r="AC629" s="82"/>
    </row>
    <row r="630" spans="1:29" ht="15.75" customHeight="1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  <c r="AA630" s="82"/>
      <c r="AB630" s="82"/>
      <c r="AC630" s="82"/>
    </row>
    <row r="631" spans="1:29" ht="15.75" customHeight="1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  <c r="AA631" s="82"/>
      <c r="AB631" s="82"/>
      <c r="AC631" s="82"/>
    </row>
    <row r="632" spans="1:29" ht="15.75" customHeight="1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  <c r="AA632" s="82"/>
      <c r="AB632" s="82"/>
      <c r="AC632" s="82"/>
    </row>
    <row r="633" spans="1:29" ht="15.75" customHeight="1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  <c r="AA633" s="82"/>
      <c r="AB633" s="82"/>
      <c r="AC633" s="82"/>
    </row>
    <row r="634" spans="1:29" ht="15.75" customHeight="1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  <c r="AA634" s="82"/>
      <c r="AB634" s="82"/>
      <c r="AC634" s="82"/>
    </row>
    <row r="635" spans="1:29" ht="15.75" customHeight="1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  <c r="AA635" s="82"/>
      <c r="AB635" s="82"/>
      <c r="AC635" s="82"/>
    </row>
    <row r="636" spans="1:29" ht="15.75" customHeight="1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  <c r="AA636" s="82"/>
      <c r="AB636" s="82"/>
      <c r="AC636" s="82"/>
    </row>
    <row r="637" spans="1:29" ht="15.75" customHeight="1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  <c r="AA637" s="82"/>
      <c r="AB637" s="82"/>
      <c r="AC637" s="82"/>
    </row>
    <row r="638" spans="1:29" ht="15.75" customHeight="1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  <c r="AA638" s="82"/>
      <c r="AB638" s="82"/>
      <c r="AC638" s="82"/>
    </row>
    <row r="639" spans="1:29" ht="15.75" customHeight="1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  <c r="AA639" s="82"/>
      <c r="AB639" s="82"/>
      <c r="AC639" s="82"/>
    </row>
    <row r="640" spans="1:29" ht="15.75" customHeight="1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  <c r="AA640" s="82"/>
      <c r="AB640" s="82"/>
      <c r="AC640" s="82"/>
    </row>
    <row r="641" spans="1:29" ht="15.75" customHeight="1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  <c r="AA641" s="82"/>
      <c r="AB641" s="82"/>
      <c r="AC641" s="82"/>
    </row>
    <row r="642" spans="1:29" ht="15.75" customHeight="1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  <c r="AA642" s="82"/>
      <c r="AB642" s="82"/>
      <c r="AC642" s="82"/>
    </row>
    <row r="643" spans="1:29" ht="15.75" customHeight="1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  <c r="AA643" s="82"/>
      <c r="AB643" s="82"/>
      <c r="AC643" s="82"/>
    </row>
    <row r="644" spans="1:29" ht="15.75" customHeight="1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  <c r="AA644" s="82"/>
      <c r="AB644" s="82"/>
      <c r="AC644" s="82"/>
    </row>
    <row r="645" spans="1:29" ht="15.75" customHeight="1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  <c r="AA645" s="82"/>
      <c r="AB645" s="82"/>
      <c r="AC645" s="82"/>
    </row>
    <row r="646" spans="1:29" ht="15.75" customHeight="1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  <c r="AA646" s="82"/>
      <c r="AB646" s="82"/>
      <c r="AC646" s="82"/>
    </row>
    <row r="647" spans="1:29" ht="15.75" customHeight="1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  <c r="AA647" s="82"/>
      <c r="AB647" s="82"/>
      <c r="AC647" s="82"/>
    </row>
    <row r="648" spans="1:29" ht="15.75" customHeight="1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  <c r="AA648" s="82"/>
      <c r="AB648" s="82"/>
      <c r="AC648" s="82"/>
    </row>
    <row r="649" spans="1:29" ht="15.75" customHeight="1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  <c r="AA649" s="82"/>
      <c r="AB649" s="82"/>
      <c r="AC649" s="82"/>
    </row>
    <row r="650" spans="1:29" ht="15.75" customHeight="1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  <c r="AA650" s="82"/>
      <c r="AB650" s="82"/>
      <c r="AC650" s="82"/>
    </row>
    <row r="651" spans="1:29" ht="15.75" customHeight="1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  <c r="AA651" s="82"/>
      <c r="AB651" s="82"/>
      <c r="AC651" s="82"/>
    </row>
    <row r="652" spans="1:29" ht="15.75" customHeight="1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  <c r="AA652" s="82"/>
      <c r="AB652" s="82"/>
      <c r="AC652" s="82"/>
    </row>
    <row r="653" spans="1:29" ht="15.75" customHeight="1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  <c r="AA653" s="82"/>
      <c r="AB653" s="82"/>
      <c r="AC653" s="82"/>
    </row>
    <row r="654" spans="1:29" ht="15.75" customHeight="1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  <c r="AA654" s="82"/>
      <c r="AB654" s="82"/>
      <c r="AC654" s="82"/>
    </row>
    <row r="655" spans="1:29" ht="15.75" customHeight="1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  <c r="AA655" s="82"/>
      <c r="AB655" s="82"/>
      <c r="AC655" s="82"/>
    </row>
    <row r="656" spans="1:29" ht="15.75" customHeight="1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  <c r="AA656" s="82"/>
      <c r="AB656" s="82"/>
      <c r="AC656" s="82"/>
    </row>
    <row r="657" spans="1:29" ht="15.75" customHeight="1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  <c r="AA657" s="82"/>
      <c r="AB657" s="82"/>
      <c r="AC657" s="82"/>
    </row>
    <row r="658" spans="1:29" ht="15.75" customHeight="1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  <c r="AA658" s="82"/>
      <c r="AB658" s="82"/>
      <c r="AC658" s="82"/>
    </row>
    <row r="659" spans="1:29" ht="15.75" customHeight="1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  <c r="AA659" s="82"/>
      <c r="AB659" s="82"/>
      <c r="AC659" s="82"/>
    </row>
    <row r="660" spans="1:29" ht="15.75" customHeight="1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  <c r="AA660" s="82"/>
      <c r="AB660" s="82"/>
      <c r="AC660" s="82"/>
    </row>
    <row r="661" spans="1:29" ht="15.75" customHeight="1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  <c r="AA661" s="82"/>
      <c r="AB661" s="82"/>
      <c r="AC661" s="82"/>
    </row>
    <row r="662" spans="1:29" ht="15.75" customHeight="1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  <c r="AA662" s="82"/>
      <c r="AB662" s="82"/>
      <c r="AC662" s="82"/>
    </row>
    <row r="663" spans="1:29" ht="15.75" customHeight="1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  <c r="AA663" s="82"/>
      <c r="AB663" s="82"/>
      <c r="AC663" s="82"/>
    </row>
    <row r="664" spans="1:29" ht="15.75" customHeight="1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  <c r="AA664" s="82"/>
      <c r="AB664" s="82"/>
      <c r="AC664" s="82"/>
    </row>
    <row r="665" spans="1:29" ht="15.75" customHeight="1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  <c r="AA665" s="82"/>
      <c r="AB665" s="82"/>
      <c r="AC665" s="82"/>
    </row>
    <row r="666" spans="1:29" ht="15.75" customHeight="1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  <c r="AA666" s="82"/>
      <c r="AB666" s="82"/>
      <c r="AC666" s="82"/>
    </row>
    <row r="667" spans="1:29" ht="15.75" customHeight="1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  <c r="AA667" s="82"/>
      <c r="AB667" s="82"/>
      <c r="AC667" s="82"/>
    </row>
    <row r="668" spans="1:29" ht="15.75" customHeight="1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  <c r="AA668" s="82"/>
      <c r="AB668" s="82"/>
      <c r="AC668" s="82"/>
    </row>
    <row r="669" spans="1:29" ht="15.75" customHeight="1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  <c r="AA669" s="82"/>
      <c r="AB669" s="82"/>
      <c r="AC669" s="82"/>
    </row>
    <row r="670" spans="1:29" ht="15.75" customHeight="1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  <c r="AA670" s="82"/>
      <c r="AB670" s="82"/>
      <c r="AC670" s="82"/>
    </row>
    <row r="671" spans="1:29" ht="15.75" customHeight="1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  <c r="AA671" s="82"/>
      <c r="AB671" s="82"/>
      <c r="AC671" s="82"/>
    </row>
    <row r="672" spans="1:29" ht="15.75" customHeight="1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  <c r="AA672" s="82"/>
      <c r="AB672" s="82"/>
      <c r="AC672" s="82"/>
    </row>
    <row r="673" spans="1:29" ht="15.75" customHeight="1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  <c r="AA673" s="82"/>
      <c r="AB673" s="82"/>
      <c r="AC673" s="82"/>
    </row>
    <row r="674" spans="1:29" ht="15.75" customHeight="1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  <c r="AA674" s="82"/>
      <c r="AB674" s="82"/>
      <c r="AC674" s="82"/>
    </row>
    <row r="675" spans="1:29" ht="15.75" customHeight="1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  <c r="AA675" s="82"/>
      <c r="AB675" s="82"/>
      <c r="AC675" s="82"/>
    </row>
    <row r="676" spans="1:29" ht="15.75" customHeight="1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  <c r="AA676" s="82"/>
      <c r="AB676" s="82"/>
      <c r="AC676" s="82"/>
    </row>
    <row r="677" spans="1:29" ht="15.75" customHeight="1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  <c r="AA677" s="82"/>
      <c r="AB677" s="82"/>
      <c r="AC677" s="82"/>
    </row>
    <row r="678" spans="1:29" ht="15.75" customHeight="1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  <c r="AA678" s="82"/>
      <c r="AB678" s="82"/>
      <c r="AC678" s="82"/>
    </row>
    <row r="679" spans="1:29" ht="15.75" customHeight="1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  <c r="AA679" s="82"/>
      <c r="AB679" s="82"/>
      <c r="AC679" s="82"/>
    </row>
    <row r="680" spans="1:29" ht="15.75" customHeight="1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  <c r="AA680" s="82"/>
      <c r="AB680" s="82"/>
      <c r="AC680" s="82"/>
    </row>
    <row r="681" spans="1:29" ht="15.75" customHeight="1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  <c r="AA681" s="82"/>
      <c r="AB681" s="82"/>
      <c r="AC681" s="82"/>
    </row>
    <row r="682" spans="1:29" ht="15.75" customHeight="1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  <c r="AA682" s="82"/>
      <c r="AB682" s="82"/>
      <c r="AC682" s="82"/>
    </row>
    <row r="683" spans="1:29" ht="15.75" customHeight="1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  <c r="AA683" s="82"/>
      <c r="AB683" s="82"/>
      <c r="AC683" s="82"/>
    </row>
    <row r="684" spans="1:29" ht="15.75" customHeight="1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  <c r="AA684" s="82"/>
      <c r="AB684" s="82"/>
      <c r="AC684" s="82"/>
    </row>
    <row r="685" spans="1:29" ht="15.75" customHeight="1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  <c r="AA685" s="82"/>
      <c r="AB685" s="82"/>
      <c r="AC685" s="82"/>
    </row>
    <row r="686" spans="1:29" ht="15.75" customHeight="1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  <c r="AA686" s="82"/>
      <c r="AB686" s="82"/>
      <c r="AC686" s="82"/>
    </row>
    <row r="687" spans="1:29" ht="15.75" customHeight="1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  <c r="AA687" s="82"/>
      <c r="AB687" s="82"/>
      <c r="AC687" s="82"/>
    </row>
    <row r="688" spans="1:29" ht="15.75" customHeight="1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  <c r="AA688" s="82"/>
      <c r="AB688" s="82"/>
      <c r="AC688" s="82"/>
    </row>
    <row r="689" spans="1:29" ht="15.75" customHeight="1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  <c r="AA689" s="82"/>
      <c r="AB689" s="82"/>
      <c r="AC689" s="82"/>
    </row>
    <row r="690" spans="1:29" ht="15.75" customHeight="1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  <c r="AA690" s="82"/>
      <c r="AB690" s="82"/>
      <c r="AC690" s="82"/>
    </row>
    <row r="691" spans="1:29" ht="15.75" customHeight="1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  <c r="AA691" s="82"/>
      <c r="AB691" s="82"/>
      <c r="AC691" s="82"/>
    </row>
    <row r="692" spans="1:29" ht="15.75" customHeight="1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  <c r="AA692" s="82"/>
      <c r="AB692" s="82"/>
      <c r="AC692" s="82"/>
    </row>
    <row r="693" spans="1:29" ht="15.75" customHeight="1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  <c r="AA693" s="82"/>
      <c r="AB693" s="82"/>
      <c r="AC693" s="82"/>
    </row>
    <row r="694" spans="1:29" ht="15.75" customHeight="1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  <c r="AA694" s="82"/>
      <c r="AB694" s="82"/>
      <c r="AC694" s="82"/>
    </row>
    <row r="695" spans="1:29" ht="15.75" customHeight="1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  <c r="AA695" s="82"/>
      <c r="AB695" s="82"/>
      <c r="AC695" s="82"/>
    </row>
    <row r="696" spans="1:29" ht="15.75" customHeight="1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  <c r="AA696" s="82"/>
      <c r="AB696" s="82"/>
      <c r="AC696" s="82"/>
    </row>
    <row r="697" spans="1:29" ht="15.75" customHeight="1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  <c r="AA697" s="82"/>
      <c r="AB697" s="82"/>
      <c r="AC697" s="82"/>
    </row>
    <row r="698" spans="1:29" ht="15.75" customHeight="1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  <c r="AA698" s="82"/>
      <c r="AB698" s="82"/>
      <c r="AC698" s="82"/>
    </row>
    <row r="699" spans="1:29" ht="15.75" customHeight="1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  <c r="AA699" s="82"/>
      <c r="AB699" s="82"/>
      <c r="AC699" s="82"/>
    </row>
    <row r="700" spans="1:29" ht="15.75" customHeight="1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  <c r="AA700" s="82"/>
      <c r="AB700" s="82"/>
      <c r="AC700" s="82"/>
    </row>
    <row r="701" spans="1:29" ht="15.75" customHeight="1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  <c r="AA701" s="82"/>
      <c r="AB701" s="82"/>
      <c r="AC701" s="82"/>
    </row>
    <row r="702" spans="1:29" ht="15.75" customHeight="1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  <c r="AA702" s="82"/>
      <c r="AB702" s="82"/>
      <c r="AC702" s="82"/>
    </row>
    <row r="703" spans="1:29" ht="15.75" customHeight="1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  <c r="AA703" s="82"/>
      <c r="AB703" s="82"/>
      <c r="AC703" s="82"/>
    </row>
    <row r="704" spans="1:29" ht="15.75" customHeight="1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  <c r="AA704" s="82"/>
      <c r="AB704" s="82"/>
      <c r="AC704" s="82"/>
    </row>
    <row r="705" spans="1:29" ht="15.75" customHeight="1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  <c r="AA705" s="82"/>
      <c r="AB705" s="82"/>
      <c r="AC705" s="82"/>
    </row>
    <row r="706" spans="1:29" ht="15.75" customHeight="1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  <c r="AA706" s="82"/>
      <c r="AB706" s="82"/>
      <c r="AC706" s="82"/>
    </row>
    <row r="707" spans="1:29" ht="15.75" customHeight="1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  <c r="AA707" s="82"/>
      <c r="AB707" s="82"/>
      <c r="AC707" s="82"/>
    </row>
    <row r="708" spans="1:29" ht="15.75" customHeight="1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  <c r="AA708" s="82"/>
      <c r="AB708" s="82"/>
      <c r="AC708" s="82"/>
    </row>
    <row r="709" spans="1:29" ht="15.75" customHeight="1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  <c r="AA709" s="82"/>
      <c r="AB709" s="82"/>
      <c r="AC709" s="82"/>
    </row>
    <row r="710" spans="1:29" ht="15.75" customHeight="1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  <c r="AA710" s="82"/>
      <c r="AB710" s="82"/>
      <c r="AC710" s="82"/>
    </row>
    <row r="711" spans="1:29" ht="15.75" customHeight="1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  <c r="AA711" s="82"/>
      <c r="AB711" s="82"/>
      <c r="AC711" s="82"/>
    </row>
    <row r="712" spans="1:29" ht="15.75" customHeight="1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  <c r="AA712" s="82"/>
      <c r="AB712" s="82"/>
      <c r="AC712" s="82"/>
    </row>
    <row r="713" spans="1:29" ht="15.75" customHeight="1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  <c r="AA713" s="82"/>
      <c r="AB713" s="82"/>
      <c r="AC713" s="82"/>
    </row>
    <row r="714" spans="1:29" ht="15.75" customHeight="1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  <c r="AA714" s="82"/>
      <c r="AB714" s="82"/>
      <c r="AC714" s="82"/>
    </row>
    <row r="715" spans="1:29" ht="15.75" customHeight="1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  <c r="AA715" s="82"/>
      <c r="AB715" s="82"/>
      <c r="AC715" s="82"/>
    </row>
    <row r="716" spans="1:29" ht="15.75" customHeight="1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  <c r="AA716" s="82"/>
      <c r="AB716" s="82"/>
      <c r="AC716" s="82"/>
    </row>
    <row r="717" spans="1:29" ht="15.75" customHeight="1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  <c r="AA717" s="82"/>
      <c r="AB717" s="82"/>
      <c r="AC717" s="82"/>
    </row>
    <row r="718" spans="1:29" ht="15.75" customHeight="1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  <c r="AA718" s="82"/>
      <c r="AB718" s="82"/>
      <c r="AC718" s="82"/>
    </row>
    <row r="719" spans="1:29" ht="15.75" customHeight="1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  <c r="AA719" s="82"/>
      <c r="AB719" s="82"/>
      <c r="AC719" s="82"/>
    </row>
    <row r="720" spans="1:29" ht="15.75" customHeight="1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  <c r="AA720" s="82"/>
      <c r="AB720" s="82"/>
      <c r="AC720" s="82"/>
    </row>
    <row r="721" spans="1:29" ht="15.75" customHeight="1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  <c r="AA721" s="82"/>
      <c r="AB721" s="82"/>
      <c r="AC721" s="82"/>
    </row>
    <row r="722" spans="1:29" ht="15.75" customHeight="1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  <c r="AA722" s="82"/>
      <c r="AB722" s="82"/>
      <c r="AC722" s="82"/>
    </row>
    <row r="723" spans="1:29" ht="15.75" customHeight="1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  <c r="AA723" s="82"/>
      <c r="AB723" s="82"/>
      <c r="AC723" s="82"/>
    </row>
    <row r="724" spans="1:29" ht="15.75" customHeight="1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  <c r="AA724" s="82"/>
      <c r="AB724" s="82"/>
      <c r="AC724" s="82"/>
    </row>
    <row r="725" spans="1:29" ht="15.75" customHeight="1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  <c r="AA725" s="82"/>
      <c r="AB725" s="82"/>
      <c r="AC725" s="82"/>
    </row>
    <row r="726" spans="1:29" ht="15.75" customHeight="1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  <c r="AA726" s="82"/>
      <c r="AB726" s="82"/>
      <c r="AC726" s="82"/>
    </row>
    <row r="727" spans="1:29" ht="15.75" customHeight="1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  <c r="AA727" s="82"/>
      <c r="AB727" s="82"/>
      <c r="AC727" s="82"/>
    </row>
    <row r="728" spans="1:29" ht="15.75" customHeight="1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  <c r="AA728" s="82"/>
      <c r="AB728" s="82"/>
      <c r="AC728" s="82"/>
    </row>
    <row r="729" spans="1:29" ht="15.75" customHeight="1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  <c r="AA729" s="82"/>
      <c r="AB729" s="82"/>
      <c r="AC729" s="82"/>
    </row>
    <row r="730" spans="1:29" ht="15.75" customHeight="1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  <c r="AA730" s="82"/>
      <c r="AB730" s="82"/>
      <c r="AC730" s="82"/>
    </row>
    <row r="731" spans="1:29" ht="15.75" customHeight="1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  <c r="AA731" s="82"/>
      <c r="AB731" s="82"/>
      <c r="AC731" s="82"/>
    </row>
    <row r="732" spans="1:29" ht="15.75" customHeight="1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  <c r="AA732" s="82"/>
      <c r="AB732" s="82"/>
      <c r="AC732" s="82"/>
    </row>
    <row r="733" spans="1:29" ht="15.75" customHeight="1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  <c r="AA733" s="82"/>
      <c r="AB733" s="82"/>
      <c r="AC733" s="82"/>
    </row>
    <row r="734" spans="1:29" ht="15.75" customHeight="1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  <c r="AA734" s="82"/>
      <c r="AB734" s="82"/>
      <c r="AC734" s="82"/>
    </row>
    <row r="735" spans="1:29" ht="15.75" customHeight="1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  <c r="AA735" s="82"/>
      <c r="AB735" s="82"/>
      <c r="AC735" s="82"/>
    </row>
    <row r="736" spans="1:29" ht="15.75" customHeight="1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  <c r="AA736" s="82"/>
      <c r="AB736" s="82"/>
      <c r="AC736" s="82"/>
    </row>
    <row r="737" spans="1:29" ht="15.75" customHeight="1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  <c r="AA737" s="82"/>
      <c r="AB737" s="82"/>
      <c r="AC737" s="82"/>
    </row>
    <row r="738" spans="1:29" ht="15.75" customHeight="1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  <c r="AA738" s="82"/>
      <c r="AB738" s="82"/>
      <c r="AC738" s="82"/>
    </row>
    <row r="739" spans="1:29" ht="15.75" customHeight="1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  <c r="AA739" s="82"/>
      <c r="AB739" s="82"/>
      <c r="AC739" s="82"/>
    </row>
    <row r="740" spans="1:29" ht="15.75" customHeight="1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  <c r="AA740" s="82"/>
      <c r="AB740" s="82"/>
      <c r="AC740" s="82"/>
    </row>
    <row r="741" spans="1:29" ht="15.75" customHeight="1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  <c r="AA741" s="82"/>
      <c r="AB741" s="82"/>
      <c r="AC741" s="82"/>
    </row>
    <row r="742" spans="1:29" ht="15.75" customHeight="1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  <c r="AA742" s="82"/>
      <c r="AB742" s="82"/>
      <c r="AC742" s="82"/>
    </row>
    <row r="743" spans="1:29" ht="15.75" customHeight="1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  <c r="AA743" s="82"/>
      <c r="AB743" s="82"/>
      <c r="AC743" s="82"/>
    </row>
    <row r="744" spans="1:29" ht="15.75" customHeight="1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  <c r="AA744" s="82"/>
      <c r="AB744" s="82"/>
      <c r="AC744" s="82"/>
    </row>
    <row r="745" spans="1:29" ht="15.75" customHeight="1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  <c r="AA745" s="82"/>
      <c r="AB745" s="82"/>
      <c r="AC745" s="82"/>
    </row>
    <row r="746" spans="1:29" ht="15.75" customHeight="1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  <c r="AA746" s="82"/>
      <c r="AB746" s="82"/>
      <c r="AC746" s="82"/>
    </row>
    <row r="747" spans="1:29" ht="15.75" customHeight="1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  <c r="AA747" s="82"/>
      <c r="AB747" s="82"/>
      <c r="AC747" s="82"/>
    </row>
    <row r="748" spans="1:29" ht="15.75" customHeight="1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  <c r="AA748" s="82"/>
      <c r="AB748" s="82"/>
      <c r="AC748" s="82"/>
    </row>
    <row r="749" spans="1:29" ht="15.75" customHeight="1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  <c r="AA749" s="82"/>
      <c r="AB749" s="82"/>
      <c r="AC749" s="82"/>
    </row>
    <row r="750" spans="1:29" ht="15.75" customHeight="1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  <c r="AA750" s="82"/>
      <c r="AB750" s="82"/>
      <c r="AC750" s="82"/>
    </row>
    <row r="751" spans="1:29" ht="15.75" customHeight="1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  <c r="AA751" s="82"/>
      <c r="AB751" s="82"/>
      <c r="AC751" s="82"/>
    </row>
    <row r="752" spans="1:29" ht="15.75" customHeight="1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  <c r="AA752" s="82"/>
      <c r="AB752" s="82"/>
      <c r="AC752" s="82"/>
    </row>
    <row r="753" spans="1:29" ht="15.75" customHeight="1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  <c r="AA753" s="82"/>
      <c r="AB753" s="82"/>
      <c r="AC753" s="82"/>
    </row>
    <row r="754" spans="1:29" ht="15.75" customHeight="1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  <c r="AA754" s="82"/>
      <c r="AB754" s="82"/>
      <c r="AC754" s="82"/>
    </row>
    <row r="755" spans="1:29" ht="15.75" customHeight="1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  <c r="AA755" s="82"/>
      <c r="AB755" s="82"/>
      <c r="AC755" s="82"/>
    </row>
    <row r="756" spans="1:29" ht="15.75" customHeight="1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  <c r="AA756" s="82"/>
      <c r="AB756" s="82"/>
      <c r="AC756" s="82"/>
    </row>
    <row r="757" spans="1:29" ht="15.75" customHeight="1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  <c r="AA757" s="82"/>
      <c r="AB757" s="82"/>
      <c r="AC757" s="82"/>
    </row>
    <row r="758" spans="1:29" ht="15.75" customHeight="1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  <c r="AA758" s="82"/>
      <c r="AB758" s="82"/>
      <c r="AC758" s="82"/>
    </row>
    <row r="759" spans="1:29" ht="15.75" customHeight="1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  <c r="AA759" s="82"/>
      <c r="AB759" s="82"/>
      <c r="AC759" s="82"/>
    </row>
    <row r="760" spans="1:29" ht="15.75" customHeight="1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  <c r="AA760" s="82"/>
      <c r="AB760" s="82"/>
      <c r="AC760" s="82"/>
    </row>
    <row r="761" spans="1:29" ht="15.75" customHeight="1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  <c r="AA761" s="82"/>
      <c r="AB761" s="82"/>
      <c r="AC761" s="82"/>
    </row>
    <row r="762" spans="1:29" ht="15.75" customHeight="1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  <c r="AA762" s="82"/>
      <c r="AB762" s="82"/>
      <c r="AC762" s="82"/>
    </row>
    <row r="763" spans="1:29" ht="15.75" customHeight="1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  <c r="AA763" s="82"/>
      <c r="AB763" s="82"/>
      <c r="AC763" s="82"/>
    </row>
    <row r="764" spans="1:29" ht="15.75" customHeight="1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  <c r="AA764" s="82"/>
      <c r="AB764" s="82"/>
      <c r="AC764" s="82"/>
    </row>
    <row r="765" spans="1:29" ht="15.75" customHeight="1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  <c r="AA765" s="82"/>
      <c r="AB765" s="82"/>
      <c r="AC765" s="82"/>
    </row>
    <row r="766" spans="1:29" ht="15.75" customHeight="1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  <c r="AA766" s="82"/>
      <c r="AB766" s="82"/>
      <c r="AC766" s="82"/>
    </row>
    <row r="767" spans="1:29" ht="15.75" customHeight="1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  <c r="AA767" s="82"/>
      <c r="AB767" s="82"/>
      <c r="AC767" s="82"/>
    </row>
    <row r="768" spans="1:29" ht="15.75" customHeight="1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  <c r="AA768" s="82"/>
      <c r="AB768" s="82"/>
      <c r="AC768" s="82"/>
    </row>
    <row r="769" spans="1:29" ht="15.75" customHeight="1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  <c r="AA769" s="82"/>
      <c r="AB769" s="82"/>
      <c r="AC769" s="82"/>
    </row>
    <row r="770" spans="1:29" ht="15.75" customHeight="1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  <c r="AA770" s="82"/>
      <c r="AB770" s="82"/>
      <c r="AC770" s="82"/>
    </row>
    <row r="771" spans="1:29" ht="15.75" customHeight="1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  <c r="AA771" s="82"/>
      <c r="AB771" s="82"/>
      <c r="AC771" s="82"/>
    </row>
    <row r="772" spans="1:29" ht="15.75" customHeight="1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  <c r="AA772" s="82"/>
      <c r="AB772" s="82"/>
      <c r="AC772" s="82"/>
    </row>
    <row r="773" spans="1:29" ht="15.75" customHeight="1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  <c r="AA773" s="82"/>
      <c r="AB773" s="82"/>
      <c r="AC773" s="82"/>
    </row>
    <row r="774" spans="1:29" ht="15.75" customHeight="1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  <c r="AA774" s="82"/>
      <c r="AB774" s="82"/>
      <c r="AC774" s="82"/>
    </row>
    <row r="775" spans="1:29" ht="15.75" customHeight="1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  <c r="AA775" s="82"/>
      <c r="AB775" s="82"/>
      <c r="AC775" s="82"/>
    </row>
    <row r="776" spans="1:29" ht="15.75" customHeight="1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  <c r="AA776" s="82"/>
      <c r="AB776" s="82"/>
      <c r="AC776" s="82"/>
    </row>
    <row r="777" spans="1:29" ht="15.75" customHeight="1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  <c r="AA777" s="82"/>
      <c r="AB777" s="82"/>
      <c r="AC777" s="82"/>
    </row>
    <row r="778" spans="1:29" ht="15.75" customHeight="1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  <c r="AA778" s="82"/>
      <c r="AB778" s="82"/>
      <c r="AC778" s="82"/>
    </row>
    <row r="779" spans="1:29" ht="15.75" customHeight="1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  <c r="AA779" s="82"/>
      <c r="AB779" s="82"/>
      <c r="AC779" s="82"/>
    </row>
    <row r="780" spans="1:29" ht="15.75" customHeight="1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  <c r="AA780" s="82"/>
      <c r="AB780" s="82"/>
      <c r="AC780" s="82"/>
    </row>
    <row r="781" spans="1:29" ht="15.75" customHeight="1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  <c r="AA781" s="82"/>
      <c r="AB781" s="82"/>
      <c r="AC781" s="82"/>
    </row>
    <row r="782" spans="1:29" ht="15.75" customHeight="1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  <c r="AA782" s="82"/>
      <c r="AB782" s="82"/>
      <c r="AC782" s="82"/>
    </row>
    <row r="783" spans="1:29" ht="15.75" customHeight="1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  <c r="AA783" s="82"/>
      <c r="AB783" s="82"/>
      <c r="AC783" s="82"/>
    </row>
    <row r="784" spans="1:29" ht="15.75" customHeight="1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  <c r="AA784" s="82"/>
      <c r="AB784" s="82"/>
      <c r="AC784" s="82"/>
    </row>
    <row r="785" spans="1:29" ht="15.75" customHeight="1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  <c r="AA785" s="82"/>
      <c r="AB785" s="82"/>
      <c r="AC785" s="82"/>
    </row>
    <row r="786" spans="1:29" ht="15.75" customHeight="1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  <c r="AA786" s="82"/>
      <c r="AB786" s="82"/>
      <c r="AC786" s="82"/>
    </row>
    <row r="787" spans="1:29" ht="15.75" customHeight="1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  <c r="AA787" s="82"/>
      <c r="AB787" s="82"/>
      <c r="AC787" s="82"/>
    </row>
    <row r="788" spans="1:29" ht="15.75" customHeight="1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  <c r="AA788" s="82"/>
      <c r="AB788" s="82"/>
      <c r="AC788" s="82"/>
    </row>
    <row r="789" spans="1:29" ht="15.75" customHeight="1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  <c r="AA789" s="82"/>
      <c r="AB789" s="82"/>
      <c r="AC789" s="82"/>
    </row>
    <row r="790" spans="1:29" ht="15.75" customHeight="1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  <c r="AA790" s="82"/>
      <c r="AB790" s="82"/>
      <c r="AC790" s="82"/>
    </row>
    <row r="791" spans="1:29" ht="15.75" customHeight="1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  <c r="AA791" s="82"/>
      <c r="AB791" s="82"/>
      <c r="AC791" s="82"/>
    </row>
    <row r="792" spans="1:29" ht="15.75" customHeight="1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  <c r="AA792" s="82"/>
      <c r="AB792" s="82"/>
      <c r="AC792" s="82"/>
    </row>
    <row r="793" spans="1:29" ht="15.75" customHeight="1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  <c r="AA793" s="82"/>
      <c r="AB793" s="82"/>
      <c r="AC793" s="82"/>
    </row>
    <row r="794" spans="1:29" ht="15.75" customHeight="1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  <c r="AA794" s="82"/>
      <c r="AB794" s="82"/>
      <c r="AC794" s="82"/>
    </row>
    <row r="795" spans="1:29" ht="15.75" customHeight="1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  <c r="AA795" s="82"/>
      <c r="AB795" s="82"/>
      <c r="AC795" s="82"/>
    </row>
    <row r="796" spans="1:29" ht="15.75" customHeight="1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  <c r="AA796" s="82"/>
      <c r="AB796" s="82"/>
      <c r="AC796" s="82"/>
    </row>
    <row r="797" spans="1:29" ht="15.75" customHeight="1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  <c r="AA797" s="82"/>
      <c r="AB797" s="82"/>
      <c r="AC797" s="82"/>
    </row>
    <row r="798" spans="1:29" ht="15.75" customHeight="1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  <c r="AA798" s="82"/>
      <c r="AB798" s="82"/>
      <c r="AC798" s="82"/>
    </row>
    <row r="799" spans="1:29" ht="15.75" customHeight="1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  <c r="AA799" s="82"/>
      <c r="AB799" s="82"/>
      <c r="AC799" s="82"/>
    </row>
    <row r="800" spans="1:29" ht="15.75" customHeight="1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  <c r="AA800" s="82"/>
      <c r="AB800" s="82"/>
      <c r="AC800" s="82"/>
    </row>
    <row r="801" spans="1:29" ht="15.75" customHeight="1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  <c r="AA801" s="82"/>
      <c r="AB801" s="82"/>
      <c r="AC801" s="82"/>
    </row>
    <row r="802" spans="1:29" ht="15.75" customHeight="1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  <c r="AA802" s="82"/>
      <c r="AB802" s="82"/>
      <c r="AC802" s="82"/>
    </row>
    <row r="803" spans="1:29" ht="15.75" customHeight="1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  <c r="AA803" s="82"/>
      <c r="AB803" s="82"/>
      <c r="AC803" s="82"/>
    </row>
    <row r="804" spans="1:29" ht="15.75" customHeight="1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  <c r="AA804" s="82"/>
      <c r="AB804" s="82"/>
      <c r="AC804" s="82"/>
    </row>
    <row r="805" spans="1:29" ht="15.75" customHeight="1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  <c r="AA805" s="82"/>
      <c r="AB805" s="82"/>
      <c r="AC805" s="82"/>
    </row>
    <row r="806" spans="1:29" ht="15.75" customHeight="1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  <c r="AA806" s="82"/>
      <c r="AB806" s="82"/>
      <c r="AC806" s="82"/>
    </row>
    <row r="807" spans="1:29" ht="15.75" customHeight="1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  <c r="AA807" s="82"/>
      <c r="AB807" s="82"/>
      <c r="AC807" s="82"/>
    </row>
    <row r="808" spans="1:29" ht="15.75" customHeight="1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  <c r="AA808" s="82"/>
      <c r="AB808" s="82"/>
      <c r="AC808" s="82"/>
    </row>
    <row r="809" spans="1:29" ht="15.75" customHeight="1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  <c r="AA809" s="82"/>
      <c r="AB809" s="82"/>
      <c r="AC809" s="82"/>
    </row>
    <row r="810" spans="1:29" ht="15.75" customHeight="1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  <c r="AA810" s="82"/>
      <c r="AB810" s="82"/>
      <c r="AC810" s="82"/>
    </row>
    <row r="811" spans="1:29" ht="15.75" customHeight="1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  <c r="AA811" s="82"/>
      <c r="AB811" s="82"/>
      <c r="AC811" s="82"/>
    </row>
    <row r="812" spans="1:29" ht="15.75" customHeight="1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  <c r="AA812" s="82"/>
      <c r="AB812" s="82"/>
      <c r="AC812" s="82"/>
    </row>
    <row r="813" spans="1:29" ht="15.75" customHeight="1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  <c r="AA813" s="82"/>
      <c r="AB813" s="82"/>
      <c r="AC813" s="82"/>
    </row>
    <row r="814" spans="1:29" ht="15.75" customHeight="1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  <c r="AA814" s="82"/>
      <c r="AB814" s="82"/>
      <c r="AC814" s="82"/>
    </row>
    <row r="815" spans="1:29" ht="15.75" customHeight="1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  <c r="AA815" s="82"/>
      <c r="AB815" s="82"/>
      <c r="AC815" s="82"/>
    </row>
    <row r="816" spans="1:29" ht="15.75" customHeight="1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  <c r="AA816" s="82"/>
      <c r="AB816" s="82"/>
      <c r="AC816" s="82"/>
    </row>
    <row r="817" spans="1:29" ht="15.75" customHeight="1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  <c r="AA817" s="82"/>
      <c r="AB817" s="82"/>
      <c r="AC817" s="82"/>
    </row>
    <row r="818" spans="1:29" ht="15.75" customHeight="1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  <c r="AA818" s="82"/>
      <c r="AB818" s="82"/>
      <c r="AC818" s="82"/>
    </row>
    <row r="819" spans="1:29" ht="15.75" customHeight="1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  <c r="AA819" s="82"/>
      <c r="AB819" s="82"/>
      <c r="AC819" s="82"/>
    </row>
    <row r="820" spans="1:29" ht="15.75" customHeight="1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  <c r="AA820" s="82"/>
      <c r="AB820" s="82"/>
      <c r="AC820" s="82"/>
    </row>
    <row r="821" spans="1:29" ht="15.75" customHeight="1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  <c r="AA821" s="82"/>
      <c r="AB821" s="82"/>
      <c r="AC821" s="82"/>
    </row>
    <row r="822" spans="1:29" ht="15.75" customHeight="1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  <c r="AA822" s="82"/>
      <c r="AB822" s="82"/>
      <c r="AC822" s="82"/>
    </row>
    <row r="823" spans="1:29" ht="15.75" customHeight="1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  <c r="AA823" s="82"/>
      <c r="AB823" s="82"/>
      <c r="AC823" s="82"/>
    </row>
    <row r="824" spans="1:29" ht="15.75" customHeight="1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  <c r="AA824" s="82"/>
      <c r="AB824" s="82"/>
      <c r="AC824" s="82"/>
    </row>
    <row r="825" spans="1:29" ht="15.75" customHeight="1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  <c r="AA825" s="82"/>
      <c r="AB825" s="82"/>
      <c r="AC825" s="82"/>
    </row>
    <row r="826" spans="1:29" ht="15.75" customHeight="1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  <c r="AA826" s="82"/>
      <c r="AB826" s="82"/>
      <c r="AC826" s="82"/>
    </row>
    <row r="827" spans="1:29" ht="15.75" customHeight="1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  <c r="AA827" s="82"/>
      <c r="AB827" s="82"/>
      <c r="AC827" s="82"/>
    </row>
    <row r="828" spans="1:29" ht="15.75" customHeight="1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  <c r="AA828" s="82"/>
      <c r="AB828" s="82"/>
      <c r="AC828" s="82"/>
    </row>
    <row r="829" spans="1:29" ht="15.75" customHeight="1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  <c r="AA829" s="82"/>
      <c r="AB829" s="82"/>
      <c r="AC829" s="82"/>
    </row>
    <row r="830" spans="1:29" ht="15.75" customHeight="1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  <c r="AA830" s="82"/>
      <c r="AB830" s="82"/>
      <c r="AC830" s="82"/>
    </row>
    <row r="831" spans="1:29" ht="15.75" customHeight="1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  <c r="AA831" s="82"/>
      <c r="AB831" s="82"/>
      <c r="AC831" s="82"/>
    </row>
    <row r="832" spans="1:29" ht="15.75" customHeight="1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  <c r="AA832" s="82"/>
      <c r="AB832" s="82"/>
      <c r="AC832" s="82"/>
    </row>
    <row r="833" spans="1:29" ht="15.75" customHeight="1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  <c r="AA833" s="82"/>
      <c r="AB833" s="82"/>
      <c r="AC833" s="82"/>
    </row>
    <row r="834" spans="1:29" ht="15.75" customHeight="1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  <c r="AA834" s="82"/>
      <c r="AB834" s="82"/>
      <c r="AC834" s="82"/>
    </row>
    <row r="835" spans="1:29" ht="15.75" customHeight="1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  <c r="AA835" s="82"/>
      <c r="AB835" s="82"/>
      <c r="AC835" s="82"/>
    </row>
    <row r="836" spans="1:29" ht="15.75" customHeight="1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  <c r="AA836" s="82"/>
      <c r="AB836" s="82"/>
      <c r="AC836" s="82"/>
    </row>
    <row r="837" spans="1:29" ht="15.75" customHeight="1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  <c r="AA837" s="82"/>
      <c r="AB837" s="82"/>
      <c r="AC837" s="82"/>
    </row>
    <row r="838" spans="1:29" ht="15.75" customHeight="1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  <c r="AA838" s="82"/>
      <c r="AB838" s="82"/>
      <c r="AC838" s="82"/>
    </row>
    <row r="839" spans="1:29" ht="15.75" customHeight="1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  <c r="AA839" s="82"/>
      <c r="AB839" s="82"/>
      <c r="AC839" s="82"/>
    </row>
    <row r="840" spans="1:29" ht="15.75" customHeight="1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  <c r="AA840" s="82"/>
      <c r="AB840" s="82"/>
      <c r="AC840" s="82"/>
    </row>
    <row r="841" spans="1:29" ht="15.75" customHeight="1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  <c r="AA841" s="82"/>
      <c r="AB841" s="82"/>
      <c r="AC841" s="82"/>
    </row>
    <row r="842" spans="1:29" ht="15.75" customHeight="1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  <c r="AA842" s="82"/>
      <c r="AB842" s="82"/>
      <c r="AC842" s="82"/>
    </row>
    <row r="843" spans="1:29" ht="15.75" customHeight="1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  <c r="AA843" s="82"/>
      <c r="AB843" s="82"/>
      <c r="AC843" s="82"/>
    </row>
    <row r="844" spans="1:29" ht="15.75" customHeight="1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  <c r="AA844" s="82"/>
      <c r="AB844" s="82"/>
      <c r="AC844" s="82"/>
    </row>
    <row r="845" spans="1:29" ht="15.75" customHeight="1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  <c r="AA845" s="82"/>
      <c r="AB845" s="82"/>
      <c r="AC845" s="82"/>
    </row>
    <row r="846" spans="1:29" ht="15.75" customHeight="1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  <c r="AA846" s="82"/>
      <c r="AB846" s="82"/>
      <c r="AC846" s="82"/>
    </row>
    <row r="847" spans="1:29" ht="15.75" customHeight="1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  <c r="AA847" s="82"/>
      <c r="AB847" s="82"/>
      <c r="AC847" s="82"/>
    </row>
    <row r="848" spans="1:29" ht="15.75" customHeight="1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  <c r="AA848" s="82"/>
      <c r="AB848" s="82"/>
      <c r="AC848" s="82"/>
    </row>
    <row r="849" spans="1:29" ht="15.75" customHeight="1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  <c r="AA849" s="82"/>
      <c r="AB849" s="82"/>
      <c r="AC849" s="82"/>
    </row>
    <row r="850" spans="1:29" ht="15.75" customHeight="1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  <c r="AA850" s="82"/>
      <c r="AB850" s="82"/>
      <c r="AC850" s="82"/>
    </row>
    <row r="851" spans="1:29" ht="15.75" customHeight="1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  <c r="AA851" s="82"/>
      <c r="AB851" s="82"/>
      <c r="AC851" s="82"/>
    </row>
    <row r="852" spans="1:29" ht="15.75" customHeight="1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  <c r="AA852" s="82"/>
      <c r="AB852" s="82"/>
      <c r="AC852" s="82"/>
    </row>
    <row r="853" spans="1:29" ht="15.75" customHeight="1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  <c r="AA853" s="82"/>
      <c r="AB853" s="82"/>
      <c r="AC853" s="82"/>
    </row>
    <row r="854" spans="1:29" ht="15.75" customHeight="1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  <c r="AA854" s="82"/>
      <c r="AB854" s="82"/>
      <c r="AC854" s="82"/>
    </row>
    <row r="855" spans="1:29" ht="15.75" customHeight="1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  <c r="AA855" s="82"/>
      <c r="AB855" s="82"/>
      <c r="AC855" s="82"/>
    </row>
    <row r="856" spans="1:29" ht="15.75" customHeight="1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  <c r="AA856" s="82"/>
      <c r="AB856" s="82"/>
      <c r="AC856" s="82"/>
    </row>
    <row r="857" spans="1:29" ht="15.75" customHeight="1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  <c r="AA857" s="82"/>
      <c r="AB857" s="82"/>
      <c r="AC857" s="82"/>
    </row>
    <row r="858" spans="1:29" ht="15.75" customHeight="1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  <c r="AA858" s="82"/>
      <c r="AB858" s="82"/>
      <c r="AC858" s="82"/>
    </row>
    <row r="859" spans="1:29" ht="15.75" customHeight="1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  <c r="AA859" s="82"/>
      <c r="AB859" s="82"/>
      <c r="AC859" s="82"/>
    </row>
    <row r="860" spans="1:29" ht="15.75" customHeight="1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  <c r="AA860" s="82"/>
      <c r="AB860" s="82"/>
      <c r="AC860" s="82"/>
    </row>
    <row r="861" spans="1:29" ht="15.75" customHeight="1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  <c r="AA861" s="82"/>
      <c r="AB861" s="82"/>
      <c r="AC861" s="82"/>
    </row>
    <row r="862" spans="1:29" ht="15.75" customHeight="1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  <c r="AA862" s="82"/>
      <c r="AB862" s="82"/>
      <c r="AC862" s="82"/>
    </row>
    <row r="863" spans="1:29" ht="15.75" customHeight="1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  <c r="AA863" s="82"/>
      <c r="AB863" s="82"/>
      <c r="AC863" s="82"/>
    </row>
    <row r="864" spans="1:29" ht="15.75" customHeight="1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  <c r="AA864" s="82"/>
      <c r="AB864" s="82"/>
      <c r="AC864" s="82"/>
    </row>
    <row r="865" spans="1:29" ht="15.75" customHeight="1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  <c r="AA865" s="82"/>
      <c r="AB865" s="82"/>
      <c r="AC865" s="82"/>
    </row>
    <row r="866" spans="1:29" ht="15.75" customHeight="1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  <c r="AA866" s="82"/>
      <c r="AB866" s="82"/>
      <c r="AC866" s="82"/>
    </row>
    <row r="867" spans="1:29" ht="15.75" customHeight="1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  <c r="AA867" s="82"/>
      <c r="AB867" s="82"/>
      <c r="AC867" s="82"/>
    </row>
    <row r="868" spans="1:29" ht="15.75" customHeight="1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  <c r="AA868" s="82"/>
      <c r="AB868" s="82"/>
      <c r="AC868" s="82"/>
    </row>
    <row r="869" spans="1:29" ht="15.75" customHeight="1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  <c r="AA869" s="82"/>
      <c r="AB869" s="82"/>
      <c r="AC869" s="82"/>
    </row>
    <row r="870" spans="1:29" ht="15.75" customHeight="1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  <c r="AA870" s="82"/>
      <c r="AB870" s="82"/>
      <c r="AC870" s="82"/>
    </row>
    <row r="871" spans="1:29" ht="15.75" customHeight="1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  <c r="AA871" s="82"/>
      <c r="AB871" s="82"/>
      <c r="AC871" s="82"/>
    </row>
    <row r="872" spans="1:29" ht="15.75" customHeight="1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  <c r="AA872" s="82"/>
      <c r="AB872" s="82"/>
      <c r="AC872" s="82"/>
    </row>
    <row r="873" spans="1:29" ht="15.75" customHeight="1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  <c r="AA873" s="82"/>
      <c r="AB873" s="82"/>
      <c r="AC873" s="82"/>
    </row>
    <row r="874" spans="1:29" ht="15.75" customHeight="1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  <c r="AA874" s="82"/>
      <c r="AB874" s="82"/>
      <c r="AC874" s="82"/>
    </row>
    <row r="875" spans="1:29" ht="15.75" customHeight="1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  <c r="AA875" s="82"/>
      <c r="AB875" s="82"/>
      <c r="AC875" s="82"/>
    </row>
    <row r="876" spans="1:29" ht="15.75" customHeight="1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  <c r="AA876" s="82"/>
      <c r="AB876" s="82"/>
      <c r="AC876" s="82"/>
    </row>
    <row r="877" spans="1:29" ht="15.75" customHeight="1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  <c r="AA877" s="82"/>
      <c r="AB877" s="82"/>
      <c r="AC877" s="82"/>
    </row>
    <row r="878" spans="1:29" ht="15.75" customHeight="1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  <c r="AA878" s="82"/>
      <c r="AB878" s="82"/>
      <c r="AC878" s="82"/>
    </row>
    <row r="879" spans="1:29" ht="15.75" customHeight="1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  <c r="AA879" s="82"/>
      <c r="AB879" s="82"/>
      <c r="AC879" s="82"/>
    </row>
    <row r="880" spans="1:29" ht="15.75" customHeight="1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  <c r="AA880" s="82"/>
      <c r="AB880" s="82"/>
      <c r="AC880" s="82"/>
    </row>
    <row r="881" spans="1:29" ht="15.75" customHeight="1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  <c r="AA881" s="82"/>
      <c r="AB881" s="82"/>
      <c r="AC881" s="82"/>
    </row>
    <row r="882" spans="1:29" ht="15.75" customHeight="1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  <c r="AA882" s="82"/>
      <c r="AB882" s="82"/>
      <c r="AC882" s="82"/>
    </row>
    <row r="883" spans="1:29" ht="15.75" customHeight="1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  <c r="AA883" s="82"/>
      <c r="AB883" s="82"/>
      <c r="AC883" s="82"/>
    </row>
    <row r="884" spans="1:29" ht="15.75" customHeight="1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  <c r="AA884" s="82"/>
      <c r="AB884" s="82"/>
      <c r="AC884" s="82"/>
    </row>
    <row r="885" spans="1:29" ht="15.75" customHeight="1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  <c r="AA885" s="82"/>
      <c r="AB885" s="82"/>
      <c r="AC885" s="82"/>
    </row>
    <row r="886" spans="1:29" ht="15.75" customHeight="1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  <c r="AA886" s="82"/>
      <c r="AB886" s="82"/>
      <c r="AC886" s="82"/>
    </row>
    <row r="887" spans="1:29" ht="15.75" customHeight="1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  <c r="AA887" s="82"/>
      <c r="AB887" s="82"/>
      <c r="AC887" s="82"/>
    </row>
    <row r="888" spans="1:29" ht="15.75" customHeight="1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  <c r="AA888" s="82"/>
      <c r="AB888" s="82"/>
      <c r="AC888" s="82"/>
    </row>
    <row r="889" spans="1:29" ht="15.75" customHeight="1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  <c r="AA889" s="82"/>
      <c r="AB889" s="82"/>
      <c r="AC889" s="82"/>
    </row>
    <row r="890" spans="1:29" ht="15.75" customHeight="1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  <c r="AA890" s="82"/>
      <c r="AB890" s="82"/>
      <c r="AC890" s="82"/>
    </row>
    <row r="891" spans="1:29" ht="15.75" customHeight="1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  <c r="AA891" s="82"/>
      <c r="AB891" s="82"/>
      <c r="AC891" s="82"/>
    </row>
    <row r="892" spans="1:29" ht="15.75" customHeight="1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  <c r="AA892" s="82"/>
      <c r="AB892" s="82"/>
      <c r="AC892" s="82"/>
    </row>
    <row r="893" spans="1:29" ht="15.75" customHeight="1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  <c r="AA893" s="82"/>
      <c r="AB893" s="82"/>
      <c r="AC893" s="82"/>
    </row>
    <row r="894" spans="1:29" ht="15.75" customHeight="1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  <c r="AA894" s="82"/>
      <c r="AB894" s="82"/>
      <c r="AC894" s="82"/>
    </row>
    <row r="895" spans="1:29" ht="15.75" customHeight="1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  <c r="AA895" s="82"/>
      <c r="AB895" s="82"/>
      <c r="AC895" s="82"/>
    </row>
    <row r="896" spans="1:29" ht="15.75" customHeight="1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  <c r="AA896" s="82"/>
      <c r="AB896" s="82"/>
      <c r="AC896" s="82"/>
    </row>
    <row r="897" spans="1:29" ht="15.75" customHeight="1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  <c r="AA897" s="82"/>
      <c r="AB897" s="82"/>
      <c r="AC897" s="82"/>
    </row>
    <row r="898" spans="1:29" ht="15.75" customHeight="1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  <c r="AA898" s="82"/>
      <c r="AB898" s="82"/>
      <c r="AC898" s="82"/>
    </row>
    <row r="899" spans="1:29" ht="15.75" customHeight="1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  <c r="AA899" s="82"/>
      <c r="AB899" s="82"/>
      <c r="AC899" s="82"/>
    </row>
    <row r="900" spans="1:29" ht="15.75" customHeight="1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  <c r="AA900" s="82"/>
      <c r="AB900" s="82"/>
      <c r="AC900" s="82"/>
    </row>
    <row r="901" spans="1:29" ht="15.75" customHeight="1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  <c r="AA901" s="82"/>
      <c r="AB901" s="82"/>
      <c r="AC901" s="82"/>
    </row>
    <row r="902" spans="1:29" ht="15.75" customHeight="1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  <c r="AA902" s="82"/>
      <c r="AB902" s="82"/>
      <c r="AC902" s="82"/>
    </row>
    <row r="903" spans="1:29" ht="15.75" customHeight="1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  <c r="AA903" s="82"/>
      <c r="AB903" s="82"/>
      <c r="AC903" s="82"/>
    </row>
    <row r="904" spans="1:29" ht="15.75" customHeight="1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  <c r="AA904" s="82"/>
      <c r="AB904" s="82"/>
      <c r="AC904" s="82"/>
    </row>
    <row r="905" spans="1:29" ht="15.75" customHeight="1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  <c r="AA905" s="82"/>
      <c r="AB905" s="82"/>
      <c r="AC905" s="82"/>
    </row>
    <row r="906" spans="1:29" ht="15.75" customHeight="1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  <c r="AA906" s="82"/>
      <c r="AB906" s="82"/>
      <c r="AC906" s="82"/>
    </row>
    <row r="907" spans="1:29" ht="15.75" customHeight="1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  <c r="AA907" s="82"/>
      <c r="AB907" s="82"/>
      <c r="AC907" s="82"/>
    </row>
    <row r="908" spans="1:29" ht="15.75" customHeight="1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  <c r="AA908" s="82"/>
      <c r="AB908" s="82"/>
      <c r="AC908" s="82"/>
    </row>
    <row r="909" spans="1:29" ht="15.75" customHeight="1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  <c r="AA909" s="82"/>
      <c r="AB909" s="82"/>
      <c r="AC909" s="82"/>
    </row>
    <row r="910" spans="1:29" ht="15.75" customHeight="1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  <c r="AA910" s="82"/>
      <c r="AB910" s="82"/>
      <c r="AC910" s="82"/>
    </row>
    <row r="911" spans="1:29" ht="15.75" customHeight="1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  <c r="AA911" s="82"/>
      <c r="AB911" s="82"/>
      <c r="AC911" s="82"/>
    </row>
    <row r="912" spans="1:29" ht="15.75" customHeight="1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  <c r="AA912" s="82"/>
      <c r="AB912" s="82"/>
      <c r="AC912" s="82"/>
    </row>
    <row r="913" spans="1:29" ht="15.75" customHeight="1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  <c r="AA913" s="82"/>
      <c r="AB913" s="82"/>
      <c r="AC913" s="82"/>
    </row>
    <row r="914" spans="1:29" ht="15.75" customHeight="1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  <c r="AA914" s="82"/>
      <c r="AB914" s="82"/>
      <c r="AC914" s="82"/>
    </row>
    <row r="915" spans="1:29" ht="15.75" customHeight="1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  <c r="AA915" s="82"/>
      <c r="AB915" s="82"/>
      <c r="AC915" s="82"/>
    </row>
    <row r="916" spans="1:29" ht="15.75" customHeight="1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  <c r="AA916" s="82"/>
      <c r="AB916" s="82"/>
      <c r="AC916" s="82"/>
    </row>
    <row r="917" spans="1:29" ht="15.75" customHeight="1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  <c r="AA917" s="82"/>
      <c r="AB917" s="82"/>
      <c r="AC917" s="82"/>
    </row>
    <row r="918" spans="1:29" ht="15.75" customHeight="1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  <c r="AA918" s="82"/>
      <c r="AB918" s="82"/>
      <c r="AC918" s="82"/>
    </row>
    <row r="919" spans="1:29" ht="15.75" customHeight="1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  <c r="AA919" s="82"/>
      <c r="AB919" s="82"/>
      <c r="AC919" s="82"/>
    </row>
    <row r="920" spans="1:29" ht="15.75" customHeight="1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  <c r="AA920" s="82"/>
      <c r="AB920" s="82"/>
      <c r="AC920" s="82"/>
    </row>
    <row r="921" spans="1:29" ht="15.75" customHeight="1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  <c r="AA921" s="82"/>
      <c r="AB921" s="82"/>
      <c r="AC921" s="82"/>
    </row>
    <row r="922" spans="1:29" ht="15.75" customHeight="1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  <c r="AA922" s="82"/>
      <c r="AB922" s="82"/>
      <c r="AC922" s="82"/>
    </row>
    <row r="923" spans="1:29" ht="15.75" customHeight="1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  <c r="AA923" s="82"/>
      <c r="AB923" s="82"/>
      <c r="AC923" s="82"/>
    </row>
    <row r="924" spans="1:29" ht="15.75" customHeight="1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  <c r="AA924" s="82"/>
      <c r="AB924" s="82"/>
      <c r="AC924" s="82"/>
    </row>
    <row r="925" spans="1:29" ht="15.75" customHeight="1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  <c r="AA925" s="82"/>
      <c r="AB925" s="82"/>
      <c r="AC925" s="82"/>
    </row>
    <row r="926" spans="1:29" ht="15.75" customHeight="1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  <c r="AA926" s="82"/>
      <c r="AB926" s="82"/>
      <c r="AC926" s="82"/>
    </row>
    <row r="927" spans="1:29" ht="15.75" customHeight="1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  <c r="AA927" s="82"/>
      <c r="AB927" s="82"/>
      <c r="AC927" s="82"/>
    </row>
    <row r="928" spans="1:29" ht="15.75" customHeight="1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  <c r="AA928" s="82"/>
      <c r="AB928" s="82"/>
      <c r="AC928" s="82"/>
    </row>
    <row r="929" spans="1:29" ht="15.75" customHeight="1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  <c r="AA929" s="82"/>
      <c r="AB929" s="82"/>
      <c r="AC929" s="82"/>
    </row>
    <row r="930" spans="1:29" ht="15.75" customHeight="1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  <c r="AA930" s="82"/>
      <c r="AB930" s="82"/>
      <c r="AC930" s="82"/>
    </row>
    <row r="931" spans="1:29" ht="15.75" customHeight="1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  <c r="AA931" s="82"/>
      <c r="AB931" s="82"/>
      <c r="AC931" s="82"/>
    </row>
    <row r="932" spans="1:29" ht="15.75" customHeight="1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  <c r="AA932" s="82"/>
      <c r="AB932" s="82"/>
      <c r="AC932" s="82"/>
    </row>
    <row r="933" spans="1:29" ht="15.75" customHeight="1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  <c r="AA933" s="82"/>
      <c r="AB933" s="82"/>
      <c r="AC933" s="82"/>
    </row>
    <row r="934" spans="1:29" ht="15.75" customHeight="1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  <c r="AA934" s="82"/>
      <c r="AB934" s="82"/>
      <c r="AC934" s="82"/>
    </row>
    <row r="935" spans="1:29" ht="15.75" customHeight="1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  <c r="AA935" s="82"/>
      <c r="AB935" s="82"/>
      <c r="AC935" s="82"/>
    </row>
    <row r="936" spans="1:29" ht="15.75" customHeight="1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  <c r="AA936" s="82"/>
      <c r="AB936" s="82"/>
      <c r="AC936" s="82"/>
    </row>
    <row r="937" spans="1:29" ht="15.75" customHeight="1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  <c r="AA937" s="82"/>
      <c r="AB937" s="82"/>
      <c r="AC937" s="82"/>
    </row>
    <row r="938" spans="1:29" ht="15.75" customHeight="1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  <c r="AA938" s="82"/>
      <c r="AB938" s="82"/>
      <c r="AC938" s="82"/>
    </row>
    <row r="939" spans="1:29" ht="15.75" customHeight="1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  <c r="AA939" s="82"/>
      <c r="AB939" s="82"/>
      <c r="AC939" s="82"/>
    </row>
    <row r="940" spans="1:29" ht="15.75" customHeight="1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  <c r="AA940" s="82"/>
      <c r="AB940" s="82"/>
      <c r="AC940" s="82"/>
    </row>
    <row r="941" spans="1:29" ht="15.75" customHeight="1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  <c r="AA941" s="82"/>
      <c r="AB941" s="82"/>
      <c r="AC941" s="82"/>
    </row>
    <row r="942" spans="1:29" ht="15.75" customHeight="1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  <c r="AA942" s="82"/>
      <c r="AB942" s="82"/>
      <c r="AC942" s="82"/>
    </row>
    <row r="943" spans="1:29" ht="15.75" customHeight="1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  <c r="AA943" s="82"/>
      <c r="AB943" s="82"/>
      <c r="AC943" s="82"/>
    </row>
    <row r="944" spans="1:29" ht="15.75" customHeight="1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  <c r="AA944" s="82"/>
      <c r="AB944" s="82"/>
      <c r="AC944" s="82"/>
    </row>
    <row r="945" spans="1:29" ht="15.75" customHeight="1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  <c r="AA945" s="82"/>
      <c r="AB945" s="82"/>
      <c r="AC945" s="82"/>
    </row>
    <row r="946" spans="1:29" ht="15.75" customHeight="1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  <c r="AA946" s="82"/>
      <c r="AB946" s="82"/>
      <c r="AC946" s="82"/>
    </row>
    <row r="947" spans="1:29" ht="15.75" customHeight="1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  <c r="AA947" s="82"/>
      <c r="AB947" s="82"/>
      <c r="AC947" s="82"/>
    </row>
    <row r="948" spans="1:29" ht="15.75" customHeight="1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  <c r="AA948" s="82"/>
      <c r="AB948" s="82"/>
      <c r="AC948" s="82"/>
    </row>
    <row r="949" spans="1:29" ht="15.75" customHeight="1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  <c r="AA949" s="82"/>
      <c r="AB949" s="82"/>
      <c r="AC949" s="82"/>
    </row>
    <row r="950" spans="1:29" ht="15.75" customHeight="1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  <c r="AA950" s="82"/>
      <c r="AB950" s="82"/>
      <c r="AC950" s="82"/>
    </row>
    <row r="951" spans="1:29" ht="15.75" customHeight="1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  <c r="AA951" s="82"/>
      <c r="AB951" s="82"/>
      <c r="AC951" s="82"/>
    </row>
    <row r="952" spans="1:29" ht="15.75" customHeight="1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  <c r="AA952" s="82"/>
      <c r="AB952" s="82"/>
      <c r="AC952" s="82"/>
    </row>
    <row r="953" spans="1:29" ht="15.75" customHeight="1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  <c r="AA953" s="82"/>
      <c r="AB953" s="82"/>
      <c r="AC953" s="82"/>
    </row>
    <row r="954" spans="1:29" ht="15.75" customHeight="1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  <c r="AA954" s="82"/>
      <c r="AB954" s="82"/>
      <c r="AC954" s="82"/>
    </row>
    <row r="955" spans="1:29" ht="15.75" customHeight="1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  <c r="AA955" s="82"/>
      <c r="AB955" s="82"/>
      <c r="AC955" s="82"/>
    </row>
    <row r="956" spans="1:29" ht="15.75" customHeight="1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  <c r="AA956" s="82"/>
      <c r="AB956" s="82"/>
      <c r="AC956" s="82"/>
    </row>
    <row r="957" spans="1:29" ht="15.75" customHeight="1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  <c r="AA957" s="82"/>
      <c r="AB957" s="82"/>
      <c r="AC957" s="82"/>
    </row>
    <row r="958" spans="1:29" ht="15.75" customHeight="1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  <c r="AA958" s="82"/>
      <c r="AB958" s="82"/>
      <c r="AC958" s="82"/>
    </row>
    <row r="959" spans="1:29" ht="15.75" customHeight="1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  <c r="AA959" s="82"/>
      <c r="AB959" s="82"/>
      <c r="AC959" s="82"/>
    </row>
    <row r="960" spans="1:29" ht="15.75" customHeight="1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  <c r="AA960" s="82"/>
      <c r="AB960" s="82"/>
      <c r="AC960" s="82"/>
    </row>
    <row r="961" spans="1:29" ht="15.75" customHeight="1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  <c r="AA961" s="82"/>
      <c r="AB961" s="82"/>
      <c r="AC961" s="82"/>
    </row>
    <row r="962" spans="1:29" ht="15.75" customHeight="1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  <c r="AA962" s="82"/>
      <c r="AB962" s="82"/>
      <c r="AC962" s="82"/>
    </row>
    <row r="963" spans="1:29" ht="15.75" customHeight="1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  <c r="AA963" s="82"/>
      <c r="AB963" s="82"/>
      <c r="AC963" s="82"/>
    </row>
    <row r="964" spans="1:29" ht="15.75" customHeight="1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  <c r="AA964" s="82"/>
      <c r="AB964" s="82"/>
      <c r="AC964" s="82"/>
    </row>
    <row r="965" spans="1:29" ht="15.75" customHeight="1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  <c r="AA965" s="82"/>
      <c r="AB965" s="82"/>
      <c r="AC965" s="82"/>
    </row>
    <row r="966" spans="1:29" ht="15.75" customHeight="1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  <c r="AA966" s="82"/>
      <c r="AB966" s="82"/>
      <c r="AC966" s="82"/>
    </row>
    <row r="967" spans="1:29" ht="15.75" customHeight="1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  <c r="AA967" s="82"/>
      <c r="AB967" s="82"/>
      <c r="AC967" s="82"/>
    </row>
    <row r="968" spans="1:29" ht="15.75" customHeight="1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  <c r="AA968" s="82"/>
      <c r="AB968" s="82"/>
      <c r="AC968" s="82"/>
    </row>
    <row r="969" spans="1:29" ht="15.75" customHeight="1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  <c r="AA969" s="82"/>
      <c r="AB969" s="82"/>
      <c r="AC969" s="82"/>
    </row>
    <row r="970" spans="1:29" ht="15.75" customHeight="1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  <c r="AA970" s="82"/>
      <c r="AB970" s="82"/>
      <c r="AC970" s="82"/>
    </row>
    <row r="971" spans="1:29" ht="15.75" customHeight="1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  <c r="AA971" s="82"/>
      <c r="AB971" s="82"/>
      <c r="AC971" s="82"/>
    </row>
    <row r="972" spans="1:29" ht="15.75" customHeight="1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  <c r="AA972" s="82"/>
      <c r="AB972" s="82"/>
      <c r="AC972" s="82"/>
    </row>
    <row r="973" spans="1:29" ht="15.75" customHeight="1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  <c r="AA973" s="82"/>
      <c r="AB973" s="82"/>
      <c r="AC973" s="82"/>
    </row>
    <row r="974" spans="1:29" ht="15.75" customHeight="1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  <c r="AA974" s="82"/>
      <c r="AB974" s="82"/>
      <c r="AC974" s="82"/>
    </row>
    <row r="975" spans="1:29" ht="15.75" customHeight="1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  <c r="AA975" s="82"/>
      <c r="AB975" s="82"/>
      <c r="AC975" s="82"/>
    </row>
    <row r="976" spans="1:29" ht="15.75" customHeight="1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  <c r="AA976" s="82"/>
      <c r="AB976" s="82"/>
      <c r="AC976" s="82"/>
    </row>
    <row r="977" spans="1:29" ht="15.75" customHeight="1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  <c r="AA977" s="82"/>
      <c r="AB977" s="82"/>
      <c r="AC977" s="82"/>
    </row>
    <row r="978" spans="1:29" ht="15.75" customHeight="1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  <c r="AA978" s="82"/>
      <c r="AB978" s="82"/>
      <c r="AC978" s="82"/>
    </row>
    <row r="979" spans="1:29" ht="15.75" customHeight="1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  <c r="AA979" s="82"/>
      <c r="AB979" s="82"/>
      <c r="AC979" s="82"/>
    </row>
    <row r="980" spans="1:29" ht="15.75" customHeight="1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  <c r="AA980" s="82"/>
      <c r="AB980" s="82"/>
      <c r="AC980" s="82"/>
    </row>
    <row r="981" spans="1:29" ht="15.75" customHeight="1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  <c r="AA981" s="82"/>
      <c r="AB981" s="82"/>
      <c r="AC981" s="82"/>
    </row>
    <row r="982" spans="1:29" ht="15.75" customHeight="1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  <c r="AA982" s="82"/>
      <c r="AB982" s="82"/>
      <c r="AC982" s="82"/>
    </row>
    <row r="983" spans="1:29" ht="15.75" customHeight="1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  <c r="AA983" s="82"/>
      <c r="AB983" s="82"/>
      <c r="AC983" s="82"/>
    </row>
    <row r="984" spans="1:29" ht="15.75" customHeight="1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  <c r="AA984" s="82"/>
      <c r="AB984" s="82"/>
      <c r="AC984" s="82"/>
    </row>
    <row r="985" spans="1:29" ht="15.75" customHeight="1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  <c r="AA985" s="82"/>
      <c r="AB985" s="82"/>
      <c r="AC985" s="82"/>
    </row>
    <row r="986" spans="1:29" ht="15.75" customHeight="1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  <c r="AA986" s="82"/>
      <c r="AB986" s="82"/>
      <c r="AC986" s="82"/>
    </row>
    <row r="987" spans="1:29" ht="15.75" customHeight="1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  <c r="AA987" s="82"/>
      <c r="AB987" s="82"/>
      <c r="AC987" s="82"/>
    </row>
    <row r="988" spans="1:29" ht="15.75" customHeight="1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  <c r="AA988" s="82"/>
      <c r="AB988" s="82"/>
      <c r="AC988" s="82"/>
    </row>
    <row r="989" spans="1:29" ht="15.75" customHeight="1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  <c r="AA989" s="82"/>
      <c r="AB989" s="82"/>
      <c r="AC989" s="82"/>
    </row>
    <row r="990" spans="1:29" ht="15.75" customHeight="1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  <c r="AA990" s="82"/>
      <c r="AB990" s="82"/>
      <c r="AC990" s="82"/>
    </row>
    <row r="991" spans="1:29" ht="15.75" customHeight="1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  <c r="AA991" s="82"/>
      <c r="AB991" s="82"/>
      <c r="AC991" s="82"/>
    </row>
    <row r="992" spans="1:29" ht="15.75" customHeight="1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  <c r="AA992" s="82"/>
      <c r="AB992" s="82"/>
      <c r="AC992" s="82"/>
    </row>
    <row r="993" spans="1:29" ht="15.75" customHeight="1">
      <c r="A993" s="82"/>
      <c r="B993" s="82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  <c r="AA993" s="82"/>
      <c r="AB993" s="82"/>
      <c r="AC993" s="82"/>
    </row>
    <row r="994" spans="1:29" ht="15.75" customHeight="1">
      <c r="A994" s="82"/>
      <c r="B994" s="82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  <c r="AA994" s="82"/>
      <c r="AB994" s="82"/>
      <c r="AC994" s="82"/>
    </row>
    <row r="995" spans="1:29" ht="15.75" customHeight="1">
      <c r="A995" s="82"/>
      <c r="B995" s="82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  <c r="AA995" s="82"/>
      <c r="AB995" s="82"/>
      <c r="AC995" s="82"/>
    </row>
    <row r="996" spans="1:29" ht="15.75" customHeight="1">
      <c r="A996" s="82"/>
      <c r="B996" s="82"/>
      <c r="C996" s="82"/>
      <c r="D996" s="82"/>
      <c r="E996" s="82"/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  <c r="AA996" s="82"/>
      <c r="AB996" s="82"/>
      <c r="AC996" s="82"/>
    </row>
    <row r="997" spans="1:29" ht="15.75" customHeight="1">
      <c r="A997" s="82"/>
      <c r="B997" s="82"/>
      <c r="C997" s="82"/>
      <c r="D997" s="82"/>
      <c r="E997" s="82"/>
      <c r="F997" s="8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  <c r="AA997" s="82"/>
      <c r="AB997" s="82"/>
      <c r="AC997" s="82"/>
    </row>
    <row r="998" spans="1:29" ht="15.75" customHeight="1">
      <c r="A998" s="82"/>
      <c r="B998" s="82"/>
      <c r="C998" s="82"/>
      <c r="D998" s="82"/>
      <c r="E998" s="82"/>
      <c r="F998" s="8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  <c r="AA998" s="82"/>
      <c r="AB998" s="82"/>
      <c r="AC998" s="82"/>
    </row>
    <row r="999" spans="1:29" ht="15.75" customHeight="1">
      <c r="A999" s="82"/>
      <c r="B999" s="82"/>
      <c r="C999" s="82"/>
      <c r="D999" s="82"/>
      <c r="E999" s="82"/>
      <c r="F999" s="8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  <c r="Z999" s="82"/>
      <c r="AA999" s="82"/>
      <c r="AB999" s="82"/>
      <c r="AC999" s="82"/>
    </row>
    <row r="1000" spans="1:29" ht="15.75" customHeight="1">
      <c r="A1000" s="82"/>
      <c r="B1000" s="82"/>
      <c r="C1000" s="82"/>
      <c r="D1000" s="82"/>
      <c r="E1000" s="82"/>
      <c r="F1000" s="82"/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  <c r="AA1000" s="82"/>
      <c r="AB1000" s="82"/>
      <c r="AC1000" s="82"/>
    </row>
    <row r="1001" spans="1:29" ht="15.75" customHeight="1">
      <c r="A1001" s="82"/>
      <c r="B1001" s="82"/>
      <c r="C1001" s="82"/>
      <c r="D1001" s="82"/>
      <c r="E1001" s="82"/>
      <c r="F1001" s="82"/>
      <c r="G1001" s="82"/>
      <c r="H1001" s="82"/>
      <c r="I1001" s="82"/>
      <c r="J1001" s="82"/>
      <c r="K1001" s="82"/>
      <c r="L1001" s="82"/>
      <c r="M1001" s="82"/>
      <c r="N1001" s="82"/>
      <c r="O1001" s="82"/>
      <c r="P1001" s="82"/>
      <c r="Q1001" s="82"/>
      <c r="R1001" s="82"/>
      <c r="S1001" s="82"/>
      <c r="T1001" s="82"/>
      <c r="U1001" s="82"/>
      <c r="V1001" s="82"/>
      <c r="W1001" s="82"/>
      <c r="X1001" s="82"/>
      <c r="Y1001" s="82"/>
      <c r="Z1001" s="82"/>
      <c r="AA1001" s="82"/>
      <c r="AB1001" s="82"/>
      <c r="AC1001" s="82"/>
    </row>
    <row r="1002" spans="1:29" ht="15.75" customHeight="1">
      <c r="A1002" s="82"/>
      <c r="B1002" s="82"/>
      <c r="C1002" s="82"/>
      <c r="D1002" s="82"/>
      <c r="E1002" s="82"/>
      <c r="F1002" s="82"/>
      <c r="G1002" s="82"/>
      <c r="H1002" s="82"/>
      <c r="I1002" s="82"/>
      <c r="J1002" s="82"/>
      <c r="K1002" s="82"/>
      <c r="L1002" s="82"/>
      <c r="M1002" s="82"/>
      <c r="N1002" s="82"/>
      <c r="O1002" s="82"/>
      <c r="P1002" s="82"/>
      <c r="Q1002" s="82"/>
      <c r="R1002" s="82"/>
      <c r="S1002" s="82"/>
      <c r="T1002" s="82"/>
      <c r="U1002" s="82"/>
      <c r="V1002" s="82"/>
      <c r="W1002" s="82"/>
      <c r="X1002" s="82"/>
      <c r="Y1002" s="82"/>
      <c r="Z1002" s="82"/>
      <c r="AA1002" s="82"/>
      <c r="AB1002" s="82"/>
      <c r="AC1002" s="82"/>
    </row>
    <row r="1003" spans="1:29" ht="15.75" customHeight="1">
      <c r="A1003" s="82"/>
      <c r="B1003" s="82"/>
      <c r="C1003" s="82"/>
      <c r="D1003" s="82"/>
      <c r="E1003" s="82"/>
      <c r="F1003" s="82"/>
      <c r="G1003" s="82"/>
      <c r="H1003" s="82"/>
      <c r="I1003" s="82"/>
      <c r="J1003" s="82"/>
      <c r="K1003" s="82"/>
      <c r="L1003" s="82"/>
      <c r="M1003" s="82"/>
      <c r="N1003" s="82"/>
      <c r="O1003" s="82"/>
      <c r="P1003" s="82"/>
      <c r="Q1003" s="82"/>
      <c r="R1003" s="82"/>
      <c r="S1003" s="82"/>
      <c r="T1003" s="82"/>
      <c r="U1003" s="82"/>
      <c r="V1003" s="82"/>
      <c r="W1003" s="82"/>
      <c r="X1003" s="82"/>
      <c r="Y1003" s="82"/>
      <c r="Z1003" s="82"/>
      <c r="AA1003" s="82"/>
      <c r="AB1003" s="82"/>
      <c r="AC1003" s="82"/>
    </row>
    <row r="1004" spans="1:29" ht="15.75" customHeight="1">
      <c r="A1004" s="82"/>
      <c r="B1004" s="82"/>
      <c r="C1004" s="82"/>
      <c r="D1004" s="82"/>
      <c r="E1004" s="82"/>
      <c r="F1004" s="82"/>
      <c r="G1004" s="82"/>
      <c r="H1004" s="82"/>
      <c r="I1004" s="82"/>
      <c r="J1004" s="82"/>
      <c r="K1004" s="82"/>
      <c r="L1004" s="82"/>
      <c r="M1004" s="82"/>
      <c r="N1004" s="82"/>
      <c r="O1004" s="82"/>
      <c r="P1004" s="82"/>
      <c r="Q1004" s="82"/>
      <c r="R1004" s="82"/>
      <c r="S1004" s="82"/>
      <c r="T1004" s="82"/>
      <c r="U1004" s="82"/>
      <c r="V1004" s="82"/>
      <c r="W1004" s="82"/>
      <c r="X1004" s="82"/>
      <c r="Y1004" s="82"/>
      <c r="Z1004" s="82"/>
      <c r="AA1004" s="82"/>
      <c r="AB1004" s="82"/>
      <c r="AC1004" s="82"/>
    </row>
    <row r="1005" spans="1:29" ht="15.75" customHeight="1">
      <c r="A1005" s="82"/>
      <c r="B1005" s="82"/>
      <c r="C1005" s="82"/>
      <c r="D1005" s="82"/>
      <c r="E1005" s="82"/>
      <c r="F1005" s="82"/>
      <c r="G1005" s="82"/>
      <c r="H1005" s="82"/>
      <c r="I1005" s="82"/>
      <c r="J1005" s="82"/>
      <c r="K1005" s="82"/>
      <c r="L1005" s="82"/>
      <c r="M1005" s="82"/>
      <c r="N1005" s="82"/>
      <c r="O1005" s="82"/>
      <c r="P1005" s="82"/>
      <c r="Q1005" s="82"/>
      <c r="R1005" s="82"/>
      <c r="S1005" s="82"/>
      <c r="T1005" s="82"/>
      <c r="U1005" s="82"/>
      <c r="V1005" s="82"/>
      <c r="W1005" s="82"/>
      <c r="X1005" s="82"/>
      <c r="Y1005" s="82"/>
      <c r="Z1005" s="82"/>
      <c r="AA1005" s="82"/>
      <c r="AB1005" s="82"/>
      <c r="AC1005" s="82"/>
    </row>
    <row r="1006" spans="1:29" ht="15.75" customHeight="1">
      <c r="A1006" s="82"/>
      <c r="B1006" s="82"/>
      <c r="C1006" s="82"/>
      <c r="D1006" s="82"/>
      <c r="E1006" s="82"/>
      <c r="F1006" s="82"/>
      <c r="G1006" s="82"/>
      <c r="H1006" s="82"/>
      <c r="I1006" s="82"/>
      <c r="J1006" s="82"/>
      <c r="K1006" s="82"/>
      <c r="L1006" s="82"/>
      <c r="M1006" s="82"/>
      <c r="N1006" s="82"/>
      <c r="O1006" s="82"/>
      <c r="P1006" s="82"/>
      <c r="Q1006" s="82"/>
      <c r="R1006" s="82"/>
      <c r="S1006" s="82"/>
      <c r="T1006" s="82"/>
      <c r="U1006" s="82"/>
      <c r="V1006" s="82"/>
      <c r="W1006" s="82"/>
      <c r="X1006" s="82"/>
      <c r="Y1006" s="82"/>
      <c r="Z1006" s="82"/>
      <c r="AA1006" s="82"/>
      <c r="AB1006" s="82"/>
      <c r="AC1006" s="82"/>
    </row>
    <row r="1007" spans="1:29" ht="15.75" customHeight="1">
      <c r="A1007" s="82"/>
      <c r="B1007" s="82"/>
      <c r="C1007" s="82"/>
      <c r="D1007" s="82"/>
      <c r="E1007" s="82"/>
      <c r="F1007" s="82"/>
      <c r="G1007" s="82"/>
      <c r="H1007" s="82"/>
      <c r="I1007" s="82"/>
      <c r="J1007" s="82"/>
      <c r="K1007" s="82"/>
      <c r="L1007" s="82"/>
      <c r="M1007" s="82"/>
      <c r="N1007" s="82"/>
      <c r="O1007" s="82"/>
      <c r="P1007" s="82"/>
      <c r="Q1007" s="82"/>
      <c r="R1007" s="82"/>
      <c r="S1007" s="82"/>
      <c r="T1007" s="82"/>
      <c r="U1007" s="82"/>
      <c r="V1007" s="82"/>
      <c r="W1007" s="82"/>
      <c r="X1007" s="82"/>
      <c r="Y1007" s="82"/>
      <c r="Z1007" s="82"/>
      <c r="AA1007" s="82"/>
      <c r="AB1007" s="82"/>
      <c r="AC1007" s="82"/>
    </row>
    <row r="1008" spans="1:29" ht="15.75" customHeight="1">
      <c r="A1008" s="82"/>
      <c r="B1008" s="82"/>
      <c r="C1008" s="82"/>
      <c r="D1008" s="82"/>
      <c r="E1008" s="82"/>
      <c r="F1008" s="82"/>
      <c r="G1008" s="82"/>
      <c r="H1008" s="82"/>
      <c r="I1008" s="82"/>
      <c r="J1008" s="82"/>
      <c r="K1008" s="82"/>
      <c r="L1008" s="82"/>
      <c r="M1008" s="82"/>
      <c r="N1008" s="82"/>
      <c r="O1008" s="82"/>
      <c r="P1008" s="82"/>
      <c r="Q1008" s="82"/>
      <c r="R1008" s="82"/>
      <c r="S1008" s="82"/>
      <c r="T1008" s="82"/>
      <c r="U1008" s="82"/>
      <c r="V1008" s="82"/>
      <c r="W1008" s="82"/>
      <c r="X1008" s="82"/>
      <c r="Y1008" s="82"/>
      <c r="Z1008" s="82"/>
      <c r="AA1008" s="82"/>
      <c r="AB1008" s="82"/>
      <c r="AC1008" s="82"/>
    </row>
    <row r="1009" spans="1:29" ht="15.75" customHeight="1">
      <c r="A1009" s="82"/>
      <c r="B1009" s="82"/>
      <c r="C1009" s="82"/>
      <c r="D1009" s="82"/>
      <c r="E1009" s="82"/>
      <c r="F1009" s="82"/>
      <c r="G1009" s="82"/>
      <c r="H1009" s="82"/>
      <c r="I1009" s="82"/>
      <c r="J1009" s="82"/>
      <c r="K1009" s="82"/>
      <c r="L1009" s="82"/>
      <c r="M1009" s="82"/>
      <c r="N1009" s="82"/>
      <c r="O1009" s="82"/>
      <c r="P1009" s="82"/>
      <c r="Q1009" s="82"/>
      <c r="R1009" s="82"/>
      <c r="S1009" s="82"/>
      <c r="T1009" s="82"/>
      <c r="U1009" s="82"/>
      <c r="V1009" s="82"/>
      <c r="W1009" s="82"/>
      <c r="X1009" s="82"/>
      <c r="Y1009" s="82"/>
      <c r="Z1009" s="82"/>
      <c r="AA1009" s="82"/>
      <c r="AB1009" s="82"/>
      <c r="AC1009" s="82"/>
    </row>
    <row r="1010" spans="1:29" ht="15.75" customHeight="1">
      <c r="A1010" s="82"/>
      <c r="B1010" s="82"/>
      <c r="C1010" s="82"/>
      <c r="D1010" s="82"/>
      <c r="E1010" s="82"/>
      <c r="F1010" s="82"/>
      <c r="G1010" s="82"/>
      <c r="H1010" s="82"/>
      <c r="I1010" s="82"/>
      <c r="J1010" s="82"/>
      <c r="K1010" s="82"/>
      <c r="L1010" s="82"/>
      <c r="M1010" s="82"/>
      <c r="N1010" s="82"/>
      <c r="O1010" s="82"/>
      <c r="P1010" s="82"/>
      <c r="Q1010" s="82"/>
      <c r="R1010" s="82"/>
      <c r="S1010" s="82"/>
      <c r="T1010" s="82"/>
      <c r="U1010" s="82"/>
      <c r="V1010" s="82"/>
      <c r="W1010" s="82"/>
      <c r="X1010" s="82"/>
      <c r="Y1010" s="82"/>
      <c r="Z1010" s="82"/>
      <c r="AA1010" s="82"/>
      <c r="AB1010" s="82"/>
      <c r="AC1010" s="82"/>
    </row>
    <row r="1011" spans="1:29" ht="15.75" customHeight="1">
      <c r="A1011" s="82"/>
      <c r="B1011" s="82"/>
      <c r="C1011" s="82"/>
      <c r="D1011" s="82"/>
      <c r="E1011" s="82"/>
      <c r="F1011" s="82"/>
      <c r="G1011" s="82"/>
      <c r="H1011" s="82"/>
      <c r="I1011" s="82"/>
      <c r="J1011" s="82"/>
      <c r="K1011" s="82"/>
      <c r="L1011" s="82"/>
      <c r="M1011" s="82"/>
      <c r="N1011" s="82"/>
      <c r="O1011" s="82"/>
      <c r="P1011" s="82"/>
      <c r="Q1011" s="82"/>
      <c r="R1011" s="82"/>
      <c r="S1011" s="82"/>
      <c r="T1011" s="82"/>
      <c r="U1011" s="82"/>
      <c r="V1011" s="82"/>
      <c r="W1011" s="82"/>
      <c r="X1011" s="82"/>
      <c r="Y1011" s="82"/>
      <c r="Z1011" s="82"/>
      <c r="AA1011" s="82"/>
      <c r="AB1011" s="82"/>
      <c r="AC1011" s="82"/>
    </row>
    <row r="1012" spans="1:29" ht="15.75" customHeight="1">
      <c r="A1012" s="82"/>
      <c r="B1012" s="82"/>
      <c r="C1012" s="82"/>
      <c r="D1012" s="82"/>
      <c r="E1012" s="82"/>
      <c r="F1012" s="82"/>
      <c r="G1012" s="82"/>
      <c r="H1012" s="82"/>
      <c r="I1012" s="82"/>
      <c r="J1012" s="82"/>
      <c r="K1012" s="82"/>
      <c r="L1012" s="82"/>
      <c r="M1012" s="82"/>
      <c r="N1012" s="82"/>
      <c r="O1012" s="82"/>
      <c r="P1012" s="82"/>
      <c r="Q1012" s="82"/>
      <c r="R1012" s="82"/>
      <c r="S1012" s="82"/>
      <c r="T1012" s="82"/>
      <c r="U1012" s="82"/>
      <c r="V1012" s="82"/>
      <c r="W1012" s="82"/>
      <c r="X1012" s="82"/>
      <c r="Y1012" s="82"/>
      <c r="Z1012" s="82"/>
      <c r="AA1012" s="82"/>
      <c r="AB1012" s="82"/>
      <c r="AC1012" s="82"/>
    </row>
    <row r="1013" spans="1:29" ht="15.75" customHeight="1">
      <c r="A1013" s="82"/>
      <c r="B1013" s="82"/>
      <c r="C1013" s="82"/>
      <c r="D1013" s="82"/>
      <c r="E1013" s="82"/>
      <c r="F1013" s="82"/>
      <c r="G1013" s="82"/>
      <c r="H1013" s="82"/>
      <c r="I1013" s="82"/>
      <c r="J1013" s="82"/>
      <c r="K1013" s="82"/>
      <c r="L1013" s="82"/>
      <c r="M1013" s="82"/>
      <c r="N1013" s="82"/>
      <c r="O1013" s="82"/>
      <c r="P1013" s="82"/>
      <c r="Q1013" s="82"/>
      <c r="R1013" s="82"/>
      <c r="S1013" s="82"/>
      <c r="T1013" s="82"/>
      <c r="U1013" s="82"/>
      <c r="V1013" s="82"/>
      <c r="W1013" s="82"/>
      <c r="X1013" s="82"/>
      <c r="Y1013" s="82"/>
      <c r="Z1013" s="82"/>
      <c r="AA1013" s="82"/>
      <c r="AB1013" s="82"/>
      <c r="AC1013" s="82"/>
    </row>
    <row r="1014" spans="1:29" ht="15.75" customHeight="1">
      <c r="A1014" s="82"/>
      <c r="B1014" s="82"/>
      <c r="C1014" s="82"/>
      <c r="D1014" s="82"/>
      <c r="E1014" s="82"/>
      <c r="F1014" s="82"/>
      <c r="G1014" s="82"/>
      <c r="H1014" s="82"/>
      <c r="I1014" s="82"/>
      <c r="J1014" s="82"/>
      <c r="K1014" s="82"/>
      <c r="L1014" s="82"/>
      <c r="M1014" s="82"/>
      <c r="N1014" s="82"/>
      <c r="O1014" s="82"/>
      <c r="P1014" s="82"/>
      <c r="Q1014" s="82"/>
      <c r="R1014" s="82"/>
      <c r="S1014" s="82"/>
      <c r="T1014" s="82"/>
      <c r="U1014" s="82"/>
      <c r="V1014" s="82"/>
      <c r="W1014" s="82"/>
      <c r="X1014" s="82"/>
      <c r="Y1014" s="82"/>
      <c r="Z1014" s="82"/>
      <c r="AA1014" s="82"/>
      <c r="AB1014" s="82"/>
      <c r="AC1014" s="82"/>
    </row>
    <row r="1015" spans="1:29" ht="15.75" customHeight="1">
      <c r="A1015" s="82"/>
      <c r="B1015" s="82"/>
      <c r="C1015" s="82"/>
      <c r="D1015" s="82"/>
      <c r="E1015" s="82"/>
      <c r="F1015" s="82"/>
      <c r="G1015" s="82"/>
      <c r="H1015" s="82"/>
      <c r="I1015" s="82"/>
      <c r="J1015" s="82"/>
      <c r="K1015" s="82"/>
      <c r="L1015" s="82"/>
      <c r="M1015" s="82"/>
      <c r="N1015" s="82"/>
      <c r="O1015" s="82"/>
      <c r="P1015" s="82"/>
      <c r="Q1015" s="82"/>
      <c r="R1015" s="82"/>
      <c r="S1015" s="82"/>
      <c r="T1015" s="82"/>
      <c r="U1015" s="82"/>
      <c r="V1015" s="82"/>
      <c r="W1015" s="82"/>
      <c r="X1015" s="82"/>
      <c r="Y1015" s="82"/>
      <c r="Z1015" s="82"/>
      <c r="AA1015" s="82"/>
      <c r="AB1015" s="82"/>
      <c r="AC1015" s="82"/>
    </row>
    <row r="1016" spans="1:29" ht="15.75" customHeight="1">
      <c r="A1016" s="82"/>
      <c r="B1016" s="82"/>
      <c r="C1016" s="82"/>
      <c r="D1016" s="82"/>
      <c r="E1016" s="82"/>
      <c r="F1016" s="82"/>
      <c r="G1016" s="82"/>
      <c r="H1016" s="82"/>
      <c r="I1016" s="82"/>
      <c r="J1016" s="82"/>
      <c r="K1016" s="82"/>
      <c r="L1016" s="82"/>
      <c r="M1016" s="82"/>
      <c r="N1016" s="82"/>
      <c r="O1016" s="82"/>
      <c r="P1016" s="82"/>
      <c r="Q1016" s="82"/>
      <c r="R1016" s="82"/>
      <c r="S1016" s="82"/>
      <c r="T1016" s="82"/>
      <c r="U1016" s="82"/>
      <c r="V1016" s="82"/>
      <c r="W1016" s="82"/>
      <c r="X1016" s="82"/>
      <c r="Y1016" s="82"/>
      <c r="Z1016" s="82"/>
      <c r="AA1016" s="82"/>
      <c r="AB1016" s="82"/>
      <c r="AC1016" s="82"/>
    </row>
    <row r="1017" spans="1:29" ht="15.75" customHeight="1">
      <c r="A1017" s="82"/>
      <c r="B1017" s="82"/>
      <c r="C1017" s="82"/>
      <c r="D1017" s="82"/>
      <c r="E1017" s="82"/>
      <c r="F1017" s="82"/>
      <c r="G1017" s="82"/>
      <c r="H1017" s="82"/>
      <c r="I1017" s="82"/>
      <c r="J1017" s="82"/>
      <c r="K1017" s="82"/>
      <c r="L1017" s="82"/>
      <c r="M1017" s="82"/>
      <c r="N1017" s="82"/>
      <c r="O1017" s="82"/>
      <c r="P1017" s="82"/>
      <c r="Q1017" s="82"/>
      <c r="R1017" s="82"/>
      <c r="S1017" s="82"/>
      <c r="T1017" s="82"/>
      <c r="U1017" s="82"/>
      <c r="V1017" s="82"/>
      <c r="W1017" s="82"/>
      <c r="X1017" s="82"/>
      <c r="Y1017" s="82"/>
      <c r="Z1017" s="82"/>
      <c r="AA1017" s="82"/>
      <c r="AB1017" s="82"/>
      <c r="AC1017" s="82"/>
    </row>
  </sheetData>
  <mergeCells count="99">
    <mergeCell ref="C87:C88"/>
    <mergeCell ref="D87:D88"/>
    <mergeCell ref="E87:E88"/>
    <mergeCell ref="A110:A132"/>
    <mergeCell ref="B114:B115"/>
    <mergeCell ref="C114:C115"/>
    <mergeCell ref="D114:D115"/>
    <mergeCell ref="A83:A104"/>
    <mergeCell ref="B87:B88"/>
    <mergeCell ref="E89:E98"/>
    <mergeCell ref="E99:E104"/>
    <mergeCell ref="E114:E115"/>
    <mergeCell ref="E116:E125"/>
    <mergeCell ref="A14:A24"/>
    <mergeCell ref="A26:A36"/>
    <mergeCell ref="B30:B31"/>
    <mergeCell ref="C30:C31"/>
    <mergeCell ref="D30:D31"/>
    <mergeCell ref="C14:W14"/>
    <mergeCell ref="C15:G15"/>
    <mergeCell ref="F17:G17"/>
    <mergeCell ref="B18:B19"/>
    <mergeCell ref="G30:G31"/>
    <mergeCell ref="E30:E31"/>
    <mergeCell ref="H30:W30"/>
    <mergeCell ref="C18:C19"/>
    <mergeCell ref="G18:G19"/>
    <mergeCell ref="D18:D19"/>
    <mergeCell ref="E18:E19"/>
    <mergeCell ref="E69:E70"/>
    <mergeCell ref="E71:E72"/>
    <mergeCell ref="C62:G62"/>
    <mergeCell ref="E47:E48"/>
    <mergeCell ref="E49:E50"/>
    <mergeCell ref="E51:E52"/>
    <mergeCell ref="E53:E54"/>
    <mergeCell ref="E55:E56"/>
    <mergeCell ref="G114:G115"/>
    <mergeCell ref="G142:G143"/>
    <mergeCell ref="C110:W110"/>
    <mergeCell ref="C111:G111"/>
    <mergeCell ref="H114:W114"/>
    <mergeCell ref="A137:W137"/>
    <mergeCell ref="C138:W138"/>
    <mergeCell ref="C139:G139"/>
    <mergeCell ref="H142:W142"/>
    <mergeCell ref="E126:E131"/>
    <mergeCell ref="E142:E143"/>
    <mergeCell ref="A138:A148"/>
    <mergeCell ref="B142:B143"/>
    <mergeCell ref="C142:C143"/>
    <mergeCell ref="D142:D143"/>
    <mergeCell ref="E43:E44"/>
    <mergeCell ref="E45:E46"/>
    <mergeCell ref="G65:G66"/>
    <mergeCell ref="G87:G88"/>
    <mergeCell ref="E75:E76"/>
    <mergeCell ref="E77:E78"/>
    <mergeCell ref="E79:E80"/>
    <mergeCell ref="A82:W82"/>
    <mergeCell ref="C83:W83"/>
    <mergeCell ref="C84:G84"/>
    <mergeCell ref="H87:W87"/>
    <mergeCell ref="H43:W43"/>
    <mergeCell ref="A60:W60"/>
    <mergeCell ref="C61:W61"/>
    <mergeCell ref="E65:E66"/>
    <mergeCell ref="E67:E68"/>
    <mergeCell ref="A38:W38"/>
    <mergeCell ref="C39:W39"/>
    <mergeCell ref="C26:W26"/>
    <mergeCell ref="C27:G27"/>
    <mergeCell ref="F29:G29"/>
    <mergeCell ref="A1:W1"/>
    <mergeCell ref="A2:A12"/>
    <mergeCell ref="C2:W2"/>
    <mergeCell ref="C3:G3"/>
    <mergeCell ref="B6:B7"/>
    <mergeCell ref="C6:C7"/>
    <mergeCell ref="D6:D7"/>
    <mergeCell ref="E6:E7"/>
    <mergeCell ref="G6:G7"/>
    <mergeCell ref="H6:W6"/>
    <mergeCell ref="H18:W18"/>
    <mergeCell ref="H65:W65"/>
    <mergeCell ref="A39:A58"/>
    <mergeCell ref="A61:A80"/>
    <mergeCell ref="C64:D64"/>
    <mergeCell ref="B65:B66"/>
    <mergeCell ref="C65:C66"/>
    <mergeCell ref="D65:D66"/>
    <mergeCell ref="C42:D42"/>
    <mergeCell ref="B43:B44"/>
    <mergeCell ref="C43:C44"/>
    <mergeCell ref="D43:D44"/>
    <mergeCell ref="G43:G44"/>
    <mergeCell ref="C40:G40"/>
    <mergeCell ref="E73:E74"/>
    <mergeCell ref="E57:E58"/>
  </mergeCells>
  <phoneticPr fontId="29" type="noConversion"/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A998"/>
  <sheetViews>
    <sheetView workbookViewId="0">
      <selection sqref="A1:X1"/>
    </sheetView>
  </sheetViews>
  <sheetFormatPr defaultColWidth="12.59765625" defaultRowHeight="15" customHeight="1"/>
  <cols>
    <col min="1" max="1" width="7.59765625" customWidth="1"/>
    <col min="2" max="2" width="13.59765625" customWidth="1"/>
    <col min="3" max="3" width="11.69921875" customWidth="1"/>
    <col min="4" max="4" width="15.5" customWidth="1"/>
    <col min="5" max="5" width="27.3984375" customWidth="1"/>
    <col min="6" max="6" width="19.69921875" customWidth="1"/>
    <col min="7" max="7" width="13.09765625" customWidth="1"/>
    <col min="8" max="8" width="51.3984375" customWidth="1"/>
    <col min="9" max="24" width="6.5" customWidth="1"/>
    <col min="25" max="27" width="9.59765625" customWidth="1"/>
  </cols>
  <sheetData>
    <row r="1" spans="1:27" ht="16.5" customHeight="1">
      <c r="A1" s="249" t="s">
        <v>1654</v>
      </c>
      <c r="B1" s="250"/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  <c r="O1" s="250"/>
      <c r="P1" s="250"/>
      <c r="Q1" s="250"/>
      <c r="R1" s="250"/>
      <c r="S1" s="250"/>
      <c r="T1" s="250"/>
      <c r="U1" s="250"/>
      <c r="V1" s="250"/>
      <c r="W1" s="250"/>
      <c r="X1" s="251"/>
      <c r="Y1" s="16"/>
      <c r="Z1" s="16"/>
      <c r="AA1" s="16"/>
    </row>
    <row r="2" spans="1:27" ht="16.5" customHeight="1">
      <c r="A2" s="271" t="s">
        <v>1655</v>
      </c>
      <c r="B2" s="102" t="s">
        <v>1540</v>
      </c>
      <c r="C2" s="255" t="s">
        <v>1656</v>
      </c>
      <c r="D2" s="214"/>
      <c r="E2" s="214"/>
      <c r="F2" s="214"/>
      <c r="G2" s="214"/>
      <c r="H2" s="214"/>
      <c r="I2" s="215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16"/>
      <c r="Z2" s="16"/>
      <c r="AA2" s="16"/>
    </row>
    <row r="3" spans="1:27" ht="16.5" customHeight="1">
      <c r="A3" s="253"/>
      <c r="B3" s="102" t="s">
        <v>1542</v>
      </c>
      <c r="C3" s="16"/>
      <c r="D3" s="16"/>
      <c r="E3" s="16"/>
      <c r="F3" s="16"/>
      <c r="G3" s="16"/>
      <c r="H3" s="16"/>
      <c r="I3" s="16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16"/>
      <c r="Z3" s="16"/>
      <c r="AA3" s="16"/>
    </row>
    <row r="4" spans="1:27" ht="16.5" customHeight="1">
      <c r="A4" s="253"/>
      <c r="B4" s="102" t="s">
        <v>1544</v>
      </c>
      <c r="C4" s="291" t="s">
        <v>1658</v>
      </c>
      <c r="D4" s="215"/>
      <c r="E4" s="272" t="s">
        <v>1657</v>
      </c>
      <c r="F4" s="214"/>
      <c r="G4" s="214"/>
      <c r="H4" s="214"/>
      <c r="I4" s="214"/>
      <c r="J4" s="214"/>
      <c r="K4" s="215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16"/>
      <c r="Z4" s="16"/>
      <c r="AA4" s="16"/>
    </row>
    <row r="5" spans="1:27" ht="16.5" customHeight="1">
      <c r="A5" s="253"/>
      <c r="B5" s="102" t="s">
        <v>1547</v>
      </c>
      <c r="C5" s="107">
        <v>2</v>
      </c>
      <c r="D5" s="108"/>
      <c r="E5" s="108"/>
      <c r="F5" s="106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16"/>
      <c r="Z5" s="16"/>
      <c r="AA5" s="16"/>
    </row>
    <row r="6" spans="1:27" ht="16.5" customHeight="1">
      <c r="A6" s="253"/>
      <c r="B6" s="257" t="s">
        <v>1550</v>
      </c>
      <c r="C6" s="274" t="s">
        <v>1551</v>
      </c>
      <c r="D6" s="239"/>
      <c r="E6" s="259" t="s">
        <v>1552</v>
      </c>
      <c r="F6" s="259" t="s">
        <v>1553</v>
      </c>
      <c r="G6" s="109" t="s">
        <v>1554</v>
      </c>
      <c r="H6" s="257" t="s">
        <v>1555</v>
      </c>
      <c r="I6" s="247" t="s">
        <v>1556</v>
      </c>
      <c r="J6" s="214"/>
      <c r="K6" s="214"/>
      <c r="L6" s="214"/>
      <c r="M6" s="214"/>
      <c r="N6" s="214"/>
      <c r="O6" s="214"/>
      <c r="P6" s="214"/>
      <c r="Q6" s="214"/>
      <c r="R6" s="214"/>
      <c r="S6" s="214"/>
      <c r="T6" s="214"/>
      <c r="U6" s="214"/>
      <c r="V6" s="214"/>
      <c r="W6" s="214"/>
      <c r="X6" s="215"/>
      <c r="Y6" s="16"/>
      <c r="Z6" s="16"/>
      <c r="AA6" s="16"/>
    </row>
    <row r="7" spans="1:27" ht="16.5" customHeight="1">
      <c r="A7" s="253"/>
      <c r="B7" s="219"/>
      <c r="C7" s="240"/>
      <c r="D7" s="241"/>
      <c r="E7" s="219"/>
      <c r="F7" s="219"/>
      <c r="G7" s="109" t="s">
        <v>1557</v>
      </c>
      <c r="H7" s="219"/>
      <c r="I7" s="109">
        <v>15</v>
      </c>
      <c r="J7" s="109">
        <v>14</v>
      </c>
      <c r="K7" s="109">
        <v>13</v>
      </c>
      <c r="L7" s="109">
        <v>12</v>
      </c>
      <c r="M7" s="109">
        <v>11</v>
      </c>
      <c r="N7" s="109">
        <v>10</v>
      </c>
      <c r="O7" s="109">
        <v>9</v>
      </c>
      <c r="P7" s="109">
        <v>8</v>
      </c>
      <c r="Q7" s="109">
        <v>7</v>
      </c>
      <c r="R7" s="109">
        <v>6</v>
      </c>
      <c r="S7" s="109">
        <v>5</v>
      </c>
      <c r="T7" s="109">
        <v>4</v>
      </c>
      <c r="U7" s="109">
        <v>3</v>
      </c>
      <c r="V7" s="109">
        <v>2</v>
      </c>
      <c r="W7" s="109">
        <v>1</v>
      </c>
      <c r="X7" s="109">
        <v>0</v>
      </c>
      <c r="Y7" s="16"/>
      <c r="Z7" s="16"/>
      <c r="AA7" s="16"/>
    </row>
    <row r="8" spans="1:27" ht="16.5" customHeight="1">
      <c r="A8" s="254"/>
      <c r="B8" s="110">
        <v>1</v>
      </c>
      <c r="C8" s="111" t="s">
        <v>1558</v>
      </c>
      <c r="D8" s="36">
        <v>17999</v>
      </c>
      <c r="E8" s="36" t="s">
        <v>1655</v>
      </c>
      <c r="F8" s="36"/>
      <c r="G8" s="36" t="s">
        <v>1560</v>
      </c>
      <c r="H8" s="36" t="s">
        <v>1659</v>
      </c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16"/>
      <c r="Z8" s="16"/>
      <c r="AA8" s="16"/>
    </row>
    <row r="9" spans="1:27" ht="16.5" customHeight="1">
      <c r="A9" s="134"/>
      <c r="B9" s="110">
        <v>2</v>
      </c>
      <c r="C9" s="111" t="s">
        <v>1562</v>
      </c>
      <c r="D9" s="36">
        <v>18000</v>
      </c>
      <c r="E9" s="36" t="s">
        <v>1655</v>
      </c>
      <c r="F9" s="36"/>
      <c r="G9" s="36" t="s">
        <v>1560</v>
      </c>
      <c r="H9" s="36" t="s">
        <v>1659</v>
      </c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16"/>
      <c r="Z9" s="16"/>
      <c r="AA9" s="16"/>
    </row>
    <row r="10" spans="1:27" ht="16.5" customHeight="1">
      <c r="A10" s="114"/>
      <c r="B10" s="114"/>
      <c r="C10" s="114"/>
      <c r="D10" s="114"/>
      <c r="E10" s="114"/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4"/>
      <c r="S10" s="114"/>
      <c r="T10" s="114"/>
      <c r="U10" s="114"/>
      <c r="V10" s="114"/>
      <c r="W10" s="115"/>
      <c r="X10" s="115"/>
      <c r="Y10" s="16"/>
      <c r="Z10" s="16"/>
      <c r="AA10" s="16"/>
    </row>
    <row r="11" spans="1:27" ht="16.5" customHeight="1">
      <c r="A11" s="249" t="s">
        <v>1866</v>
      </c>
      <c r="B11" s="250"/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1"/>
      <c r="Y11" s="16"/>
      <c r="Z11" s="16"/>
      <c r="AA11" s="16"/>
    </row>
    <row r="12" spans="1:27" ht="16.5" customHeight="1">
      <c r="A12" s="271" t="s">
        <v>1661</v>
      </c>
      <c r="B12" s="158" t="s">
        <v>1540</v>
      </c>
      <c r="C12" s="255" t="s">
        <v>1867</v>
      </c>
      <c r="D12" s="214"/>
      <c r="E12" s="214"/>
      <c r="F12" s="214"/>
      <c r="G12" s="214"/>
      <c r="H12" s="214"/>
      <c r="I12" s="214"/>
      <c r="J12" s="214"/>
      <c r="K12" s="214"/>
      <c r="L12" s="214"/>
      <c r="M12" s="214"/>
      <c r="N12" s="214"/>
      <c r="O12" s="214"/>
      <c r="P12" s="214"/>
      <c r="Q12" s="214"/>
      <c r="R12" s="214"/>
      <c r="S12" s="214"/>
      <c r="T12" s="214"/>
      <c r="U12" s="214"/>
      <c r="V12" s="214"/>
      <c r="W12" s="214"/>
      <c r="X12" s="215"/>
      <c r="Y12" s="16"/>
      <c r="Z12" s="16"/>
      <c r="AA12" s="16"/>
    </row>
    <row r="13" spans="1:27" ht="16.5" customHeight="1">
      <c r="A13" s="253"/>
      <c r="B13" s="158" t="s">
        <v>1542</v>
      </c>
      <c r="C13" s="256" t="s">
        <v>1657</v>
      </c>
      <c r="D13" s="214"/>
      <c r="E13" s="214"/>
      <c r="F13" s="214"/>
      <c r="G13" s="214"/>
      <c r="H13" s="214"/>
      <c r="I13" s="214"/>
      <c r="J13" s="214"/>
      <c r="K13" s="214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214"/>
      <c r="X13" s="215"/>
      <c r="Y13" s="16"/>
      <c r="Z13" s="16"/>
      <c r="AA13" s="16"/>
    </row>
    <row r="14" spans="1:27" ht="16.5" customHeight="1">
      <c r="A14" s="253"/>
      <c r="B14" s="158" t="s">
        <v>1544</v>
      </c>
      <c r="C14" s="104" t="s">
        <v>1663</v>
      </c>
      <c r="D14" s="105" t="s">
        <v>1868</v>
      </c>
      <c r="E14" s="16"/>
      <c r="F14" s="106" t="s">
        <v>1869</v>
      </c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16"/>
      <c r="Z14" s="16"/>
      <c r="AA14" s="16"/>
    </row>
    <row r="15" spans="1:27" ht="16.5" customHeight="1">
      <c r="A15" s="253"/>
      <c r="B15" s="158" t="s">
        <v>1547</v>
      </c>
      <c r="C15" s="256" t="s">
        <v>1870</v>
      </c>
      <c r="D15" s="214"/>
      <c r="E15" s="215"/>
      <c r="F15" s="106" t="s">
        <v>1871</v>
      </c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16"/>
      <c r="Z15" s="16"/>
      <c r="AA15" s="16"/>
    </row>
    <row r="16" spans="1:27" ht="16.5" customHeight="1">
      <c r="A16" s="253"/>
      <c r="B16" s="284" t="s">
        <v>1550</v>
      </c>
      <c r="C16" s="274" t="s">
        <v>1551</v>
      </c>
      <c r="D16" s="239"/>
      <c r="E16" s="259" t="s">
        <v>1552</v>
      </c>
      <c r="F16" s="259" t="s">
        <v>1553</v>
      </c>
      <c r="G16" s="109" t="s">
        <v>1554</v>
      </c>
      <c r="H16" s="257" t="s">
        <v>1555</v>
      </c>
      <c r="I16" s="247" t="s">
        <v>1556</v>
      </c>
      <c r="J16" s="214"/>
      <c r="K16" s="214"/>
      <c r="L16" s="214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5"/>
      <c r="Y16" s="16"/>
      <c r="Z16" s="16"/>
      <c r="AA16" s="16"/>
    </row>
    <row r="17" spans="1:27" ht="16.5" customHeight="1">
      <c r="A17" s="253"/>
      <c r="B17" s="285"/>
      <c r="C17" s="240"/>
      <c r="D17" s="241"/>
      <c r="E17" s="219"/>
      <c r="F17" s="219"/>
      <c r="G17" s="109" t="s">
        <v>1557</v>
      </c>
      <c r="H17" s="219"/>
      <c r="I17" s="109">
        <v>15</v>
      </c>
      <c r="J17" s="109">
        <v>14</v>
      </c>
      <c r="K17" s="109">
        <v>13</v>
      </c>
      <c r="L17" s="109">
        <v>12</v>
      </c>
      <c r="M17" s="109">
        <v>11</v>
      </c>
      <c r="N17" s="109">
        <v>10</v>
      </c>
      <c r="O17" s="109">
        <v>9</v>
      </c>
      <c r="P17" s="109">
        <v>8</v>
      </c>
      <c r="Q17" s="109">
        <v>7</v>
      </c>
      <c r="R17" s="109">
        <v>6</v>
      </c>
      <c r="S17" s="109">
        <v>5</v>
      </c>
      <c r="T17" s="109">
        <v>4</v>
      </c>
      <c r="U17" s="109">
        <v>3</v>
      </c>
      <c r="V17" s="109">
        <v>2</v>
      </c>
      <c r="W17" s="109">
        <v>1</v>
      </c>
      <c r="X17" s="109">
        <v>0</v>
      </c>
      <c r="Y17" s="16"/>
      <c r="Z17" s="16"/>
      <c r="AA17" s="16"/>
    </row>
    <row r="18" spans="1:27" ht="16.5" customHeight="1">
      <c r="A18" s="253"/>
      <c r="B18" s="159">
        <v>1</v>
      </c>
      <c r="C18" s="138" t="s">
        <v>1558</v>
      </c>
      <c r="D18" s="287">
        <v>18001</v>
      </c>
      <c r="E18" s="137" t="s">
        <v>1599</v>
      </c>
      <c r="F18" s="288" t="s">
        <v>1781</v>
      </c>
      <c r="G18" s="137" t="s">
        <v>1560</v>
      </c>
      <c r="H18" s="137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16"/>
      <c r="Z18" s="16"/>
      <c r="AA18" s="16"/>
    </row>
    <row r="19" spans="1:27" ht="16.5" customHeight="1">
      <c r="A19" s="253"/>
      <c r="B19" s="159">
        <v>2</v>
      </c>
      <c r="C19" s="138" t="s">
        <v>1562</v>
      </c>
      <c r="D19" s="218"/>
      <c r="E19" s="137" t="s">
        <v>1667</v>
      </c>
      <c r="F19" s="218"/>
      <c r="G19" s="137" t="s">
        <v>1560</v>
      </c>
      <c r="H19" s="137" t="s">
        <v>1872</v>
      </c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16"/>
      <c r="Z19" s="16"/>
      <c r="AA19" s="16"/>
    </row>
    <row r="20" spans="1:27" ht="16.5" customHeight="1">
      <c r="A20" s="253"/>
      <c r="B20" s="159">
        <v>3</v>
      </c>
      <c r="C20" s="138" t="s">
        <v>1568</v>
      </c>
      <c r="D20" s="219"/>
      <c r="E20" s="137" t="s">
        <v>1873</v>
      </c>
      <c r="F20" s="219"/>
      <c r="G20" s="137" t="s">
        <v>1560</v>
      </c>
      <c r="H20" s="137" t="s">
        <v>1874</v>
      </c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16"/>
      <c r="Z20" s="16"/>
      <c r="AA20" s="16"/>
    </row>
    <row r="21" spans="1:27" ht="16.5" customHeight="1">
      <c r="A21" s="253"/>
      <c r="B21" s="159">
        <v>4</v>
      </c>
      <c r="C21" s="138" t="s">
        <v>1571</v>
      </c>
      <c r="D21" s="287">
        <f>D18+3</f>
        <v>18004</v>
      </c>
      <c r="E21" s="137" t="s">
        <v>1599</v>
      </c>
      <c r="F21" s="288" t="s">
        <v>1782</v>
      </c>
      <c r="G21" s="137" t="s">
        <v>1560</v>
      </c>
      <c r="H21" s="137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16"/>
      <c r="Z21" s="16"/>
      <c r="AA21" s="16"/>
    </row>
    <row r="22" spans="1:27" ht="16.5" customHeight="1">
      <c r="A22" s="253"/>
      <c r="B22" s="159">
        <v>5</v>
      </c>
      <c r="C22" s="138" t="s">
        <v>1573</v>
      </c>
      <c r="D22" s="218"/>
      <c r="E22" s="137" t="s">
        <v>1667</v>
      </c>
      <c r="F22" s="218"/>
      <c r="G22" s="137" t="s">
        <v>1560</v>
      </c>
      <c r="H22" s="137" t="s">
        <v>1875</v>
      </c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16"/>
      <c r="Z22" s="16"/>
      <c r="AA22" s="16"/>
    </row>
    <row r="23" spans="1:27" ht="16.5" customHeight="1">
      <c r="A23" s="253"/>
      <c r="B23" s="159">
        <v>6</v>
      </c>
      <c r="C23" s="138" t="s">
        <v>1670</v>
      </c>
      <c r="D23" s="219"/>
      <c r="E23" s="137" t="s">
        <v>1873</v>
      </c>
      <c r="F23" s="219"/>
      <c r="G23" s="137" t="s">
        <v>1560</v>
      </c>
      <c r="H23" s="137" t="s">
        <v>1874</v>
      </c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16"/>
      <c r="Z23" s="16"/>
      <c r="AA23" s="16"/>
    </row>
    <row r="24" spans="1:27" ht="16.5" customHeight="1">
      <c r="A24" s="253"/>
      <c r="B24" s="159">
        <v>7</v>
      </c>
      <c r="C24" s="138" t="s">
        <v>1672</v>
      </c>
      <c r="D24" s="287">
        <f>D21+3</f>
        <v>18007</v>
      </c>
      <c r="E24" s="137" t="s">
        <v>1599</v>
      </c>
      <c r="F24" s="288" t="s">
        <v>1785</v>
      </c>
      <c r="G24" s="137" t="s">
        <v>1560</v>
      </c>
      <c r="H24" s="137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16"/>
      <c r="Z24" s="16"/>
      <c r="AA24" s="16"/>
    </row>
    <row r="25" spans="1:27" ht="16.5" customHeight="1">
      <c r="A25" s="253"/>
      <c r="B25" s="159">
        <v>8</v>
      </c>
      <c r="C25" s="138" t="s">
        <v>1673</v>
      </c>
      <c r="D25" s="218"/>
      <c r="E25" s="137" t="s">
        <v>1667</v>
      </c>
      <c r="F25" s="218"/>
      <c r="G25" s="137" t="s">
        <v>1560</v>
      </c>
      <c r="H25" s="137" t="s">
        <v>1876</v>
      </c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16"/>
      <c r="Z25" s="16"/>
      <c r="AA25" s="16"/>
    </row>
    <row r="26" spans="1:27" ht="16.5" customHeight="1">
      <c r="A26" s="253"/>
      <c r="B26" s="159">
        <v>9</v>
      </c>
      <c r="C26" s="138" t="s">
        <v>1675</v>
      </c>
      <c r="D26" s="219"/>
      <c r="E26" s="137" t="s">
        <v>1873</v>
      </c>
      <c r="F26" s="219"/>
      <c r="G26" s="137" t="s">
        <v>1560</v>
      </c>
      <c r="H26" s="137" t="s">
        <v>1874</v>
      </c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16"/>
      <c r="Z26" s="16"/>
      <c r="AA26" s="16"/>
    </row>
    <row r="27" spans="1:27" ht="16.5" customHeight="1">
      <c r="A27" s="253"/>
      <c r="B27" s="159">
        <v>10</v>
      </c>
      <c r="C27" s="138" t="s">
        <v>1676</v>
      </c>
      <c r="D27" s="287">
        <f>D24+3</f>
        <v>18010</v>
      </c>
      <c r="E27" s="137" t="s">
        <v>1599</v>
      </c>
      <c r="F27" s="288" t="s">
        <v>1790</v>
      </c>
      <c r="G27" s="137" t="s">
        <v>1560</v>
      </c>
      <c r="H27" s="137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16"/>
      <c r="Z27" s="16"/>
      <c r="AA27" s="16"/>
    </row>
    <row r="28" spans="1:27" ht="16.5" customHeight="1">
      <c r="A28" s="253"/>
      <c r="B28" s="159">
        <v>11</v>
      </c>
      <c r="C28" s="138" t="s">
        <v>1678</v>
      </c>
      <c r="D28" s="218"/>
      <c r="E28" s="137" t="s">
        <v>1667</v>
      </c>
      <c r="F28" s="218"/>
      <c r="G28" s="137" t="s">
        <v>1560</v>
      </c>
      <c r="H28" s="137" t="s">
        <v>1877</v>
      </c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16"/>
      <c r="Z28" s="16"/>
      <c r="AA28" s="16"/>
    </row>
    <row r="29" spans="1:27" ht="16.5" customHeight="1">
      <c r="A29" s="253"/>
      <c r="B29" s="159">
        <v>12</v>
      </c>
      <c r="C29" s="138" t="s">
        <v>1679</v>
      </c>
      <c r="D29" s="219"/>
      <c r="E29" s="137" t="s">
        <v>1873</v>
      </c>
      <c r="F29" s="219"/>
      <c r="G29" s="137" t="s">
        <v>1560</v>
      </c>
      <c r="H29" s="137" t="s">
        <v>1874</v>
      </c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16"/>
      <c r="Z29" s="16"/>
      <c r="AA29" s="16"/>
    </row>
    <row r="30" spans="1:27" ht="16.5" customHeight="1">
      <c r="A30" s="253"/>
      <c r="B30" s="159">
        <v>13</v>
      </c>
      <c r="C30" s="138" t="s">
        <v>1681</v>
      </c>
      <c r="D30" s="287">
        <f>D27+3</f>
        <v>18013</v>
      </c>
      <c r="E30" s="137" t="s">
        <v>1599</v>
      </c>
      <c r="F30" s="288" t="s">
        <v>1791</v>
      </c>
      <c r="G30" s="137" t="s">
        <v>1560</v>
      </c>
      <c r="H30" s="137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16"/>
      <c r="Z30" s="16"/>
      <c r="AA30" s="16"/>
    </row>
    <row r="31" spans="1:27" ht="16.5" customHeight="1">
      <c r="A31" s="253"/>
      <c r="B31" s="159">
        <v>14</v>
      </c>
      <c r="C31" s="138" t="s">
        <v>1682</v>
      </c>
      <c r="D31" s="218"/>
      <c r="E31" s="137" t="s">
        <v>1667</v>
      </c>
      <c r="F31" s="218"/>
      <c r="G31" s="137" t="s">
        <v>1560</v>
      </c>
      <c r="H31" s="137" t="s">
        <v>1878</v>
      </c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16"/>
      <c r="Z31" s="16"/>
      <c r="AA31" s="16"/>
    </row>
    <row r="32" spans="1:27" ht="16.5" customHeight="1">
      <c r="A32" s="253"/>
      <c r="B32" s="159">
        <v>15</v>
      </c>
      <c r="C32" s="138" t="s">
        <v>1684</v>
      </c>
      <c r="D32" s="219"/>
      <c r="E32" s="137" t="s">
        <v>1873</v>
      </c>
      <c r="F32" s="219"/>
      <c r="G32" s="137" t="s">
        <v>1560</v>
      </c>
      <c r="H32" s="137" t="s">
        <v>1874</v>
      </c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16"/>
      <c r="Z32" s="16"/>
      <c r="AA32" s="16"/>
    </row>
    <row r="33" spans="1:27" ht="16.5" customHeight="1">
      <c r="A33" s="253"/>
      <c r="B33" s="159">
        <v>16</v>
      </c>
      <c r="C33" s="138" t="s">
        <v>1685</v>
      </c>
      <c r="D33" s="287">
        <f>D30+3</f>
        <v>18016</v>
      </c>
      <c r="E33" s="137" t="s">
        <v>1599</v>
      </c>
      <c r="F33" s="288" t="s">
        <v>1794</v>
      </c>
      <c r="G33" s="137" t="s">
        <v>1560</v>
      </c>
      <c r="H33" s="137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16"/>
      <c r="Z33" s="16"/>
      <c r="AA33" s="16"/>
    </row>
    <row r="34" spans="1:27" ht="16.5" customHeight="1">
      <c r="A34" s="253"/>
      <c r="B34" s="159">
        <v>17</v>
      </c>
      <c r="C34" s="138" t="s">
        <v>1687</v>
      </c>
      <c r="D34" s="218"/>
      <c r="E34" s="137" t="s">
        <v>1667</v>
      </c>
      <c r="F34" s="218"/>
      <c r="G34" s="137" t="s">
        <v>1560</v>
      </c>
      <c r="H34" s="137" t="s">
        <v>1879</v>
      </c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16"/>
      <c r="Z34" s="16"/>
      <c r="AA34" s="16"/>
    </row>
    <row r="35" spans="1:27" ht="16.5" customHeight="1">
      <c r="A35" s="253"/>
      <c r="B35" s="159">
        <v>18</v>
      </c>
      <c r="C35" s="138" t="s">
        <v>1688</v>
      </c>
      <c r="D35" s="219"/>
      <c r="E35" s="137" t="s">
        <v>1873</v>
      </c>
      <c r="F35" s="219"/>
      <c r="G35" s="137" t="s">
        <v>1560</v>
      </c>
      <c r="H35" s="137" t="s">
        <v>1874</v>
      </c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16"/>
      <c r="Z35" s="16"/>
      <c r="AA35" s="16"/>
    </row>
    <row r="36" spans="1:27" ht="16.5" customHeight="1">
      <c r="A36" s="253"/>
      <c r="B36" s="150">
        <v>19</v>
      </c>
      <c r="C36" s="111" t="s">
        <v>1690</v>
      </c>
      <c r="D36" s="286">
        <f>D33+3</f>
        <v>18019</v>
      </c>
      <c r="E36" s="53" t="s">
        <v>1599</v>
      </c>
      <c r="F36" s="265" t="s">
        <v>1795</v>
      </c>
      <c r="G36" s="53" t="s">
        <v>1560</v>
      </c>
      <c r="H36" s="53" t="s">
        <v>1601</v>
      </c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16"/>
      <c r="Z36" s="16"/>
      <c r="AA36" s="16"/>
    </row>
    <row r="37" spans="1:27" ht="16.5" customHeight="1">
      <c r="A37" s="253"/>
      <c r="B37" s="150">
        <v>20</v>
      </c>
      <c r="C37" s="111" t="s">
        <v>1691</v>
      </c>
      <c r="D37" s="218"/>
      <c r="E37" s="53" t="s">
        <v>1667</v>
      </c>
      <c r="F37" s="218"/>
      <c r="G37" s="53" t="s">
        <v>1560</v>
      </c>
      <c r="H37" s="53" t="s">
        <v>1880</v>
      </c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16"/>
      <c r="Z37" s="16"/>
      <c r="AA37" s="16"/>
    </row>
    <row r="38" spans="1:27" ht="16.5" customHeight="1">
      <c r="A38" s="253"/>
      <c r="B38" s="150">
        <v>21</v>
      </c>
      <c r="C38" s="111" t="s">
        <v>1693</v>
      </c>
      <c r="D38" s="219"/>
      <c r="E38" s="53" t="s">
        <v>1873</v>
      </c>
      <c r="F38" s="219"/>
      <c r="G38" s="53" t="s">
        <v>1560</v>
      </c>
      <c r="H38" s="53" t="s">
        <v>1881</v>
      </c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16"/>
      <c r="Z38" s="16"/>
      <c r="AA38" s="16"/>
    </row>
    <row r="39" spans="1:27" ht="16.5" customHeight="1">
      <c r="A39" s="253"/>
      <c r="B39" s="150">
        <v>22</v>
      </c>
      <c r="C39" s="110" t="s">
        <v>1694</v>
      </c>
      <c r="D39" s="286">
        <f>D36+3</f>
        <v>18022</v>
      </c>
      <c r="E39" s="69" t="s">
        <v>1599</v>
      </c>
      <c r="F39" s="266" t="s">
        <v>1882</v>
      </c>
      <c r="G39" s="135" t="s">
        <v>1560</v>
      </c>
      <c r="H39" s="160" t="s">
        <v>1601</v>
      </c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36"/>
      <c r="Y39" s="16"/>
      <c r="Z39" s="16"/>
      <c r="AA39" s="16"/>
    </row>
    <row r="40" spans="1:27" ht="16.5" customHeight="1">
      <c r="A40" s="253"/>
      <c r="B40" s="150">
        <v>23</v>
      </c>
      <c r="C40" s="110" t="s">
        <v>1696</v>
      </c>
      <c r="D40" s="218"/>
      <c r="E40" s="74" t="s">
        <v>1667</v>
      </c>
      <c r="F40" s="218"/>
      <c r="G40" s="161" t="s">
        <v>1560</v>
      </c>
      <c r="H40" s="161" t="s">
        <v>1883</v>
      </c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36"/>
      <c r="Y40" s="16"/>
      <c r="Z40" s="16"/>
      <c r="AA40" s="16"/>
    </row>
    <row r="41" spans="1:27" ht="16.5" customHeight="1">
      <c r="A41" s="253"/>
      <c r="B41" s="150">
        <v>24</v>
      </c>
      <c r="C41" s="110" t="s">
        <v>1697</v>
      </c>
      <c r="D41" s="219"/>
      <c r="E41" s="74" t="s">
        <v>1873</v>
      </c>
      <c r="F41" s="219"/>
      <c r="G41" s="161" t="s">
        <v>1560</v>
      </c>
      <c r="H41" s="36" t="s">
        <v>1874</v>
      </c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36"/>
      <c r="Y41" s="16"/>
      <c r="Z41" s="16"/>
      <c r="AA41" s="16"/>
    </row>
    <row r="42" spans="1:27" ht="16.5" customHeight="1">
      <c r="A42" s="253"/>
      <c r="B42" s="150">
        <v>25</v>
      </c>
      <c r="C42" s="110" t="s">
        <v>1699</v>
      </c>
      <c r="D42" s="286">
        <f>D39+3</f>
        <v>18025</v>
      </c>
      <c r="E42" s="74" t="s">
        <v>1599</v>
      </c>
      <c r="F42" s="267" t="s">
        <v>1884</v>
      </c>
      <c r="G42" s="135" t="s">
        <v>1560</v>
      </c>
      <c r="H42" s="161" t="s">
        <v>1601</v>
      </c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36"/>
      <c r="Y42" s="16"/>
      <c r="Z42" s="16"/>
      <c r="AA42" s="16"/>
    </row>
    <row r="43" spans="1:27" ht="16.5" customHeight="1">
      <c r="A43" s="253"/>
      <c r="B43" s="150">
        <v>26</v>
      </c>
      <c r="C43" s="110" t="s">
        <v>1700</v>
      </c>
      <c r="D43" s="218"/>
      <c r="E43" s="74" t="s">
        <v>1667</v>
      </c>
      <c r="F43" s="218"/>
      <c r="G43" s="161" t="s">
        <v>1560</v>
      </c>
      <c r="H43" s="161" t="s">
        <v>1883</v>
      </c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36"/>
      <c r="Y43" s="16"/>
      <c r="Z43" s="16"/>
      <c r="AA43" s="16"/>
    </row>
    <row r="44" spans="1:27" ht="16.5" customHeight="1">
      <c r="A44" s="253"/>
      <c r="B44" s="150">
        <v>27</v>
      </c>
      <c r="C44" s="110" t="s">
        <v>1702</v>
      </c>
      <c r="D44" s="219"/>
      <c r="E44" s="74" t="s">
        <v>1873</v>
      </c>
      <c r="F44" s="219"/>
      <c r="G44" s="161" t="s">
        <v>1560</v>
      </c>
      <c r="H44" s="36" t="s">
        <v>1874</v>
      </c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36"/>
      <c r="Y44" s="16"/>
      <c r="Z44" s="16"/>
      <c r="AA44" s="16"/>
    </row>
    <row r="45" spans="1:27" ht="16.5" customHeight="1">
      <c r="A45" s="253"/>
      <c r="B45" s="150">
        <v>28</v>
      </c>
      <c r="C45" s="110" t="s">
        <v>1703</v>
      </c>
      <c r="D45" s="286">
        <f>D42+3</f>
        <v>18028</v>
      </c>
      <c r="E45" s="74" t="s">
        <v>1599</v>
      </c>
      <c r="F45" s="267" t="s">
        <v>1885</v>
      </c>
      <c r="G45" s="135" t="s">
        <v>1560</v>
      </c>
      <c r="H45" s="161" t="s">
        <v>1601</v>
      </c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36"/>
      <c r="Y45" s="16"/>
      <c r="Z45" s="16"/>
      <c r="AA45" s="16"/>
    </row>
    <row r="46" spans="1:27" ht="16.5" customHeight="1">
      <c r="A46" s="253"/>
      <c r="B46" s="150">
        <v>29</v>
      </c>
      <c r="C46" s="110" t="s">
        <v>1705</v>
      </c>
      <c r="D46" s="218"/>
      <c r="E46" s="74" t="s">
        <v>1667</v>
      </c>
      <c r="F46" s="218"/>
      <c r="G46" s="161" t="s">
        <v>1560</v>
      </c>
      <c r="H46" s="161" t="s">
        <v>1883</v>
      </c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36"/>
      <c r="Y46" s="16"/>
      <c r="Z46" s="16"/>
      <c r="AA46" s="16"/>
    </row>
    <row r="47" spans="1:27" ht="16.5" customHeight="1">
      <c r="A47" s="253"/>
      <c r="B47" s="150">
        <v>30</v>
      </c>
      <c r="C47" s="110" t="s">
        <v>1706</v>
      </c>
      <c r="D47" s="219"/>
      <c r="E47" s="74" t="s">
        <v>1873</v>
      </c>
      <c r="F47" s="219"/>
      <c r="G47" s="161" t="s">
        <v>1560</v>
      </c>
      <c r="H47" s="36" t="s">
        <v>1874</v>
      </c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36"/>
      <c r="Y47" s="16"/>
      <c r="Z47" s="16"/>
      <c r="AA47" s="16"/>
    </row>
    <row r="48" spans="1:27" ht="16.5" customHeight="1">
      <c r="A48" s="253"/>
      <c r="B48" s="150">
        <v>31</v>
      </c>
      <c r="C48" s="110" t="s">
        <v>1761</v>
      </c>
      <c r="D48" s="286">
        <f>D45+3</f>
        <v>18031</v>
      </c>
      <c r="E48" s="74" t="s">
        <v>1599</v>
      </c>
      <c r="F48" s="267" t="s">
        <v>1886</v>
      </c>
      <c r="G48" s="135" t="s">
        <v>1560</v>
      </c>
      <c r="H48" s="161" t="s">
        <v>1601</v>
      </c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36"/>
      <c r="Y48" s="16"/>
      <c r="Z48" s="16"/>
      <c r="AA48" s="16"/>
    </row>
    <row r="49" spans="1:27" ht="16.5" customHeight="1">
      <c r="A49" s="253"/>
      <c r="B49" s="150">
        <v>32</v>
      </c>
      <c r="C49" s="110" t="s">
        <v>1763</v>
      </c>
      <c r="D49" s="218"/>
      <c r="E49" s="74" t="s">
        <v>1667</v>
      </c>
      <c r="F49" s="218"/>
      <c r="G49" s="161" t="s">
        <v>1560</v>
      </c>
      <c r="H49" s="161" t="s">
        <v>1883</v>
      </c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36"/>
      <c r="Y49" s="16"/>
      <c r="Z49" s="16"/>
      <c r="AA49" s="16"/>
    </row>
    <row r="50" spans="1:27" ht="16.5" customHeight="1">
      <c r="A50" s="253"/>
      <c r="B50" s="150">
        <v>33</v>
      </c>
      <c r="C50" s="110" t="s">
        <v>1887</v>
      </c>
      <c r="D50" s="219"/>
      <c r="E50" s="74" t="s">
        <v>1873</v>
      </c>
      <c r="F50" s="219"/>
      <c r="G50" s="161" t="s">
        <v>1560</v>
      </c>
      <c r="H50" s="36" t="s">
        <v>1874</v>
      </c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36"/>
      <c r="Y50" s="16"/>
      <c r="Z50" s="16"/>
      <c r="AA50" s="16"/>
    </row>
    <row r="51" spans="1:27" ht="16.5" customHeight="1">
      <c r="A51" s="253"/>
      <c r="B51" s="150">
        <v>34</v>
      </c>
      <c r="C51" s="110" t="s">
        <v>1888</v>
      </c>
      <c r="D51" s="286">
        <f>D48+3</f>
        <v>18034</v>
      </c>
      <c r="E51" s="74" t="s">
        <v>1599</v>
      </c>
      <c r="F51" s="267" t="s">
        <v>1889</v>
      </c>
      <c r="G51" s="135" t="s">
        <v>1560</v>
      </c>
      <c r="H51" s="161" t="s">
        <v>1601</v>
      </c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36"/>
      <c r="Y51" s="16"/>
      <c r="Z51" s="16"/>
      <c r="AA51" s="16"/>
    </row>
    <row r="52" spans="1:27" ht="16.5" customHeight="1">
      <c r="A52" s="253"/>
      <c r="B52" s="150">
        <v>35</v>
      </c>
      <c r="C52" s="110" t="s">
        <v>1890</v>
      </c>
      <c r="D52" s="218"/>
      <c r="E52" s="74" t="s">
        <v>1667</v>
      </c>
      <c r="F52" s="218"/>
      <c r="G52" s="161" t="s">
        <v>1560</v>
      </c>
      <c r="H52" s="161" t="s">
        <v>1883</v>
      </c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36"/>
      <c r="Y52" s="16"/>
      <c r="Z52" s="16"/>
      <c r="AA52" s="16"/>
    </row>
    <row r="53" spans="1:27" ht="16.5" customHeight="1">
      <c r="A53" s="253"/>
      <c r="B53" s="150">
        <v>36</v>
      </c>
      <c r="C53" s="110" t="s">
        <v>1891</v>
      </c>
      <c r="D53" s="219"/>
      <c r="E53" s="74" t="s">
        <v>1873</v>
      </c>
      <c r="F53" s="219"/>
      <c r="G53" s="161" t="s">
        <v>1560</v>
      </c>
      <c r="H53" s="36" t="s">
        <v>1874</v>
      </c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36"/>
      <c r="Y53" s="16"/>
      <c r="Z53" s="16"/>
      <c r="AA53" s="16"/>
    </row>
    <row r="54" spans="1:27" ht="16.5" customHeight="1">
      <c r="A54" s="253"/>
      <c r="B54" s="150">
        <v>37</v>
      </c>
      <c r="C54" s="110" t="s">
        <v>1892</v>
      </c>
      <c r="D54" s="286">
        <f>D51+3</f>
        <v>18037</v>
      </c>
      <c r="E54" s="74" t="s">
        <v>1599</v>
      </c>
      <c r="F54" s="267" t="s">
        <v>1893</v>
      </c>
      <c r="G54" s="135" t="s">
        <v>1560</v>
      </c>
      <c r="H54" s="161" t="s">
        <v>1601</v>
      </c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36"/>
      <c r="Y54" s="16"/>
      <c r="Z54" s="16"/>
      <c r="AA54" s="16"/>
    </row>
    <row r="55" spans="1:27" ht="16.5" customHeight="1">
      <c r="A55" s="253"/>
      <c r="B55" s="150">
        <v>38</v>
      </c>
      <c r="C55" s="110" t="s">
        <v>1894</v>
      </c>
      <c r="D55" s="218"/>
      <c r="E55" s="74" t="s">
        <v>1667</v>
      </c>
      <c r="F55" s="218"/>
      <c r="G55" s="161" t="s">
        <v>1560</v>
      </c>
      <c r="H55" s="161" t="s">
        <v>1883</v>
      </c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36"/>
      <c r="Y55" s="16"/>
      <c r="Z55" s="16"/>
      <c r="AA55" s="16"/>
    </row>
    <row r="56" spans="1:27" ht="16.5" customHeight="1">
      <c r="A56" s="253"/>
      <c r="B56" s="150">
        <v>39</v>
      </c>
      <c r="C56" s="110" t="s">
        <v>1895</v>
      </c>
      <c r="D56" s="219"/>
      <c r="E56" s="74" t="s">
        <v>1873</v>
      </c>
      <c r="F56" s="219"/>
      <c r="G56" s="161" t="s">
        <v>1560</v>
      </c>
      <c r="H56" s="36" t="s">
        <v>1874</v>
      </c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36"/>
      <c r="Y56" s="16"/>
      <c r="Z56" s="16"/>
      <c r="AA56" s="16"/>
    </row>
    <row r="57" spans="1:27" ht="16.5" customHeight="1">
      <c r="A57" s="253"/>
      <c r="B57" s="150">
        <v>40</v>
      </c>
      <c r="C57" s="110" t="s">
        <v>1896</v>
      </c>
      <c r="D57" s="286">
        <f>D54+3</f>
        <v>18040</v>
      </c>
      <c r="E57" s="74" t="s">
        <v>1599</v>
      </c>
      <c r="F57" s="267" t="s">
        <v>1897</v>
      </c>
      <c r="G57" s="135" t="s">
        <v>1560</v>
      </c>
      <c r="H57" s="161" t="s">
        <v>1601</v>
      </c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36"/>
      <c r="Y57" s="16"/>
      <c r="Z57" s="16"/>
      <c r="AA57" s="16"/>
    </row>
    <row r="58" spans="1:27" ht="16.5" customHeight="1">
      <c r="A58" s="253"/>
      <c r="B58" s="150">
        <v>41</v>
      </c>
      <c r="C58" s="110" t="s">
        <v>1898</v>
      </c>
      <c r="D58" s="218"/>
      <c r="E58" s="74" t="s">
        <v>1667</v>
      </c>
      <c r="F58" s="218"/>
      <c r="G58" s="161" t="s">
        <v>1560</v>
      </c>
      <c r="H58" s="161" t="s">
        <v>1883</v>
      </c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36"/>
      <c r="Y58" s="16"/>
      <c r="Z58" s="16"/>
      <c r="AA58" s="16"/>
    </row>
    <row r="59" spans="1:27" ht="16.5" customHeight="1">
      <c r="A59" s="253"/>
      <c r="B59" s="150">
        <v>42</v>
      </c>
      <c r="C59" s="110" t="s">
        <v>1899</v>
      </c>
      <c r="D59" s="219"/>
      <c r="E59" s="74" t="s">
        <v>1873</v>
      </c>
      <c r="F59" s="219"/>
      <c r="G59" s="161" t="s">
        <v>1560</v>
      </c>
      <c r="H59" s="36" t="s">
        <v>1874</v>
      </c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36"/>
      <c r="Y59" s="16"/>
      <c r="Z59" s="16"/>
      <c r="AA59" s="16"/>
    </row>
    <row r="60" spans="1:27" ht="16.5" customHeight="1">
      <c r="A60" s="253"/>
      <c r="B60" s="159">
        <v>43</v>
      </c>
      <c r="C60" s="137" t="s">
        <v>1900</v>
      </c>
      <c r="D60" s="287">
        <f>D57+3</f>
        <v>18043</v>
      </c>
      <c r="E60" s="162" t="s">
        <v>1599</v>
      </c>
      <c r="F60" s="292" t="s">
        <v>1901</v>
      </c>
      <c r="G60" s="137" t="s">
        <v>1560</v>
      </c>
      <c r="H60" s="163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36"/>
      <c r="Y60" s="16"/>
      <c r="Z60" s="16"/>
      <c r="AA60" s="16"/>
    </row>
    <row r="61" spans="1:27" ht="16.5" customHeight="1">
      <c r="A61" s="253"/>
      <c r="B61" s="159">
        <v>44</v>
      </c>
      <c r="C61" s="137" t="s">
        <v>1902</v>
      </c>
      <c r="D61" s="218"/>
      <c r="E61" s="162" t="s">
        <v>1667</v>
      </c>
      <c r="F61" s="218"/>
      <c r="G61" s="163" t="s">
        <v>1560</v>
      </c>
      <c r="H61" s="163" t="s">
        <v>1883</v>
      </c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36"/>
      <c r="Y61" s="16"/>
      <c r="Z61" s="16"/>
      <c r="AA61" s="16"/>
    </row>
    <row r="62" spans="1:27" ht="16.5" customHeight="1">
      <c r="A62" s="254"/>
      <c r="B62" s="159">
        <v>45</v>
      </c>
      <c r="C62" s="137" t="s">
        <v>1903</v>
      </c>
      <c r="D62" s="219"/>
      <c r="E62" s="162" t="s">
        <v>1873</v>
      </c>
      <c r="F62" s="219"/>
      <c r="G62" s="163" t="s">
        <v>1560</v>
      </c>
      <c r="H62" s="137" t="s">
        <v>1874</v>
      </c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36"/>
      <c r="Y62" s="16"/>
      <c r="Z62" s="16"/>
      <c r="AA62" s="16"/>
    </row>
    <row r="63" spans="1:27" ht="16.5" customHeight="1">
      <c r="A63" s="114"/>
      <c r="B63" s="114"/>
      <c r="C63" s="114"/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5"/>
      <c r="X63" s="115"/>
      <c r="Y63" s="16"/>
      <c r="Z63" s="16"/>
      <c r="AA63" s="16"/>
    </row>
    <row r="64" spans="1:27" ht="16.5" customHeight="1">
      <c r="A64" s="249" t="s">
        <v>1660</v>
      </c>
      <c r="B64" s="250"/>
      <c r="C64" s="250"/>
      <c r="D64" s="250"/>
      <c r="E64" s="250"/>
      <c r="F64" s="250"/>
      <c r="G64" s="250"/>
      <c r="H64" s="250"/>
      <c r="I64" s="250"/>
      <c r="J64" s="250"/>
      <c r="K64" s="250"/>
      <c r="L64" s="250"/>
      <c r="M64" s="250"/>
      <c r="N64" s="250"/>
      <c r="O64" s="250"/>
      <c r="P64" s="250"/>
      <c r="Q64" s="250"/>
      <c r="R64" s="250"/>
      <c r="S64" s="250"/>
      <c r="T64" s="250"/>
      <c r="U64" s="250"/>
      <c r="V64" s="250"/>
      <c r="W64" s="250"/>
      <c r="X64" s="251"/>
      <c r="Y64" s="16"/>
      <c r="Z64" s="16"/>
      <c r="AA64" s="16"/>
    </row>
    <row r="65" spans="1:27" ht="16.5" customHeight="1">
      <c r="A65" s="271" t="s">
        <v>1661</v>
      </c>
      <c r="B65" s="158" t="s">
        <v>1540</v>
      </c>
      <c r="C65" s="255" t="s">
        <v>1662</v>
      </c>
      <c r="D65" s="214"/>
      <c r="E65" s="214"/>
      <c r="F65" s="214"/>
      <c r="G65" s="214"/>
      <c r="H65" s="214"/>
      <c r="I65" s="214"/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4"/>
      <c r="X65" s="215"/>
      <c r="Y65" s="16"/>
      <c r="Z65" s="16"/>
      <c r="AA65" s="16"/>
    </row>
    <row r="66" spans="1:27" ht="16.5" customHeight="1">
      <c r="A66" s="253"/>
      <c r="B66" s="158" t="s">
        <v>1542</v>
      </c>
      <c r="C66" s="256" t="s">
        <v>1657</v>
      </c>
      <c r="D66" s="214"/>
      <c r="E66" s="214"/>
      <c r="F66" s="214"/>
      <c r="G66" s="214"/>
      <c r="H66" s="214"/>
      <c r="I66" s="214"/>
      <c r="J66" s="214"/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14"/>
      <c r="W66" s="214"/>
      <c r="X66" s="215"/>
      <c r="Y66" s="16"/>
      <c r="Z66" s="16"/>
      <c r="AA66" s="16"/>
    </row>
    <row r="67" spans="1:27" ht="16.5" customHeight="1">
      <c r="A67" s="253"/>
      <c r="B67" s="158" t="s">
        <v>1544</v>
      </c>
      <c r="C67" s="104" t="s">
        <v>1904</v>
      </c>
      <c r="D67" s="105" t="s">
        <v>1905</v>
      </c>
      <c r="E67" s="16"/>
      <c r="F67" s="106" t="s">
        <v>1906</v>
      </c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16"/>
      <c r="Z67" s="16"/>
      <c r="AA67" s="16"/>
    </row>
    <row r="68" spans="1:27" ht="16.5" customHeight="1">
      <c r="A68" s="253"/>
      <c r="B68" s="158" t="s">
        <v>1547</v>
      </c>
      <c r="C68" s="107" t="s">
        <v>1666</v>
      </c>
      <c r="D68" s="108"/>
      <c r="E68" s="108"/>
      <c r="F68" s="106" t="s">
        <v>1780</v>
      </c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16"/>
      <c r="Z68" s="16"/>
      <c r="AA68" s="16"/>
    </row>
    <row r="69" spans="1:27" ht="16.5" customHeight="1">
      <c r="A69" s="253"/>
      <c r="B69" s="284" t="s">
        <v>1550</v>
      </c>
      <c r="C69" s="274" t="s">
        <v>1551</v>
      </c>
      <c r="D69" s="239"/>
      <c r="E69" s="259" t="s">
        <v>1552</v>
      </c>
      <c r="F69" s="259" t="s">
        <v>1553</v>
      </c>
      <c r="G69" s="109" t="s">
        <v>1554</v>
      </c>
      <c r="H69" s="257" t="s">
        <v>1555</v>
      </c>
      <c r="I69" s="247" t="s">
        <v>1556</v>
      </c>
      <c r="J69" s="214"/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4"/>
      <c r="X69" s="215"/>
      <c r="Y69" s="16"/>
      <c r="Z69" s="16"/>
      <c r="AA69" s="16"/>
    </row>
    <row r="70" spans="1:27" ht="16.5" customHeight="1">
      <c r="A70" s="253"/>
      <c r="B70" s="285"/>
      <c r="C70" s="240"/>
      <c r="D70" s="241"/>
      <c r="E70" s="219"/>
      <c r="F70" s="219"/>
      <c r="G70" s="109" t="s">
        <v>1557</v>
      </c>
      <c r="H70" s="219"/>
      <c r="I70" s="109">
        <v>15</v>
      </c>
      <c r="J70" s="109">
        <v>14</v>
      </c>
      <c r="K70" s="109">
        <v>13</v>
      </c>
      <c r="L70" s="109">
        <v>12</v>
      </c>
      <c r="M70" s="109">
        <v>11</v>
      </c>
      <c r="N70" s="109">
        <v>10</v>
      </c>
      <c r="O70" s="109">
        <v>9</v>
      </c>
      <c r="P70" s="109">
        <v>8</v>
      </c>
      <c r="Q70" s="109">
        <v>7</v>
      </c>
      <c r="R70" s="109">
        <v>6</v>
      </c>
      <c r="S70" s="109">
        <v>5</v>
      </c>
      <c r="T70" s="109">
        <v>4</v>
      </c>
      <c r="U70" s="109">
        <v>3</v>
      </c>
      <c r="V70" s="109">
        <v>2</v>
      </c>
      <c r="W70" s="109">
        <v>1</v>
      </c>
      <c r="X70" s="109">
        <v>0</v>
      </c>
      <c r="Y70" s="16"/>
      <c r="Z70" s="16"/>
      <c r="AA70" s="16"/>
    </row>
    <row r="71" spans="1:27" ht="16.5" customHeight="1">
      <c r="A71" s="253"/>
      <c r="B71" s="150">
        <v>1</v>
      </c>
      <c r="C71" s="111" t="s">
        <v>1558</v>
      </c>
      <c r="D71" s="286">
        <v>18501</v>
      </c>
      <c r="E71" s="36" t="s">
        <v>1599</v>
      </c>
      <c r="F71" s="265" t="s">
        <v>1800</v>
      </c>
      <c r="G71" s="135" t="s">
        <v>1560</v>
      </c>
      <c r="H71" s="36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36"/>
      <c r="Y71" s="16"/>
      <c r="Z71" s="16"/>
      <c r="AA71" s="16"/>
    </row>
    <row r="72" spans="1:27" ht="15.75" customHeight="1">
      <c r="A72" s="253"/>
      <c r="B72" s="150">
        <v>2</v>
      </c>
      <c r="C72" s="110" t="s">
        <v>1562</v>
      </c>
      <c r="D72" s="219"/>
      <c r="E72" s="36" t="s">
        <v>1667</v>
      </c>
      <c r="F72" s="219"/>
      <c r="G72" s="36" t="s">
        <v>1560</v>
      </c>
      <c r="H72" s="164" t="s">
        <v>1907</v>
      </c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36"/>
      <c r="Y72" s="16"/>
      <c r="Z72" s="16"/>
      <c r="AA72" s="16"/>
    </row>
    <row r="73" spans="1:27" ht="16.5" customHeight="1">
      <c r="A73" s="253"/>
      <c r="B73" s="150">
        <v>3</v>
      </c>
      <c r="C73" s="111" t="s">
        <v>1568</v>
      </c>
      <c r="D73" s="286">
        <f>D71+2</f>
        <v>18503</v>
      </c>
      <c r="E73" s="36" t="s">
        <v>1599</v>
      </c>
      <c r="F73" s="265" t="s">
        <v>1801</v>
      </c>
      <c r="G73" s="135" t="s">
        <v>1560</v>
      </c>
      <c r="H73" s="36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36"/>
      <c r="Y73" s="16"/>
      <c r="Z73" s="16"/>
      <c r="AA73" s="16"/>
    </row>
    <row r="74" spans="1:27" ht="16.5" customHeight="1">
      <c r="A74" s="253"/>
      <c r="B74" s="150">
        <v>4</v>
      </c>
      <c r="C74" s="110" t="s">
        <v>1571</v>
      </c>
      <c r="D74" s="219"/>
      <c r="E74" s="36" t="s">
        <v>1667</v>
      </c>
      <c r="F74" s="219"/>
      <c r="G74" s="36" t="s">
        <v>1560</v>
      </c>
      <c r="H74" s="36" t="s">
        <v>1908</v>
      </c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36"/>
      <c r="Y74" s="16"/>
      <c r="Z74" s="16"/>
      <c r="AA74" s="16"/>
    </row>
    <row r="75" spans="1:27" ht="16.5" customHeight="1">
      <c r="A75" s="253"/>
      <c r="B75" s="150">
        <v>5</v>
      </c>
      <c r="C75" s="111" t="s">
        <v>1573</v>
      </c>
      <c r="D75" s="286">
        <f>D73+2</f>
        <v>18505</v>
      </c>
      <c r="E75" s="36" t="s">
        <v>1599</v>
      </c>
      <c r="F75" s="265" t="s">
        <v>1802</v>
      </c>
      <c r="G75" s="135" t="s">
        <v>1560</v>
      </c>
      <c r="H75" s="36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36"/>
      <c r="Y75" s="16"/>
      <c r="Z75" s="16"/>
      <c r="AA75" s="16"/>
    </row>
    <row r="76" spans="1:27" ht="16.5" customHeight="1">
      <c r="A76" s="253"/>
      <c r="B76" s="150">
        <v>6</v>
      </c>
      <c r="C76" s="110" t="s">
        <v>1670</v>
      </c>
      <c r="D76" s="219"/>
      <c r="E76" s="36" t="s">
        <v>1667</v>
      </c>
      <c r="F76" s="219"/>
      <c r="G76" s="36" t="s">
        <v>1560</v>
      </c>
      <c r="H76" s="36" t="s">
        <v>1909</v>
      </c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36"/>
      <c r="Y76" s="16"/>
      <c r="Z76" s="16"/>
      <c r="AA76" s="16"/>
    </row>
    <row r="77" spans="1:27" ht="16.5" customHeight="1">
      <c r="A77" s="253"/>
      <c r="B77" s="150">
        <v>7</v>
      </c>
      <c r="C77" s="111" t="s">
        <v>1672</v>
      </c>
      <c r="D77" s="286">
        <f>D75+2</f>
        <v>18507</v>
      </c>
      <c r="E77" s="36" t="s">
        <v>1599</v>
      </c>
      <c r="F77" s="265" t="s">
        <v>1803</v>
      </c>
      <c r="G77" s="135" t="s">
        <v>1560</v>
      </c>
      <c r="H77" s="36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36"/>
      <c r="Y77" s="16"/>
      <c r="Z77" s="16"/>
      <c r="AA77" s="16"/>
    </row>
    <row r="78" spans="1:27" ht="16.5" customHeight="1">
      <c r="A78" s="253"/>
      <c r="B78" s="150">
        <v>8</v>
      </c>
      <c r="C78" s="110" t="s">
        <v>1673</v>
      </c>
      <c r="D78" s="219"/>
      <c r="E78" s="36" t="s">
        <v>1667</v>
      </c>
      <c r="F78" s="219"/>
      <c r="G78" s="36" t="s">
        <v>1560</v>
      </c>
      <c r="H78" s="36" t="s">
        <v>1910</v>
      </c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36"/>
      <c r="Y78" s="16"/>
      <c r="Z78" s="16"/>
      <c r="AA78" s="16"/>
    </row>
    <row r="79" spans="1:27" ht="16.5" customHeight="1">
      <c r="A79" s="253"/>
      <c r="B79" s="150">
        <v>9</v>
      </c>
      <c r="C79" s="111" t="s">
        <v>1675</v>
      </c>
      <c r="D79" s="286">
        <f>D77+2</f>
        <v>18509</v>
      </c>
      <c r="E79" s="36" t="s">
        <v>1599</v>
      </c>
      <c r="F79" s="265" t="s">
        <v>1804</v>
      </c>
      <c r="G79" s="135" t="s">
        <v>1560</v>
      </c>
      <c r="H79" s="36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36"/>
      <c r="Y79" s="16"/>
      <c r="Z79" s="16"/>
      <c r="AA79" s="16"/>
    </row>
    <row r="80" spans="1:27" ht="16.5" customHeight="1">
      <c r="A80" s="253"/>
      <c r="B80" s="150">
        <v>10</v>
      </c>
      <c r="C80" s="110" t="s">
        <v>1676</v>
      </c>
      <c r="D80" s="219"/>
      <c r="E80" s="36" t="s">
        <v>1667</v>
      </c>
      <c r="F80" s="219"/>
      <c r="G80" s="36" t="s">
        <v>1560</v>
      </c>
      <c r="H80" s="36" t="s">
        <v>1911</v>
      </c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36"/>
      <c r="Y80" s="16"/>
      <c r="Z80" s="16"/>
      <c r="AA80" s="16"/>
    </row>
    <row r="81" spans="1:27" ht="16.5" customHeight="1">
      <c r="A81" s="253"/>
      <c r="B81" s="150">
        <v>11</v>
      </c>
      <c r="C81" s="111" t="s">
        <v>1678</v>
      </c>
      <c r="D81" s="286">
        <f>D79+2</f>
        <v>18511</v>
      </c>
      <c r="E81" s="36" t="s">
        <v>1599</v>
      </c>
      <c r="F81" s="265" t="s">
        <v>1805</v>
      </c>
      <c r="G81" s="135" t="s">
        <v>1560</v>
      </c>
      <c r="H81" s="36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36"/>
      <c r="Y81" s="16"/>
      <c r="Z81" s="16"/>
      <c r="AA81" s="16"/>
    </row>
    <row r="82" spans="1:27" ht="16.5" customHeight="1">
      <c r="A82" s="253"/>
      <c r="B82" s="150">
        <v>12</v>
      </c>
      <c r="C82" s="111" t="s">
        <v>1679</v>
      </c>
      <c r="D82" s="219"/>
      <c r="E82" s="36" t="s">
        <v>1667</v>
      </c>
      <c r="F82" s="219"/>
      <c r="G82" s="36" t="s">
        <v>1560</v>
      </c>
      <c r="H82" s="36" t="s">
        <v>1912</v>
      </c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36"/>
      <c r="Y82" s="16"/>
      <c r="Z82" s="16"/>
      <c r="AA82" s="16"/>
    </row>
    <row r="83" spans="1:27" ht="16.5" customHeight="1">
      <c r="A83" s="253"/>
      <c r="B83" s="150">
        <v>13</v>
      </c>
      <c r="C83" s="111" t="s">
        <v>1681</v>
      </c>
      <c r="D83" s="286">
        <f>D81+2</f>
        <v>18513</v>
      </c>
      <c r="E83" s="36" t="s">
        <v>1599</v>
      </c>
      <c r="F83" s="265" t="s">
        <v>1806</v>
      </c>
      <c r="G83" s="135" t="s">
        <v>1560</v>
      </c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36"/>
      <c r="U83" s="74"/>
      <c r="V83" s="74"/>
      <c r="W83" s="74"/>
      <c r="X83" s="36"/>
      <c r="Y83" s="16"/>
      <c r="Z83" s="16"/>
      <c r="AA83" s="16"/>
    </row>
    <row r="84" spans="1:27" ht="16.5" customHeight="1">
      <c r="A84" s="254"/>
      <c r="B84" s="150">
        <v>14</v>
      </c>
      <c r="C84" s="111" t="s">
        <v>1682</v>
      </c>
      <c r="D84" s="219"/>
      <c r="E84" s="36" t="s">
        <v>1667</v>
      </c>
      <c r="F84" s="219"/>
      <c r="G84" s="36" t="s">
        <v>1560</v>
      </c>
      <c r="H84" s="36" t="s">
        <v>1913</v>
      </c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36"/>
      <c r="U84" s="74"/>
      <c r="V84" s="74"/>
      <c r="W84" s="74"/>
      <c r="X84" s="36"/>
      <c r="Y84" s="16"/>
      <c r="Z84" s="16"/>
      <c r="AA84" s="16"/>
    </row>
    <row r="85" spans="1:27" ht="16.5" customHeight="1">
      <c r="A85" s="114"/>
      <c r="B85" s="114"/>
      <c r="C85" s="114"/>
      <c r="D85" s="114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5"/>
      <c r="X85" s="115"/>
      <c r="Y85" s="16"/>
      <c r="Z85" s="16"/>
      <c r="AA85" s="16"/>
    </row>
    <row r="86" spans="1:27" ht="16.5" customHeight="1">
      <c r="A86" s="249" t="s">
        <v>1914</v>
      </c>
      <c r="B86" s="250"/>
      <c r="C86" s="250"/>
      <c r="D86" s="250"/>
      <c r="E86" s="250"/>
      <c r="F86" s="250"/>
      <c r="G86" s="250"/>
      <c r="H86" s="250"/>
      <c r="I86" s="250"/>
      <c r="J86" s="250"/>
      <c r="K86" s="250"/>
      <c r="L86" s="250"/>
      <c r="M86" s="250"/>
      <c r="N86" s="250"/>
      <c r="O86" s="250"/>
      <c r="P86" s="250"/>
      <c r="Q86" s="250"/>
      <c r="R86" s="250"/>
      <c r="S86" s="250"/>
      <c r="T86" s="250"/>
      <c r="U86" s="250"/>
      <c r="V86" s="250"/>
      <c r="W86" s="250"/>
      <c r="X86" s="251"/>
      <c r="Y86" s="16"/>
      <c r="Z86" s="16"/>
      <c r="AA86" s="16"/>
    </row>
    <row r="87" spans="1:27" ht="16.5" customHeight="1">
      <c r="A87" s="271" t="s">
        <v>1915</v>
      </c>
      <c r="B87" s="102" t="s">
        <v>1540</v>
      </c>
      <c r="C87" s="255" t="s">
        <v>1916</v>
      </c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4"/>
      <c r="X87" s="215"/>
      <c r="Y87" s="16"/>
      <c r="Z87" s="16"/>
      <c r="AA87" s="16"/>
    </row>
    <row r="88" spans="1:27" ht="16.5" customHeight="1">
      <c r="A88" s="253"/>
      <c r="B88" s="102" t="s">
        <v>1542</v>
      </c>
      <c r="C88" s="256" t="s">
        <v>1657</v>
      </c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4"/>
      <c r="X88" s="215"/>
      <c r="Y88" s="16"/>
      <c r="Z88" s="16"/>
      <c r="AA88" s="16"/>
    </row>
    <row r="89" spans="1:27" ht="16.5" customHeight="1">
      <c r="A89" s="253"/>
      <c r="B89" s="102" t="s">
        <v>1544</v>
      </c>
      <c r="C89" s="104" t="s">
        <v>1917</v>
      </c>
      <c r="D89" s="105" t="s">
        <v>1918</v>
      </c>
      <c r="E89" s="16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16"/>
      <c r="Z89" s="16"/>
      <c r="AA89" s="16"/>
    </row>
    <row r="90" spans="1:27" ht="16.5" customHeight="1">
      <c r="A90" s="253"/>
      <c r="B90" s="102" t="s">
        <v>1547</v>
      </c>
      <c r="C90" s="156">
        <v>10</v>
      </c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16"/>
      <c r="Z90" s="16"/>
      <c r="AA90" s="16"/>
    </row>
    <row r="91" spans="1:27" ht="16.5" customHeight="1">
      <c r="A91" s="253"/>
      <c r="B91" s="257" t="s">
        <v>1550</v>
      </c>
      <c r="C91" s="274" t="s">
        <v>1551</v>
      </c>
      <c r="D91" s="239"/>
      <c r="E91" s="259" t="s">
        <v>1552</v>
      </c>
      <c r="F91" s="259" t="s">
        <v>1553</v>
      </c>
      <c r="G91" s="109" t="s">
        <v>1554</v>
      </c>
      <c r="H91" s="257" t="s">
        <v>1555</v>
      </c>
      <c r="I91" s="247" t="s">
        <v>1556</v>
      </c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4"/>
      <c r="X91" s="215"/>
      <c r="Y91" s="16"/>
      <c r="Z91" s="16"/>
      <c r="AA91" s="16"/>
    </row>
    <row r="92" spans="1:27" ht="16.5" customHeight="1">
      <c r="A92" s="253"/>
      <c r="B92" s="219"/>
      <c r="C92" s="240"/>
      <c r="D92" s="241"/>
      <c r="E92" s="219"/>
      <c r="F92" s="219"/>
      <c r="G92" s="109" t="s">
        <v>1557</v>
      </c>
      <c r="H92" s="219"/>
      <c r="I92" s="109">
        <v>15</v>
      </c>
      <c r="J92" s="109">
        <v>14</v>
      </c>
      <c r="K92" s="109">
        <v>13</v>
      </c>
      <c r="L92" s="109">
        <v>12</v>
      </c>
      <c r="M92" s="109">
        <v>11</v>
      </c>
      <c r="N92" s="109">
        <v>10</v>
      </c>
      <c r="O92" s="109">
        <v>9</v>
      </c>
      <c r="P92" s="109">
        <v>8</v>
      </c>
      <c r="Q92" s="109">
        <v>7</v>
      </c>
      <c r="R92" s="109">
        <v>6</v>
      </c>
      <c r="S92" s="109">
        <v>5</v>
      </c>
      <c r="T92" s="109">
        <v>4</v>
      </c>
      <c r="U92" s="109">
        <v>3</v>
      </c>
      <c r="V92" s="109">
        <v>2</v>
      </c>
      <c r="W92" s="109">
        <v>1</v>
      </c>
      <c r="X92" s="109">
        <v>0</v>
      </c>
      <c r="Y92" s="16"/>
      <c r="Z92" s="16"/>
      <c r="AA92" s="16"/>
    </row>
    <row r="93" spans="1:27" ht="16.5" customHeight="1">
      <c r="A93" s="253"/>
      <c r="B93" s="110">
        <v>1</v>
      </c>
      <c r="C93" s="111" t="s">
        <v>1558</v>
      </c>
      <c r="D93" s="36">
        <v>19001</v>
      </c>
      <c r="E93" s="36" t="s">
        <v>1812</v>
      </c>
      <c r="F93" s="36"/>
      <c r="G93" s="36" t="s">
        <v>1560</v>
      </c>
      <c r="H93" s="36" t="s">
        <v>1812</v>
      </c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16"/>
      <c r="Z93" s="16"/>
      <c r="AA93" s="16"/>
    </row>
    <row r="94" spans="1:27" ht="16.5" customHeight="1">
      <c r="A94" s="253"/>
      <c r="B94" s="110">
        <v>2</v>
      </c>
      <c r="C94" s="110" t="s">
        <v>1562</v>
      </c>
      <c r="D94" s="36">
        <v>19002</v>
      </c>
      <c r="E94" s="36" t="s">
        <v>1919</v>
      </c>
      <c r="F94" s="36"/>
      <c r="G94" s="36" t="s">
        <v>1560</v>
      </c>
      <c r="H94" s="36" t="s">
        <v>1816</v>
      </c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16"/>
      <c r="Z94" s="16"/>
      <c r="AA94" s="16"/>
    </row>
    <row r="95" spans="1:27" ht="16.5" customHeight="1">
      <c r="A95" s="253"/>
      <c r="B95" s="110">
        <v>3</v>
      </c>
      <c r="C95" s="110" t="s">
        <v>1568</v>
      </c>
      <c r="D95" s="36">
        <v>19003</v>
      </c>
      <c r="E95" s="36" t="s">
        <v>1817</v>
      </c>
      <c r="F95" s="36"/>
      <c r="G95" s="36" t="s">
        <v>1560</v>
      </c>
      <c r="H95" s="36" t="s">
        <v>1818</v>
      </c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16"/>
      <c r="Z95" s="16"/>
      <c r="AA95" s="16"/>
    </row>
    <row r="96" spans="1:27" ht="16.5" customHeight="1">
      <c r="A96" s="253"/>
      <c r="B96" s="110">
        <v>4</v>
      </c>
      <c r="C96" s="110" t="s">
        <v>1571</v>
      </c>
      <c r="D96" s="36">
        <v>19004</v>
      </c>
      <c r="E96" s="36" t="s">
        <v>1819</v>
      </c>
      <c r="F96" s="36"/>
      <c r="G96" s="36" t="s">
        <v>1560</v>
      </c>
      <c r="H96" s="36" t="s">
        <v>1920</v>
      </c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16"/>
      <c r="Z96" s="16"/>
      <c r="AA96" s="16"/>
    </row>
    <row r="97" spans="1:27" ht="16.5" customHeight="1">
      <c r="A97" s="253"/>
      <c r="B97" s="110">
        <v>5</v>
      </c>
      <c r="C97" s="110" t="s">
        <v>1573</v>
      </c>
      <c r="D97" s="36">
        <v>19005</v>
      </c>
      <c r="E97" s="36" t="s">
        <v>1821</v>
      </c>
      <c r="F97" s="36"/>
      <c r="G97" s="36" t="s">
        <v>1560</v>
      </c>
      <c r="H97" s="36" t="s">
        <v>1921</v>
      </c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16"/>
      <c r="Z97" s="16"/>
      <c r="AA97" s="16"/>
    </row>
    <row r="98" spans="1:27" ht="16.5" customHeight="1">
      <c r="A98" s="253"/>
      <c r="B98" s="110">
        <v>6</v>
      </c>
      <c r="C98" s="110" t="s">
        <v>1670</v>
      </c>
      <c r="D98" s="36">
        <v>19006</v>
      </c>
      <c r="E98" s="36" t="s">
        <v>1823</v>
      </c>
      <c r="F98" s="36"/>
      <c r="G98" s="36" t="s">
        <v>1560</v>
      </c>
      <c r="H98" s="36" t="s">
        <v>1824</v>
      </c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16"/>
      <c r="Z98" s="16"/>
      <c r="AA98" s="16"/>
    </row>
    <row r="99" spans="1:27" ht="16.5" customHeight="1">
      <c r="A99" s="253"/>
      <c r="B99" s="110">
        <v>7</v>
      </c>
      <c r="C99" s="110" t="s">
        <v>1672</v>
      </c>
      <c r="D99" s="36">
        <v>19007</v>
      </c>
      <c r="E99" s="36" t="s">
        <v>1825</v>
      </c>
      <c r="F99" s="36"/>
      <c r="G99" s="36" t="s">
        <v>1560</v>
      </c>
      <c r="H99" s="36" t="s">
        <v>1826</v>
      </c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16"/>
      <c r="Z99" s="16"/>
      <c r="AA99" s="16"/>
    </row>
    <row r="100" spans="1:27" ht="16.5" customHeight="1">
      <c r="A100" s="253"/>
      <c r="B100" s="110">
        <v>8</v>
      </c>
      <c r="C100" s="110" t="s">
        <v>1673</v>
      </c>
      <c r="D100" s="36">
        <v>19008</v>
      </c>
      <c r="E100" s="36" t="s">
        <v>1827</v>
      </c>
      <c r="F100" s="36"/>
      <c r="G100" s="36" t="s">
        <v>1560</v>
      </c>
      <c r="H100" s="36" t="s">
        <v>1828</v>
      </c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16"/>
      <c r="Z100" s="16"/>
      <c r="AA100" s="16"/>
    </row>
    <row r="101" spans="1:27" ht="16.5" customHeight="1">
      <c r="A101" s="253"/>
      <c r="B101" s="110">
        <v>9</v>
      </c>
      <c r="C101" s="110" t="s">
        <v>1675</v>
      </c>
      <c r="D101" s="36">
        <v>19009</v>
      </c>
      <c r="E101" s="36" t="s">
        <v>1589</v>
      </c>
      <c r="F101" s="36" t="s">
        <v>1589</v>
      </c>
      <c r="G101" s="36" t="s">
        <v>1560</v>
      </c>
      <c r="H101" s="36" t="s">
        <v>1589</v>
      </c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16"/>
      <c r="Z101" s="16"/>
      <c r="AA101" s="16"/>
    </row>
    <row r="102" spans="1:27" ht="16.5" customHeight="1">
      <c r="A102" s="254"/>
      <c r="B102" s="110">
        <v>10</v>
      </c>
      <c r="C102" s="110" t="s">
        <v>1676</v>
      </c>
      <c r="D102" s="36">
        <v>19010</v>
      </c>
      <c r="E102" s="36" t="s">
        <v>1589</v>
      </c>
      <c r="F102" s="36" t="s">
        <v>1589</v>
      </c>
      <c r="G102" s="36" t="s">
        <v>1560</v>
      </c>
      <c r="H102" s="36" t="s">
        <v>1589</v>
      </c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16"/>
      <c r="Z102" s="16"/>
      <c r="AA102" s="16"/>
    </row>
    <row r="103" spans="1:27" ht="16.5" customHeight="1">
      <c r="A103" s="114"/>
      <c r="B103" s="114"/>
      <c r="C103" s="114"/>
      <c r="D103" s="114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5"/>
      <c r="X103" s="115"/>
      <c r="Y103" s="16"/>
      <c r="Z103" s="16"/>
      <c r="AA103" s="16"/>
    </row>
    <row r="104" spans="1:27" ht="16.5" customHeight="1">
      <c r="A104" s="271" t="s">
        <v>1922</v>
      </c>
      <c r="B104" s="102" t="s">
        <v>1540</v>
      </c>
      <c r="C104" s="255" t="s">
        <v>1923</v>
      </c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4"/>
      <c r="X104" s="215"/>
      <c r="Y104" s="16"/>
      <c r="Z104" s="16"/>
      <c r="AA104" s="16"/>
    </row>
    <row r="105" spans="1:27" ht="16.5" customHeight="1">
      <c r="A105" s="253"/>
      <c r="B105" s="102" t="s">
        <v>1542</v>
      </c>
      <c r="C105" s="256" t="s">
        <v>1657</v>
      </c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4"/>
      <c r="X105" s="215"/>
      <c r="Y105" s="16"/>
      <c r="Z105" s="16"/>
      <c r="AA105" s="16"/>
    </row>
    <row r="106" spans="1:27" ht="16.5" customHeight="1">
      <c r="A106" s="253"/>
      <c r="B106" s="102" t="s">
        <v>1544</v>
      </c>
      <c r="C106" s="104" t="s">
        <v>1924</v>
      </c>
      <c r="D106" s="105" t="s">
        <v>1925</v>
      </c>
      <c r="E106" s="16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16"/>
      <c r="Z106" s="16"/>
      <c r="AA106" s="16"/>
    </row>
    <row r="107" spans="1:27" ht="16.5" customHeight="1">
      <c r="A107" s="253"/>
      <c r="B107" s="102" t="s">
        <v>1547</v>
      </c>
      <c r="C107" s="156">
        <v>10</v>
      </c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16"/>
      <c r="Z107" s="16"/>
      <c r="AA107" s="16"/>
    </row>
    <row r="108" spans="1:27" ht="16.5" customHeight="1">
      <c r="A108" s="253"/>
      <c r="B108" s="257" t="s">
        <v>1550</v>
      </c>
      <c r="C108" s="274" t="s">
        <v>1551</v>
      </c>
      <c r="D108" s="239"/>
      <c r="E108" s="259" t="s">
        <v>1552</v>
      </c>
      <c r="F108" s="259" t="s">
        <v>1553</v>
      </c>
      <c r="G108" s="109" t="s">
        <v>1554</v>
      </c>
      <c r="H108" s="257" t="s">
        <v>1555</v>
      </c>
      <c r="I108" s="247" t="s">
        <v>1556</v>
      </c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4"/>
      <c r="X108" s="215"/>
      <c r="Y108" s="16"/>
      <c r="Z108" s="16"/>
      <c r="AA108" s="16"/>
    </row>
    <row r="109" spans="1:27" ht="16.5" customHeight="1">
      <c r="A109" s="253"/>
      <c r="B109" s="219"/>
      <c r="C109" s="240"/>
      <c r="D109" s="241"/>
      <c r="E109" s="219"/>
      <c r="F109" s="219"/>
      <c r="G109" s="109" t="s">
        <v>1557</v>
      </c>
      <c r="H109" s="219"/>
      <c r="I109" s="109">
        <v>15</v>
      </c>
      <c r="J109" s="109">
        <v>14</v>
      </c>
      <c r="K109" s="109">
        <v>13</v>
      </c>
      <c r="L109" s="109">
        <v>12</v>
      </c>
      <c r="M109" s="109">
        <v>11</v>
      </c>
      <c r="N109" s="109">
        <v>10</v>
      </c>
      <c r="O109" s="109">
        <v>9</v>
      </c>
      <c r="P109" s="109">
        <v>8</v>
      </c>
      <c r="Q109" s="109">
        <v>7</v>
      </c>
      <c r="R109" s="109">
        <v>6</v>
      </c>
      <c r="S109" s="109">
        <v>5</v>
      </c>
      <c r="T109" s="109">
        <v>4</v>
      </c>
      <c r="U109" s="109">
        <v>3</v>
      </c>
      <c r="V109" s="109">
        <v>2</v>
      </c>
      <c r="W109" s="109">
        <v>1</v>
      </c>
      <c r="X109" s="109">
        <v>0</v>
      </c>
      <c r="Y109" s="16"/>
      <c r="Z109" s="16"/>
      <c r="AA109" s="16"/>
    </row>
    <row r="110" spans="1:27" ht="16.5" customHeight="1">
      <c r="A110" s="253"/>
      <c r="B110" s="110">
        <v>1</v>
      </c>
      <c r="C110" s="111" t="s">
        <v>1558</v>
      </c>
      <c r="D110" s="36">
        <v>19101</v>
      </c>
      <c r="E110" s="36" t="s">
        <v>1812</v>
      </c>
      <c r="F110" s="36"/>
      <c r="G110" s="36" t="s">
        <v>1560</v>
      </c>
      <c r="H110" s="36" t="s">
        <v>1812</v>
      </c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16"/>
      <c r="Z110" s="16"/>
      <c r="AA110" s="16"/>
    </row>
    <row r="111" spans="1:27" ht="16.5" customHeight="1">
      <c r="A111" s="253"/>
      <c r="B111" s="110">
        <v>2</v>
      </c>
      <c r="C111" s="110" t="s">
        <v>1562</v>
      </c>
      <c r="D111" s="36">
        <v>19102</v>
      </c>
      <c r="E111" s="36" t="s">
        <v>1919</v>
      </c>
      <c r="F111" s="36"/>
      <c r="G111" s="36" t="s">
        <v>1560</v>
      </c>
      <c r="H111" s="36" t="s">
        <v>1816</v>
      </c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16"/>
      <c r="Z111" s="16"/>
      <c r="AA111" s="16"/>
    </row>
    <row r="112" spans="1:27" ht="16.5" customHeight="1">
      <c r="A112" s="253"/>
      <c r="B112" s="110">
        <v>3</v>
      </c>
      <c r="C112" s="110" t="s">
        <v>1568</v>
      </c>
      <c r="D112" s="36">
        <v>19103</v>
      </c>
      <c r="E112" s="36" t="s">
        <v>1817</v>
      </c>
      <c r="F112" s="36"/>
      <c r="G112" s="36" t="s">
        <v>1560</v>
      </c>
      <c r="H112" s="36" t="s">
        <v>1818</v>
      </c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16"/>
      <c r="Z112" s="16"/>
      <c r="AA112" s="16"/>
    </row>
    <row r="113" spans="1:27" ht="16.5" customHeight="1">
      <c r="A113" s="253"/>
      <c r="B113" s="110">
        <v>4</v>
      </c>
      <c r="C113" s="110" t="s">
        <v>1571</v>
      </c>
      <c r="D113" s="36">
        <v>19104</v>
      </c>
      <c r="E113" s="36" t="s">
        <v>1819</v>
      </c>
      <c r="F113" s="36"/>
      <c r="G113" s="36" t="s">
        <v>1560</v>
      </c>
      <c r="H113" s="36" t="s">
        <v>1920</v>
      </c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16"/>
      <c r="Z113" s="16"/>
      <c r="AA113" s="16"/>
    </row>
    <row r="114" spans="1:27" ht="16.5" customHeight="1">
      <c r="A114" s="253"/>
      <c r="B114" s="110">
        <v>5</v>
      </c>
      <c r="C114" s="110" t="s">
        <v>1573</v>
      </c>
      <c r="D114" s="36">
        <v>19105</v>
      </c>
      <c r="E114" s="36" t="s">
        <v>1821</v>
      </c>
      <c r="F114" s="36"/>
      <c r="G114" s="36" t="s">
        <v>1560</v>
      </c>
      <c r="H114" s="36" t="s">
        <v>1921</v>
      </c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16"/>
      <c r="Z114" s="16"/>
      <c r="AA114" s="16"/>
    </row>
    <row r="115" spans="1:27" ht="16.5" customHeight="1">
      <c r="A115" s="253"/>
      <c r="B115" s="110">
        <v>6</v>
      </c>
      <c r="C115" s="110" t="s">
        <v>1670</v>
      </c>
      <c r="D115" s="36">
        <v>19106</v>
      </c>
      <c r="E115" s="36" t="s">
        <v>1823</v>
      </c>
      <c r="F115" s="36"/>
      <c r="G115" s="36" t="s">
        <v>1560</v>
      </c>
      <c r="H115" s="36" t="s">
        <v>1824</v>
      </c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16"/>
      <c r="Z115" s="16"/>
      <c r="AA115" s="16"/>
    </row>
    <row r="116" spans="1:27" ht="16.5" customHeight="1">
      <c r="A116" s="253"/>
      <c r="B116" s="110">
        <v>7</v>
      </c>
      <c r="C116" s="110" t="s">
        <v>1672</v>
      </c>
      <c r="D116" s="36">
        <v>19107</v>
      </c>
      <c r="E116" s="36" t="s">
        <v>1825</v>
      </c>
      <c r="F116" s="36"/>
      <c r="G116" s="36" t="s">
        <v>1560</v>
      </c>
      <c r="H116" s="36" t="s">
        <v>1826</v>
      </c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16"/>
      <c r="Z116" s="16"/>
      <c r="AA116" s="16"/>
    </row>
    <row r="117" spans="1:27" ht="16.5" customHeight="1">
      <c r="A117" s="253"/>
      <c r="B117" s="110">
        <v>8</v>
      </c>
      <c r="C117" s="110" t="s">
        <v>1673</v>
      </c>
      <c r="D117" s="36">
        <v>19108</v>
      </c>
      <c r="E117" s="36" t="s">
        <v>1827</v>
      </c>
      <c r="F117" s="36"/>
      <c r="G117" s="36" t="s">
        <v>1560</v>
      </c>
      <c r="H117" s="36" t="s">
        <v>1828</v>
      </c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16"/>
      <c r="Z117" s="16"/>
      <c r="AA117" s="16"/>
    </row>
    <row r="118" spans="1:27" ht="16.5" customHeight="1">
      <c r="A118" s="253"/>
      <c r="B118" s="110">
        <v>9</v>
      </c>
      <c r="C118" s="110" t="s">
        <v>1675</v>
      </c>
      <c r="D118" s="36">
        <v>19109</v>
      </c>
      <c r="E118" s="36" t="s">
        <v>1589</v>
      </c>
      <c r="F118" s="36" t="s">
        <v>1589</v>
      </c>
      <c r="G118" s="36" t="s">
        <v>1560</v>
      </c>
      <c r="H118" s="36" t="s">
        <v>1589</v>
      </c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16"/>
      <c r="Z118" s="16"/>
      <c r="AA118" s="16"/>
    </row>
    <row r="119" spans="1:27" ht="16.5" customHeight="1">
      <c r="A119" s="254"/>
      <c r="B119" s="110">
        <v>10</v>
      </c>
      <c r="C119" s="110" t="s">
        <v>1676</v>
      </c>
      <c r="D119" s="36">
        <v>19110</v>
      </c>
      <c r="E119" s="36" t="s">
        <v>1589</v>
      </c>
      <c r="F119" s="36" t="s">
        <v>1589</v>
      </c>
      <c r="G119" s="36" t="s">
        <v>1560</v>
      </c>
      <c r="H119" s="36" t="s">
        <v>1589</v>
      </c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16"/>
      <c r="Z119" s="16"/>
      <c r="AA119" s="16"/>
    </row>
    <row r="120" spans="1:27" ht="16.5" customHeight="1">
      <c r="A120" s="114"/>
      <c r="B120" s="114"/>
      <c r="C120" s="114"/>
      <c r="D120" s="114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5"/>
      <c r="X120" s="115"/>
      <c r="Y120" s="16"/>
      <c r="Z120" s="16"/>
      <c r="AA120" s="16"/>
    </row>
    <row r="121" spans="1:27" ht="16.5" customHeight="1">
      <c r="A121" s="252" t="s">
        <v>1926</v>
      </c>
      <c r="B121" s="102" t="s">
        <v>1540</v>
      </c>
      <c r="C121" s="255" t="s">
        <v>1927</v>
      </c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4"/>
      <c r="X121" s="215"/>
      <c r="Y121" s="16"/>
      <c r="Z121" s="16"/>
      <c r="AA121" s="16"/>
    </row>
    <row r="122" spans="1:27" ht="16.5" customHeight="1">
      <c r="A122" s="253"/>
      <c r="B122" s="102" t="s">
        <v>1542</v>
      </c>
      <c r="C122" s="256" t="s">
        <v>1657</v>
      </c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4"/>
      <c r="X122" s="215"/>
      <c r="Y122" s="16"/>
      <c r="Z122" s="16"/>
      <c r="AA122" s="16"/>
    </row>
    <row r="123" spans="1:27" ht="16.5" customHeight="1">
      <c r="A123" s="253"/>
      <c r="B123" s="102" t="s">
        <v>1544</v>
      </c>
      <c r="C123" s="104" t="s">
        <v>1928</v>
      </c>
      <c r="D123" s="105" t="s">
        <v>1929</v>
      </c>
      <c r="E123" s="16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16"/>
      <c r="Z123" s="16"/>
      <c r="AA123" s="16"/>
    </row>
    <row r="124" spans="1:27" ht="16.5" customHeight="1">
      <c r="A124" s="253"/>
      <c r="B124" s="102" t="s">
        <v>1547</v>
      </c>
      <c r="C124" s="156">
        <v>5</v>
      </c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16"/>
      <c r="Z124" s="16"/>
      <c r="AA124" s="16"/>
    </row>
    <row r="125" spans="1:27" ht="16.5" customHeight="1">
      <c r="A125" s="253"/>
      <c r="B125" s="257" t="s">
        <v>1550</v>
      </c>
      <c r="C125" s="274" t="s">
        <v>1551</v>
      </c>
      <c r="D125" s="239"/>
      <c r="E125" s="259" t="s">
        <v>1552</v>
      </c>
      <c r="F125" s="259" t="s">
        <v>1553</v>
      </c>
      <c r="G125" s="109" t="s">
        <v>1554</v>
      </c>
      <c r="H125" s="257" t="s">
        <v>1555</v>
      </c>
      <c r="I125" s="247" t="s">
        <v>1556</v>
      </c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5"/>
      <c r="Y125" s="16"/>
      <c r="Z125" s="16"/>
      <c r="AA125" s="16"/>
    </row>
    <row r="126" spans="1:27" ht="16.5" customHeight="1">
      <c r="A126" s="253"/>
      <c r="B126" s="219"/>
      <c r="C126" s="240"/>
      <c r="D126" s="241"/>
      <c r="E126" s="219"/>
      <c r="F126" s="219"/>
      <c r="G126" s="109" t="s">
        <v>1557</v>
      </c>
      <c r="H126" s="219"/>
      <c r="I126" s="109">
        <v>15</v>
      </c>
      <c r="J126" s="109">
        <v>14</v>
      </c>
      <c r="K126" s="109">
        <v>13</v>
      </c>
      <c r="L126" s="109">
        <v>12</v>
      </c>
      <c r="M126" s="109">
        <v>11</v>
      </c>
      <c r="N126" s="109">
        <v>10</v>
      </c>
      <c r="O126" s="109">
        <v>9</v>
      </c>
      <c r="P126" s="109">
        <v>8</v>
      </c>
      <c r="Q126" s="109">
        <v>7</v>
      </c>
      <c r="R126" s="109">
        <v>6</v>
      </c>
      <c r="S126" s="109">
        <v>5</v>
      </c>
      <c r="T126" s="109">
        <v>4</v>
      </c>
      <c r="U126" s="109">
        <v>3</v>
      </c>
      <c r="V126" s="109">
        <v>2</v>
      </c>
      <c r="W126" s="109">
        <v>1</v>
      </c>
      <c r="X126" s="109">
        <v>0</v>
      </c>
      <c r="Y126" s="16"/>
      <c r="Z126" s="16"/>
      <c r="AA126" s="16"/>
    </row>
    <row r="127" spans="1:27" ht="16.5" customHeight="1">
      <c r="A127" s="253"/>
      <c r="B127" s="110">
        <v>1</v>
      </c>
      <c r="C127" s="111" t="s">
        <v>1558</v>
      </c>
      <c r="D127" s="36">
        <v>19201</v>
      </c>
      <c r="E127" s="36" t="s">
        <v>1930</v>
      </c>
      <c r="F127" s="36"/>
      <c r="G127" s="36" t="s">
        <v>1560</v>
      </c>
      <c r="H127" s="36" t="s">
        <v>1931</v>
      </c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16"/>
      <c r="Z127" s="16"/>
      <c r="AA127" s="16"/>
    </row>
    <row r="128" spans="1:27" ht="16.5" customHeight="1">
      <c r="A128" s="253"/>
      <c r="B128" s="110">
        <v>2</v>
      </c>
      <c r="C128" s="110" t="s">
        <v>1562</v>
      </c>
      <c r="D128" s="36">
        <v>19202</v>
      </c>
      <c r="E128" s="36" t="s">
        <v>1812</v>
      </c>
      <c r="F128" s="36"/>
      <c r="G128" s="36" t="s">
        <v>1560</v>
      </c>
      <c r="H128" s="36" t="s">
        <v>1932</v>
      </c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16"/>
      <c r="Z128" s="16"/>
      <c r="AA128" s="16"/>
    </row>
    <row r="129" spans="1:27" ht="16.5" customHeight="1">
      <c r="A129" s="253"/>
      <c r="B129" s="110">
        <v>3</v>
      </c>
      <c r="C129" s="110" t="s">
        <v>1568</v>
      </c>
      <c r="D129" s="36">
        <v>19203</v>
      </c>
      <c r="E129" s="36" t="s">
        <v>1933</v>
      </c>
      <c r="F129" s="36"/>
      <c r="G129" s="36" t="s">
        <v>1560</v>
      </c>
      <c r="H129" s="36" t="s">
        <v>1816</v>
      </c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16"/>
      <c r="Z129" s="16"/>
      <c r="AA129" s="16"/>
    </row>
    <row r="130" spans="1:27" ht="16.5" customHeight="1">
      <c r="A130" s="253"/>
      <c r="B130" s="110">
        <v>4</v>
      </c>
      <c r="C130" s="110" t="s">
        <v>1571</v>
      </c>
      <c r="D130" s="36">
        <v>19204</v>
      </c>
      <c r="E130" s="36" t="s">
        <v>1934</v>
      </c>
      <c r="F130" s="36"/>
      <c r="G130" s="36" t="s">
        <v>1560</v>
      </c>
      <c r="H130" s="36" t="s">
        <v>1935</v>
      </c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16"/>
      <c r="Z130" s="16"/>
      <c r="AA130" s="16"/>
    </row>
    <row r="131" spans="1:27" ht="16.5" customHeight="1">
      <c r="A131" s="254"/>
      <c r="B131" s="110">
        <v>5</v>
      </c>
      <c r="C131" s="110" t="s">
        <v>1573</v>
      </c>
      <c r="D131" s="36">
        <v>19205</v>
      </c>
      <c r="E131" s="36" t="s">
        <v>1589</v>
      </c>
      <c r="F131" s="36" t="s">
        <v>1589</v>
      </c>
      <c r="G131" s="36" t="s">
        <v>1560</v>
      </c>
      <c r="H131" s="36" t="s">
        <v>1589</v>
      </c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16"/>
      <c r="Z131" s="16"/>
      <c r="AA131" s="16"/>
    </row>
    <row r="132" spans="1:27" ht="16.5" customHeight="1">
      <c r="A132" s="114"/>
      <c r="B132" s="114"/>
      <c r="C132" s="114"/>
      <c r="D132" s="114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4"/>
      <c r="S132" s="114"/>
      <c r="T132" s="114"/>
      <c r="U132" s="114"/>
      <c r="V132" s="114"/>
      <c r="W132" s="115"/>
      <c r="X132" s="115"/>
      <c r="Y132" s="16"/>
      <c r="Z132" s="16"/>
      <c r="AA132" s="16"/>
    </row>
    <row r="133" spans="1:27" ht="16.5" customHeight="1">
      <c r="A133" s="249" t="s">
        <v>1936</v>
      </c>
      <c r="B133" s="250"/>
      <c r="C133" s="250"/>
      <c r="D133" s="250"/>
      <c r="E133" s="250"/>
      <c r="F133" s="250"/>
      <c r="G133" s="250"/>
      <c r="H133" s="250"/>
      <c r="I133" s="250"/>
      <c r="J133" s="250"/>
      <c r="K133" s="250"/>
      <c r="L133" s="250"/>
      <c r="M133" s="250"/>
      <c r="N133" s="250"/>
      <c r="O133" s="250"/>
      <c r="P133" s="250"/>
      <c r="Q133" s="250"/>
      <c r="R133" s="250"/>
      <c r="S133" s="250"/>
      <c r="T133" s="250"/>
      <c r="U133" s="250"/>
      <c r="V133" s="250"/>
      <c r="W133" s="250"/>
      <c r="X133" s="251"/>
      <c r="Y133" s="16"/>
      <c r="Z133" s="16"/>
      <c r="AA133" s="16"/>
    </row>
    <row r="134" spans="1:27" ht="16.5" customHeight="1">
      <c r="A134" s="252" t="s">
        <v>1926</v>
      </c>
      <c r="B134" s="165" t="s">
        <v>1540</v>
      </c>
      <c r="C134" s="255" t="s">
        <v>1937</v>
      </c>
      <c r="D134" s="214"/>
      <c r="E134" s="214"/>
      <c r="F134" s="214"/>
      <c r="G134" s="214"/>
      <c r="H134" s="214"/>
      <c r="I134" s="214"/>
      <c r="J134" s="214"/>
      <c r="K134" s="214"/>
      <c r="L134" s="214"/>
      <c r="M134" s="214"/>
      <c r="N134" s="214"/>
      <c r="O134" s="214"/>
      <c r="P134" s="214"/>
      <c r="Q134" s="214"/>
      <c r="R134" s="214"/>
      <c r="S134" s="214"/>
      <c r="T134" s="214"/>
      <c r="U134" s="214"/>
      <c r="V134" s="214"/>
      <c r="W134" s="214"/>
      <c r="X134" s="215"/>
      <c r="Y134" s="16"/>
      <c r="Z134" s="16"/>
      <c r="AA134" s="16"/>
    </row>
    <row r="135" spans="1:27" ht="16.5" customHeight="1">
      <c r="A135" s="253"/>
      <c r="B135" s="165" t="s">
        <v>1542</v>
      </c>
      <c r="C135" s="256" t="s">
        <v>1657</v>
      </c>
      <c r="D135" s="214"/>
      <c r="E135" s="214"/>
      <c r="F135" s="214"/>
      <c r="G135" s="214"/>
      <c r="H135" s="214"/>
      <c r="I135" s="214"/>
      <c r="J135" s="214"/>
      <c r="K135" s="214"/>
      <c r="L135" s="214"/>
      <c r="M135" s="214"/>
      <c r="N135" s="214"/>
      <c r="O135" s="214"/>
      <c r="P135" s="214"/>
      <c r="Q135" s="214"/>
      <c r="R135" s="214"/>
      <c r="S135" s="214"/>
      <c r="T135" s="214"/>
      <c r="U135" s="214"/>
      <c r="V135" s="214"/>
      <c r="W135" s="214"/>
      <c r="X135" s="215"/>
      <c r="Y135" s="16"/>
      <c r="Z135" s="16"/>
      <c r="AA135" s="16"/>
    </row>
    <row r="136" spans="1:27" ht="16.5" customHeight="1">
      <c r="A136" s="253"/>
      <c r="B136" s="165" t="s">
        <v>1544</v>
      </c>
      <c r="C136" s="104" t="s">
        <v>1938</v>
      </c>
      <c r="D136" s="105"/>
      <c r="E136" s="16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16"/>
      <c r="Z136" s="16"/>
      <c r="AA136" s="16"/>
    </row>
    <row r="137" spans="1:27" ht="16.5" customHeight="1">
      <c r="A137" s="253"/>
      <c r="B137" s="165" t="s">
        <v>1547</v>
      </c>
      <c r="C137" s="156">
        <v>1</v>
      </c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16"/>
      <c r="Z137" s="16"/>
      <c r="AA137" s="16"/>
    </row>
    <row r="138" spans="1:27" ht="16.5" customHeight="1">
      <c r="A138" s="253"/>
      <c r="B138" s="293" t="s">
        <v>1550</v>
      </c>
      <c r="C138" s="274" t="s">
        <v>1551</v>
      </c>
      <c r="D138" s="239"/>
      <c r="E138" s="259" t="s">
        <v>1552</v>
      </c>
      <c r="F138" s="259" t="s">
        <v>1553</v>
      </c>
      <c r="G138" s="109" t="s">
        <v>1554</v>
      </c>
      <c r="H138" s="257" t="s">
        <v>1555</v>
      </c>
      <c r="I138" s="247" t="s">
        <v>1556</v>
      </c>
      <c r="J138" s="214"/>
      <c r="K138" s="214"/>
      <c r="L138" s="214"/>
      <c r="M138" s="214"/>
      <c r="N138" s="214"/>
      <c r="O138" s="214"/>
      <c r="P138" s="214"/>
      <c r="Q138" s="214"/>
      <c r="R138" s="214"/>
      <c r="S138" s="214"/>
      <c r="T138" s="214"/>
      <c r="U138" s="214"/>
      <c r="V138" s="214"/>
      <c r="W138" s="214"/>
      <c r="X138" s="215"/>
      <c r="Y138" s="16"/>
      <c r="Z138" s="16"/>
      <c r="AA138" s="16"/>
    </row>
    <row r="139" spans="1:27" ht="16.5" customHeight="1">
      <c r="A139" s="253"/>
      <c r="B139" s="241"/>
      <c r="C139" s="240"/>
      <c r="D139" s="241"/>
      <c r="E139" s="219"/>
      <c r="F139" s="219"/>
      <c r="G139" s="109" t="s">
        <v>1557</v>
      </c>
      <c r="H139" s="219"/>
      <c r="I139" s="109">
        <v>15</v>
      </c>
      <c r="J139" s="109">
        <v>14</v>
      </c>
      <c r="K139" s="109">
        <v>13</v>
      </c>
      <c r="L139" s="109">
        <v>12</v>
      </c>
      <c r="M139" s="109">
        <v>11</v>
      </c>
      <c r="N139" s="109">
        <v>10</v>
      </c>
      <c r="O139" s="109">
        <v>9</v>
      </c>
      <c r="P139" s="109">
        <v>8</v>
      </c>
      <c r="Q139" s="109">
        <v>7</v>
      </c>
      <c r="R139" s="109">
        <v>6</v>
      </c>
      <c r="S139" s="109">
        <v>5</v>
      </c>
      <c r="T139" s="109">
        <v>4</v>
      </c>
      <c r="U139" s="109">
        <v>3</v>
      </c>
      <c r="V139" s="109">
        <v>2</v>
      </c>
      <c r="W139" s="109">
        <v>1</v>
      </c>
      <c r="X139" s="109">
        <v>0</v>
      </c>
      <c r="Y139" s="16"/>
      <c r="Z139" s="16"/>
      <c r="AA139" s="16"/>
    </row>
    <row r="140" spans="1:27" ht="16.5" customHeight="1">
      <c r="A140" s="253"/>
      <c r="B140" s="166">
        <v>1</v>
      </c>
      <c r="C140" s="167" t="s">
        <v>1558</v>
      </c>
      <c r="D140" s="168">
        <v>17511</v>
      </c>
      <c r="E140" s="168" t="s">
        <v>1939</v>
      </c>
      <c r="F140" s="168"/>
      <c r="G140" s="168" t="s">
        <v>1560</v>
      </c>
      <c r="H140" s="168" t="s">
        <v>1572</v>
      </c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16"/>
      <c r="Z140" s="16"/>
      <c r="AA140" s="16"/>
    </row>
    <row r="141" spans="1:27" ht="16.5" customHeight="1">
      <c r="A141" s="114"/>
      <c r="B141" s="114"/>
      <c r="C141" s="114"/>
      <c r="D141" s="114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5"/>
      <c r="X141" s="115"/>
      <c r="Y141" s="16"/>
      <c r="Z141" s="16"/>
      <c r="AA141" s="16"/>
    </row>
    <row r="142" spans="1:27" ht="16.5" customHeight="1">
      <c r="A142" s="249" t="s">
        <v>1940</v>
      </c>
      <c r="B142" s="250"/>
      <c r="C142" s="250"/>
      <c r="D142" s="250"/>
      <c r="E142" s="250"/>
      <c r="F142" s="250"/>
      <c r="G142" s="250"/>
      <c r="H142" s="250"/>
      <c r="I142" s="250"/>
      <c r="J142" s="250"/>
      <c r="K142" s="250"/>
      <c r="L142" s="250"/>
      <c r="M142" s="250"/>
      <c r="N142" s="250"/>
      <c r="O142" s="250"/>
      <c r="P142" s="250"/>
      <c r="Q142" s="250"/>
      <c r="R142" s="250"/>
      <c r="S142" s="250"/>
      <c r="T142" s="250"/>
      <c r="U142" s="250"/>
      <c r="V142" s="250"/>
      <c r="W142" s="250"/>
      <c r="X142" s="251"/>
      <c r="Y142" s="16"/>
      <c r="Z142" s="16"/>
      <c r="AA142" s="16"/>
    </row>
    <row r="143" spans="1:27" ht="16.5" customHeight="1">
      <c r="A143" s="252" t="s">
        <v>1926</v>
      </c>
      <c r="B143" s="165" t="s">
        <v>1540</v>
      </c>
      <c r="C143" s="255" t="s">
        <v>1941</v>
      </c>
      <c r="D143" s="214"/>
      <c r="E143" s="214"/>
      <c r="F143" s="214"/>
      <c r="G143" s="214"/>
      <c r="H143" s="214"/>
      <c r="I143" s="214"/>
      <c r="J143" s="214"/>
      <c r="K143" s="214"/>
      <c r="L143" s="214"/>
      <c r="M143" s="214"/>
      <c r="N143" s="214"/>
      <c r="O143" s="214"/>
      <c r="P143" s="214"/>
      <c r="Q143" s="214"/>
      <c r="R143" s="214"/>
      <c r="S143" s="214"/>
      <c r="T143" s="214"/>
      <c r="U143" s="214"/>
      <c r="V143" s="214"/>
      <c r="W143" s="214"/>
      <c r="X143" s="215"/>
      <c r="Y143" s="16"/>
      <c r="Z143" s="16"/>
      <c r="AA143" s="16"/>
    </row>
    <row r="144" spans="1:27" ht="16.5" customHeight="1">
      <c r="A144" s="253"/>
      <c r="B144" s="165" t="s">
        <v>1542</v>
      </c>
      <c r="C144" s="256" t="s">
        <v>1657</v>
      </c>
      <c r="D144" s="214"/>
      <c r="E144" s="214"/>
      <c r="F144" s="214"/>
      <c r="G144" s="214"/>
      <c r="H144" s="214"/>
      <c r="I144" s="214"/>
      <c r="J144" s="214"/>
      <c r="K144" s="214"/>
      <c r="L144" s="214"/>
      <c r="M144" s="214"/>
      <c r="N144" s="214"/>
      <c r="O144" s="214"/>
      <c r="P144" s="214"/>
      <c r="Q144" s="214"/>
      <c r="R144" s="214"/>
      <c r="S144" s="214"/>
      <c r="T144" s="214"/>
      <c r="U144" s="214"/>
      <c r="V144" s="214"/>
      <c r="W144" s="214"/>
      <c r="X144" s="215"/>
      <c r="Y144" s="16"/>
      <c r="Z144" s="16"/>
      <c r="AA144" s="16"/>
    </row>
    <row r="145" spans="1:27" ht="16.5" customHeight="1">
      <c r="A145" s="253"/>
      <c r="B145" s="165" t="s">
        <v>1544</v>
      </c>
      <c r="C145" s="104" t="s">
        <v>1942</v>
      </c>
      <c r="D145" s="105"/>
      <c r="E145" s="16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16"/>
      <c r="Z145" s="16"/>
      <c r="AA145" s="16"/>
    </row>
    <row r="146" spans="1:27" ht="16.5" customHeight="1">
      <c r="A146" s="253"/>
      <c r="B146" s="165" t="s">
        <v>1547</v>
      </c>
      <c r="C146" s="156">
        <v>1</v>
      </c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16"/>
      <c r="Z146" s="16"/>
      <c r="AA146" s="16"/>
    </row>
    <row r="147" spans="1:27" ht="16.5" customHeight="1">
      <c r="A147" s="253"/>
      <c r="B147" s="293" t="s">
        <v>1550</v>
      </c>
      <c r="C147" s="274" t="s">
        <v>1551</v>
      </c>
      <c r="D147" s="239"/>
      <c r="E147" s="259" t="s">
        <v>1552</v>
      </c>
      <c r="F147" s="259" t="s">
        <v>1553</v>
      </c>
      <c r="G147" s="109" t="s">
        <v>1554</v>
      </c>
      <c r="H147" s="257" t="s">
        <v>1555</v>
      </c>
      <c r="I147" s="247" t="s">
        <v>1556</v>
      </c>
      <c r="J147" s="214"/>
      <c r="K147" s="214"/>
      <c r="L147" s="214"/>
      <c r="M147" s="214"/>
      <c r="N147" s="214"/>
      <c r="O147" s="214"/>
      <c r="P147" s="214"/>
      <c r="Q147" s="214"/>
      <c r="R147" s="214"/>
      <c r="S147" s="214"/>
      <c r="T147" s="214"/>
      <c r="U147" s="214"/>
      <c r="V147" s="214"/>
      <c r="W147" s="214"/>
      <c r="X147" s="215"/>
      <c r="Y147" s="16"/>
      <c r="Z147" s="16"/>
      <c r="AA147" s="16"/>
    </row>
    <row r="148" spans="1:27" ht="16.5" customHeight="1">
      <c r="A148" s="253"/>
      <c r="B148" s="241"/>
      <c r="C148" s="240"/>
      <c r="D148" s="241"/>
      <c r="E148" s="219"/>
      <c r="F148" s="219"/>
      <c r="G148" s="109" t="s">
        <v>1557</v>
      </c>
      <c r="H148" s="219"/>
      <c r="I148" s="109">
        <v>15</v>
      </c>
      <c r="J148" s="109">
        <v>14</v>
      </c>
      <c r="K148" s="109">
        <v>13</v>
      </c>
      <c r="L148" s="109">
        <v>12</v>
      </c>
      <c r="M148" s="109">
        <v>11</v>
      </c>
      <c r="N148" s="109">
        <v>10</v>
      </c>
      <c r="O148" s="109">
        <v>9</v>
      </c>
      <c r="P148" s="109">
        <v>8</v>
      </c>
      <c r="Q148" s="109">
        <v>7</v>
      </c>
      <c r="R148" s="109">
        <v>6</v>
      </c>
      <c r="S148" s="109">
        <v>5</v>
      </c>
      <c r="T148" s="109">
        <v>4</v>
      </c>
      <c r="U148" s="109">
        <v>3</v>
      </c>
      <c r="V148" s="109">
        <v>2</v>
      </c>
      <c r="W148" s="109">
        <v>1</v>
      </c>
      <c r="X148" s="109">
        <v>0</v>
      </c>
      <c r="Y148" s="16"/>
      <c r="Z148" s="16"/>
      <c r="AA148" s="16"/>
    </row>
    <row r="149" spans="1:27" ht="16.5" customHeight="1">
      <c r="A149" s="253"/>
      <c r="B149" s="166">
        <v>1</v>
      </c>
      <c r="C149" s="167" t="s">
        <v>1558</v>
      </c>
      <c r="D149" s="168">
        <v>17512</v>
      </c>
      <c r="E149" s="168" t="s">
        <v>1943</v>
      </c>
      <c r="F149" s="168"/>
      <c r="G149" s="168" t="s">
        <v>1560</v>
      </c>
      <c r="H149" s="168" t="s">
        <v>1572</v>
      </c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16"/>
      <c r="Z149" s="16"/>
      <c r="AA149" s="16"/>
    </row>
    <row r="150" spans="1:27" ht="16.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16"/>
      <c r="Z150" s="16"/>
      <c r="AA150" s="16"/>
    </row>
    <row r="151" spans="1:27" ht="16.5" customHeight="1">
      <c r="A151" s="249" t="s">
        <v>1944</v>
      </c>
      <c r="B151" s="250"/>
      <c r="C151" s="250"/>
      <c r="D151" s="250"/>
      <c r="E151" s="250"/>
      <c r="F151" s="250"/>
      <c r="G151" s="250"/>
      <c r="H151" s="250"/>
      <c r="I151" s="250"/>
      <c r="J151" s="250"/>
      <c r="K151" s="250"/>
      <c r="L151" s="250"/>
      <c r="M151" s="250"/>
      <c r="N151" s="250"/>
      <c r="O151" s="250"/>
      <c r="P151" s="250"/>
      <c r="Q151" s="250"/>
      <c r="R151" s="250"/>
      <c r="S151" s="250"/>
      <c r="T151" s="250"/>
      <c r="U151" s="250"/>
      <c r="V151" s="250"/>
      <c r="W151" s="250"/>
      <c r="X151" s="251"/>
      <c r="Y151" s="16"/>
      <c r="Z151" s="16"/>
      <c r="AA151" s="16"/>
    </row>
    <row r="152" spans="1:27" ht="16.5" customHeight="1">
      <c r="A152" s="252" t="s">
        <v>1539</v>
      </c>
      <c r="B152" s="165" t="s">
        <v>1540</v>
      </c>
      <c r="C152" s="255" t="s">
        <v>1944</v>
      </c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5"/>
      <c r="Y152" s="16"/>
      <c r="Z152" s="16"/>
      <c r="AA152" s="16"/>
    </row>
    <row r="153" spans="1:27" ht="16.5" customHeight="1">
      <c r="A153" s="253"/>
      <c r="B153" s="169" t="s">
        <v>1542</v>
      </c>
      <c r="C153" s="256" t="s">
        <v>1853</v>
      </c>
      <c r="D153" s="214"/>
      <c r="E153" s="214"/>
      <c r="F153" s="214"/>
      <c r="G153" s="215"/>
      <c r="H153" s="170"/>
      <c r="I153" s="103">
        <v>19906</v>
      </c>
      <c r="J153" s="27">
        <f>I153+I154-1</f>
        <v>19906</v>
      </c>
      <c r="K153" s="103"/>
      <c r="L153" s="103"/>
      <c r="M153" s="103"/>
      <c r="N153" s="103"/>
      <c r="O153" s="103"/>
      <c r="P153" s="103"/>
      <c r="Q153" s="103"/>
      <c r="R153" s="103"/>
      <c r="S153" s="103"/>
      <c r="T153" s="103"/>
      <c r="U153" s="103"/>
      <c r="V153" s="103"/>
      <c r="W153" s="103"/>
      <c r="X153" s="103"/>
      <c r="Y153" s="16"/>
      <c r="Z153" s="16"/>
      <c r="AA153" s="16"/>
    </row>
    <row r="154" spans="1:27" ht="16.5" customHeight="1">
      <c r="A154" s="253"/>
      <c r="B154" s="169" t="s">
        <v>1544</v>
      </c>
      <c r="C154" s="104" t="s">
        <v>1945</v>
      </c>
      <c r="D154" s="105"/>
      <c r="E154" s="119" t="s">
        <v>1946</v>
      </c>
      <c r="F154" s="27"/>
      <c r="G154" s="27"/>
      <c r="H154" s="103"/>
      <c r="I154" s="103">
        <f>1*1</f>
        <v>1</v>
      </c>
      <c r="J154" s="27"/>
      <c r="K154" s="103"/>
      <c r="L154" s="103"/>
      <c r="M154" s="103"/>
      <c r="N154" s="103"/>
      <c r="O154" s="103"/>
      <c r="P154" s="103"/>
      <c r="Q154" s="103"/>
      <c r="R154" s="103"/>
      <c r="S154" s="103"/>
      <c r="T154" s="103"/>
      <c r="U154" s="103"/>
      <c r="V154" s="103"/>
      <c r="W154" s="103"/>
      <c r="X154" s="103"/>
      <c r="Y154" s="16"/>
      <c r="Z154" s="16"/>
      <c r="AA154" s="16"/>
    </row>
    <row r="155" spans="1:27" ht="16.5" customHeight="1">
      <c r="A155" s="253"/>
      <c r="B155" s="171" t="s">
        <v>1547</v>
      </c>
      <c r="C155" s="172" t="s">
        <v>1947</v>
      </c>
      <c r="D155" s="121"/>
      <c r="E155" s="119" t="s">
        <v>1774</v>
      </c>
      <c r="F155" s="103"/>
      <c r="G155" s="103"/>
      <c r="H155" s="103"/>
      <c r="I155" s="103"/>
      <c r="J155" s="103"/>
      <c r="K155" s="103"/>
      <c r="L155" s="103"/>
      <c r="M155" s="103"/>
      <c r="N155" s="103"/>
      <c r="O155" s="103"/>
      <c r="P155" s="103"/>
      <c r="Q155" s="103"/>
      <c r="R155" s="103"/>
      <c r="S155" s="103"/>
      <c r="T155" s="103"/>
      <c r="U155" s="103"/>
      <c r="V155" s="103"/>
      <c r="W155" s="103"/>
      <c r="X155" s="103"/>
      <c r="Y155" s="16"/>
      <c r="Z155" s="16"/>
      <c r="AA155" s="16"/>
    </row>
    <row r="156" spans="1:27" ht="16.5" customHeight="1">
      <c r="A156" s="253"/>
      <c r="B156" s="293" t="s">
        <v>1550</v>
      </c>
      <c r="C156" s="274" t="s">
        <v>1551</v>
      </c>
      <c r="D156" s="239"/>
      <c r="E156" s="259" t="s">
        <v>1552</v>
      </c>
      <c r="F156" s="259" t="s">
        <v>1553</v>
      </c>
      <c r="G156" s="173"/>
      <c r="H156" s="259" t="s">
        <v>1555</v>
      </c>
      <c r="I156" s="264" t="s">
        <v>1556</v>
      </c>
      <c r="J156" s="214"/>
      <c r="K156" s="214"/>
      <c r="L156" s="214"/>
      <c r="M156" s="214"/>
      <c r="N156" s="214"/>
      <c r="O156" s="214"/>
      <c r="P156" s="214"/>
      <c r="Q156" s="214"/>
      <c r="R156" s="214"/>
      <c r="S156" s="214"/>
      <c r="T156" s="214"/>
      <c r="U156" s="214"/>
      <c r="V156" s="214"/>
      <c r="W156" s="214"/>
      <c r="X156" s="215"/>
      <c r="Y156" s="16"/>
      <c r="Z156" s="16"/>
      <c r="AA156" s="16"/>
    </row>
    <row r="157" spans="1:27" ht="16.5" customHeight="1">
      <c r="A157" s="253"/>
      <c r="B157" s="241"/>
      <c r="C157" s="240"/>
      <c r="D157" s="241"/>
      <c r="E157" s="219"/>
      <c r="F157" s="219"/>
      <c r="G157" s="109" t="s">
        <v>1554</v>
      </c>
      <c r="H157" s="219"/>
      <c r="I157" s="124">
        <v>15</v>
      </c>
      <c r="J157" s="124">
        <v>14</v>
      </c>
      <c r="K157" s="124">
        <v>13</v>
      </c>
      <c r="L157" s="124">
        <v>12</v>
      </c>
      <c r="M157" s="124">
        <v>11</v>
      </c>
      <c r="N157" s="124">
        <v>10</v>
      </c>
      <c r="O157" s="124">
        <v>9</v>
      </c>
      <c r="P157" s="124">
        <v>8</v>
      </c>
      <c r="Q157" s="124">
        <v>7</v>
      </c>
      <c r="R157" s="124">
        <v>6</v>
      </c>
      <c r="S157" s="124">
        <v>5</v>
      </c>
      <c r="T157" s="124">
        <v>4</v>
      </c>
      <c r="U157" s="124">
        <v>3</v>
      </c>
      <c r="V157" s="124">
        <v>2</v>
      </c>
      <c r="W157" s="124">
        <v>1</v>
      </c>
      <c r="X157" s="124">
        <v>0</v>
      </c>
      <c r="Y157" s="16"/>
      <c r="Z157" s="16"/>
      <c r="AA157" s="16"/>
    </row>
    <row r="158" spans="1:27" ht="16.5" customHeight="1">
      <c r="A158" s="253"/>
      <c r="B158" s="174">
        <v>1</v>
      </c>
      <c r="C158" s="111" t="s">
        <v>1558</v>
      </c>
      <c r="D158" s="36">
        <v>19906</v>
      </c>
      <c r="E158" s="36" t="s">
        <v>1948</v>
      </c>
      <c r="F158" s="36" t="s">
        <v>1560</v>
      </c>
      <c r="G158" s="109" t="s">
        <v>1557</v>
      </c>
      <c r="H158" s="36" t="s">
        <v>1949</v>
      </c>
      <c r="I158" s="73"/>
      <c r="J158" s="73"/>
      <c r="K158" s="73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16"/>
      <c r="Z158" s="16"/>
      <c r="AA158" s="16"/>
    </row>
    <row r="159" spans="1:27" ht="16.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16"/>
      <c r="Z159" s="16"/>
      <c r="AA159" s="16"/>
    </row>
    <row r="160" spans="1:27" ht="16.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16"/>
      <c r="Z160" s="16"/>
      <c r="AA160" s="16"/>
    </row>
    <row r="161" spans="1:27" ht="16.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16"/>
      <c r="Z161" s="16"/>
      <c r="AA161" s="16"/>
    </row>
    <row r="162" spans="1:27" ht="16.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16"/>
      <c r="Z162" s="16"/>
      <c r="AA162" s="16"/>
    </row>
    <row r="163" spans="1:27" ht="16.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16"/>
      <c r="Z163" s="16"/>
      <c r="AA163" s="16"/>
    </row>
    <row r="164" spans="1:27" ht="16.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16"/>
      <c r="Z164" s="16"/>
      <c r="AA164" s="16"/>
    </row>
    <row r="165" spans="1:27" ht="16.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16"/>
      <c r="Z165" s="16"/>
      <c r="AA165" s="16"/>
    </row>
    <row r="166" spans="1:27" ht="16.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16"/>
      <c r="Z166" s="16"/>
      <c r="AA166" s="16"/>
    </row>
    <row r="167" spans="1:27" ht="16.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16"/>
      <c r="Z167" s="16"/>
      <c r="AA167" s="16"/>
    </row>
    <row r="168" spans="1:27" ht="16.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16"/>
      <c r="Z168" s="16"/>
      <c r="AA168" s="16"/>
    </row>
    <row r="169" spans="1:27" ht="16.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16"/>
      <c r="Z169" s="16"/>
      <c r="AA169" s="16"/>
    </row>
    <row r="170" spans="1:27" ht="16.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16"/>
      <c r="Z170" s="16"/>
      <c r="AA170" s="16"/>
    </row>
    <row r="171" spans="1:27" ht="16.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16"/>
      <c r="Z171" s="16"/>
      <c r="AA171" s="16"/>
    </row>
    <row r="172" spans="1:27" ht="16.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16"/>
      <c r="Z172" s="16"/>
      <c r="AA172" s="16"/>
    </row>
    <row r="173" spans="1:27" ht="16.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16"/>
      <c r="Z173" s="16"/>
      <c r="AA173" s="16"/>
    </row>
    <row r="174" spans="1:27" ht="16.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16"/>
      <c r="Z174" s="16"/>
      <c r="AA174" s="16"/>
    </row>
    <row r="175" spans="1:27" ht="16.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16"/>
      <c r="Z175" s="16"/>
      <c r="AA175" s="16"/>
    </row>
    <row r="176" spans="1:27" ht="16.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16"/>
      <c r="Z176" s="16"/>
      <c r="AA176" s="16"/>
    </row>
    <row r="177" spans="1:27" ht="16.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16"/>
      <c r="Z177" s="16"/>
      <c r="AA177" s="16"/>
    </row>
    <row r="178" spans="1:27" ht="16.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16"/>
      <c r="Z178" s="16"/>
      <c r="AA178" s="16"/>
    </row>
    <row r="179" spans="1:27" ht="16.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16"/>
      <c r="Z179" s="16"/>
      <c r="AA179" s="16"/>
    </row>
    <row r="180" spans="1:27" ht="16.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16"/>
      <c r="Z180" s="16"/>
      <c r="AA180" s="16"/>
    </row>
    <row r="181" spans="1:27" ht="16.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16"/>
      <c r="Z181" s="16"/>
      <c r="AA181" s="16"/>
    </row>
    <row r="182" spans="1:27" ht="16.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16"/>
      <c r="Z182" s="16"/>
      <c r="AA182" s="16"/>
    </row>
    <row r="183" spans="1:27" ht="16.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16"/>
      <c r="Z183" s="16"/>
      <c r="AA183" s="16"/>
    </row>
    <row r="184" spans="1:27" ht="16.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16"/>
      <c r="Z184" s="16"/>
      <c r="AA184" s="16"/>
    </row>
    <row r="185" spans="1:27" ht="16.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16"/>
      <c r="Z185" s="16"/>
      <c r="AA185" s="16"/>
    </row>
    <row r="186" spans="1:27" ht="16.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16"/>
      <c r="Z186" s="16"/>
      <c r="AA186" s="16"/>
    </row>
    <row r="187" spans="1:27" ht="16.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16"/>
      <c r="Z187" s="16"/>
      <c r="AA187" s="16"/>
    </row>
    <row r="188" spans="1:27" ht="16.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16"/>
      <c r="Z188" s="16"/>
      <c r="AA188" s="16"/>
    </row>
    <row r="189" spans="1:27" ht="16.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16"/>
      <c r="Z189" s="16"/>
      <c r="AA189" s="16"/>
    </row>
    <row r="190" spans="1:27" ht="16.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16"/>
      <c r="Z190" s="16"/>
      <c r="AA190" s="16"/>
    </row>
    <row r="191" spans="1:27" ht="16.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16"/>
      <c r="Z191" s="16"/>
      <c r="AA191" s="16"/>
    </row>
    <row r="192" spans="1:27" ht="16.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16"/>
      <c r="Z192" s="16"/>
      <c r="AA192" s="16"/>
    </row>
    <row r="193" spans="1:27" ht="16.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16"/>
      <c r="Z193" s="16"/>
      <c r="AA193" s="16"/>
    </row>
    <row r="194" spans="1:27" ht="16.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16"/>
      <c r="Z194" s="16"/>
      <c r="AA194" s="16"/>
    </row>
    <row r="195" spans="1:27" ht="16.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16"/>
      <c r="Z195" s="16"/>
      <c r="AA195" s="16"/>
    </row>
    <row r="196" spans="1:27" ht="16.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16"/>
      <c r="Z196" s="16"/>
      <c r="AA196" s="16"/>
    </row>
    <row r="197" spans="1:27" ht="16.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16"/>
      <c r="Z197" s="16"/>
      <c r="AA197" s="16"/>
    </row>
    <row r="198" spans="1:27" ht="16.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16"/>
      <c r="Z198" s="16"/>
      <c r="AA198" s="16"/>
    </row>
    <row r="199" spans="1:27" ht="16.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16"/>
      <c r="Z199" s="16"/>
      <c r="AA199" s="16"/>
    </row>
    <row r="200" spans="1:27" ht="16.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16"/>
      <c r="Z200" s="16"/>
      <c r="AA200" s="16"/>
    </row>
    <row r="201" spans="1:27" ht="16.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16"/>
      <c r="Z201" s="16"/>
      <c r="AA201" s="16"/>
    </row>
    <row r="202" spans="1:27" ht="16.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16"/>
      <c r="Z202" s="16"/>
      <c r="AA202" s="16"/>
    </row>
    <row r="203" spans="1:27" ht="16.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16"/>
      <c r="Z203" s="16"/>
      <c r="AA203" s="16"/>
    </row>
    <row r="204" spans="1:27" ht="16.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16"/>
      <c r="Z204" s="16"/>
      <c r="AA204" s="16"/>
    </row>
    <row r="205" spans="1:27" ht="16.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16"/>
      <c r="Z205" s="16"/>
      <c r="AA205" s="16"/>
    </row>
    <row r="206" spans="1:27" ht="16.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16"/>
      <c r="Z206" s="16"/>
      <c r="AA206" s="16"/>
    </row>
    <row r="207" spans="1:27" ht="16.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16"/>
      <c r="Z207" s="16"/>
      <c r="AA207" s="16"/>
    </row>
    <row r="208" spans="1:27" ht="16.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16"/>
      <c r="Z208" s="16"/>
      <c r="AA208" s="16"/>
    </row>
    <row r="209" spans="1:27" ht="16.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16"/>
      <c r="Z209" s="16"/>
      <c r="AA209" s="16"/>
    </row>
    <row r="210" spans="1:27" ht="16.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16"/>
      <c r="Z210" s="16"/>
      <c r="AA210" s="16"/>
    </row>
    <row r="211" spans="1:27" ht="16.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16"/>
      <c r="Z211" s="16"/>
      <c r="AA211" s="16"/>
    </row>
    <row r="212" spans="1:27" ht="16.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16"/>
      <c r="Z212" s="16"/>
      <c r="AA212" s="16"/>
    </row>
    <row r="213" spans="1:27" ht="16.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16"/>
      <c r="Z213" s="16"/>
      <c r="AA213" s="16"/>
    </row>
    <row r="214" spans="1:27" ht="16.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16"/>
      <c r="Z214" s="16"/>
      <c r="AA214" s="16"/>
    </row>
    <row r="215" spans="1:27" ht="16.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16"/>
      <c r="Z215" s="16"/>
      <c r="AA215" s="16"/>
    </row>
    <row r="216" spans="1:27" ht="16.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16"/>
      <c r="Z216" s="16"/>
      <c r="AA216" s="16"/>
    </row>
    <row r="217" spans="1:27" ht="16.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16"/>
      <c r="Z217" s="16"/>
      <c r="AA217" s="16"/>
    </row>
    <row r="218" spans="1:27" ht="16.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16"/>
      <c r="Z218" s="16"/>
      <c r="AA218" s="16"/>
    </row>
    <row r="219" spans="1:27" ht="16.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16"/>
      <c r="Z219" s="16"/>
      <c r="AA219" s="16"/>
    </row>
    <row r="220" spans="1:27" ht="16.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16"/>
      <c r="Z220" s="16"/>
      <c r="AA220" s="16"/>
    </row>
    <row r="221" spans="1:27" ht="16.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16"/>
      <c r="Z221" s="16"/>
      <c r="AA221" s="16"/>
    </row>
    <row r="222" spans="1:27" ht="16.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16"/>
      <c r="Z222" s="16"/>
      <c r="AA222" s="16"/>
    </row>
    <row r="223" spans="1:27" ht="16.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16"/>
      <c r="Z223" s="16"/>
      <c r="AA223" s="16"/>
    </row>
    <row r="224" spans="1:27" ht="16.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16"/>
      <c r="Z224" s="16"/>
      <c r="AA224" s="16"/>
    </row>
    <row r="225" spans="1:27" ht="16.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16"/>
      <c r="Z225" s="16"/>
      <c r="AA225" s="16"/>
    </row>
    <row r="226" spans="1:27" ht="16.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16"/>
      <c r="Z226" s="16"/>
      <c r="AA226" s="16"/>
    </row>
    <row r="227" spans="1:27" ht="16.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16"/>
      <c r="Z227" s="16"/>
      <c r="AA227" s="16"/>
    </row>
    <row r="228" spans="1:27" ht="16.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16"/>
      <c r="Z228" s="16"/>
      <c r="AA228" s="16"/>
    </row>
    <row r="229" spans="1:27" ht="16.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16"/>
      <c r="Z229" s="16"/>
      <c r="AA229" s="16"/>
    </row>
    <row r="230" spans="1:27" ht="16.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16"/>
      <c r="Z230" s="16"/>
      <c r="AA230" s="16"/>
    </row>
    <row r="231" spans="1:27" ht="16.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16"/>
      <c r="Z231" s="16"/>
      <c r="AA231" s="16"/>
    </row>
    <row r="232" spans="1:27" ht="16.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16"/>
      <c r="Z232" s="16"/>
      <c r="AA232" s="16"/>
    </row>
    <row r="233" spans="1:27" ht="16.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16"/>
      <c r="Z233" s="16"/>
      <c r="AA233" s="16"/>
    </row>
    <row r="234" spans="1:27" ht="16.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16"/>
      <c r="Z234" s="16"/>
      <c r="AA234" s="16"/>
    </row>
    <row r="235" spans="1:27" ht="16.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16"/>
      <c r="Z235" s="16"/>
      <c r="AA235" s="16"/>
    </row>
    <row r="236" spans="1:27" ht="16.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16"/>
      <c r="Z236" s="16"/>
      <c r="AA236" s="16"/>
    </row>
    <row r="237" spans="1:27" ht="16.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16"/>
      <c r="Z237" s="16"/>
      <c r="AA237" s="16"/>
    </row>
    <row r="238" spans="1:27" ht="16.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16"/>
      <c r="Z238" s="16"/>
      <c r="AA238" s="16"/>
    </row>
    <row r="239" spans="1:27" ht="16.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16"/>
      <c r="Z239" s="16"/>
      <c r="AA239" s="16"/>
    </row>
    <row r="240" spans="1:27" ht="16.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16"/>
      <c r="Z240" s="16"/>
      <c r="AA240" s="16"/>
    </row>
    <row r="241" spans="1:27" ht="16.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16"/>
      <c r="Z241" s="16"/>
      <c r="AA241" s="16"/>
    </row>
    <row r="242" spans="1:27" ht="16.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16"/>
      <c r="Z242" s="16"/>
      <c r="AA242" s="16"/>
    </row>
    <row r="243" spans="1:27" ht="16.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16"/>
      <c r="Z243" s="16"/>
      <c r="AA243" s="16"/>
    </row>
    <row r="244" spans="1:27" ht="16.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16"/>
      <c r="Z244" s="16"/>
      <c r="AA244" s="16"/>
    </row>
    <row r="245" spans="1:27" ht="16.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16"/>
      <c r="Z245" s="16"/>
      <c r="AA245" s="16"/>
    </row>
    <row r="246" spans="1:27" ht="16.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16"/>
      <c r="Z246" s="16"/>
      <c r="AA246" s="16"/>
    </row>
    <row r="247" spans="1:27" ht="16.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16"/>
      <c r="Z247" s="16"/>
      <c r="AA247" s="16"/>
    </row>
    <row r="248" spans="1:27" ht="16.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16"/>
      <c r="Z248" s="16"/>
      <c r="AA248" s="16"/>
    </row>
    <row r="249" spans="1:27" ht="16.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16"/>
      <c r="Z249" s="16"/>
      <c r="AA249" s="16"/>
    </row>
    <row r="250" spans="1:27" ht="16.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16"/>
      <c r="Z250" s="16"/>
      <c r="AA250" s="16"/>
    </row>
    <row r="251" spans="1:27" ht="16.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16"/>
      <c r="Z251" s="16"/>
      <c r="AA251" s="16"/>
    </row>
    <row r="252" spans="1:27" ht="16.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16"/>
      <c r="Z252" s="16"/>
      <c r="AA252" s="16"/>
    </row>
    <row r="253" spans="1:27" ht="16.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16"/>
      <c r="Z253" s="16"/>
      <c r="AA253" s="16"/>
    </row>
    <row r="254" spans="1:27" ht="16.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16"/>
      <c r="Z254" s="16"/>
      <c r="AA254" s="16"/>
    </row>
    <row r="255" spans="1:27" ht="16.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16"/>
      <c r="Z255" s="16"/>
      <c r="AA255" s="16"/>
    </row>
    <row r="256" spans="1:27" ht="16.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16"/>
      <c r="Z256" s="16"/>
      <c r="AA256" s="16"/>
    </row>
    <row r="257" spans="1:27" ht="16.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16"/>
      <c r="Z257" s="16"/>
      <c r="AA257" s="16"/>
    </row>
    <row r="258" spans="1:27" ht="16.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16"/>
      <c r="Z258" s="16"/>
      <c r="AA258" s="16"/>
    </row>
    <row r="259" spans="1:27" ht="16.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16"/>
      <c r="Z259" s="16"/>
      <c r="AA259" s="16"/>
    </row>
    <row r="260" spans="1:27" ht="16.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16"/>
      <c r="Z260" s="16"/>
      <c r="AA260" s="16"/>
    </row>
    <row r="261" spans="1:27" ht="16.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16"/>
      <c r="Z261" s="16"/>
      <c r="AA261" s="16"/>
    </row>
    <row r="262" spans="1:27" ht="16.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16"/>
      <c r="Z262" s="16"/>
      <c r="AA262" s="16"/>
    </row>
    <row r="263" spans="1:27" ht="16.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16"/>
      <c r="Z263" s="16"/>
      <c r="AA263" s="16"/>
    </row>
    <row r="264" spans="1:27" ht="16.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16"/>
      <c r="Z264" s="16"/>
      <c r="AA264" s="16"/>
    </row>
    <row r="265" spans="1:27" ht="16.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16"/>
      <c r="Z265" s="16"/>
      <c r="AA265" s="16"/>
    </row>
    <row r="266" spans="1:27" ht="16.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16"/>
      <c r="Z266" s="16"/>
      <c r="AA266" s="16"/>
    </row>
    <row r="267" spans="1:27" ht="16.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16"/>
      <c r="Z267" s="16"/>
      <c r="AA267" s="16"/>
    </row>
    <row r="268" spans="1:27" ht="16.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16"/>
      <c r="Z268" s="16"/>
      <c r="AA268" s="16"/>
    </row>
    <row r="269" spans="1:27" ht="16.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16"/>
      <c r="Z269" s="16"/>
      <c r="AA269" s="16"/>
    </row>
    <row r="270" spans="1:27" ht="16.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16"/>
      <c r="Z270" s="16"/>
      <c r="AA270" s="16"/>
    </row>
    <row r="271" spans="1:27" ht="16.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16"/>
      <c r="Z271" s="16"/>
      <c r="AA271" s="16"/>
    </row>
    <row r="272" spans="1:27" ht="16.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16"/>
      <c r="Z272" s="16"/>
      <c r="AA272" s="16"/>
    </row>
    <row r="273" spans="1:27" ht="16.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16"/>
      <c r="Z273" s="16"/>
      <c r="AA273" s="16"/>
    </row>
    <row r="274" spans="1:27" ht="16.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16"/>
      <c r="Z274" s="16"/>
      <c r="AA274" s="16"/>
    </row>
    <row r="275" spans="1:27" ht="16.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16"/>
      <c r="Z275" s="16"/>
      <c r="AA275" s="16"/>
    </row>
    <row r="276" spans="1:27" ht="16.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16"/>
      <c r="Z276" s="16"/>
      <c r="AA276" s="16"/>
    </row>
    <row r="277" spans="1:27" ht="16.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16"/>
      <c r="Z277" s="16"/>
      <c r="AA277" s="16"/>
    </row>
    <row r="278" spans="1:27" ht="16.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16"/>
      <c r="Z278" s="16"/>
      <c r="AA278" s="16"/>
    </row>
    <row r="279" spans="1:27" ht="16.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16"/>
      <c r="Z279" s="16"/>
      <c r="AA279" s="16"/>
    </row>
    <row r="280" spans="1:27" ht="16.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16"/>
      <c r="Z280" s="16"/>
      <c r="AA280" s="16"/>
    </row>
    <row r="281" spans="1:27" ht="16.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16"/>
      <c r="Z281" s="16"/>
      <c r="AA281" s="16"/>
    </row>
    <row r="282" spans="1:27" ht="16.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16"/>
      <c r="Z282" s="16"/>
      <c r="AA282" s="16"/>
    </row>
    <row r="283" spans="1:27" ht="16.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16"/>
      <c r="Z283" s="16"/>
      <c r="AA283" s="16"/>
    </row>
    <row r="284" spans="1:27" ht="16.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16"/>
      <c r="Z284" s="16"/>
      <c r="AA284" s="16"/>
    </row>
    <row r="285" spans="1:27" ht="16.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16"/>
      <c r="Z285" s="16"/>
      <c r="AA285" s="16"/>
    </row>
    <row r="286" spans="1:27" ht="16.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16"/>
      <c r="Z286" s="16"/>
      <c r="AA286" s="16"/>
    </row>
    <row r="287" spans="1:27" ht="16.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16"/>
      <c r="Z287" s="16"/>
      <c r="AA287" s="16"/>
    </row>
    <row r="288" spans="1:27" ht="16.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16"/>
      <c r="Z288" s="16"/>
      <c r="AA288" s="16"/>
    </row>
    <row r="289" spans="1:27" ht="16.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16"/>
      <c r="Z289" s="16"/>
      <c r="AA289" s="16"/>
    </row>
    <row r="290" spans="1:27" ht="16.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16"/>
      <c r="Z290" s="16"/>
      <c r="AA290" s="16"/>
    </row>
    <row r="291" spans="1:27" ht="16.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16"/>
      <c r="Z291" s="16"/>
      <c r="AA291" s="16"/>
    </row>
    <row r="292" spans="1:27" ht="16.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16"/>
      <c r="Z292" s="16"/>
      <c r="AA292" s="16"/>
    </row>
    <row r="293" spans="1:27" ht="16.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16"/>
      <c r="Z293" s="16"/>
      <c r="AA293" s="16"/>
    </row>
    <row r="294" spans="1:27" ht="16.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16"/>
      <c r="Z294" s="16"/>
      <c r="AA294" s="16"/>
    </row>
    <row r="295" spans="1:27" ht="16.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16"/>
      <c r="Z295" s="16"/>
      <c r="AA295" s="16"/>
    </row>
    <row r="296" spans="1:27" ht="16.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16"/>
      <c r="Z296" s="16"/>
      <c r="AA296" s="16"/>
    </row>
    <row r="297" spans="1:27" ht="16.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16"/>
      <c r="Z297" s="16"/>
      <c r="AA297" s="16"/>
    </row>
    <row r="298" spans="1:27" ht="16.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16"/>
      <c r="Z298" s="16"/>
      <c r="AA298" s="16"/>
    </row>
    <row r="299" spans="1:27" ht="16.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16"/>
      <c r="Z299" s="16"/>
      <c r="AA299" s="16"/>
    </row>
    <row r="300" spans="1:27" ht="16.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16"/>
      <c r="Z300" s="16"/>
      <c r="AA300" s="16"/>
    </row>
    <row r="301" spans="1:27" ht="16.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16"/>
      <c r="Z301" s="16"/>
      <c r="AA301" s="16"/>
    </row>
    <row r="302" spans="1:27" ht="16.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16"/>
      <c r="Z302" s="16"/>
      <c r="AA302" s="16"/>
    </row>
    <row r="303" spans="1:27" ht="16.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16"/>
      <c r="Z303" s="16"/>
      <c r="AA303" s="16"/>
    </row>
    <row r="304" spans="1:27" ht="16.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16"/>
      <c r="Z304" s="16"/>
      <c r="AA304" s="16"/>
    </row>
    <row r="305" spans="1:27" ht="16.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16"/>
      <c r="Z305" s="16"/>
      <c r="AA305" s="16"/>
    </row>
    <row r="306" spans="1:27" ht="16.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16"/>
      <c r="Z306" s="16"/>
      <c r="AA306" s="16"/>
    </row>
    <row r="307" spans="1:27" ht="16.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16"/>
      <c r="Z307" s="16"/>
      <c r="AA307" s="16"/>
    </row>
    <row r="308" spans="1:27" ht="16.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16"/>
      <c r="Z308" s="16"/>
      <c r="AA308" s="16"/>
    </row>
    <row r="309" spans="1:27" ht="16.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16"/>
      <c r="Z309" s="16"/>
      <c r="AA309" s="16"/>
    </row>
    <row r="310" spans="1:27" ht="16.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16"/>
      <c r="Z310" s="16"/>
      <c r="AA310" s="16"/>
    </row>
    <row r="311" spans="1:27" ht="16.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16"/>
      <c r="Z311" s="16"/>
      <c r="AA311" s="16"/>
    </row>
    <row r="312" spans="1:27" ht="16.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16"/>
      <c r="Z312" s="16"/>
      <c r="AA312" s="16"/>
    </row>
    <row r="313" spans="1:27" ht="16.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16"/>
      <c r="Z313" s="16"/>
      <c r="AA313" s="16"/>
    </row>
    <row r="314" spans="1:27" ht="16.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16"/>
      <c r="Z314" s="16"/>
      <c r="AA314" s="16"/>
    </row>
    <row r="315" spans="1:27" ht="16.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16"/>
      <c r="Z315" s="16"/>
      <c r="AA315" s="16"/>
    </row>
    <row r="316" spans="1:27" ht="16.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16"/>
      <c r="Z316" s="16"/>
      <c r="AA316" s="16"/>
    </row>
    <row r="317" spans="1:27" ht="16.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16"/>
      <c r="Z317" s="16"/>
      <c r="AA317" s="16"/>
    </row>
    <row r="318" spans="1:27" ht="16.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16"/>
      <c r="Z318" s="16"/>
      <c r="AA318" s="16"/>
    </row>
    <row r="319" spans="1:27" ht="16.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16"/>
      <c r="Z319" s="16"/>
      <c r="AA319" s="16"/>
    </row>
    <row r="320" spans="1:27" ht="16.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16"/>
      <c r="Z320" s="16"/>
      <c r="AA320" s="16"/>
    </row>
    <row r="321" spans="1:27" ht="16.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16"/>
      <c r="Z321" s="16"/>
      <c r="AA321" s="16"/>
    </row>
    <row r="322" spans="1:27" ht="16.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16"/>
      <c r="Z322" s="16"/>
      <c r="AA322" s="16"/>
    </row>
    <row r="323" spans="1:27" ht="16.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16"/>
      <c r="Z323" s="16"/>
      <c r="AA323" s="16"/>
    </row>
    <row r="324" spans="1:27" ht="16.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16"/>
      <c r="Z324" s="16"/>
      <c r="AA324" s="16"/>
    </row>
    <row r="325" spans="1:27" ht="16.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16"/>
      <c r="Z325" s="16"/>
      <c r="AA325" s="16"/>
    </row>
    <row r="326" spans="1:27" ht="16.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16"/>
      <c r="Z326" s="16"/>
      <c r="AA326" s="16"/>
    </row>
    <row r="327" spans="1:27" ht="16.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16"/>
      <c r="Z327" s="16"/>
      <c r="AA327" s="16"/>
    </row>
    <row r="328" spans="1:27" ht="16.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16"/>
      <c r="Z328" s="16"/>
      <c r="AA328" s="16"/>
    </row>
    <row r="329" spans="1:27" ht="16.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16"/>
      <c r="Z329" s="16"/>
      <c r="AA329" s="16"/>
    </row>
    <row r="330" spans="1:27" ht="16.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16"/>
      <c r="Z330" s="16"/>
      <c r="AA330" s="16"/>
    </row>
    <row r="331" spans="1:27" ht="15.75" customHeight="1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  <c r="AA331" s="82"/>
    </row>
    <row r="332" spans="1:27" ht="15.75" customHeight="1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  <c r="AA332" s="82"/>
    </row>
    <row r="333" spans="1:27" ht="15.75" customHeight="1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  <c r="AA333" s="82"/>
    </row>
    <row r="334" spans="1:27" ht="15.75" customHeight="1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  <c r="AA334" s="82"/>
    </row>
    <row r="335" spans="1:27" ht="15.75" customHeight="1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  <c r="AA335" s="82"/>
    </row>
    <row r="336" spans="1:27" ht="15.75" customHeight="1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  <c r="AA336" s="82"/>
    </row>
    <row r="337" spans="1:27" ht="15.75" customHeight="1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  <c r="AA337" s="82"/>
    </row>
    <row r="338" spans="1:27" ht="15.75" customHeight="1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  <c r="AA338" s="82"/>
    </row>
    <row r="339" spans="1:27" ht="15.75" customHeight="1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  <c r="AA339" s="82"/>
    </row>
    <row r="340" spans="1:27" ht="15.75" customHeight="1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  <c r="AA340" s="82"/>
    </row>
    <row r="341" spans="1:27" ht="15.75" customHeight="1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  <c r="AA341" s="82"/>
    </row>
    <row r="342" spans="1:27" ht="15.75" customHeight="1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  <c r="AA342" s="82"/>
    </row>
    <row r="343" spans="1:27" ht="15.75" customHeight="1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  <c r="AA343" s="82"/>
    </row>
    <row r="344" spans="1:27" ht="15.75" customHeight="1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  <c r="AA344" s="82"/>
    </row>
    <row r="345" spans="1:27" ht="15.75" customHeight="1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  <c r="AA345" s="82"/>
    </row>
    <row r="346" spans="1:27" ht="15.75" customHeight="1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  <c r="AA346" s="82"/>
    </row>
    <row r="347" spans="1:27" ht="15.75" customHeight="1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  <c r="AA347" s="82"/>
    </row>
    <row r="348" spans="1:27" ht="15.75" customHeight="1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  <c r="AA348" s="82"/>
    </row>
    <row r="349" spans="1:27" ht="15.75" customHeight="1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  <c r="AA349" s="82"/>
    </row>
    <row r="350" spans="1:27" ht="15.75" customHeight="1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  <c r="AA350" s="82"/>
    </row>
    <row r="351" spans="1:27" ht="15.75" customHeight="1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  <c r="AA351" s="82"/>
    </row>
    <row r="352" spans="1:27" ht="15.75" customHeight="1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  <c r="AA352" s="82"/>
    </row>
    <row r="353" spans="1:27" ht="15.75" customHeight="1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  <c r="AA353" s="82"/>
    </row>
    <row r="354" spans="1:27" ht="15.75" customHeight="1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  <c r="AA354" s="82"/>
    </row>
    <row r="355" spans="1:27" ht="15.75" customHeight="1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  <c r="AA355" s="82"/>
    </row>
    <row r="356" spans="1:27" ht="15.75" customHeight="1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  <c r="AA356" s="82"/>
    </row>
    <row r="357" spans="1:27" ht="15.75" customHeight="1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  <c r="AA357" s="82"/>
    </row>
    <row r="358" spans="1:27" ht="15.75" customHeight="1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  <c r="AA358" s="82"/>
    </row>
    <row r="359" spans="1:27" ht="15.75" customHeight="1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  <c r="AA359" s="82"/>
    </row>
    <row r="360" spans="1:27" ht="15.75" customHeight="1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  <c r="AA360" s="82"/>
    </row>
    <row r="361" spans="1:27" ht="15.75" customHeight="1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  <c r="AA361" s="82"/>
    </row>
    <row r="362" spans="1:27" ht="15.75" customHeight="1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  <c r="AA362" s="82"/>
    </row>
    <row r="363" spans="1:27" ht="15.75" customHeight="1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  <c r="AA363" s="82"/>
    </row>
    <row r="364" spans="1:27" ht="15.75" customHeight="1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  <c r="AA364" s="82"/>
    </row>
    <row r="365" spans="1:27" ht="15.75" customHeight="1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  <c r="AA365" s="82"/>
    </row>
    <row r="366" spans="1:27" ht="15.75" customHeight="1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  <c r="AA366" s="82"/>
    </row>
    <row r="367" spans="1:27" ht="15.75" customHeight="1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  <c r="AA367" s="82"/>
    </row>
    <row r="368" spans="1:27" ht="15.75" customHeight="1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  <c r="AA368" s="82"/>
    </row>
    <row r="369" spans="1:27" ht="15.75" customHeight="1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  <c r="AA369" s="82"/>
    </row>
    <row r="370" spans="1:27" ht="15.75" customHeight="1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  <c r="AA370" s="82"/>
    </row>
    <row r="371" spans="1:27" ht="15.75" customHeight="1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  <c r="AA371" s="82"/>
    </row>
    <row r="372" spans="1:27" ht="15.75" customHeight="1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  <c r="AA372" s="82"/>
    </row>
    <row r="373" spans="1:27" ht="15.75" customHeight="1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  <c r="AA373" s="82"/>
    </row>
    <row r="374" spans="1:27" ht="15.75" customHeight="1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  <c r="AA374" s="82"/>
    </row>
    <row r="375" spans="1:27" ht="15.75" customHeight="1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  <c r="AA375" s="82"/>
    </row>
    <row r="376" spans="1:27" ht="15.75" customHeight="1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  <c r="AA376" s="82"/>
    </row>
    <row r="377" spans="1:27" ht="15.75" customHeight="1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  <c r="AA377" s="82"/>
    </row>
    <row r="378" spans="1:27" ht="15.75" customHeight="1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  <c r="AA378" s="82"/>
    </row>
    <row r="379" spans="1:27" ht="15.75" customHeight="1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  <c r="AA379" s="82"/>
    </row>
    <row r="380" spans="1:27" ht="15.75" customHeight="1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  <c r="AA380" s="82"/>
    </row>
    <row r="381" spans="1:27" ht="15.75" customHeight="1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  <c r="AA381" s="82"/>
    </row>
    <row r="382" spans="1:27" ht="15.75" customHeight="1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  <c r="AA382" s="82"/>
    </row>
    <row r="383" spans="1:27" ht="15.75" customHeight="1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  <c r="AA383" s="82"/>
    </row>
    <row r="384" spans="1:27" ht="15.75" customHeight="1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  <c r="AA384" s="82"/>
    </row>
    <row r="385" spans="1:27" ht="15.75" customHeight="1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  <c r="AA385" s="82"/>
    </row>
    <row r="386" spans="1:27" ht="15.75" customHeight="1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  <c r="AA386" s="82"/>
    </row>
    <row r="387" spans="1:27" ht="15.75" customHeight="1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  <c r="AA387" s="82"/>
    </row>
    <row r="388" spans="1:27" ht="15.75" customHeight="1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  <c r="AA388" s="82"/>
    </row>
    <row r="389" spans="1:27" ht="15.75" customHeight="1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  <c r="AA389" s="82"/>
    </row>
    <row r="390" spans="1:27" ht="15.75" customHeight="1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  <c r="AA390" s="82"/>
    </row>
    <row r="391" spans="1:27" ht="15.75" customHeight="1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  <c r="AA391" s="82"/>
    </row>
    <row r="392" spans="1:27" ht="15.75" customHeight="1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  <c r="AA392" s="82"/>
    </row>
    <row r="393" spans="1:27" ht="15.75" customHeight="1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  <c r="AA393" s="82"/>
    </row>
    <row r="394" spans="1:27" ht="15.75" customHeight="1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  <c r="AA394" s="82"/>
    </row>
    <row r="395" spans="1:27" ht="15.75" customHeight="1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  <c r="AA395" s="82"/>
    </row>
    <row r="396" spans="1:27" ht="15.75" customHeight="1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  <c r="AA396" s="82"/>
    </row>
    <row r="397" spans="1:27" ht="15.75" customHeight="1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  <c r="AA397" s="82"/>
    </row>
    <row r="398" spans="1:27" ht="15.75" customHeight="1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  <c r="AA398" s="82"/>
    </row>
    <row r="399" spans="1:27" ht="15.75" customHeight="1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  <c r="AA399" s="82"/>
    </row>
    <row r="400" spans="1:27" ht="15.75" customHeight="1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  <c r="AA400" s="82"/>
    </row>
    <row r="401" spans="1:27" ht="15.75" customHeight="1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  <c r="AA401" s="82"/>
    </row>
    <row r="402" spans="1:27" ht="15.75" customHeight="1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  <c r="AA402" s="82"/>
    </row>
    <row r="403" spans="1:27" ht="15.75" customHeight="1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  <c r="AA403" s="82"/>
    </row>
    <row r="404" spans="1:27" ht="15.75" customHeight="1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  <c r="AA404" s="82"/>
    </row>
    <row r="405" spans="1:27" ht="15.75" customHeight="1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  <c r="AA405" s="82"/>
    </row>
    <row r="406" spans="1:27" ht="15.75" customHeight="1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  <c r="AA406" s="82"/>
    </row>
    <row r="407" spans="1:27" ht="15.75" customHeight="1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  <c r="AA407" s="82"/>
    </row>
    <row r="408" spans="1:27" ht="15.75" customHeight="1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  <c r="AA408" s="82"/>
    </row>
    <row r="409" spans="1:27" ht="15.75" customHeight="1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  <c r="AA409" s="82"/>
    </row>
    <row r="410" spans="1:27" ht="15.75" customHeight="1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  <c r="AA410" s="82"/>
    </row>
    <row r="411" spans="1:27" ht="15.75" customHeight="1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  <c r="AA411" s="82"/>
    </row>
    <row r="412" spans="1:27" ht="15.75" customHeight="1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  <c r="AA412" s="82"/>
    </row>
    <row r="413" spans="1:27" ht="15.75" customHeight="1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  <c r="AA413" s="82"/>
    </row>
    <row r="414" spans="1:27" ht="15.75" customHeight="1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  <c r="AA414" s="82"/>
    </row>
    <row r="415" spans="1:27" ht="15.75" customHeight="1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  <c r="AA415" s="82"/>
    </row>
    <row r="416" spans="1:27" ht="15.75" customHeight="1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  <c r="AA416" s="82"/>
    </row>
    <row r="417" spans="1:27" ht="15.75" customHeight="1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  <c r="AA417" s="82"/>
    </row>
    <row r="418" spans="1:27" ht="15.75" customHeight="1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  <c r="AA418" s="82"/>
    </row>
    <row r="419" spans="1:27" ht="15.75" customHeight="1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  <c r="AA419" s="82"/>
    </row>
    <row r="420" spans="1:27" ht="15.75" customHeight="1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  <c r="AA420" s="82"/>
    </row>
    <row r="421" spans="1:27" ht="15.75" customHeight="1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  <c r="AA421" s="82"/>
    </row>
    <row r="422" spans="1:27" ht="15.75" customHeight="1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  <c r="AA422" s="82"/>
    </row>
    <row r="423" spans="1:27" ht="15.75" customHeight="1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  <c r="AA423" s="82"/>
    </row>
    <row r="424" spans="1:27" ht="15.75" customHeight="1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  <c r="AA424" s="82"/>
    </row>
    <row r="425" spans="1:27" ht="15.75" customHeight="1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  <c r="AA425" s="82"/>
    </row>
    <row r="426" spans="1:27" ht="15.75" customHeight="1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  <c r="AA426" s="82"/>
    </row>
    <row r="427" spans="1:27" ht="15.75" customHeight="1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  <c r="AA427" s="82"/>
    </row>
    <row r="428" spans="1:27" ht="15.75" customHeight="1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  <c r="AA428" s="82"/>
    </row>
    <row r="429" spans="1:27" ht="15.75" customHeight="1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  <c r="AA429" s="82"/>
    </row>
    <row r="430" spans="1:27" ht="15.75" customHeight="1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  <c r="AA430" s="82"/>
    </row>
    <row r="431" spans="1:27" ht="15.75" customHeight="1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  <c r="AA431" s="82"/>
    </row>
    <row r="432" spans="1:27" ht="15.75" customHeight="1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  <c r="AA432" s="82"/>
    </row>
    <row r="433" spans="1:27" ht="15.75" customHeight="1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  <c r="AA433" s="82"/>
    </row>
    <row r="434" spans="1:27" ht="15.75" customHeight="1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  <c r="AA434" s="82"/>
    </row>
    <row r="435" spans="1:27" ht="15.75" customHeight="1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  <c r="AA435" s="82"/>
    </row>
    <row r="436" spans="1:27" ht="15.75" customHeight="1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  <c r="AA436" s="82"/>
    </row>
    <row r="437" spans="1:27" ht="15.75" customHeight="1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  <c r="AA437" s="82"/>
    </row>
    <row r="438" spans="1:27" ht="15.75" customHeight="1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  <c r="AA438" s="82"/>
    </row>
    <row r="439" spans="1:27" ht="15.75" customHeight="1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  <c r="AA439" s="82"/>
    </row>
    <row r="440" spans="1:27" ht="15.75" customHeight="1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  <c r="AA440" s="82"/>
    </row>
    <row r="441" spans="1:27" ht="15.75" customHeight="1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  <c r="AA441" s="82"/>
    </row>
    <row r="442" spans="1:27" ht="15.75" customHeight="1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  <c r="AA442" s="82"/>
    </row>
    <row r="443" spans="1:27" ht="15.75" customHeight="1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  <c r="AA443" s="82"/>
    </row>
    <row r="444" spans="1:27" ht="15.75" customHeight="1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  <c r="AA444" s="82"/>
    </row>
    <row r="445" spans="1:27" ht="15.75" customHeight="1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  <c r="AA445" s="82"/>
    </row>
    <row r="446" spans="1:27" ht="15.75" customHeight="1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  <c r="AA446" s="82"/>
    </row>
    <row r="447" spans="1:27" ht="15.75" customHeight="1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  <c r="AA447" s="82"/>
    </row>
    <row r="448" spans="1:27" ht="15.75" customHeight="1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  <c r="AA448" s="82"/>
    </row>
    <row r="449" spans="1:27" ht="15.75" customHeight="1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  <c r="AA449" s="82"/>
    </row>
    <row r="450" spans="1:27" ht="15.75" customHeight="1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  <c r="AA450" s="82"/>
    </row>
    <row r="451" spans="1:27" ht="15.75" customHeight="1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  <c r="AA451" s="82"/>
    </row>
    <row r="452" spans="1:27" ht="15.75" customHeight="1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  <c r="AA452" s="82"/>
    </row>
    <row r="453" spans="1:27" ht="15.75" customHeight="1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  <c r="AA453" s="82"/>
    </row>
    <row r="454" spans="1:27" ht="15.75" customHeight="1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  <c r="AA454" s="82"/>
    </row>
    <row r="455" spans="1:27" ht="15.75" customHeight="1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  <c r="AA455" s="82"/>
    </row>
    <row r="456" spans="1:27" ht="15.75" customHeight="1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  <c r="AA456" s="82"/>
    </row>
    <row r="457" spans="1:27" ht="15.75" customHeight="1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  <c r="AA457" s="82"/>
    </row>
    <row r="458" spans="1:27" ht="15.75" customHeight="1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  <c r="AA458" s="82"/>
    </row>
    <row r="459" spans="1:27" ht="15.75" customHeight="1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  <c r="AA459" s="82"/>
    </row>
    <row r="460" spans="1:27" ht="15.75" customHeight="1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  <c r="AA460" s="82"/>
    </row>
    <row r="461" spans="1:27" ht="15.75" customHeight="1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  <c r="AA461" s="82"/>
    </row>
    <row r="462" spans="1:27" ht="15.75" customHeight="1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  <c r="AA462" s="82"/>
    </row>
    <row r="463" spans="1:27" ht="15.75" customHeight="1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  <c r="AA463" s="82"/>
    </row>
    <row r="464" spans="1:27" ht="15.75" customHeight="1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  <c r="AA464" s="82"/>
    </row>
    <row r="465" spans="1:27" ht="15.75" customHeight="1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  <c r="AA465" s="82"/>
    </row>
    <row r="466" spans="1:27" ht="15.75" customHeight="1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  <c r="AA466" s="82"/>
    </row>
    <row r="467" spans="1:27" ht="15.75" customHeight="1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  <c r="AA467" s="82"/>
    </row>
    <row r="468" spans="1:27" ht="15.75" customHeight="1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  <c r="AA468" s="82"/>
    </row>
    <row r="469" spans="1:27" ht="15.75" customHeight="1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  <c r="AA469" s="82"/>
    </row>
    <row r="470" spans="1:27" ht="15.75" customHeight="1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  <c r="AA470" s="82"/>
    </row>
    <row r="471" spans="1:27" ht="15.75" customHeight="1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  <c r="AA471" s="82"/>
    </row>
    <row r="472" spans="1:27" ht="15.75" customHeight="1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  <c r="AA472" s="82"/>
    </row>
    <row r="473" spans="1:27" ht="15.75" customHeight="1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  <c r="AA473" s="82"/>
    </row>
    <row r="474" spans="1:27" ht="15.75" customHeight="1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  <c r="AA474" s="82"/>
    </row>
    <row r="475" spans="1:27" ht="15.75" customHeight="1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  <c r="AA475" s="82"/>
    </row>
    <row r="476" spans="1:27" ht="15.75" customHeight="1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  <c r="AA476" s="82"/>
    </row>
    <row r="477" spans="1:27" ht="15.75" customHeight="1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  <c r="AA477" s="82"/>
    </row>
    <row r="478" spans="1:27" ht="15.75" customHeight="1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  <c r="AA478" s="82"/>
    </row>
    <row r="479" spans="1:27" ht="15.75" customHeight="1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  <c r="AA479" s="82"/>
    </row>
    <row r="480" spans="1:27" ht="15.75" customHeight="1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  <c r="AA480" s="82"/>
    </row>
    <row r="481" spans="1:27" ht="15.75" customHeight="1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  <c r="AA481" s="82"/>
    </row>
    <row r="482" spans="1:27" ht="15.75" customHeight="1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  <c r="AA482" s="82"/>
    </row>
    <row r="483" spans="1:27" ht="15.75" customHeight="1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  <c r="AA483" s="82"/>
    </row>
    <row r="484" spans="1:27" ht="15.75" customHeight="1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  <c r="AA484" s="82"/>
    </row>
    <row r="485" spans="1:27" ht="15.75" customHeight="1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  <c r="AA485" s="82"/>
    </row>
    <row r="486" spans="1:27" ht="15.75" customHeight="1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  <c r="AA486" s="82"/>
    </row>
    <row r="487" spans="1:27" ht="15.75" customHeight="1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  <c r="AA487" s="82"/>
    </row>
    <row r="488" spans="1:27" ht="15.75" customHeight="1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  <c r="AA488" s="82"/>
    </row>
    <row r="489" spans="1:27" ht="15.75" customHeight="1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  <c r="AA489" s="82"/>
    </row>
    <row r="490" spans="1:27" ht="15.75" customHeight="1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  <c r="AA490" s="82"/>
    </row>
    <row r="491" spans="1:27" ht="15.75" customHeight="1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  <c r="AA491" s="82"/>
    </row>
    <row r="492" spans="1:27" ht="15.75" customHeight="1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  <c r="AA492" s="82"/>
    </row>
    <row r="493" spans="1:27" ht="15.75" customHeight="1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  <c r="AA493" s="82"/>
    </row>
    <row r="494" spans="1:27" ht="15.75" customHeight="1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  <c r="AA494" s="82"/>
    </row>
    <row r="495" spans="1:27" ht="15.75" customHeight="1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  <c r="AA495" s="82"/>
    </row>
    <row r="496" spans="1:27" ht="15.75" customHeight="1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  <c r="AA496" s="82"/>
    </row>
    <row r="497" spans="1:27" ht="15.75" customHeight="1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  <c r="AA497" s="82"/>
    </row>
    <row r="498" spans="1:27" ht="15.75" customHeight="1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  <c r="AA498" s="82"/>
    </row>
    <row r="499" spans="1:27" ht="15.75" customHeight="1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  <c r="AA499" s="82"/>
    </row>
    <row r="500" spans="1:27" ht="15.75" customHeight="1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  <c r="AA500" s="82"/>
    </row>
    <row r="501" spans="1:27" ht="15.75" customHeight="1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  <c r="AA501" s="82"/>
    </row>
    <row r="502" spans="1:27" ht="15.75" customHeight="1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  <c r="AA502" s="82"/>
    </row>
    <row r="503" spans="1:27" ht="15.75" customHeight="1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  <c r="AA503" s="82"/>
    </row>
    <row r="504" spans="1:27" ht="15.75" customHeight="1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  <c r="AA504" s="82"/>
    </row>
    <row r="505" spans="1:27" ht="15.75" customHeight="1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  <c r="AA505" s="82"/>
    </row>
    <row r="506" spans="1:27" ht="15.75" customHeight="1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  <c r="AA506" s="82"/>
    </row>
    <row r="507" spans="1:27" ht="15.75" customHeight="1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  <c r="AA507" s="82"/>
    </row>
    <row r="508" spans="1:27" ht="15.75" customHeight="1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  <c r="AA508" s="82"/>
    </row>
    <row r="509" spans="1:27" ht="15.75" customHeight="1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  <c r="AA509" s="82"/>
    </row>
    <row r="510" spans="1:27" ht="15.75" customHeight="1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  <c r="AA510" s="82"/>
    </row>
    <row r="511" spans="1:27" ht="15.75" customHeight="1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  <c r="AA511" s="82"/>
    </row>
    <row r="512" spans="1:27" ht="15.75" customHeight="1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  <c r="AA512" s="82"/>
    </row>
    <row r="513" spans="1:27" ht="15.75" customHeight="1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  <c r="AA513" s="82"/>
    </row>
    <row r="514" spans="1:27" ht="15.75" customHeight="1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  <c r="AA514" s="82"/>
    </row>
    <row r="515" spans="1:27" ht="15.75" customHeight="1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  <c r="AA515" s="82"/>
    </row>
    <row r="516" spans="1:27" ht="15.75" customHeight="1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  <c r="AA516" s="82"/>
    </row>
    <row r="517" spans="1:27" ht="15.75" customHeight="1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  <c r="AA517" s="82"/>
    </row>
    <row r="518" spans="1:27" ht="15.75" customHeight="1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  <c r="AA518" s="82"/>
    </row>
    <row r="519" spans="1:27" ht="15.75" customHeight="1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  <c r="AA519" s="82"/>
    </row>
    <row r="520" spans="1:27" ht="15.75" customHeight="1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  <c r="AA520" s="82"/>
    </row>
    <row r="521" spans="1:27" ht="15.75" customHeight="1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  <c r="AA521" s="82"/>
    </row>
    <row r="522" spans="1:27" ht="15.75" customHeight="1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  <c r="AA522" s="82"/>
    </row>
    <row r="523" spans="1:27" ht="15.75" customHeight="1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  <c r="AA523" s="82"/>
    </row>
    <row r="524" spans="1:27" ht="15.75" customHeight="1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  <c r="AA524" s="82"/>
    </row>
    <row r="525" spans="1:27" ht="15.75" customHeight="1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  <c r="AA525" s="82"/>
    </row>
    <row r="526" spans="1:27" ht="15.75" customHeight="1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  <c r="AA526" s="82"/>
    </row>
    <row r="527" spans="1:27" ht="15.75" customHeight="1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  <c r="AA527" s="82"/>
    </row>
    <row r="528" spans="1:27" ht="15.75" customHeight="1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  <c r="AA528" s="82"/>
    </row>
    <row r="529" spans="1:27" ht="15.75" customHeight="1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  <c r="AA529" s="82"/>
    </row>
    <row r="530" spans="1:27" ht="15.75" customHeight="1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  <c r="AA530" s="82"/>
    </row>
    <row r="531" spans="1:27" ht="15.75" customHeight="1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  <c r="AA531" s="82"/>
    </row>
    <row r="532" spans="1:27" ht="15.75" customHeight="1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  <c r="AA532" s="82"/>
    </row>
    <row r="533" spans="1:27" ht="15.75" customHeight="1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  <c r="AA533" s="82"/>
    </row>
    <row r="534" spans="1:27" ht="15.75" customHeight="1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  <c r="AA534" s="82"/>
    </row>
    <row r="535" spans="1:27" ht="15.75" customHeight="1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  <c r="AA535" s="82"/>
    </row>
    <row r="536" spans="1:27" ht="15.75" customHeight="1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  <c r="AA536" s="82"/>
    </row>
    <row r="537" spans="1:27" ht="15.75" customHeight="1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  <c r="AA537" s="82"/>
    </row>
    <row r="538" spans="1:27" ht="15.75" customHeight="1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  <c r="AA538" s="82"/>
    </row>
    <row r="539" spans="1:27" ht="15.75" customHeight="1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  <c r="AA539" s="82"/>
    </row>
    <row r="540" spans="1:27" ht="15.75" customHeight="1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  <c r="AA540" s="82"/>
    </row>
    <row r="541" spans="1:27" ht="15.75" customHeight="1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  <c r="AA541" s="82"/>
    </row>
    <row r="542" spans="1:27" ht="15.75" customHeight="1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  <c r="AA542" s="82"/>
    </row>
    <row r="543" spans="1:27" ht="15.75" customHeight="1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  <c r="AA543" s="82"/>
    </row>
    <row r="544" spans="1:27" ht="15.75" customHeight="1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  <c r="AA544" s="82"/>
    </row>
    <row r="545" spans="1:27" ht="15.75" customHeight="1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  <c r="AA545" s="82"/>
    </row>
    <row r="546" spans="1:27" ht="15.75" customHeight="1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  <c r="AA546" s="82"/>
    </row>
    <row r="547" spans="1:27" ht="15.75" customHeight="1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  <c r="AA547" s="82"/>
    </row>
    <row r="548" spans="1:27" ht="15.75" customHeight="1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  <c r="AA548" s="82"/>
    </row>
    <row r="549" spans="1:27" ht="15.75" customHeight="1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  <c r="AA549" s="82"/>
    </row>
    <row r="550" spans="1:27" ht="15.75" customHeight="1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  <c r="AA550" s="82"/>
    </row>
    <row r="551" spans="1:27" ht="15.75" customHeight="1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  <c r="AA551" s="82"/>
    </row>
    <row r="552" spans="1:27" ht="15.75" customHeight="1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  <c r="AA552" s="82"/>
    </row>
    <row r="553" spans="1:27" ht="15.75" customHeight="1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  <c r="AA553" s="82"/>
    </row>
    <row r="554" spans="1:27" ht="15.75" customHeight="1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  <c r="AA554" s="82"/>
    </row>
    <row r="555" spans="1:27" ht="15.75" customHeight="1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  <c r="AA555" s="82"/>
    </row>
    <row r="556" spans="1:27" ht="15.75" customHeight="1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  <c r="AA556" s="82"/>
    </row>
    <row r="557" spans="1:27" ht="15.75" customHeight="1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  <c r="AA557" s="82"/>
    </row>
    <row r="558" spans="1:27" ht="15.75" customHeight="1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  <c r="AA558" s="82"/>
    </row>
    <row r="559" spans="1:27" ht="15.75" customHeight="1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  <c r="AA559" s="82"/>
    </row>
    <row r="560" spans="1:27" ht="15.75" customHeight="1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  <c r="AA560" s="82"/>
    </row>
    <row r="561" spans="1:27" ht="15.75" customHeight="1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  <c r="AA561" s="82"/>
    </row>
    <row r="562" spans="1:27" ht="15.75" customHeight="1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  <c r="AA562" s="82"/>
    </row>
    <row r="563" spans="1:27" ht="15.75" customHeight="1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  <c r="AA563" s="82"/>
    </row>
    <row r="564" spans="1:27" ht="15.75" customHeight="1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  <c r="AA564" s="82"/>
    </row>
    <row r="565" spans="1:27" ht="15.75" customHeight="1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  <c r="AA565" s="82"/>
    </row>
    <row r="566" spans="1:27" ht="15.75" customHeight="1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  <c r="AA566" s="82"/>
    </row>
    <row r="567" spans="1:27" ht="15.75" customHeight="1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  <c r="AA567" s="82"/>
    </row>
    <row r="568" spans="1:27" ht="15.75" customHeight="1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  <c r="AA568" s="82"/>
    </row>
    <row r="569" spans="1:27" ht="15.75" customHeight="1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  <c r="AA569" s="82"/>
    </row>
    <row r="570" spans="1:27" ht="15.75" customHeight="1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  <c r="AA570" s="82"/>
    </row>
    <row r="571" spans="1:27" ht="15.75" customHeight="1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  <c r="AA571" s="82"/>
    </row>
    <row r="572" spans="1:27" ht="15.75" customHeight="1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  <c r="AA572" s="82"/>
    </row>
    <row r="573" spans="1:27" ht="15.75" customHeight="1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  <c r="AA573" s="82"/>
    </row>
    <row r="574" spans="1:27" ht="15.75" customHeight="1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  <c r="AA574" s="82"/>
    </row>
    <row r="575" spans="1:27" ht="15.75" customHeight="1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  <c r="AA575" s="82"/>
    </row>
    <row r="576" spans="1:27" ht="15.75" customHeight="1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  <c r="AA576" s="82"/>
    </row>
    <row r="577" spans="1:27" ht="15.75" customHeight="1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  <c r="AA577" s="82"/>
    </row>
    <row r="578" spans="1:27" ht="15.75" customHeight="1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  <c r="AA578" s="82"/>
    </row>
    <row r="579" spans="1:27" ht="15.75" customHeight="1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  <c r="AA579" s="82"/>
    </row>
    <row r="580" spans="1:27" ht="15.75" customHeight="1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  <c r="AA580" s="82"/>
    </row>
    <row r="581" spans="1:27" ht="15.75" customHeight="1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  <c r="AA581" s="82"/>
    </row>
    <row r="582" spans="1:27" ht="15.75" customHeight="1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  <c r="AA582" s="82"/>
    </row>
    <row r="583" spans="1:27" ht="15.75" customHeight="1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  <c r="AA583" s="82"/>
    </row>
    <row r="584" spans="1:27" ht="15.75" customHeight="1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  <c r="AA584" s="82"/>
    </row>
    <row r="585" spans="1:27" ht="15.75" customHeight="1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  <c r="AA585" s="82"/>
    </row>
    <row r="586" spans="1:27" ht="15.75" customHeight="1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  <c r="AA586" s="82"/>
    </row>
    <row r="587" spans="1:27" ht="15.75" customHeight="1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  <c r="AA587" s="82"/>
    </row>
    <row r="588" spans="1:27" ht="15.75" customHeight="1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  <c r="AA588" s="82"/>
    </row>
    <row r="589" spans="1:27" ht="15.75" customHeight="1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  <c r="AA589" s="82"/>
    </row>
    <row r="590" spans="1:27" ht="15.75" customHeight="1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  <c r="AA590" s="82"/>
    </row>
    <row r="591" spans="1:27" ht="15.75" customHeight="1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  <c r="AA591" s="82"/>
    </row>
    <row r="592" spans="1:27" ht="15.75" customHeight="1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  <c r="AA592" s="82"/>
    </row>
    <row r="593" spans="1:27" ht="15.75" customHeight="1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  <c r="AA593" s="82"/>
    </row>
    <row r="594" spans="1:27" ht="15.75" customHeight="1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  <c r="AA594" s="82"/>
    </row>
    <row r="595" spans="1:27" ht="15.75" customHeight="1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  <c r="AA595" s="82"/>
    </row>
    <row r="596" spans="1:27" ht="15.75" customHeight="1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  <c r="AA596" s="82"/>
    </row>
    <row r="597" spans="1:27" ht="15.75" customHeight="1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  <c r="AA597" s="82"/>
    </row>
    <row r="598" spans="1:27" ht="15.75" customHeight="1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  <c r="AA598" s="82"/>
    </row>
    <row r="599" spans="1:27" ht="15.75" customHeight="1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  <c r="AA599" s="82"/>
    </row>
    <row r="600" spans="1:27" ht="15.75" customHeight="1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  <c r="AA600" s="82"/>
    </row>
    <row r="601" spans="1:27" ht="15.75" customHeight="1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  <c r="AA601" s="82"/>
    </row>
    <row r="602" spans="1:27" ht="15.75" customHeight="1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  <c r="AA602" s="82"/>
    </row>
    <row r="603" spans="1:27" ht="15.75" customHeight="1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  <c r="AA603" s="82"/>
    </row>
    <row r="604" spans="1:27" ht="15.75" customHeight="1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  <c r="AA604" s="82"/>
    </row>
    <row r="605" spans="1:27" ht="15.75" customHeight="1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  <c r="AA605" s="82"/>
    </row>
    <row r="606" spans="1:27" ht="15.75" customHeight="1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  <c r="AA606" s="82"/>
    </row>
    <row r="607" spans="1:27" ht="15.75" customHeight="1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  <c r="AA607" s="82"/>
    </row>
    <row r="608" spans="1:27" ht="15.75" customHeight="1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  <c r="AA608" s="82"/>
    </row>
    <row r="609" spans="1:27" ht="15.75" customHeight="1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  <c r="AA609" s="82"/>
    </row>
    <row r="610" spans="1:27" ht="15.75" customHeight="1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  <c r="AA610" s="82"/>
    </row>
    <row r="611" spans="1:27" ht="15.75" customHeight="1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  <c r="AA611" s="82"/>
    </row>
    <row r="612" spans="1:27" ht="15.75" customHeight="1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  <c r="AA612" s="82"/>
    </row>
    <row r="613" spans="1:27" ht="15.75" customHeight="1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  <c r="AA613" s="82"/>
    </row>
    <row r="614" spans="1:27" ht="15.75" customHeight="1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  <c r="AA614" s="82"/>
    </row>
    <row r="615" spans="1:27" ht="15.75" customHeight="1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  <c r="AA615" s="82"/>
    </row>
    <row r="616" spans="1:27" ht="15.75" customHeight="1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  <c r="AA616" s="82"/>
    </row>
    <row r="617" spans="1:27" ht="15.75" customHeight="1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  <c r="AA617" s="82"/>
    </row>
    <row r="618" spans="1:27" ht="15.75" customHeight="1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  <c r="AA618" s="82"/>
    </row>
    <row r="619" spans="1:27" ht="15.75" customHeight="1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  <c r="AA619" s="82"/>
    </row>
    <row r="620" spans="1:27" ht="15.75" customHeight="1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  <c r="AA620" s="82"/>
    </row>
    <row r="621" spans="1:27" ht="15.75" customHeight="1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  <c r="AA621" s="82"/>
    </row>
    <row r="622" spans="1:27" ht="15.75" customHeight="1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  <c r="AA622" s="82"/>
    </row>
    <row r="623" spans="1:27" ht="15.75" customHeight="1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  <c r="AA623" s="82"/>
    </row>
    <row r="624" spans="1:27" ht="15.75" customHeight="1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  <c r="AA624" s="82"/>
    </row>
    <row r="625" spans="1:27" ht="15.75" customHeight="1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  <c r="AA625" s="82"/>
    </row>
    <row r="626" spans="1:27" ht="15.75" customHeight="1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  <c r="AA626" s="82"/>
    </row>
    <row r="627" spans="1:27" ht="15.75" customHeight="1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  <c r="AA627" s="82"/>
    </row>
    <row r="628" spans="1:27" ht="15.75" customHeight="1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  <c r="AA628" s="82"/>
    </row>
    <row r="629" spans="1:27" ht="15.75" customHeight="1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  <c r="AA629" s="82"/>
    </row>
    <row r="630" spans="1:27" ht="15.75" customHeight="1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  <c r="AA630" s="82"/>
    </row>
    <row r="631" spans="1:27" ht="15.75" customHeight="1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  <c r="AA631" s="82"/>
    </row>
    <row r="632" spans="1:27" ht="15.75" customHeight="1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  <c r="AA632" s="82"/>
    </row>
    <row r="633" spans="1:27" ht="15.75" customHeight="1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  <c r="AA633" s="82"/>
    </row>
    <row r="634" spans="1:27" ht="15.75" customHeight="1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  <c r="AA634" s="82"/>
    </row>
    <row r="635" spans="1:27" ht="15.75" customHeight="1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  <c r="AA635" s="82"/>
    </row>
    <row r="636" spans="1:27" ht="15.75" customHeight="1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  <c r="AA636" s="82"/>
    </row>
    <row r="637" spans="1:27" ht="15.75" customHeight="1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  <c r="AA637" s="82"/>
    </row>
    <row r="638" spans="1:27" ht="15.75" customHeight="1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  <c r="AA638" s="82"/>
    </row>
    <row r="639" spans="1:27" ht="15.75" customHeight="1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  <c r="AA639" s="82"/>
    </row>
    <row r="640" spans="1:27" ht="15.75" customHeight="1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  <c r="AA640" s="82"/>
    </row>
    <row r="641" spans="1:27" ht="15.75" customHeight="1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  <c r="AA641" s="82"/>
    </row>
    <row r="642" spans="1:27" ht="15.75" customHeight="1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  <c r="AA642" s="82"/>
    </row>
    <row r="643" spans="1:27" ht="15.75" customHeight="1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  <c r="AA643" s="82"/>
    </row>
    <row r="644" spans="1:27" ht="15.75" customHeight="1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  <c r="AA644" s="82"/>
    </row>
    <row r="645" spans="1:27" ht="15.75" customHeight="1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  <c r="AA645" s="82"/>
    </row>
    <row r="646" spans="1:27" ht="15.75" customHeight="1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  <c r="AA646" s="82"/>
    </row>
    <row r="647" spans="1:27" ht="15.75" customHeight="1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  <c r="AA647" s="82"/>
    </row>
    <row r="648" spans="1:27" ht="15.75" customHeight="1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  <c r="AA648" s="82"/>
    </row>
    <row r="649" spans="1:27" ht="15.75" customHeight="1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  <c r="AA649" s="82"/>
    </row>
    <row r="650" spans="1:27" ht="15.75" customHeight="1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  <c r="AA650" s="82"/>
    </row>
    <row r="651" spans="1:27" ht="15.75" customHeight="1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  <c r="AA651" s="82"/>
    </row>
    <row r="652" spans="1:27" ht="15.75" customHeight="1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  <c r="AA652" s="82"/>
    </row>
    <row r="653" spans="1:27" ht="15.75" customHeight="1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  <c r="AA653" s="82"/>
    </row>
    <row r="654" spans="1:27" ht="15.75" customHeight="1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  <c r="AA654" s="82"/>
    </row>
    <row r="655" spans="1:27" ht="15.75" customHeight="1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  <c r="AA655" s="82"/>
    </row>
    <row r="656" spans="1:27" ht="15.75" customHeight="1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  <c r="AA656" s="82"/>
    </row>
    <row r="657" spans="1:27" ht="15.75" customHeight="1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  <c r="AA657" s="82"/>
    </row>
    <row r="658" spans="1:27" ht="15.75" customHeight="1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  <c r="AA658" s="82"/>
    </row>
    <row r="659" spans="1:27" ht="15.75" customHeight="1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  <c r="AA659" s="82"/>
    </row>
    <row r="660" spans="1:27" ht="15.75" customHeight="1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  <c r="AA660" s="82"/>
    </row>
    <row r="661" spans="1:27" ht="15.75" customHeight="1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  <c r="AA661" s="82"/>
    </row>
    <row r="662" spans="1:27" ht="15.75" customHeight="1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  <c r="AA662" s="82"/>
    </row>
    <row r="663" spans="1:27" ht="15.75" customHeight="1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  <c r="AA663" s="82"/>
    </row>
    <row r="664" spans="1:27" ht="15.75" customHeight="1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  <c r="AA664" s="82"/>
    </row>
    <row r="665" spans="1:27" ht="15.75" customHeight="1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  <c r="AA665" s="82"/>
    </row>
    <row r="666" spans="1:27" ht="15.75" customHeight="1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  <c r="AA666" s="82"/>
    </row>
    <row r="667" spans="1:27" ht="15.75" customHeight="1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  <c r="AA667" s="82"/>
    </row>
    <row r="668" spans="1:27" ht="15.75" customHeight="1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  <c r="AA668" s="82"/>
    </row>
    <row r="669" spans="1:27" ht="15.75" customHeight="1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  <c r="AA669" s="82"/>
    </row>
    <row r="670" spans="1:27" ht="15.75" customHeight="1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  <c r="AA670" s="82"/>
    </row>
    <row r="671" spans="1:27" ht="15.75" customHeight="1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  <c r="AA671" s="82"/>
    </row>
    <row r="672" spans="1:27" ht="15.75" customHeight="1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  <c r="AA672" s="82"/>
    </row>
    <row r="673" spans="1:27" ht="15.75" customHeight="1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  <c r="AA673" s="82"/>
    </row>
    <row r="674" spans="1:27" ht="15.75" customHeight="1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  <c r="AA674" s="82"/>
    </row>
    <row r="675" spans="1:27" ht="15.75" customHeight="1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  <c r="AA675" s="82"/>
    </row>
    <row r="676" spans="1:27" ht="15.75" customHeight="1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  <c r="AA676" s="82"/>
    </row>
    <row r="677" spans="1:27" ht="15.75" customHeight="1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  <c r="AA677" s="82"/>
    </row>
    <row r="678" spans="1:27" ht="15.75" customHeight="1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  <c r="AA678" s="82"/>
    </row>
    <row r="679" spans="1:27" ht="15.75" customHeight="1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  <c r="AA679" s="82"/>
    </row>
    <row r="680" spans="1:27" ht="15.75" customHeight="1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  <c r="AA680" s="82"/>
    </row>
    <row r="681" spans="1:27" ht="15.75" customHeight="1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  <c r="AA681" s="82"/>
    </row>
    <row r="682" spans="1:27" ht="15.75" customHeight="1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  <c r="AA682" s="82"/>
    </row>
    <row r="683" spans="1:27" ht="15.75" customHeight="1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  <c r="AA683" s="82"/>
    </row>
    <row r="684" spans="1:27" ht="15.75" customHeight="1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  <c r="AA684" s="82"/>
    </row>
    <row r="685" spans="1:27" ht="15.75" customHeight="1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  <c r="AA685" s="82"/>
    </row>
    <row r="686" spans="1:27" ht="15.75" customHeight="1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  <c r="AA686" s="82"/>
    </row>
    <row r="687" spans="1:27" ht="15.75" customHeight="1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  <c r="AA687" s="82"/>
    </row>
    <row r="688" spans="1:27" ht="15.75" customHeight="1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  <c r="AA688" s="82"/>
    </row>
    <row r="689" spans="1:27" ht="15.75" customHeight="1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  <c r="AA689" s="82"/>
    </row>
    <row r="690" spans="1:27" ht="15.75" customHeight="1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  <c r="AA690" s="82"/>
    </row>
    <row r="691" spans="1:27" ht="15.75" customHeight="1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  <c r="AA691" s="82"/>
    </row>
    <row r="692" spans="1:27" ht="15.75" customHeight="1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  <c r="AA692" s="82"/>
    </row>
    <row r="693" spans="1:27" ht="15.75" customHeight="1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  <c r="AA693" s="82"/>
    </row>
    <row r="694" spans="1:27" ht="15.75" customHeight="1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  <c r="AA694" s="82"/>
    </row>
    <row r="695" spans="1:27" ht="15.75" customHeight="1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  <c r="AA695" s="82"/>
    </row>
    <row r="696" spans="1:27" ht="15.75" customHeight="1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  <c r="AA696" s="82"/>
    </row>
    <row r="697" spans="1:27" ht="15.75" customHeight="1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  <c r="AA697" s="82"/>
    </row>
    <row r="698" spans="1:27" ht="15.75" customHeight="1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  <c r="AA698" s="82"/>
    </row>
    <row r="699" spans="1:27" ht="15.75" customHeight="1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  <c r="AA699" s="82"/>
    </row>
    <row r="700" spans="1:27" ht="15.75" customHeight="1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  <c r="AA700" s="82"/>
    </row>
    <row r="701" spans="1:27" ht="15.75" customHeight="1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  <c r="AA701" s="82"/>
    </row>
    <row r="702" spans="1:27" ht="15.75" customHeight="1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  <c r="AA702" s="82"/>
    </row>
    <row r="703" spans="1:27" ht="15.75" customHeight="1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  <c r="AA703" s="82"/>
    </row>
    <row r="704" spans="1:27" ht="15.75" customHeight="1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  <c r="AA704" s="82"/>
    </row>
    <row r="705" spans="1:27" ht="15.75" customHeight="1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  <c r="AA705" s="82"/>
    </row>
    <row r="706" spans="1:27" ht="15.75" customHeight="1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  <c r="AA706" s="82"/>
    </row>
    <row r="707" spans="1:27" ht="15.75" customHeight="1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  <c r="AA707" s="82"/>
    </row>
    <row r="708" spans="1:27" ht="15.75" customHeight="1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  <c r="AA708" s="82"/>
    </row>
    <row r="709" spans="1:27" ht="15.75" customHeight="1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  <c r="AA709" s="82"/>
    </row>
    <row r="710" spans="1:27" ht="15.75" customHeight="1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  <c r="AA710" s="82"/>
    </row>
    <row r="711" spans="1:27" ht="15.75" customHeight="1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  <c r="AA711" s="82"/>
    </row>
    <row r="712" spans="1:27" ht="15.75" customHeight="1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  <c r="AA712" s="82"/>
    </row>
    <row r="713" spans="1:27" ht="15.75" customHeight="1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  <c r="AA713" s="82"/>
    </row>
    <row r="714" spans="1:27" ht="15.75" customHeight="1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  <c r="AA714" s="82"/>
    </row>
    <row r="715" spans="1:27" ht="15.75" customHeight="1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  <c r="AA715" s="82"/>
    </row>
    <row r="716" spans="1:27" ht="15.75" customHeight="1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  <c r="AA716" s="82"/>
    </row>
    <row r="717" spans="1:27" ht="15.75" customHeight="1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  <c r="AA717" s="82"/>
    </row>
    <row r="718" spans="1:27" ht="15.75" customHeight="1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  <c r="AA718" s="82"/>
    </row>
    <row r="719" spans="1:27" ht="15.75" customHeight="1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  <c r="AA719" s="82"/>
    </row>
    <row r="720" spans="1:27" ht="15.75" customHeight="1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  <c r="AA720" s="82"/>
    </row>
    <row r="721" spans="1:27" ht="15.75" customHeight="1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  <c r="AA721" s="82"/>
    </row>
    <row r="722" spans="1:27" ht="15.75" customHeight="1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  <c r="AA722" s="82"/>
    </row>
    <row r="723" spans="1:27" ht="15.75" customHeight="1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  <c r="AA723" s="82"/>
    </row>
    <row r="724" spans="1:27" ht="15.75" customHeight="1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  <c r="AA724" s="82"/>
    </row>
    <row r="725" spans="1:27" ht="15.75" customHeight="1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  <c r="AA725" s="82"/>
    </row>
    <row r="726" spans="1:27" ht="15.75" customHeight="1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  <c r="AA726" s="82"/>
    </row>
    <row r="727" spans="1:27" ht="15.75" customHeight="1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  <c r="AA727" s="82"/>
    </row>
    <row r="728" spans="1:27" ht="15.75" customHeight="1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  <c r="AA728" s="82"/>
    </row>
    <row r="729" spans="1:27" ht="15.75" customHeight="1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  <c r="AA729" s="82"/>
    </row>
    <row r="730" spans="1:27" ht="15.75" customHeight="1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  <c r="AA730" s="82"/>
    </row>
    <row r="731" spans="1:27" ht="15.75" customHeight="1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  <c r="AA731" s="82"/>
    </row>
    <row r="732" spans="1:27" ht="15.75" customHeight="1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  <c r="AA732" s="82"/>
    </row>
    <row r="733" spans="1:27" ht="15.75" customHeight="1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  <c r="AA733" s="82"/>
    </row>
    <row r="734" spans="1:27" ht="15.75" customHeight="1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  <c r="AA734" s="82"/>
    </row>
    <row r="735" spans="1:27" ht="15.75" customHeight="1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  <c r="AA735" s="82"/>
    </row>
    <row r="736" spans="1:27" ht="15.75" customHeight="1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  <c r="AA736" s="82"/>
    </row>
    <row r="737" spans="1:27" ht="15.75" customHeight="1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  <c r="AA737" s="82"/>
    </row>
    <row r="738" spans="1:27" ht="15.75" customHeight="1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  <c r="AA738" s="82"/>
    </row>
    <row r="739" spans="1:27" ht="15.75" customHeight="1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  <c r="AA739" s="82"/>
    </row>
    <row r="740" spans="1:27" ht="15.75" customHeight="1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  <c r="AA740" s="82"/>
    </row>
    <row r="741" spans="1:27" ht="15.75" customHeight="1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  <c r="AA741" s="82"/>
    </row>
    <row r="742" spans="1:27" ht="15.75" customHeight="1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  <c r="AA742" s="82"/>
    </row>
    <row r="743" spans="1:27" ht="15.75" customHeight="1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  <c r="AA743" s="82"/>
    </row>
    <row r="744" spans="1:27" ht="15.75" customHeight="1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  <c r="AA744" s="82"/>
    </row>
    <row r="745" spans="1:27" ht="15.75" customHeight="1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  <c r="AA745" s="82"/>
    </row>
    <row r="746" spans="1:27" ht="15.75" customHeight="1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  <c r="AA746" s="82"/>
    </row>
    <row r="747" spans="1:27" ht="15.75" customHeight="1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  <c r="AA747" s="82"/>
    </row>
    <row r="748" spans="1:27" ht="15.75" customHeight="1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  <c r="AA748" s="82"/>
    </row>
    <row r="749" spans="1:27" ht="15.75" customHeight="1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  <c r="AA749" s="82"/>
    </row>
    <row r="750" spans="1:27" ht="15.75" customHeight="1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  <c r="AA750" s="82"/>
    </row>
    <row r="751" spans="1:27" ht="15.75" customHeight="1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  <c r="AA751" s="82"/>
    </row>
    <row r="752" spans="1:27" ht="15.75" customHeight="1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  <c r="AA752" s="82"/>
    </row>
    <row r="753" spans="1:27" ht="15.75" customHeight="1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  <c r="AA753" s="82"/>
    </row>
    <row r="754" spans="1:27" ht="15.75" customHeight="1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  <c r="AA754" s="82"/>
    </row>
    <row r="755" spans="1:27" ht="15.75" customHeight="1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  <c r="AA755" s="82"/>
    </row>
    <row r="756" spans="1:27" ht="15.75" customHeight="1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  <c r="AA756" s="82"/>
    </row>
    <row r="757" spans="1:27" ht="15.75" customHeight="1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  <c r="AA757" s="82"/>
    </row>
    <row r="758" spans="1:27" ht="15.75" customHeight="1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  <c r="AA758" s="82"/>
    </row>
    <row r="759" spans="1:27" ht="15.75" customHeight="1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  <c r="AA759" s="82"/>
    </row>
    <row r="760" spans="1:27" ht="15.75" customHeight="1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  <c r="AA760" s="82"/>
    </row>
    <row r="761" spans="1:27" ht="15.75" customHeight="1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  <c r="AA761" s="82"/>
    </row>
    <row r="762" spans="1:27" ht="15.75" customHeight="1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  <c r="AA762" s="82"/>
    </row>
    <row r="763" spans="1:27" ht="15.75" customHeight="1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  <c r="AA763" s="82"/>
    </row>
    <row r="764" spans="1:27" ht="15.75" customHeight="1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  <c r="AA764" s="82"/>
    </row>
    <row r="765" spans="1:27" ht="15.75" customHeight="1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  <c r="AA765" s="82"/>
    </row>
    <row r="766" spans="1:27" ht="15.75" customHeight="1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  <c r="AA766" s="82"/>
    </row>
    <row r="767" spans="1:27" ht="15.75" customHeight="1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  <c r="AA767" s="82"/>
    </row>
    <row r="768" spans="1:27" ht="15.75" customHeight="1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  <c r="AA768" s="82"/>
    </row>
    <row r="769" spans="1:27" ht="15.75" customHeight="1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  <c r="AA769" s="82"/>
    </row>
    <row r="770" spans="1:27" ht="15.75" customHeight="1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  <c r="AA770" s="82"/>
    </row>
    <row r="771" spans="1:27" ht="15.75" customHeight="1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  <c r="AA771" s="82"/>
    </row>
    <row r="772" spans="1:27" ht="15.75" customHeight="1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  <c r="AA772" s="82"/>
    </row>
    <row r="773" spans="1:27" ht="15.75" customHeight="1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  <c r="AA773" s="82"/>
    </row>
    <row r="774" spans="1:27" ht="15.75" customHeight="1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  <c r="AA774" s="82"/>
    </row>
    <row r="775" spans="1:27" ht="15.75" customHeight="1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  <c r="AA775" s="82"/>
    </row>
    <row r="776" spans="1:27" ht="15.75" customHeight="1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  <c r="AA776" s="82"/>
    </row>
    <row r="777" spans="1:27" ht="15.75" customHeight="1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  <c r="AA777" s="82"/>
    </row>
    <row r="778" spans="1:27" ht="15.75" customHeight="1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  <c r="AA778" s="82"/>
    </row>
    <row r="779" spans="1:27" ht="15.75" customHeight="1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  <c r="AA779" s="82"/>
    </row>
    <row r="780" spans="1:27" ht="15.75" customHeight="1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  <c r="AA780" s="82"/>
    </row>
    <row r="781" spans="1:27" ht="15.75" customHeight="1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  <c r="AA781" s="82"/>
    </row>
    <row r="782" spans="1:27" ht="15.75" customHeight="1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  <c r="AA782" s="82"/>
    </row>
    <row r="783" spans="1:27" ht="15.75" customHeight="1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  <c r="AA783" s="82"/>
    </row>
    <row r="784" spans="1:27" ht="15.75" customHeight="1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  <c r="AA784" s="82"/>
    </row>
    <row r="785" spans="1:27" ht="15.75" customHeight="1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  <c r="AA785" s="82"/>
    </row>
    <row r="786" spans="1:27" ht="15.75" customHeight="1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  <c r="AA786" s="82"/>
    </row>
    <row r="787" spans="1:27" ht="15.75" customHeight="1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  <c r="AA787" s="82"/>
    </row>
    <row r="788" spans="1:27" ht="15.75" customHeight="1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  <c r="AA788" s="82"/>
    </row>
    <row r="789" spans="1:27" ht="15.75" customHeight="1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  <c r="AA789" s="82"/>
    </row>
    <row r="790" spans="1:27" ht="15.75" customHeight="1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  <c r="AA790" s="82"/>
    </row>
    <row r="791" spans="1:27" ht="15.75" customHeight="1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  <c r="AA791" s="82"/>
    </row>
    <row r="792" spans="1:27" ht="15.75" customHeight="1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  <c r="AA792" s="82"/>
    </row>
    <row r="793" spans="1:27" ht="15.75" customHeight="1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  <c r="AA793" s="82"/>
    </row>
    <row r="794" spans="1:27" ht="15.75" customHeight="1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  <c r="AA794" s="82"/>
    </row>
    <row r="795" spans="1:27" ht="15.75" customHeight="1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  <c r="AA795" s="82"/>
    </row>
    <row r="796" spans="1:27" ht="15.75" customHeight="1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  <c r="AA796" s="82"/>
    </row>
    <row r="797" spans="1:27" ht="15.75" customHeight="1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  <c r="AA797" s="82"/>
    </row>
    <row r="798" spans="1:27" ht="15.75" customHeight="1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  <c r="AA798" s="82"/>
    </row>
    <row r="799" spans="1:27" ht="15.75" customHeight="1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  <c r="AA799" s="82"/>
    </row>
    <row r="800" spans="1:27" ht="15.75" customHeight="1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  <c r="AA800" s="82"/>
    </row>
    <row r="801" spans="1:27" ht="15.75" customHeight="1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  <c r="AA801" s="82"/>
    </row>
    <row r="802" spans="1:27" ht="15.75" customHeight="1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  <c r="AA802" s="82"/>
    </row>
    <row r="803" spans="1:27" ht="15.75" customHeight="1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  <c r="AA803" s="82"/>
    </row>
    <row r="804" spans="1:27" ht="15.75" customHeight="1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  <c r="AA804" s="82"/>
    </row>
    <row r="805" spans="1:27" ht="15.75" customHeight="1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  <c r="AA805" s="82"/>
    </row>
    <row r="806" spans="1:27" ht="15.75" customHeight="1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  <c r="AA806" s="82"/>
    </row>
    <row r="807" spans="1:27" ht="15.75" customHeight="1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  <c r="AA807" s="82"/>
    </row>
    <row r="808" spans="1:27" ht="15.75" customHeight="1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  <c r="AA808" s="82"/>
    </row>
    <row r="809" spans="1:27" ht="15.75" customHeight="1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  <c r="AA809" s="82"/>
    </row>
    <row r="810" spans="1:27" ht="15.75" customHeight="1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  <c r="AA810" s="82"/>
    </row>
    <row r="811" spans="1:27" ht="15.75" customHeight="1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  <c r="AA811" s="82"/>
    </row>
    <row r="812" spans="1:27" ht="15.75" customHeight="1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  <c r="AA812" s="82"/>
    </row>
    <row r="813" spans="1:27" ht="15.75" customHeight="1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  <c r="AA813" s="82"/>
    </row>
    <row r="814" spans="1:27" ht="15.75" customHeight="1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  <c r="AA814" s="82"/>
    </row>
    <row r="815" spans="1:27" ht="15.75" customHeight="1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  <c r="AA815" s="82"/>
    </row>
    <row r="816" spans="1:27" ht="15.75" customHeight="1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  <c r="AA816" s="82"/>
    </row>
    <row r="817" spans="1:27" ht="15.75" customHeight="1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  <c r="AA817" s="82"/>
    </row>
    <row r="818" spans="1:27" ht="15.75" customHeight="1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  <c r="AA818" s="82"/>
    </row>
    <row r="819" spans="1:27" ht="15.75" customHeight="1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  <c r="AA819" s="82"/>
    </row>
    <row r="820" spans="1:27" ht="15.75" customHeight="1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  <c r="AA820" s="82"/>
    </row>
    <row r="821" spans="1:27" ht="15.75" customHeight="1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  <c r="AA821" s="82"/>
    </row>
    <row r="822" spans="1:27" ht="15.75" customHeight="1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  <c r="AA822" s="82"/>
    </row>
    <row r="823" spans="1:27" ht="15.75" customHeight="1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  <c r="AA823" s="82"/>
    </row>
    <row r="824" spans="1:27" ht="15.75" customHeight="1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  <c r="AA824" s="82"/>
    </row>
    <row r="825" spans="1:27" ht="15.75" customHeight="1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  <c r="AA825" s="82"/>
    </row>
    <row r="826" spans="1:27" ht="15.75" customHeight="1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  <c r="AA826" s="82"/>
    </row>
    <row r="827" spans="1:27" ht="15.75" customHeight="1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  <c r="AA827" s="82"/>
    </row>
    <row r="828" spans="1:27" ht="15.75" customHeight="1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  <c r="AA828" s="82"/>
    </row>
    <row r="829" spans="1:27" ht="15.75" customHeight="1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  <c r="AA829" s="82"/>
    </row>
    <row r="830" spans="1:27" ht="15.75" customHeight="1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  <c r="AA830" s="82"/>
    </row>
    <row r="831" spans="1:27" ht="15.75" customHeight="1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  <c r="AA831" s="82"/>
    </row>
    <row r="832" spans="1:27" ht="15.75" customHeight="1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  <c r="AA832" s="82"/>
    </row>
    <row r="833" spans="1:27" ht="15.75" customHeight="1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  <c r="AA833" s="82"/>
    </row>
    <row r="834" spans="1:27" ht="15.75" customHeight="1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  <c r="AA834" s="82"/>
    </row>
    <row r="835" spans="1:27" ht="15.75" customHeight="1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  <c r="AA835" s="82"/>
    </row>
    <row r="836" spans="1:27" ht="15.75" customHeight="1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  <c r="AA836" s="82"/>
    </row>
    <row r="837" spans="1:27" ht="15.75" customHeight="1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  <c r="AA837" s="82"/>
    </row>
    <row r="838" spans="1:27" ht="15.75" customHeight="1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  <c r="AA838" s="82"/>
    </row>
    <row r="839" spans="1:27" ht="15.75" customHeight="1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  <c r="AA839" s="82"/>
    </row>
    <row r="840" spans="1:27" ht="15.75" customHeight="1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  <c r="AA840" s="82"/>
    </row>
    <row r="841" spans="1:27" ht="15.75" customHeight="1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  <c r="AA841" s="82"/>
    </row>
    <row r="842" spans="1:27" ht="15.75" customHeight="1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  <c r="AA842" s="82"/>
    </row>
    <row r="843" spans="1:27" ht="15.75" customHeight="1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  <c r="AA843" s="82"/>
    </row>
    <row r="844" spans="1:27" ht="15.75" customHeight="1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  <c r="AA844" s="82"/>
    </row>
    <row r="845" spans="1:27" ht="15.75" customHeight="1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  <c r="AA845" s="82"/>
    </row>
    <row r="846" spans="1:27" ht="15.75" customHeight="1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  <c r="AA846" s="82"/>
    </row>
    <row r="847" spans="1:27" ht="15.75" customHeight="1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  <c r="AA847" s="82"/>
    </row>
    <row r="848" spans="1:27" ht="15.75" customHeight="1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  <c r="AA848" s="82"/>
    </row>
    <row r="849" spans="1:27" ht="15.75" customHeight="1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  <c r="AA849" s="82"/>
    </row>
    <row r="850" spans="1:27" ht="15.75" customHeight="1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  <c r="AA850" s="82"/>
    </row>
    <row r="851" spans="1:27" ht="15.75" customHeight="1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  <c r="AA851" s="82"/>
    </row>
    <row r="852" spans="1:27" ht="15.75" customHeight="1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  <c r="AA852" s="82"/>
    </row>
    <row r="853" spans="1:27" ht="15.75" customHeight="1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  <c r="AA853" s="82"/>
    </row>
    <row r="854" spans="1:27" ht="15.75" customHeight="1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  <c r="AA854" s="82"/>
    </row>
    <row r="855" spans="1:27" ht="15.75" customHeight="1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  <c r="AA855" s="82"/>
    </row>
    <row r="856" spans="1:27" ht="15.75" customHeight="1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  <c r="AA856" s="82"/>
    </row>
    <row r="857" spans="1:27" ht="15.75" customHeight="1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  <c r="AA857" s="82"/>
    </row>
    <row r="858" spans="1:27" ht="15.75" customHeight="1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  <c r="AA858" s="82"/>
    </row>
    <row r="859" spans="1:27" ht="15.75" customHeight="1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  <c r="AA859" s="82"/>
    </row>
    <row r="860" spans="1:27" ht="15.75" customHeight="1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  <c r="AA860" s="82"/>
    </row>
    <row r="861" spans="1:27" ht="15.75" customHeight="1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  <c r="AA861" s="82"/>
    </row>
    <row r="862" spans="1:27" ht="15.75" customHeight="1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  <c r="AA862" s="82"/>
    </row>
    <row r="863" spans="1:27" ht="15.75" customHeight="1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  <c r="AA863" s="82"/>
    </row>
    <row r="864" spans="1:27" ht="15.75" customHeight="1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  <c r="AA864" s="82"/>
    </row>
    <row r="865" spans="1:27" ht="15.75" customHeight="1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  <c r="AA865" s="82"/>
    </row>
    <row r="866" spans="1:27" ht="15.75" customHeight="1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  <c r="AA866" s="82"/>
    </row>
    <row r="867" spans="1:27" ht="15.75" customHeight="1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  <c r="AA867" s="82"/>
    </row>
    <row r="868" spans="1:27" ht="15.75" customHeight="1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  <c r="AA868" s="82"/>
    </row>
    <row r="869" spans="1:27" ht="15.75" customHeight="1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  <c r="AA869" s="82"/>
    </row>
    <row r="870" spans="1:27" ht="15.75" customHeight="1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  <c r="AA870" s="82"/>
    </row>
    <row r="871" spans="1:27" ht="15.75" customHeight="1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  <c r="AA871" s="82"/>
    </row>
    <row r="872" spans="1:27" ht="15.75" customHeight="1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  <c r="AA872" s="82"/>
    </row>
    <row r="873" spans="1:27" ht="15.75" customHeight="1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  <c r="AA873" s="82"/>
    </row>
    <row r="874" spans="1:27" ht="15.75" customHeight="1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  <c r="AA874" s="82"/>
    </row>
    <row r="875" spans="1:27" ht="15.75" customHeight="1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  <c r="AA875" s="82"/>
    </row>
    <row r="876" spans="1:27" ht="15.75" customHeight="1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  <c r="AA876" s="82"/>
    </row>
    <row r="877" spans="1:27" ht="15.75" customHeight="1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  <c r="AA877" s="82"/>
    </row>
    <row r="878" spans="1:27" ht="15.75" customHeight="1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  <c r="AA878" s="82"/>
    </row>
    <row r="879" spans="1:27" ht="15.75" customHeight="1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  <c r="AA879" s="82"/>
    </row>
    <row r="880" spans="1:27" ht="15.75" customHeight="1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  <c r="AA880" s="82"/>
    </row>
    <row r="881" spans="1:27" ht="15.75" customHeight="1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  <c r="AA881" s="82"/>
    </row>
    <row r="882" spans="1:27" ht="15.75" customHeight="1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  <c r="AA882" s="82"/>
    </row>
    <row r="883" spans="1:27" ht="15.75" customHeight="1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  <c r="AA883" s="82"/>
    </row>
    <row r="884" spans="1:27" ht="15.75" customHeight="1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  <c r="AA884" s="82"/>
    </row>
    <row r="885" spans="1:27" ht="15.75" customHeight="1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  <c r="AA885" s="82"/>
    </row>
    <row r="886" spans="1:27" ht="15.75" customHeight="1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  <c r="AA886" s="82"/>
    </row>
    <row r="887" spans="1:27" ht="15.75" customHeight="1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  <c r="AA887" s="82"/>
    </row>
    <row r="888" spans="1:27" ht="15.75" customHeight="1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  <c r="AA888" s="82"/>
    </row>
    <row r="889" spans="1:27" ht="15.75" customHeight="1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  <c r="AA889" s="82"/>
    </row>
    <row r="890" spans="1:27" ht="15.75" customHeight="1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  <c r="AA890" s="82"/>
    </row>
    <row r="891" spans="1:27" ht="15.75" customHeight="1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  <c r="AA891" s="82"/>
    </row>
    <row r="892" spans="1:27" ht="15.75" customHeight="1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  <c r="AA892" s="82"/>
    </row>
    <row r="893" spans="1:27" ht="15.75" customHeight="1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  <c r="AA893" s="82"/>
    </row>
    <row r="894" spans="1:27" ht="15.75" customHeight="1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  <c r="AA894" s="82"/>
    </row>
    <row r="895" spans="1:27" ht="15.75" customHeight="1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  <c r="AA895" s="82"/>
    </row>
    <row r="896" spans="1:27" ht="15.75" customHeight="1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  <c r="AA896" s="82"/>
    </row>
    <row r="897" spans="1:27" ht="15.75" customHeight="1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  <c r="AA897" s="82"/>
    </row>
    <row r="898" spans="1:27" ht="15.75" customHeight="1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  <c r="AA898" s="82"/>
    </row>
    <row r="899" spans="1:27" ht="15.75" customHeight="1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  <c r="AA899" s="82"/>
    </row>
    <row r="900" spans="1:27" ht="15.75" customHeight="1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  <c r="AA900" s="82"/>
    </row>
    <row r="901" spans="1:27" ht="15.75" customHeight="1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  <c r="AA901" s="82"/>
    </row>
    <row r="902" spans="1:27" ht="15.75" customHeight="1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  <c r="AA902" s="82"/>
    </row>
    <row r="903" spans="1:27" ht="15.75" customHeight="1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  <c r="AA903" s="82"/>
    </row>
    <row r="904" spans="1:27" ht="15.75" customHeight="1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  <c r="AA904" s="82"/>
    </row>
    <row r="905" spans="1:27" ht="15.75" customHeight="1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  <c r="AA905" s="82"/>
    </row>
    <row r="906" spans="1:27" ht="15.75" customHeight="1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  <c r="AA906" s="82"/>
    </row>
    <row r="907" spans="1:27" ht="15.75" customHeight="1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  <c r="AA907" s="82"/>
    </row>
    <row r="908" spans="1:27" ht="15.75" customHeight="1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  <c r="AA908" s="82"/>
    </row>
    <row r="909" spans="1:27" ht="15.75" customHeight="1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  <c r="AA909" s="82"/>
    </row>
    <row r="910" spans="1:27" ht="15.75" customHeight="1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  <c r="AA910" s="82"/>
    </row>
    <row r="911" spans="1:27" ht="15.75" customHeight="1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  <c r="AA911" s="82"/>
    </row>
    <row r="912" spans="1:27" ht="15.75" customHeight="1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  <c r="AA912" s="82"/>
    </row>
    <row r="913" spans="1:27" ht="15.75" customHeight="1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  <c r="AA913" s="82"/>
    </row>
    <row r="914" spans="1:27" ht="15.75" customHeight="1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  <c r="AA914" s="82"/>
    </row>
    <row r="915" spans="1:27" ht="15.75" customHeight="1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  <c r="AA915" s="82"/>
    </row>
    <row r="916" spans="1:27" ht="15.75" customHeight="1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  <c r="AA916" s="82"/>
    </row>
    <row r="917" spans="1:27" ht="15.75" customHeight="1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  <c r="AA917" s="82"/>
    </row>
    <row r="918" spans="1:27" ht="15.75" customHeight="1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  <c r="AA918" s="82"/>
    </row>
    <row r="919" spans="1:27" ht="15.75" customHeight="1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  <c r="AA919" s="82"/>
    </row>
    <row r="920" spans="1:27" ht="15.75" customHeight="1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  <c r="AA920" s="82"/>
    </row>
    <row r="921" spans="1:27" ht="15.75" customHeight="1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  <c r="AA921" s="82"/>
    </row>
    <row r="922" spans="1:27" ht="15.75" customHeight="1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  <c r="AA922" s="82"/>
    </row>
    <row r="923" spans="1:27" ht="15.75" customHeight="1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  <c r="AA923" s="82"/>
    </row>
    <row r="924" spans="1:27" ht="15.75" customHeight="1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  <c r="AA924" s="82"/>
    </row>
    <row r="925" spans="1:27" ht="15.75" customHeight="1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  <c r="AA925" s="82"/>
    </row>
    <row r="926" spans="1:27" ht="15.75" customHeight="1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  <c r="AA926" s="82"/>
    </row>
    <row r="927" spans="1:27" ht="15.75" customHeight="1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  <c r="AA927" s="82"/>
    </row>
    <row r="928" spans="1:27" ht="15.75" customHeight="1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  <c r="AA928" s="82"/>
    </row>
    <row r="929" spans="1:27" ht="15.75" customHeight="1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  <c r="AA929" s="82"/>
    </row>
    <row r="930" spans="1:27" ht="15.75" customHeight="1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  <c r="AA930" s="82"/>
    </row>
    <row r="931" spans="1:27" ht="15.75" customHeight="1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  <c r="AA931" s="82"/>
    </row>
    <row r="932" spans="1:27" ht="15.75" customHeight="1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  <c r="AA932" s="82"/>
    </row>
    <row r="933" spans="1:27" ht="15.75" customHeight="1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  <c r="AA933" s="82"/>
    </row>
    <row r="934" spans="1:27" ht="15.75" customHeight="1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  <c r="AA934" s="82"/>
    </row>
    <row r="935" spans="1:27" ht="15.75" customHeight="1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  <c r="AA935" s="82"/>
    </row>
    <row r="936" spans="1:27" ht="15.75" customHeight="1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  <c r="AA936" s="82"/>
    </row>
    <row r="937" spans="1:27" ht="15.75" customHeight="1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  <c r="AA937" s="82"/>
    </row>
    <row r="938" spans="1:27" ht="15.75" customHeight="1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  <c r="AA938" s="82"/>
    </row>
    <row r="939" spans="1:27" ht="15.75" customHeight="1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  <c r="AA939" s="82"/>
    </row>
    <row r="940" spans="1:27" ht="15.75" customHeight="1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  <c r="AA940" s="82"/>
    </row>
    <row r="941" spans="1:27" ht="15.75" customHeight="1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  <c r="AA941" s="82"/>
    </row>
    <row r="942" spans="1:27" ht="15.75" customHeight="1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  <c r="AA942" s="82"/>
    </row>
    <row r="943" spans="1:27" ht="15.75" customHeight="1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  <c r="AA943" s="82"/>
    </row>
    <row r="944" spans="1:27" ht="15.75" customHeight="1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  <c r="AA944" s="82"/>
    </row>
    <row r="945" spans="1:27" ht="15.75" customHeight="1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  <c r="AA945" s="82"/>
    </row>
    <row r="946" spans="1:27" ht="15.75" customHeight="1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  <c r="AA946" s="82"/>
    </row>
    <row r="947" spans="1:27" ht="15.75" customHeight="1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  <c r="AA947" s="82"/>
    </row>
    <row r="948" spans="1:27" ht="15.75" customHeight="1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  <c r="AA948" s="82"/>
    </row>
    <row r="949" spans="1:27" ht="15.75" customHeight="1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  <c r="AA949" s="82"/>
    </row>
    <row r="950" spans="1:27" ht="15.75" customHeight="1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  <c r="AA950" s="82"/>
    </row>
    <row r="951" spans="1:27" ht="15.75" customHeight="1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  <c r="AA951" s="82"/>
    </row>
    <row r="952" spans="1:27" ht="15.75" customHeight="1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  <c r="AA952" s="82"/>
    </row>
    <row r="953" spans="1:27" ht="15.75" customHeight="1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  <c r="AA953" s="82"/>
    </row>
    <row r="954" spans="1:27" ht="15.75" customHeight="1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  <c r="AA954" s="82"/>
    </row>
    <row r="955" spans="1:27" ht="15.75" customHeight="1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  <c r="AA955" s="82"/>
    </row>
    <row r="956" spans="1:27" ht="15.75" customHeight="1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  <c r="AA956" s="82"/>
    </row>
    <row r="957" spans="1:27" ht="15.75" customHeight="1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  <c r="AA957" s="82"/>
    </row>
    <row r="958" spans="1:27" ht="15.75" customHeight="1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  <c r="AA958" s="82"/>
    </row>
    <row r="959" spans="1:27" ht="15.75" customHeight="1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  <c r="AA959" s="82"/>
    </row>
    <row r="960" spans="1:27" ht="15.75" customHeight="1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  <c r="AA960" s="82"/>
    </row>
    <row r="961" spans="1:27" ht="15.75" customHeight="1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  <c r="AA961" s="82"/>
    </row>
    <row r="962" spans="1:27" ht="15.75" customHeight="1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  <c r="AA962" s="82"/>
    </row>
    <row r="963" spans="1:27" ht="15.75" customHeight="1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  <c r="AA963" s="82"/>
    </row>
    <row r="964" spans="1:27" ht="15.75" customHeight="1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  <c r="AA964" s="82"/>
    </row>
    <row r="965" spans="1:27" ht="15.75" customHeight="1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  <c r="AA965" s="82"/>
    </row>
    <row r="966" spans="1:27" ht="15.75" customHeight="1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  <c r="AA966" s="82"/>
    </row>
    <row r="967" spans="1:27" ht="15.75" customHeight="1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  <c r="AA967" s="82"/>
    </row>
    <row r="968" spans="1:27" ht="15.75" customHeight="1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  <c r="AA968" s="82"/>
    </row>
    <row r="969" spans="1:27" ht="15.75" customHeight="1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  <c r="AA969" s="82"/>
    </row>
    <row r="970" spans="1:27" ht="15.75" customHeight="1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  <c r="AA970" s="82"/>
    </row>
    <row r="971" spans="1:27" ht="15.75" customHeight="1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  <c r="AA971" s="82"/>
    </row>
    <row r="972" spans="1:27" ht="15.75" customHeight="1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  <c r="AA972" s="82"/>
    </row>
    <row r="973" spans="1:27" ht="15.75" customHeight="1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  <c r="AA973" s="82"/>
    </row>
    <row r="974" spans="1:27" ht="15.75" customHeight="1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  <c r="AA974" s="82"/>
    </row>
    <row r="975" spans="1:27" ht="15.75" customHeight="1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  <c r="AA975" s="82"/>
    </row>
    <row r="976" spans="1:27" ht="15.75" customHeight="1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  <c r="AA976" s="82"/>
    </row>
    <row r="977" spans="1:27" ht="15.75" customHeight="1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  <c r="AA977" s="82"/>
    </row>
    <row r="978" spans="1:27" ht="15.75" customHeight="1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  <c r="AA978" s="82"/>
    </row>
    <row r="979" spans="1:27" ht="15.75" customHeight="1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  <c r="AA979" s="82"/>
    </row>
    <row r="980" spans="1:27" ht="15.75" customHeight="1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  <c r="AA980" s="82"/>
    </row>
    <row r="981" spans="1:27" ht="15.75" customHeight="1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  <c r="AA981" s="82"/>
    </row>
    <row r="982" spans="1:27" ht="15.75" customHeight="1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  <c r="AA982" s="82"/>
    </row>
    <row r="983" spans="1:27" ht="15.75" customHeight="1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  <c r="AA983" s="82"/>
    </row>
    <row r="984" spans="1:27" ht="15.75" customHeight="1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  <c r="AA984" s="82"/>
    </row>
    <row r="985" spans="1:27" ht="15.75" customHeight="1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  <c r="AA985" s="82"/>
    </row>
    <row r="986" spans="1:27" ht="15.75" customHeight="1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  <c r="AA986" s="82"/>
    </row>
    <row r="987" spans="1:27" ht="15.75" customHeight="1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  <c r="AA987" s="82"/>
    </row>
    <row r="988" spans="1:27" ht="15.75" customHeight="1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  <c r="AA988" s="82"/>
    </row>
    <row r="989" spans="1:27" ht="15.75" customHeight="1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  <c r="AA989" s="82"/>
    </row>
    <row r="990" spans="1:27" ht="15.75" customHeight="1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  <c r="AA990" s="82"/>
    </row>
    <row r="991" spans="1:27" ht="15.75" customHeight="1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  <c r="AA991" s="82"/>
    </row>
    <row r="992" spans="1:27" ht="15.75" customHeight="1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  <c r="AA992" s="82"/>
    </row>
    <row r="993" spans="1:27" ht="15.75" customHeight="1">
      <c r="A993" s="82"/>
      <c r="B993" s="82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  <c r="AA993" s="82"/>
    </row>
    <row r="994" spans="1:27" ht="15.75" customHeight="1">
      <c r="A994" s="82"/>
      <c r="B994" s="82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  <c r="AA994" s="82"/>
    </row>
    <row r="995" spans="1:27" ht="15.75" customHeight="1">
      <c r="A995" s="82"/>
      <c r="B995" s="82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  <c r="AA995" s="82"/>
    </row>
    <row r="996" spans="1:27" ht="15.75" customHeight="1">
      <c r="A996" s="82"/>
      <c r="B996" s="82"/>
      <c r="C996" s="82"/>
      <c r="D996" s="82"/>
      <c r="E996" s="82"/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  <c r="AA996" s="82"/>
    </row>
    <row r="997" spans="1:27" ht="15.75" customHeight="1">
      <c r="A997" s="82"/>
      <c r="B997" s="82"/>
      <c r="C997" s="82"/>
      <c r="D997" s="82"/>
      <c r="E997" s="82"/>
      <c r="F997" s="8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  <c r="AA997" s="82"/>
    </row>
    <row r="998" spans="1:27" ht="15.75" customHeight="1">
      <c r="A998" s="82"/>
      <c r="B998" s="82"/>
      <c r="C998" s="82"/>
      <c r="D998" s="82"/>
      <c r="E998" s="82"/>
      <c r="F998" s="8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  <c r="AA998" s="82"/>
    </row>
  </sheetData>
  <mergeCells count="134">
    <mergeCell ref="F69:F70"/>
    <mergeCell ref="D71:D72"/>
    <mergeCell ref="D73:D74"/>
    <mergeCell ref="E147:E148"/>
    <mergeCell ref="F147:F148"/>
    <mergeCell ref="C156:D157"/>
    <mergeCell ref="E156:E157"/>
    <mergeCell ref="F156:F157"/>
    <mergeCell ref="A121:A131"/>
    <mergeCell ref="A134:A140"/>
    <mergeCell ref="B138:B139"/>
    <mergeCell ref="C138:D139"/>
    <mergeCell ref="E138:E139"/>
    <mergeCell ref="F138:F139"/>
    <mergeCell ref="C147:D148"/>
    <mergeCell ref="A152:A158"/>
    <mergeCell ref="B156:B157"/>
    <mergeCell ref="A65:A84"/>
    <mergeCell ref="B69:B70"/>
    <mergeCell ref="A87:A102"/>
    <mergeCell ref="B91:B92"/>
    <mergeCell ref="A104:A119"/>
    <mergeCell ref="B108:B109"/>
    <mergeCell ref="B125:B126"/>
    <mergeCell ref="C121:X121"/>
    <mergeCell ref="C122:X122"/>
    <mergeCell ref="I125:X125"/>
    <mergeCell ref="A133:X133"/>
    <mergeCell ref="C134:X134"/>
    <mergeCell ref="C152:X152"/>
    <mergeCell ref="C153:G153"/>
    <mergeCell ref="I156:X156"/>
    <mergeCell ref="C135:X135"/>
    <mergeCell ref="I138:X138"/>
    <mergeCell ref="A142:X142"/>
    <mergeCell ref="C143:X143"/>
    <mergeCell ref="C144:X144"/>
    <mergeCell ref="I147:X147"/>
    <mergeCell ref="A151:X151"/>
    <mergeCell ref="E125:E126"/>
    <mergeCell ref="F125:F126"/>
    <mergeCell ref="H125:H126"/>
    <mergeCell ref="H138:H139"/>
    <mergeCell ref="H147:H148"/>
    <mergeCell ref="H156:H157"/>
    <mergeCell ref="C125:D126"/>
    <mergeCell ref="A143:A149"/>
    <mergeCell ref="B147:B148"/>
    <mergeCell ref="H108:H109"/>
    <mergeCell ref="D75:D76"/>
    <mergeCell ref="F75:F76"/>
    <mergeCell ref="D77:D78"/>
    <mergeCell ref="F77:F78"/>
    <mergeCell ref="D79:D80"/>
    <mergeCell ref="F79:F80"/>
    <mergeCell ref="F81:F82"/>
    <mergeCell ref="D81:D82"/>
    <mergeCell ref="D83:D84"/>
    <mergeCell ref="A86:X86"/>
    <mergeCell ref="C87:X87"/>
    <mergeCell ref="C88:X88"/>
    <mergeCell ref="I91:X91"/>
    <mergeCell ref="C104:X104"/>
    <mergeCell ref="C105:X105"/>
    <mergeCell ref="I108:X108"/>
    <mergeCell ref="C91:D92"/>
    <mergeCell ref="E91:E92"/>
    <mergeCell ref="F91:F92"/>
    <mergeCell ref="C108:D109"/>
    <mergeCell ref="E108:E109"/>
    <mergeCell ref="F108:F109"/>
    <mergeCell ref="D51:D53"/>
    <mergeCell ref="F51:F53"/>
    <mergeCell ref="A64:X64"/>
    <mergeCell ref="C65:X65"/>
    <mergeCell ref="C66:X66"/>
    <mergeCell ref="H69:H70"/>
    <mergeCell ref="I69:X69"/>
    <mergeCell ref="F83:F84"/>
    <mergeCell ref="H91:H92"/>
    <mergeCell ref="D54:D56"/>
    <mergeCell ref="F54:F56"/>
    <mergeCell ref="D57:D59"/>
    <mergeCell ref="F57:F59"/>
    <mergeCell ref="A12:A62"/>
    <mergeCell ref="C15:E15"/>
    <mergeCell ref="B16:B17"/>
    <mergeCell ref="F16:F17"/>
    <mergeCell ref="F18:F20"/>
    <mergeCell ref="F71:F72"/>
    <mergeCell ref="F73:F74"/>
    <mergeCell ref="D60:D62"/>
    <mergeCell ref="F60:F62"/>
    <mergeCell ref="C69:D70"/>
    <mergeCell ref="E69:E70"/>
    <mergeCell ref="D36:D38"/>
    <mergeCell ref="F36:F38"/>
    <mergeCell ref="D39:D41"/>
    <mergeCell ref="F39:F41"/>
    <mergeCell ref="D42:D44"/>
    <mergeCell ref="F42:F44"/>
    <mergeCell ref="D45:D47"/>
    <mergeCell ref="F45:F47"/>
    <mergeCell ref="D48:D50"/>
    <mergeCell ref="F48:F50"/>
    <mergeCell ref="D18:D20"/>
    <mergeCell ref="E16:E17"/>
    <mergeCell ref="D21:D23"/>
    <mergeCell ref="D27:D29"/>
    <mergeCell ref="F27:F29"/>
    <mergeCell ref="D30:D32"/>
    <mergeCell ref="F30:F32"/>
    <mergeCell ref="D33:D35"/>
    <mergeCell ref="F33:F35"/>
    <mergeCell ref="F21:F23"/>
    <mergeCell ref="D24:D26"/>
    <mergeCell ref="F24:F26"/>
    <mergeCell ref="H6:H7"/>
    <mergeCell ref="I6:X6"/>
    <mergeCell ref="A11:X11"/>
    <mergeCell ref="C12:X12"/>
    <mergeCell ref="C13:X13"/>
    <mergeCell ref="H16:H17"/>
    <mergeCell ref="I16:X16"/>
    <mergeCell ref="A1:X1"/>
    <mergeCell ref="A2:A8"/>
    <mergeCell ref="C2:I2"/>
    <mergeCell ref="C4:D4"/>
    <mergeCell ref="E4:K4"/>
    <mergeCell ref="B6:B7"/>
    <mergeCell ref="C6:D7"/>
    <mergeCell ref="C16:D17"/>
    <mergeCell ref="E6:E7"/>
    <mergeCell ref="F6:F7"/>
  </mergeCells>
  <phoneticPr fontId="29" type="noConversion"/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H1009"/>
  <sheetViews>
    <sheetView workbookViewId="0">
      <selection sqref="A1:X1"/>
    </sheetView>
  </sheetViews>
  <sheetFormatPr defaultColWidth="12.59765625" defaultRowHeight="15" customHeight="1"/>
  <cols>
    <col min="1" max="1" width="8.09765625" customWidth="1"/>
    <col min="2" max="2" width="13.3984375" customWidth="1"/>
    <col min="3" max="3" width="11.69921875" customWidth="1"/>
    <col min="4" max="4" width="26.69921875" customWidth="1"/>
    <col min="5" max="5" width="22.19921875" customWidth="1"/>
    <col min="6" max="6" width="13.8984375" customWidth="1"/>
    <col min="7" max="7" width="11.3984375" customWidth="1"/>
    <col min="8" max="8" width="40.19921875" customWidth="1"/>
    <col min="9" max="23" width="6.5" customWidth="1"/>
    <col min="24" max="34" width="6.09765625" customWidth="1"/>
  </cols>
  <sheetData>
    <row r="1" spans="1:34" ht="16.5" customHeight="1">
      <c r="A1" s="249" t="s">
        <v>1539</v>
      </c>
      <c r="B1" s="250"/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  <c r="O1" s="250"/>
      <c r="P1" s="250"/>
      <c r="Q1" s="250"/>
      <c r="R1" s="250"/>
      <c r="S1" s="250"/>
      <c r="T1" s="250"/>
      <c r="U1" s="250"/>
      <c r="V1" s="250"/>
      <c r="W1" s="250"/>
      <c r="X1" s="251"/>
      <c r="Y1" s="175"/>
      <c r="Z1" s="175"/>
      <c r="AA1" s="175"/>
      <c r="AB1" s="175"/>
      <c r="AC1" s="175"/>
      <c r="AD1" s="175"/>
      <c r="AE1" s="175"/>
      <c r="AF1" s="175"/>
      <c r="AG1" s="175"/>
      <c r="AH1" s="175"/>
    </row>
    <row r="2" spans="1:34" ht="16.5" customHeight="1">
      <c r="A2" s="252" t="s">
        <v>1539</v>
      </c>
      <c r="B2" s="102" t="s">
        <v>1540</v>
      </c>
      <c r="C2" s="300" t="s">
        <v>1541</v>
      </c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14"/>
      <c r="Q2" s="214"/>
      <c r="R2" s="214"/>
      <c r="S2" s="214"/>
      <c r="T2" s="214"/>
      <c r="U2" s="214"/>
      <c r="V2" s="214"/>
      <c r="W2" s="214"/>
      <c r="X2" s="215"/>
      <c r="Y2" s="175"/>
      <c r="Z2" s="175"/>
      <c r="AA2" s="175"/>
      <c r="AB2" s="175"/>
      <c r="AC2" s="175"/>
      <c r="AD2" s="175"/>
      <c r="AE2" s="175"/>
      <c r="AF2" s="175"/>
      <c r="AG2" s="175"/>
      <c r="AH2" s="175"/>
    </row>
    <row r="3" spans="1:34" ht="16.5" customHeight="1">
      <c r="A3" s="253"/>
      <c r="B3" s="116" t="s">
        <v>1542</v>
      </c>
      <c r="C3" s="260" t="s">
        <v>1543</v>
      </c>
      <c r="D3" s="214"/>
      <c r="E3" s="214"/>
      <c r="F3" s="214"/>
      <c r="G3" s="214"/>
      <c r="H3" s="215"/>
      <c r="I3" s="103">
        <v>10001</v>
      </c>
      <c r="J3" s="27">
        <f>I3+I4-1</f>
        <v>10125</v>
      </c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75"/>
      <c r="Z3" s="175"/>
      <c r="AA3" s="175"/>
      <c r="AB3" s="175"/>
      <c r="AC3" s="175"/>
      <c r="AD3" s="175"/>
      <c r="AE3" s="175"/>
      <c r="AF3" s="175"/>
      <c r="AG3" s="175"/>
      <c r="AH3" s="175"/>
    </row>
    <row r="4" spans="1:34" ht="16.5" customHeight="1">
      <c r="A4" s="253"/>
      <c r="B4" s="116" t="s">
        <v>1544</v>
      </c>
      <c r="C4" s="117" t="s">
        <v>1545</v>
      </c>
      <c r="D4" s="118" t="s">
        <v>1950</v>
      </c>
      <c r="E4" s="119" t="s">
        <v>1951</v>
      </c>
      <c r="F4" s="103"/>
      <c r="G4" s="103"/>
      <c r="H4" s="103"/>
      <c r="I4" s="103">
        <f>5*25</f>
        <v>125</v>
      </c>
      <c r="J4" s="27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75"/>
      <c r="Z4" s="175"/>
      <c r="AA4" s="175"/>
      <c r="AB4" s="175"/>
      <c r="AC4" s="175"/>
      <c r="AD4" s="175"/>
      <c r="AE4" s="175"/>
      <c r="AF4" s="175"/>
      <c r="AG4" s="175"/>
      <c r="AH4" s="175"/>
    </row>
    <row r="5" spans="1:34" ht="16.5" customHeight="1">
      <c r="A5" s="253"/>
      <c r="B5" s="116" t="s">
        <v>1547</v>
      </c>
      <c r="C5" s="120" t="s">
        <v>1548</v>
      </c>
      <c r="D5" s="121"/>
      <c r="E5" s="119" t="s">
        <v>1952</v>
      </c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75"/>
      <c r="Z5" s="175"/>
      <c r="AA5" s="175"/>
      <c r="AB5" s="175"/>
      <c r="AC5" s="175"/>
      <c r="AD5" s="175"/>
      <c r="AE5" s="175"/>
      <c r="AF5" s="175"/>
      <c r="AG5" s="175"/>
      <c r="AH5" s="175"/>
    </row>
    <row r="6" spans="1:34" ht="16.5" customHeight="1">
      <c r="A6" s="253"/>
      <c r="B6" s="262" t="s">
        <v>1550</v>
      </c>
      <c r="C6" s="263" t="s">
        <v>1551</v>
      </c>
      <c r="D6" s="259" t="s">
        <v>1552</v>
      </c>
      <c r="E6" s="259" t="s">
        <v>1553</v>
      </c>
      <c r="F6" s="123" t="s">
        <v>1554</v>
      </c>
      <c r="G6" s="173"/>
      <c r="H6" s="259" t="s">
        <v>1555</v>
      </c>
      <c r="I6" s="264" t="s">
        <v>1556</v>
      </c>
      <c r="J6" s="214"/>
      <c r="K6" s="214"/>
      <c r="L6" s="214"/>
      <c r="M6" s="214"/>
      <c r="N6" s="214"/>
      <c r="O6" s="214"/>
      <c r="P6" s="214"/>
      <c r="Q6" s="214"/>
      <c r="R6" s="214"/>
      <c r="S6" s="214"/>
      <c r="T6" s="214"/>
      <c r="U6" s="214"/>
      <c r="V6" s="214"/>
      <c r="W6" s="214"/>
      <c r="X6" s="215"/>
      <c r="Y6" s="16"/>
      <c r="Z6" s="16"/>
      <c r="AA6" s="16"/>
      <c r="AB6" s="16"/>
      <c r="AC6" s="16"/>
      <c r="AD6" s="16"/>
      <c r="AE6" s="16"/>
      <c r="AF6" s="16"/>
      <c r="AG6" s="16"/>
      <c r="AH6" s="175"/>
    </row>
    <row r="7" spans="1:34" ht="16.5" customHeight="1">
      <c r="A7" s="253"/>
      <c r="B7" s="219"/>
      <c r="C7" s="219"/>
      <c r="D7" s="219"/>
      <c r="E7" s="219"/>
      <c r="F7" s="124" t="s">
        <v>1557</v>
      </c>
      <c r="G7" s="124"/>
      <c r="H7" s="219"/>
      <c r="I7" s="124">
        <v>15</v>
      </c>
      <c r="J7" s="124">
        <v>14</v>
      </c>
      <c r="K7" s="124">
        <v>13</v>
      </c>
      <c r="L7" s="124">
        <v>12</v>
      </c>
      <c r="M7" s="124">
        <v>11</v>
      </c>
      <c r="N7" s="124">
        <v>10</v>
      </c>
      <c r="O7" s="124">
        <v>9</v>
      </c>
      <c r="P7" s="124">
        <v>8</v>
      </c>
      <c r="Q7" s="124">
        <v>7</v>
      </c>
      <c r="R7" s="124">
        <v>6</v>
      </c>
      <c r="S7" s="124">
        <v>5</v>
      </c>
      <c r="T7" s="124">
        <v>4</v>
      </c>
      <c r="U7" s="124">
        <v>3</v>
      </c>
      <c r="V7" s="124">
        <v>2</v>
      </c>
      <c r="W7" s="124">
        <v>1</v>
      </c>
      <c r="X7" s="124">
        <v>0</v>
      </c>
      <c r="Y7" s="16"/>
      <c r="Z7" s="16"/>
      <c r="AA7" s="16"/>
      <c r="AB7" s="16"/>
      <c r="AC7" s="16"/>
      <c r="AD7" s="16"/>
      <c r="AE7" s="16"/>
      <c r="AF7" s="16"/>
      <c r="AG7" s="16"/>
      <c r="AH7" s="175"/>
    </row>
    <row r="8" spans="1:34" ht="16.5" customHeight="1">
      <c r="A8" s="253"/>
      <c r="B8" s="125">
        <v>1</v>
      </c>
      <c r="C8" s="155" t="s">
        <v>1558</v>
      </c>
      <c r="D8" s="74" t="s">
        <v>1559</v>
      </c>
      <c r="E8" s="74"/>
      <c r="F8" s="74" t="s">
        <v>1560</v>
      </c>
      <c r="G8" s="74"/>
      <c r="H8" s="74" t="s">
        <v>1561</v>
      </c>
      <c r="I8" s="73"/>
      <c r="J8" s="73"/>
      <c r="K8" s="73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16"/>
      <c r="Z8" s="16"/>
      <c r="AA8" s="16"/>
      <c r="AB8" s="16"/>
      <c r="AC8" s="16"/>
      <c r="AD8" s="16"/>
      <c r="AE8" s="16"/>
      <c r="AF8" s="16"/>
      <c r="AG8" s="16"/>
      <c r="AH8" s="175"/>
    </row>
    <row r="9" spans="1:34" ht="16.5" customHeight="1">
      <c r="A9" s="253"/>
      <c r="B9" s="125">
        <v>2</v>
      </c>
      <c r="C9" s="155" t="s">
        <v>1562</v>
      </c>
      <c r="D9" s="74" t="s">
        <v>1563</v>
      </c>
      <c r="E9" s="74"/>
      <c r="F9" s="74" t="s">
        <v>1560</v>
      </c>
      <c r="G9" s="74"/>
      <c r="H9" s="74" t="s">
        <v>1564</v>
      </c>
      <c r="I9" s="73"/>
      <c r="J9" s="73"/>
      <c r="K9" s="73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16"/>
      <c r="Z9" s="16"/>
      <c r="AA9" s="16"/>
      <c r="AB9" s="16"/>
      <c r="AC9" s="16"/>
      <c r="AD9" s="16"/>
      <c r="AE9" s="16"/>
      <c r="AF9" s="16"/>
      <c r="AG9" s="16"/>
      <c r="AH9" s="175"/>
    </row>
    <row r="10" spans="1:34" ht="16.5" customHeight="1">
      <c r="A10" s="253"/>
      <c r="B10" s="125">
        <v>3</v>
      </c>
      <c r="C10" s="155" t="s">
        <v>1568</v>
      </c>
      <c r="D10" s="74" t="s">
        <v>1569</v>
      </c>
      <c r="E10" s="74"/>
      <c r="F10" s="74" t="s">
        <v>1560</v>
      </c>
      <c r="G10" s="74"/>
      <c r="H10" s="74" t="s">
        <v>1570</v>
      </c>
      <c r="I10" s="73"/>
      <c r="J10" s="73"/>
      <c r="K10" s="73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16"/>
      <c r="Z10" s="16"/>
      <c r="AA10" s="16"/>
      <c r="AB10" s="16"/>
      <c r="AC10" s="16"/>
      <c r="AD10" s="16"/>
      <c r="AE10" s="16"/>
      <c r="AF10" s="16"/>
      <c r="AG10" s="16"/>
      <c r="AH10" s="175"/>
    </row>
    <row r="11" spans="1:34" ht="16.5" customHeight="1">
      <c r="A11" s="253"/>
      <c r="B11" s="125">
        <v>4</v>
      </c>
      <c r="C11" s="155" t="s">
        <v>1571</v>
      </c>
      <c r="D11" s="74" t="s">
        <v>1451</v>
      </c>
      <c r="E11" s="74"/>
      <c r="F11" s="74" t="s">
        <v>1560</v>
      </c>
      <c r="G11" s="74"/>
      <c r="H11" s="74" t="s">
        <v>1572</v>
      </c>
      <c r="I11" s="73"/>
      <c r="J11" s="73"/>
      <c r="K11" s="73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16"/>
      <c r="Z11" s="16"/>
      <c r="AA11" s="16"/>
      <c r="AB11" s="16"/>
      <c r="AC11" s="16"/>
      <c r="AD11" s="16"/>
      <c r="AE11" s="16"/>
      <c r="AF11" s="16"/>
      <c r="AG11" s="16"/>
      <c r="AH11" s="175"/>
    </row>
    <row r="12" spans="1:34" ht="16.5" customHeight="1">
      <c r="A12" s="254"/>
      <c r="B12" s="125">
        <v>5</v>
      </c>
      <c r="C12" s="155" t="s">
        <v>1573</v>
      </c>
      <c r="D12" s="74" t="s">
        <v>1574</v>
      </c>
      <c r="E12" s="74"/>
      <c r="F12" s="74" t="s">
        <v>1560</v>
      </c>
      <c r="G12" s="74"/>
      <c r="H12" s="74" t="s">
        <v>1575</v>
      </c>
      <c r="I12" s="73"/>
      <c r="J12" s="73"/>
      <c r="K12" s="73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16"/>
      <c r="Z12" s="16"/>
      <c r="AA12" s="16"/>
      <c r="AB12" s="16"/>
      <c r="AC12" s="16"/>
      <c r="AD12" s="16"/>
      <c r="AE12" s="16"/>
      <c r="AF12" s="16"/>
      <c r="AG12" s="16"/>
      <c r="AH12" s="175"/>
    </row>
    <row r="13" spans="1:34" ht="16.5" customHeight="1">
      <c r="A13" s="176"/>
      <c r="B13" s="176"/>
      <c r="C13" s="176"/>
      <c r="D13" s="176"/>
      <c r="E13" s="176"/>
      <c r="F13" s="176"/>
      <c r="G13" s="176"/>
      <c r="H13" s="176"/>
      <c r="I13" s="176"/>
      <c r="J13" s="176"/>
      <c r="K13" s="176"/>
      <c r="L13" s="176"/>
      <c r="M13" s="176"/>
      <c r="N13" s="176"/>
      <c r="O13" s="176"/>
      <c r="P13" s="176"/>
      <c r="Q13" s="176"/>
      <c r="R13" s="176"/>
      <c r="S13" s="176"/>
      <c r="T13" s="176"/>
      <c r="U13" s="176"/>
      <c r="V13" s="176"/>
      <c r="W13" s="176"/>
      <c r="X13" s="176"/>
      <c r="Y13" s="16"/>
      <c r="Z13" s="16"/>
      <c r="AA13" s="16"/>
      <c r="AB13" s="16"/>
      <c r="AC13" s="16"/>
      <c r="AD13" s="16"/>
      <c r="AE13" s="16"/>
      <c r="AF13" s="16"/>
      <c r="AG13" s="16"/>
      <c r="AH13" s="175"/>
    </row>
    <row r="14" spans="1:34" ht="16.5" customHeight="1">
      <c r="A14" s="252" t="s">
        <v>1539</v>
      </c>
      <c r="B14" s="102" t="s">
        <v>1540</v>
      </c>
      <c r="C14" s="300" t="s">
        <v>1576</v>
      </c>
      <c r="D14" s="214"/>
      <c r="E14" s="214"/>
      <c r="F14" s="214"/>
      <c r="G14" s="214"/>
      <c r="H14" s="214"/>
      <c r="I14" s="214"/>
      <c r="J14" s="214"/>
      <c r="K14" s="214"/>
      <c r="L14" s="214"/>
      <c r="M14" s="214"/>
      <c r="N14" s="214"/>
      <c r="O14" s="214"/>
      <c r="P14" s="214"/>
      <c r="Q14" s="214"/>
      <c r="R14" s="214"/>
      <c r="S14" s="214"/>
      <c r="T14" s="214"/>
      <c r="U14" s="214"/>
      <c r="V14" s="214"/>
      <c r="W14" s="214"/>
      <c r="X14" s="215"/>
      <c r="Y14" s="16"/>
      <c r="Z14" s="16"/>
      <c r="AA14" s="16"/>
      <c r="AB14" s="16"/>
      <c r="AC14" s="16"/>
      <c r="AD14" s="16"/>
      <c r="AE14" s="16"/>
      <c r="AF14" s="16"/>
      <c r="AG14" s="16"/>
      <c r="AH14" s="175"/>
    </row>
    <row r="15" spans="1:34" ht="16.5" customHeight="1">
      <c r="A15" s="253"/>
      <c r="B15" s="116" t="s">
        <v>1542</v>
      </c>
      <c r="C15" s="260" t="s">
        <v>1543</v>
      </c>
      <c r="D15" s="214"/>
      <c r="E15" s="214"/>
      <c r="F15" s="214"/>
      <c r="G15" s="214"/>
      <c r="H15" s="215"/>
      <c r="I15" s="103">
        <v>12701</v>
      </c>
      <c r="J15" s="27">
        <f>I15+I16-1</f>
        <v>12785</v>
      </c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6"/>
      <c r="Z15" s="16"/>
      <c r="AA15" s="16"/>
      <c r="AB15" s="16"/>
      <c r="AC15" s="16"/>
      <c r="AD15" s="16"/>
      <c r="AE15" s="16"/>
      <c r="AF15" s="16"/>
      <c r="AG15" s="16"/>
      <c r="AH15" s="175"/>
    </row>
    <row r="16" spans="1:34" ht="16.5" customHeight="1">
      <c r="A16" s="253"/>
      <c r="B16" s="116" t="s">
        <v>1544</v>
      </c>
      <c r="C16" s="117" t="s">
        <v>1577</v>
      </c>
      <c r="D16" s="118" t="s">
        <v>1953</v>
      </c>
      <c r="E16" s="119" t="s">
        <v>1954</v>
      </c>
      <c r="F16" s="103"/>
      <c r="G16" s="103"/>
      <c r="H16" s="103"/>
      <c r="I16" s="103">
        <f>5*17</f>
        <v>85</v>
      </c>
      <c r="J16" s="27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6"/>
      <c r="Z16" s="16"/>
      <c r="AA16" s="16"/>
      <c r="AB16" s="16"/>
      <c r="AC16" s="16"/>
      <c r="AD16" s="16"/>
      <c r="AE16" s="16"/>
      <c r="AF16" s="16"/>
      <c r="AG16" s="16"/>
      <c r="AH16" s="175"/>
    </row>
    <row r="17" spans="1:34" ht="16.5" customHeight="1">
      <c r="A17" s="253"/>
      <c r="B17" s="116" t="s">
        <v>1547</v>
      </c>
      <c r="C17" s="120" t="s">
        <v>1548</v>
      </c>
      <c r="D17" s="121"/>
      <c r="E17" s="119" t="s">
        <v>1955</v>
      </c>
      <c r="F17" s="261" t="s">
        <v>1581</v>
      </c>
      <c r="G17" s="212"/>
      <c r="H17" s="212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6"/>
      <c r="Z17" s="16"/>
      <c r="AA17" s="16"/>
      <c r="AB17" s="16"/>
      <c r="AC17" s="16"/>
      <c r="AD17" s="16"/>
      <c r="AE17" s="16"/>
      <c r="AF17" s="16"/>
      <c r="AG17" s="16"/>
      <c r="AH17" s="175"/>
    </row>
    <row r="18" spans="1:34" ht="16.5" customHeight="1">
      <c r="A18" s="253"/>
      <c r="B18" s="259" t="s">
        <v>1550</v>
      </c>
      <c r="C18" s="301" t="s">
        <v>1551</v>
      </c>
      <c r="D18" s="259" t="s">
        <v>1552</v>
      </c>
      <c r="E18" s="259" t="s">
        <v>1553</v>
      </c>
      <c r="F18" s="123" t="s">
        <v>1554</v>
      </c>
      <c r="G18" s="177"/>
      <c r="H18" s="302" t="s">
        <v>1555</v>
      </c>
      <c r="I18" s="304" t="s">
        <v>1556</v>
      </c>
      <c r="J18" s="223"/>
      <c r="K18" s="223"/>
      <c r="L18" s="223"/>
      <c r="M18" s="223"/>
      <c r="N18" s="223"/>
      <c r="O18" s="223"/>
      <c r="P18" s="223"/>
      <c r="Q18" s="223"/>
      <c r="R18" s="223"/>
      <c r="S18" s="223"/>
      <c r="T18" s="223"/>
      <c r="U18" s="223"/>
      <c r="V18" s="223"/>
      <c r="W18" s="223"/>
      <c r="X18" s="305"/>
      <c r="Y18" s="16"/>
      <c r="Z18" s="16"/>
      <c r="AA18" s="16"/>
      <c r="AB18" s="16"/>
      <c r="AC18" s="16"/>
      <c r="AD18" s="16"/>
      <c r="AE18" s="16"/>
      <c r="AF18" s="16"/>
      <c r="AG18" s="16"/>
      <c r="AH18" s="175"/>
    </row>
    <row r="19" spans="1:34" ht="16.5" customHeight="1">
      <c r="A19" s="253"/>
      <c r="B19" s="219"/>
      <c r="C19" s="219"/>
      <c r="D19" s="219"/>
      <c r="E19" s="219"/>
      <c r="F19" s="124" t="s">
        <v>1557</v>
      </c>
      <c r="G19" s="178"/>
      <c r="H19" s="303"/>
      <c r="I19" s="124">
        <v>15</v>
      </c>
      <c r="J19" s="124">
        <v>14</v>
      </c>
      <c r="K19" s="124">
        <v>13</v>
      </c>
      <c r="L19" s="124">
        <v>12</v>
      </c>
      <c r="M19" s="124">
        <v>11</v>
      </c>
      <c r="N19" s="124">
        <v>10</v>
      </c>
      <c r="O19" s="124">
        <v>9</v>
      </c>
      <c r="P19" s="124">
        <v>8</v>
      </c>
      <c r="Q19" s="124">
        <v>7</v>
      </c>
      <c r="R19" s="124">
        <v>6</v>
      </c>
      <c r="S19" s="124">
        <v>5</v>
      </c>
      <c r="T19" s="124">
        <v>4</v>
      </c>
      <c r="U19" s="124">
        <v>3</v>
      </c>
      <c r="V19" s="124">
        <v>2</v>
      </c>
      <c r="W19" s="124">
        <v>1</v>
      </c>
      <c r="X19" s="124">
        <v>0</v>
      </c>
      <c r="Y19" s="16"/>
      <c r="Z19" s="16"/>
      <c r="AA19" s="16"/>
      <c r="AB19" s="16"/>
      <c r="AC19" s="16"/>
      <c r="AD19" s="16"/>
      <c r="AE19" s="16"/>
      <c r="AF19" s="16"/>
      <c r="AG19" s="16"/>
      <c r="AH19" s="175"/>
    </row>
    <row r="20" spans="1:34" ht="16.5" customHeight="1">
      <c r="A20" s="253"/>
      <c r="B20" s="179">
        <v>1</v>
      </c>
      <c r="C20" s="155" t="s">
        <v>1558</v>
      </c>
      <c r="D20" s="74" t="s">
        <v>1559</v>
      </c>
      <c r="E20" s="74"/>
      <c r="F20" s="74" t="s">
        <v>1560</v>
      </c>
      <c r="G20" s="74"/>
      <c r="H20" s="74" t="s">
        <v>1561</v>
      </c>
      <c r="I20" s="73"/>
      <c r="J20" s="73"/>
      <c r="K20" s="73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16"/>
      <c r="Z20" s="16"/>
      <c r="AA20" s="16"/>
      <c r="AB20" s="16"/>
      <c r="AC20" s="16"/>
      <c r="AD20" s="16"/>
      <c r="AE20" s="16"/>
      <c r="AF20" s="16"/>
      <c r="AG20" s="16"/>
      <c r="AH20" s="175"/>
    </row>
    <row r="21" spans="1:34" ht="16.5" customHeight="1">
      <c r="A21" s="253"/>
      <c r="B21" s="125">
        <v>2</v>
      </c>
      <c r="C21" s="155" t="s">
        <v>1562</v>
      </c>
      <c r="D21" s="74" t="s">
        <v>1563</v>
      </c>
      <c r="E21" s="74"/>
      <c r="F21" s="74" t="s">
        <v>1560</v>
      </c>
      <c r="G21" s="74"/>
      <c r="H21" s="74" t="s">
        <v>1564</v>
      </c>
      <c r="I21" s="73"/>
      <c r="J21" s="73"/>
      <c r="K21" s="73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16"/>
      <c r="Z21" s="16"/>
      <c r="AA21" s="16"/>
      <c r="AB21" s="16"/>
      <c r="AC21" s="16"/>
      <c r="AD21" s="16"/>
      <c r="AE21" s="16"/>
      <c r="AF21" s="16"/>
      <c r="AG21" s="16"/>
      <c r="AH21" s="175"/>
    </row>
    <row r="22" spans="1:34" ht="16.5" customHeight="1">
      <c r="A22" s="253"/>
      <c r="B22" s="125">
        <v>3</v>
      </c>
      <c r="C22" s="155" t="s">
        <v>1568</v>
      </c>
      <c r="D22" s="74" t="s">
        <v>1569</v>
      </c>
      <c r="E22" s="74"/>
      <c r="F22" s="74" t="s">
        <v>1560</v>
      </c>
      <c r="G22" s="74"/>
      <c r="H22" s="74" t="s">
        <v>1570</v>
      </c>
      <c r="I22" s="73"/>
      <c r="J22" s="73"/>
      <c r="K22" s="73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16"/>
      <c r="Z22" s="16"/>
      <c r="AA22" s="16"/>
      <c r="AB22" s="16"/>
      <c r="AC22" s="16"/>
      <c r="AD22" s="16"/>
      <c r="AE22" s="16"/>
      <c r="AF22" s="16"/>
      <c r="AG22" s="16"/>
      <c r="AH22" s="175"/>
    </row>
    <row r="23" spans="1:34" ht="16.5" customHeight="1">
      <c r="A23" s="253"/>
      <c r="B23" s="125">
        <v>4</v>
      </c>
      <c r="C23" s="155" t="s">
        <v>1571</v>
      </c>
      <c r="D23" s="74" t="s">
        <v>1451</v>
      </c>
      <c r="E23" s="74"/>
      <c r="F23" s="74" t="s">
        <v>1560</v>
      </c>
      <c r="G23" s="74"/>
      <c r="H23" s="74" t="s">
        <v>1572</v>
      </c>
      <c r="I23" s="73"/>
      <c r="J23" s="73"/>
      <c r="K23" s="73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16"/>
      <c r="Z23" s="16"/>
      <c r="AA23" s="16"/>
      <c r="AB23" s="16"/>
      <c r="AC23" s="16"/>
      <c r="AD23" s="16"/>
      <c r="AE23" s="16"/>
      <c r="AF23" s="16"/>
      <c r="AG23" s="16"/>
      <c r="AH23" s="175"/>
    </row>
    <row r="24" spans="1:34" ht="16.5" customHeight="1">
      <c r="A24" s="254"/>
      <c r="B24" s="125">
        <v>5</v>
      </c>
      <c r="C24" s="155" t="s">
        <v>1573</v>
      </c>
      <c r="D24" s="74" t="s">
        <v>1574</v>
      </c>
      <c r="E24" s="74"/>
      <c r="F24" s="74" t="s">
        <v>1560</v>
      </c>
      <c r="G24" s="74"/>
      <c r="H24" s="74" t="s">
        <v>1575</v>
      </c>
      <c r="I24" s="73"/>
      <c r="J24" s="73"/>
      <c r="K24" s="73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16"/>
      <c r="Z24" s="16"/>
      <c r="AA24" s="16"/>
      <c r="AB24" s="16"/>
      <c r="AC24" s="16"/>
      <c r="AD24" s="16"/>
      <c r="AE24" s="16"/>
      <c r="AF24" s="16"/>
      <c r="AG24" s="16"/>
      <c r="AH24" s="175"/>
    </row>
    <row r="25" spans="1:34" ht="16.5" customHeight="1">
      <c r="A25" s="114"/>
      <c r="B25" s="114"/>
      <c r="C25" s="11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114"/>
      <c r="S25" s="114"/>
      <c r="T25" s="114"/>
      <c r="U25" s="114"/>
      <c r="V25" s="114"/>
      <c r="W25" s="114"/>
      <c r="X25" s="180"/>
      <c r="Y25" s="16"/>
      <c r="Z25" s="16"/>
      <c r="AA25" s="16"/>
      <c r="AB25" s="16"/>
      <c r="AC25" s="16"/>
      <c r="AD25" s="16"/>
      <c r="AE25" s="16"/>
      <c r="AF25" s="16"/>
      <c r="AG25" s="16"/>
      <c r="AH25" s="175"/>
    </row>
    <row r="26" spans="1:34" ht="16.5" customHeight="1">
      <c r="A26" s="252" t="s">
        <v>1539</v>
      </c>
      <c r="B26" s="102" t="s">
        <v>1540</v>
      </c>
      <c r="C26" s="248" t="s">
        <v>1956</v>
      </c>
      <c r="D26" s="214"/>
      <c r="E26" s="214"/>
      <c r="F26" s="214"/>
      <c r="G26" s="214"/>
      <c r="H26" s="214"/>
      <c r="I26" s="214"/>
      <c r="J26" s="214"/>
      <c r="K26" s="214"/>
      <c r="L26" s="214"/>
      <c r="M26" s="214"/>
      <c r="N26" s="214"/>
      <c r="O26" s="214"/>
      <c r="P26" s="214"/>
      <c r="Q26" s="214"/>
      <c r="R26" s="214"/>
      <c r="S26" s="214"/>
      <c r="T26" s="214"/>
      <c r="U26" s="214"/>
      <c r="V26" s="214"/>
      <c r="W26" s="214"/>
      <c r="X26" s="215"/>
      <c r="Y26" s="16"/>
      <c r="Z26" s="16"/>
      <c r="AA26" s="16"/>
      <c r="AB26" s="16"/>
      <c r="AC26" s="16"/>
      <c r="AD26" s="16"/>
      <c r="AE26" s="16"/>
      <c r="AF26" s="16"/>
      <c r="AG26" s="16"/>
      <c r="AH26" s="175"/>
    </row>
    <row r="27" spans="1:34" ht="16.5" customHeight="1">
      <c r="A27" s="253"/>
      <c r="B27" s="116" t="s">
        <v>1542</v>
      </c>
      <c r="C27" s="260" t="s">
        <v>1543</v>
      </c>
      <c r="D27" s="214"/>
      <c r="E27" s="214"/>
      <c r="F27" s="214"/>
      <c r="G27" s="214"/>
      <c r="H27" s="215"/>
      <c r="I27" s="103">
        <v>12701</v>
      </c>
      <c r="J27" s="27">
        <f>I27+I28-1</f>
        <v>12705</v>
      </c>
      <c r="K27" s="103">
        <v>12736</v>
      </c>
      <c r="L27" s="27">
        <f>K27+K28-1</f>
        <v>12765</v>
      </c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6"/>
      <c r="Z27" s="16"/>
      <c r="AA27" s="16"/>
      <c r="AB27" s="16"/>
      <c r="AC27" s="16"/>
      <c r="AD27" s="16"/>
      <c r="AE27" s="16"/>
      <c r="AF27" s="16"/>
      <c r="AG27" s="16"/>
      <c r="AH27" s="175"/>
    </row>
    <row r="28" spans="1:34" ht="16.5" customHeight="1">
      <c r="A28" s="253"/>
      <c r="B28" s="116" t="s">
        <v>1544</v>
      </c>
      <c r="C28" s="117" t="s">
        <v>1577</v>
      </c>
      <c r="D28" s="118" t="s">
        <v>1957</v>
      </c>
      <c r="E28" s="119" t="s">
        <v>1958</v>
      </c>
      <c r="F28" s="103"/>
      <c r="G28" s="103"/>
      <c r="H28" s="103"/>
      <c r="I28" s="103">
        <f>5*1</f>
        <v>5</v>
      </c>
      <c r="J28" s="27"/>
      <c r="K28" s="103">
        <f>5*6</f>
        <v>30</v>
      </c>
      <c r="L28" s="27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6"/>
      <c r="Z28" s="16"/>
      <c r="AA28" s="16"/>
      <c r="AB28" s="16"/>
      <c r="AC28" s="16"/>
      <c r="AD28" s="16"/>
      <c r="AE28" s="16"/>
      <c r="AF28" s="16"/>
      <c r="AG28" s="16"/>
      <c r="AH28" s="175"/>
    </row>
    <row r="29" spans="1:34" ht="16.5" customHeight="1">
      <c r="A29" s="253"/>
      <c r="B29" s="116" t="s">
        <v>1547</v>
      </c>
      <c r="C29" s="120" t="s">
        <v>1548</v>
      </c>
      <c r="D29" s="121"/>
      <c r="E29" s="119" t="s">
        <v>1959</v>
      </c>
      <c r="F29" s="261" t="s">
        <v>1581</v>
      </c>
      <c r="G29" s="212"/>
      <c r="H29" s="212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6"/>
      <c r="Z29" s="16"/>
      <c r="AA29" s="16"/>
      <c r="AB29" s="16"/>
      <c r="AC29" s="16"/>
      <c r="AD29" s="16"/>
      <c r="AE29" s="16"/>
      <c r="AF29" s="16"/>
      <c r="AG29" s="16"/>
      <c r="AH29" s="175"/>
    </row>
    <row r="30" spans="1:34" ht="16.5" customHeight="1">
      <c r="A30" s="253"/>
      <c r="B30" s="259" t="s">
        <v>1550</v>
      </c>
      <c r="C30" s="301" t="s">
        <v>1551</v>
      </c>
      <c r="D30" s="259" t="s">
        <v>1552</v>
      </c>
      <c r="E30" s="259" t="s">
        <v>1553</v>
      </c>
      <c r="F30" s="123" t="s">
        <v>1554</v>
      </c>
      <c r="G30" s="177"/>
      <c r="H30" s="302" t="s">
        <v>1555</v>
      </c>
      <c r="I30" s="304" t="s">
        <v>1556</v>
      </c>
      <c r="J30" s="223"/>
      <c r="K30" s="223"/>
      <c r="L30" s="223"/>
      <c r="M30" s="223"/>
      <c r="N30" s="223"/>
      <c r="O30" s="223"/>
      <c r="P30" s="223"/>
      <c r="Q30" s="223"/>
      <c r="R30" s="223"/>
      <c r="S30" s="223"/>
      <c r="T30" s="223"/>
      <c r="U30" s="223"/>
      <c r="V30" s="223"/>
      <c r="W30" s="223"/>
      <c r="X30" s="305"/>
      <c r="Y30" s="16"/>
      <c r="Z30" s="16"/>
      <c r="AA30" s="16"/>
      <c r="AB30" s="16"/>
      <c r="AC30" s="16"/>
      <c r="AD30" s="16"/>
      <c r="AE30" s="16"/>
      <c r="AF30" s="16"/>
      <c r="AG30" s="16"/>
      <c r="AH30" s="175"/>
    </row>
    <row r="31" spans="1:34" ht="16.5" customHeight="1">
      <c r="A31" s="253"/>
      <c r="B31" s="219"/>
      <c r="C31" s="219"/>
      <c r="D31" s="219"/>
      <c r="E31" s="219"/>
      <c r="F31" s="124" t="s">
        <v>1557</v>
      </c>
      <c r="G31" s="178"/>
      <c r="H31" s="303"/>
      <c r="I31" s="124">
        <v>15</v>
      </c>
      <c r="J31" s="124">
        <v>14</v>
      </c>
      <c r="K31" s="124">
        <v>13</v>
      </c>
      <c r="L31" s="124">
        <v>12</v>
      </c>
      <c r="M31" s="124">
        <v>11</v>
      </c>
      <c r="N31" s="124">
        <v>10</v>
      </c>
      <c r="O31" s="124">
        <v>9</v>
      </c>
      <c r="P31" s="124">
        <v>8</v>
      </c>
      <c r="Q31" s="124">
        <v>7</v>
      </c>
      <c r="R31" s="124">
        <v>6</v>
      </c>
      <c r="S31" s="124">
        <v>5</v>
      </c>
      <c r="T31" s="124">
        <v>4</v>
      </c>
      <c r="U31" s="124">
        <v>3</v>
      </c>
      <c r="V31" s="124">
        <v>2</v>
      </c>
      <c r="W31" s="124">
        <v>1</v>
      </c>
      <c r="X31" s="124">
        <v>0</v>
      </c>
      <c r="Y31" s="16"/>
      <c r="Z31" s="16"/>
      <c r="AA31" s="16"/>
      <c r="AB31" s="16"/>
      <c r="AC31" s="16"/>
      <c r="AD31" s="16"/>
      <c r="AE31" s="16"/>
      <c r="AF31" s="16"/>
      <c r="AG31" s="16"/>
      <c r="AH31" s="175"/>
    </row>
    <row r="32" spans="1:34" ht="16.5" customHeight="1">
      <c r="A32" s="253"/>
      <c r="B32" s="179">
        <v>1</v>
      </c>
      <c r="C32" s="155" t="s">
        <v>1558</v>
      </c>
      <c r="D32" s="126" t="s">
        <v>1559</v>
      </c>
      <c r="E32" s="147"/>
      <c r="F32" s="148" t="s">
        <v>1560</v>
      </c>
      <c r="G32" s="127"/>
      <c r="H32" s="127" t="s">
        <v>1719</v>
      </c>
      <c r="I32" s="73"/>
      <c r="J32" s="73"/>
      <c r="K32" s="73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16"/>
      <c r="Z32" s="16"/>
      <c r="AA32" s="16"/>
      <c r="AB32" s="16"/>
      <c r="AC32" s="16"/>
      <c r="AD32" s="16"/>
      <c r="AE32" s="16"/>
      <c r="AF32" s="16"/>
      <c r="AG32" s="16"/>
      <c r="AH32" s="175"/>
    </row>
    <row r="33" spans="1:34" ht="16.5" customHeight="1">
      <c r="A33" s="253"/>
      <c r="B33" s="125">
        <v>2</v>
      </c>
      <c r="C33" s="155" t="s">
        <v>1562</v>
      </c>
      <c r="D33" s="126" t="s">
        <v>1563</v>
      </c>
      <c r="E33" s="147"/>
      <c r="F33" s="148" t="s">
        <v>1560</v>
      </c>
      <c r="G33" s="127"/>
      <c r="H33" s="127" t="s">
        <v>1720</v>
      </c>
      <c r="I33" s="73"/>
      <c r="J33" s="73"/>
      <c r="K33" s="73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16"/>
      <c r="Z33" s="16"/>
      <c r="AA33" s="16"/>
      <c r="AB33" s="16"/>
      <c r="AC33" s="16"/>
      <c r="AD33" s="16"/>
      <c r="AE33" s="16"/>
      <c r="AF33" s="16"/>
      <c r="AG33" s="16"/>
      <c r="AH33" s="175"/>
    </row>
    <row r="34" spans="1:34" ht="16.5" customHeight="1">
      <c r="A34" s="253"/>
      <c r="B34" s="125">
        <v>3</v>
      </c>
      <c r="C34" s="155" t="s">
        <v>1568</v>
      </c>
      <c r="D34" s="126" t="s">
        <v>1589</v>
      </c>
      <c r="E34" s="147"/>
      <c r="F34" s="148" t="s">
        <v>1560</v>
      </c>
      <c r="G34" s="126"/>
      <c r="H34" s="126" t="s">
        <v>1589</v>
      </c>
      <c r="I34" s="73"/>
      <c r="J34" s="73"/>
      <c r="K34" s="73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16"/>
      <c r="Z34" s="16"/>
      <c r="AA34" s="16"/>
      <c r="AB34" s="16"/>
      <c r="AC34" s="16"/>
      <c r="AD34" s="16"/>
      <c r="AE34" s="16"/>
      <c r="AF34" s="16"/>
      <c r="AG34" s="16"/>
      <c r="AH34" s="175"/>
    </row>
    <row r="35" spans="1:34" ht="16.5" customHeight="1">
      <c r="A35" s="253"/>
      <c r="B35" s="125">
        <v>4</v>
      </c>
      <c r="C35" s="155" t="s">
        <v>1571</v>
      </c>
      <c r="D35" s="126" t="s">
        <v>1589</v>
      </c>
      <c r="E35" s="147"/>
      <c r="F35" s="148" t="s">
        <v>1560</v>
      </c>
      <c r="G35" s="126"/>
      <c r="H35" s="126" t="s">
        <v>1589</v>
      </c>
      <c r="I35" s="73"/>
      <c r="J35" s="73"/>
      <c r="K35" s="73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16"/>
      <c r="Z35" s="16"/>
      <c r="AA35" s="16"/>
      <c r="AB35" s="16"/>
      <c r="AC35" s="16"/>
      <c r="AD35" s="16"/>
      <c r="AE35" s="16"/>
      <c r="AF35" s="16"/>
      <c r="AG35" s="16"/>
      <c r="AH35" s="175"/>
    </row>
    <row r="36" spans="1:34" ht="16.5" customHeight="1">
      <c r="A36" s="254"/>
      <c r="B36" s="125">
        <v>5</v>
      </c>
      <c r="C36" s="155" t="s">
        <v>1573</v>
      </c>
      <c r="D36" s="126" t="s">
        <v>1589</v>
      </c>
      <c r="E36" s="147"/>
      <c r="F36" s="148" t="s">
        <v>1560</v>
      </c>
      <c r="G36" s="126"/>
      <c r="H36" s="126" t="s">
        <v>1589</v>
      </c>
      <c r="I36" s="73"/>
      <c r="J36" s="73"/>
      <c r="K36" s="73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16"/>
      <c r="Z36" s="16"/>
      <c r="AA36" s="16"/>
      <c r="AB36" s="16"/>
      <c r="AC36" s="16"/>
      <c r="AD36" s="16"/>
      <c r="AE36" s="16"/>
      <c r="AF36" s="16"/>
      <c r="AG36" s="16"/>
      <c r="AH36" s="175"/>
    </row>
    <row r="37" spans="1:34" ht="16.5" customHeight="1">
      <c r="A37" s="114"/>
      <c r="B37" s="114"/>
      <c r="C37" s="114"/>
      <c r="D37" s="114"/>
      <c r="E37" s="114"/>
      <c r="F37" s="114"/>
      <c r="G37" s="114"/>
      <c r="H37" s="114"/>
      <c r="I37" s="114"/>
      <c r="J37" s="114"/>
      <c r="K37" s="114"/>
      <c r="L37" s="114"/>
      <c r="M37" s="114"/>
      <c r="N37" s="114"/>
      <c r="O37" s="114"/>
      <c r="P37" s="114"/>
      <c r="Q37" s="114"/>
      <c r="R37" s="114"/>
      <c r="S37" s="114"/>
      <c r="T37" s="114"/>
      <c r="U37" s="114"/>
      <c r="V37" s="114"/>
      <c r="W37" s="114"/>
      <c r="X37" s="180"/>
      <c r="Y37" s="16"/>
      <c r="Z37" s="16"/>
      <c r="AA37" s="16"/>
      <c r="AB37" s="16"/>
      <c r="AC37" s="16"/>
      <c r="AD37" s="16"/>
      <c r="AE37" s="16"/>
      <c r="AF37" s="16"/>
      <c r="AG37" s="16"/>
      <c r="AH37" s="175"/>
    </row>
    <row r="38" spans="1:34" ht="16.5" customHeight="1">
      <c r="A38" s="249" t="s">
        <v>1775</v>
      </c>
      <c r="B38" s="250"/>
      <c r="C38" s="250"/>
      <c r="D38" s="250"/>
      <c r="E38" s="250"/>
      <c r="F38" s="250"/>
      <c r="G38" s="250"/>
      <c r="H38" s="250"/>
      <c r="I38" s="250"/>
      <c r="J38" s="250"/>
      <c r="K38" s="250"/>
      <c r="L38" s="250"/>
      <c r="M38" s="250"/>
      <c r="N38" s="250"/>
      <c r="O38" s="250"/>
      <c r="P38" s="250"/>
      <c r="Q38" s="250"/>
      <c r="R38" s="250"/>
      <c r="S38" s="250"/>
      <c r="T38" s="250"/>
      <c r="U38" s="250"/>
      <c r="V38" s="250"/>
      <c r="W38" s="250"/>
      <c r="X38" s="251"/>
      <c r="Y38" s="16"/>
      <c r="Z38" s="16"/>
      <c r="AA38" s="16"/>
      <c r="AB38" s="16"/>
      <c r="AC38" s="16"/>
      <c r="AD38" s="16"/>
      <c r="AE38" s="16"/>
      <c r="AF38" s="16"/>
      <c r="AG38" s="16"/>
      <c r="AH38" s="175"/>
    </row>
    <row r="39" spans="1:34" ht="16.5" customHeight="1">
      <c r="A39" s="306" t="s">
        <v>1591</v>
      </c>
      <c r="B39" s="128" t="s">
        <v>1540</v>
      </c>
      <c r="C39" s="248" t="s">
        <v>1776</v>
      </c>
      <c r="D39" s="214"/>
      <c r="E39" s="214"/>
      <c r="F39" s="214"/>
      <c r="G39" s="214"/>
      <c r="H39" s="214"/>
      <c r="I39" s="214"/>
      <c r="J39" s="214"/>
      <c r="K39" s="214"/>
      <c r="L39" s="214"/>
      <c r="M39" s="214"/>
      <c r="N39" s="214"/>
      <c r="O39" s="214"/>
      <c r="P39" s="214"/>
      <c r="Q39" s="214"/>
      <c r="R39" s="214"/>
      <c r="S39" s="214"/>
      <c r="T39" s="214"/>
      <c r="U39" s="214"/>
      <c r="V39" s="214"/>
      <c r="W39" s="214"/>
      <c r="X39" s="215"/>
      <c r="Y39" s="175"/>
      <c r="Z39" s="175"/>
      <c r="AA39" s="175"/>
      <c r="AB39" s="175"/>
      <c r="AC39" s="175"/>
      <c r="AD39" s="175"/>
      <c r="AE39" s="175"/>
      <c r="AF39" s="175"/>
      <c r="AG39" s="175"/>
      <c r="AH39" s="175"/>
    </row>
    <row r="40" spans="1:34" ht="16.5" customHeight="1">
      <c r="A40" s="253"/>
      <c r="B40" s="181" t="s">
        <v>1542</v>
      </c>
      <c r="C40" s="260" t="s">
        <v>1543</v>
      </c>
      <c r="D40" s="214"/>
      <c r="E40" s="214"/>
      <c r="F40" s="214"/>
      <c r="G40" s="214"/>
      <c r="H40" s="215"/>
      <c r="I40" s="103">
        <v>15001</v>
      </c>
      <c r="J40" s="27">
        <f>I40+I41-1</f>
        <v>15100</v>
      </c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75"/>
      <c r="Z40" s="175"/>
      <c r="AA40" s="175"/>
      <c r="AB40" s="175"/>
      <c r="AC40" s="175"/>
      <c r="AD40" s="175"/>
      <c r="AE40" s="175"/>
      <c r="AF40" s="175"/>
      <c r="AG40" s="175"/>
      <c r="AH40" s="175"/>
    </row>
    <row r="41" spans="1:34" ht="16.5" customHeight="1">
      <c r="A41" s="253"/>
      <c r="B41" s="181" t="s">
        <v>1544</v>
      </c>
      <c r="C41" s="117" t="s">
        <v>1593</v>
      </c>
      <c r="D41" s="118" t="s">
        <v>1960</v>
      </c>
      <c r="E41" s="119" t="s">
        <v>1961</v>
      </c>
      <c r="F41" s="103"/>
      <c r="G41" s="103"/>
      <c r="H41" s="103"/>
      <c r="I41" s="103">
        <f>25*4</f>
        <v>100</v>
      </c>
      <c r="J41" s="27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75"/>
      <c r="Z41" s="175"/>
      <c r="AA41" s="175"/>
      <c r="AB41" s="175"/>
      <c r="AC41" s="175"/>
      <c r="AD41" s="175"/>
      <c r="AE41" s="175"/>
      <c r="AF41" s="175"/>
      <c r="AG41" s="175"/>
      <c r="AH41" s="175"/>
    </row>
    <row r="42" spans="1:34" ht="16.5" customHeight="1">
      <c r="A42" s="253"/>
      <c r="B42" s="181" t="s">
        <v>1547</v>
      </c>
      <c r="C42" s="260" t="s">
        <v>1779</v>
      </c>
      <c r="D42" s="215"/>
      <c r="E42" s="119" t="s">
        <v>1962</v>
      </c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75"/>
      <c r="Z42" s="175"/>
      <c r="AA42" s="175"/>
      <c r="AB42" s="175"/>
      <c r="AC42" s="175"/>
      <c r="AD42" s="175"/>
      <c r="AE42" s="175"/>
      <c r="AF42" s="175"/>
      <c r="AG42" s="175"/>
      <c r="AH42" s="175"/>
    </row>
    <row r="43" spans="1:34" ht="16.5" customHeight="1">
      <c r="A43" s="253"/>
      <c r="B43" s="262" t="s">
        <v>1550</v>
      </c>
      <c r="C43" s="263" t="s">
        <v>1551</v>
      </c>
      <c r="D43" s="262" t="s">
        <v>1552</v>
      </c>
      <c r="E43" s="259" t="s">
        <v>1553</v>
      </c>
      <c r="F43" s="123" t="s">
        <v>1554</v>
      </c>
      <c r="G43" s="173"/>
      <c r="H43" s="259" t="s">
        <v>1555</v>
      </c>
      <c r="I43" s="264" t="s">
        <v>1556</v>
      </c>
      <c r="J43" s="214"/>
      <c r="K43" s="214"/>
      <c r="L43" s="214"/>
      <c r="M43" s="214"/>
      <c r="N43" s="214"/>
      <c r="O43" s="214"/>
      <c r="P43" s="214"/>
      <c r="Q43" s="214"/>
      <c r="R43" s="214"/>
      <c r="S43" s="214"/>
      <c r="T43" s="214"/>
      <c r="U43" s="214"/>
      <c r="V43" s="214"/>
      <c r="W43" s="214"/>
      <c r="X43" s="215"/>
      <c r="Y43" s="175"/>
      <c r="Z43" s="175"/>
      <c r="AA43" s="175"/>
      <c r="AB43" s="175"/>
      <c r="AC43" s="175"/>
      <c r="AD43" s="175"/>
      <c r="AE43" s="175"/>
      <c r="AF43" s="175"/>
      <c r="AG43" s="175"/>
      <c r="AH43" s="175"/>
    </row>
    <row r="44" spans="1:34" ht="16.5" customHeight="1">
      <c r="A44" s="253"/>
      <c r="B44" s="219"/>
      <c r="C44" s="219"/>
      <c r="D44" s="219"/>
      <c r="E44" s="219"/>
      <c r="F44" s="124" t="s">
        <v>1557</v>
      </c>
      <c r="G44" s="124"/>
      <c r="H44" s="219"/>
      <c r="I44" s="124">
        <v>15</v>
      </c>
      <c r="J44" s="124">
        <v>14</v>
      </c>
      <c r="K44" s="124">
        <v>13</v>
      </c>
      <c r="L44" s="124">
        <v>12</v>
      </c>
      <c r="M44" s="124">
        <v>11</v>
      </c>
      <c r="N44" s="124">
        <v>10</v>
      </c>
      <c r="O44" s="124">
        <v>9</v>
      </c>
      <c r="P44" s="124">
        <v>8</v>
      </c>
      <c r="Q44" s="124">
        <v>7</v>
      </c>
      <c r="R44" s="124">
        <v>6</v>
      </c>
      <c r="S44" s="124">
        <v>5</v>
      </c>
      <c r="T44" s="124">
        <v>4</v>
      </c>
      <c r="U44" s="124">
        <v>3</v>
      </c>
      <c r="V44" s="124">
        <v>2</v>
      </c>
      <c r="W44" s="124">
        <v>1</v>
      </c>
      <c r="X44" s="124">
        <v>0</v>
      </c>
      <c r="Y44" s="175"/>
      <c r="Z44" s="175"/>
      <c r="AA44" s="175"/>
      <c r="AB44" s="175"/>
      <c r="AC44" s="175"/>
      <c r="AD44" s="175"/>
      <c r="AE44" s="175"/>
      <c r="AF44" s="175"/>
      <c r="AG44" s="175"/>
      <c r="AH44" s="175"/>
    </row>
    <row r="45" spans="1:34" ht="16.5" customHeight="1">
      <c r="A45" s="253"/>
      <c r="B45" s="125">
        <v>1</v>
      </c>
      <c r="C45" s="155" t="s">
        <v>1558</v>
      </c>
      <c r="D45" s="74" t="s">
        <v>1599</v>
      </c>
      <c r="E45" s="267" t="s">
        <v>1963</v>
      </c>
      <c r="F45" s="74" t="s">
        <v>1560</v>
      </c>
      <c r="G45" s="74"/>
      <c r="H45" s="74" t="s">
        <v>1601</v>
      </c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175"/>
      <c r="Z45" s="175"/>
      <c r="AA45" s="175"/>
      <c r="AB45" s="175"/>
      <c r="AC45" s="175"/>
      <c r="AD45" s="175"/>
      <c r="AE45" s="175"/>
      <c r="AF45" s="175"/>
      <c r="AG45" s="175"/>
      <c r="AH45" s="175"/>
    </row>
    <row r="46" spans="1:34" ht="16.5" customHeight="1">
      <c r="A46" s="253"/>
      <c r="B46" s="125">
        <v>2</v>
      </c>
      <c r="C46" s="155" t="s">
        <v>1700</v>
      </c>
      <c r="D46" s="74" t="s">
        <v>1603</v>
      </c>
      <c r="E46" s="219"/>
      <c r="F46" s="74" t="s">
        <v>1560</v>
      </c>
      <c r="G46" s="74"/>
      <c r="H46" s="74" t="s">
        <v>1608</v>
      </c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175"/>
      <c r="Z46" s="175"/>
      <c r="AA46" s="175"/>
      <c r="AB46" s="175"/>
      <c r="AC46" s="175"/>
      <c r="AD46" s="175"/>
      <c r="AE46" s="175"/>
      <c r="AF46" s="175"/>
      <c r="AG46" s="175"/>
      <c r="AH46" s="175"/>
    </row>
    <row r="47" spans="1:34" ht="16.5" customHeight="1">
      <c r="A47" s="253"/>
      <c r="B47" s="125">
        <v>3</v>
      </c>
      <c r="C47" s="155" t="s">
        <v>1702</v>
      </c>
      <c r="D47" s="74" t="s">
        <v>1599</v>
      </c>
      <c r="E47" s="267" t="s">
        <v>1964</v>
      </c>
      <c r="F47" s="74" t="s">
        <v>1560</v>
      </c>
      <c r="G47" s="74"/>
      <c r="H47" s="74" t="s">
        <v>1783</v>
      </c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175"/>
      <c r="Z47" s="175"/>
      <c r="AA47" s="175"/>
      <c r="AB47" s="175"/>
      <c r="AC47" s="175"/>
      <c r="AD47" s="175"/>
      <c r="AE47" s="175"/>
      <c r="AF47" s="175"/>
      <c r="AG47" s="175"/>
      <c r="AH47" s="175"/>
    </row>
    <row r="48" spans="1:34" ht="16.5" customHeight="1">
      <c r="A48" s="253"/>
      <c r="B48" s="125">
        <v>4</v>
      </c>
      <c r="C48" s="155" t="s">
        <v>1602</v>
      </c>
      <c r="D48" s="74" t="s">
        <v>1603</v>
      </c>
      <c r="E48" s="219"/>
      <c r="F48" s="74" t="s">
        <v>1560</v>
      </c>
      <c r="G48" s="74"/>
      <c r="H48" s="74" t="s">
        <v>1784</v>
      </c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175"/>
      <c r="Z48" s="175"/>
      <c r="AA48" s="175"/>
      <c r="AB48" s="175"/>
      <c r="AC48" s="175"/>
      <c r="AD48" s="175"/>
      <c r="AE48" s="175"/>
      <c r="AF48" s="175"/>
      <c r="AG48" s="175"/>
      <c r="AH48" s="175"/>
    </row>
    <row r="49" spans="1:34" ht="16.5" customHeight="1">
      <c r="A49" s="253"/>
      <c r="B49" s="125">
        <v>5</v>
      </c>
      <c r="C49" s="155" t="s">
        <v>1605</v>
      </c>
      <c r="D49" s="74" t="s">
        <v>1599</v>
      </c>
      <c r="E49" s="267" t="s">
        <v>1965</v>
      </c>
      <c r="F49" s="74" t="s">
        <v>1560</v>
      </c>
      <c r="G49" s="74"/>
      <c r="H49" s="74" t="s">
        <v>1786</v>
      </c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175"/>
      <c r="Z49" s="175"/>
      <c r="AA49" s="175"/>
      <c r="AB49" s="175"/>
      <c r="AC49" s="175"/>
      <c r="AD49" s="175"/>
      <c r="AE49" s="175"/>
      <c r="AF49" s="175"/>
      <c r="AG49" s="175"/>
      <c r="AH49" s="175"/>
    </row>
    <row r="50" spans="1:34" ht="16.5" customHeight="1">
      <c r="A50" s="253"/>
      <c r="B50" s="125">
        <v>6</v>
      </c>
      <c r="C50" s="155" t="s">
        <v>1787</v>
      </c>
      <c r="D50" s="74" t="s">
        <v>1603</v>
      </c>
      <c r="E50" s="219"/>
      <c r="F50" s="74" t="s">
        <v>1560</v>
      </c>
      <c r="G50" s="74"/>
      <c r="H50" s="74" t="s">
        <v>1788</v>
      </c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175"/>
      <c r="Z50" s="175"/>
      <c r="AA50" s="175"/>
      <c r="AB50" s="175"/>
      <c r="AC50" s="175"/>
      <c r="AD50" s="175"/>
      <c r="AE50" s="175"/>
      <c r="AF50" s="175"/>
      <c r="AG50" s="175"/>
      <c r="AH50" s="175"/>
    </row>
    <row r="51" spans="1:34" ht="16.5" customHeight="1">
      <c r="A51" s="253"/>
      <c r="B51" s="125">
        <v>7</v>
      </c>
      <c r="C51" s="155" t="s">
        <v>1789</v>
      </c>
      <c r="D51" s="74" t="s">
        <v>1599</v>
      </c>
      <c r="E51" s="267" t="s">
        <v>1966</v>
      </c>
      <c r="F51" s="74" t="s">
        <v>1560</v>
      </c>
      <c r="G51" s="74"/>
      <c r="H51" s="74" t="s">
        <v>1786</v>
      </c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</row>
    <row r="52" spans="1:34" ht="16.5" customHeight="1">
      <c r="A52" s="254"/>
      <c r="B52" s="125">
        <v>8</v>
      </c>
      <c r="C52" s="155" t="s">
        <v>1607</v>
      </c>
      <c r="D52" s="74" t="s">
        <v>1603</v>
      </c>
      <c r="E52" s="219"/>
      <c r="F52" s="74" t="s">
        <v>1560</v>
      </c>
      <c r="G52" s="74"/>
      <c r="H52" s="74" t="s">
        <v>1788</v>
      </c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</row>
    <row r="53" spans="1:34" ht="16.5" customHeight="1">
      <c r="A53" s="103"/>
      <c r="B53" s="103"/>
      <c r="C53" s="103"/>
      <c r="D53" s="103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</row>
    <row r="54" spans="1:34" ht="16.5" customHeight="1">
      <c r="A54" s="103"/>
      <c r="B54" s="103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</row>
    <row r="55" spans="1:34" ht="16.5" customHeight="1">
      <c r="A55" s="249" t="s">
        <v>1967</v>
      </c>
      <c r="B55" s="250"/>
      <c r="C55" s="250"/>
      <c r="D55" s="250"/>
      <c r="E55" s="250"/>
      <c r="F55" s="250"/>
      <c r="G55" s="250"/>
      <c r="H55" s="250"/>
      <c r="I55" s="250"/>
      <c r="J55" s="250"/>
      <c r="K55" s="250"/>
      <c r="L55" s="250"/>
      <c r="M55" s="250"/>
      <c r="N55" s="250"/>
      <c r="O55" s="250"/>
      <c r="P55" s="250"/>
      <c r="Q55" s="250"/>
      <c r="R55" s="250"/>
      <c r="S55" s="250"/>
      <c r="T55" s="250"/>
      <c r="U55" s="250"/>
      <c r="V55" s="250"/>
      <c r="W55" s="250"/>
      <c r="X55" s="251"/>
      <c r="Y55" s="175"/>
      <c r="Z55" s="296" t="s">
        <v>167</v>
      </c>
      <c r="AA55" s="212"/>
      <c r="AB55" s="175"/>
      <c r="AC55" s="175"/>
      <c r="AD55" s="175"/>
      <c r="AE55" s="175"/>
      <c r="AF55" s="175"/>
      <c r="AG55" s="175"/>
      <c r="AH55" s="175"/>
    </row>
    <row r="56" spans="1:34" ht="16.5" customHeight="1">
      <c r="A56" s="252" t="s">
        <v>1967</v>
      </c>
      <c r="B56" s="165" t="s">
        <v>1540</v>
      </c>
      <c r="C56" s="248" t="s">
        <v>1968</v>
      </c>
      <c r="D56" s="214"/>
      <c r="E56" s="214"/>
      <c r="F56" s="214"/>
      <c r="G56" s="214"/>
      <c r="H56" s="214"/>
      <c r="I56" s="214"/>
      <c r="J56" s="214"/>
      <c r="K56" s="214"/>
      <c r="L56" s="214"/>
      <c r="M56" s="214"/>
      <c r="N56" s="214"/>
      <c r="O56" s="214"/>
      <c r="P56" s="214"/>
      <c r="Q56" s="214"/>
      <c r="R56" s="214"/>
      <c r="S56" s="214"/>
      <c r="T56" s="214"/>
      <c r="U56" s="214"/>
      <c r="V56" s="214"/>
      <c r="W56" s="214"/>
      <c r="X56" s="215"/>
      <c r="Y56" s="175"/>
      <c r="Z56" s="175" t="s">
        <v>1969</v>
      </c>
      <c r="AA56" s="296" t="s">
        <v>1970</v>
      </c>
      <c r="AB56" s="212"/>
      <c r="AC56" s="212"/>
      <c r="AD56" s="175"/>
      <c r="AE56" s="175"/>
      <c r="AF56" s="175"/>
      <c r="AG56" s="175"/>
      <c r="AH56" s="175"/>
    </row>
    <row r="57" spans="1:34" ht="16.5" customHeight="1">
      <c r="A57" s="253"/>
      <c r="B57" s="169" t="s">
        <v>1542</v>
      </c>
      <c r="C57" s="260" t="s">
        <v>1543</v>
      </c>
      <c r="D57" s="214"/>
      <c r="E57" s="214"/>
      <c r="F57" s="214"/>
      <c r="G57" s="214"/>
      <c r="H57" s="215"/>
      <c r="I57" s="103">
        <v>17001</v>
      </c>
      <c r="J57" s="27">
        <f>I57+I58-1</f>
        <v>17010</v>
      </c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75"/>
      <c r="Y57" s="175"/>
      <c r="Z57" s="175" t="s">
        <v>1971</v>
      </c>
      <c r="AA57" s="296" t="s">
        <v>1972</v>
      </c>
      <c r="AB57" s="212"/>
      <c r="AC57" s="212"/>
      <c r="AD57" s="175"/>
      <c r="AE57" s="175"/>
      <c r="AF57" s="175"/>
      <c r="AG57" s="175"/>
      <c r="AH57" s="175"/>
    </row>
    <row r="58" spans="1:34" ht="16.5" customHeight="1">
      <c r="A58" s="253"/>
      <c r="B58" s="169" t="s">
        <v>1544</v>
      </c>
      <c r="C58" s="117" t="s">
        <v>1810</v>
      </c>
      <c r="D58" s="118" t="s">
        <v>1973</v>
      </c>
      <c r="E58" s="175"/>
      <c r="F58" s="103"/>
      <c r="G58" s="103"/>
      <c r="H58" s="103"/>
      <c r="I58" s="103">
        <f>10*1</f>
        <v>10</v>
      </c>
      <c r="J58" s="27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75"/>
      <c r="Z58" s="175" t="s">
        <v>1974</v>
      </c>
      <c r="AA58" s="296" t="s">
        <v>1975</v>
      </c>
      <c r="AB58" s="212"/>
      <c r="AC58" s="212"/>
      <c r="AD58" s="175"/>
      <c r="AE58" s="175"/>
      <c r="AF58" s="175"/>
      <c r="AG58" s="175"/>
      <c r="AH58" s="175"/>
    </row>
    <row r="59" spans="1:34" ht="16.5" customHeight="1">
      <c r="A59" s="253"/>
      <c r="B59" s="169" t="s">
        <v>1547</v>
      </c>
      <c r="C59" s="120">
        <v>10</v>
      </c>
      <c r="D59" s="103"/>
      <c r="E59" s="119"/>
      <c r="F59" s="103"/>
      <c r="G59" s="103"/>
      <c r="H59" s="122" t="s">
        <v>1976</v>
      </c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</row>
    <row r="60" spans="1:34" ht="16.5" customHeight="1">
      <c r="A60" s="253"/>
      <c r="B60" s="299" t="s">
        <v>1550</v>
      </c>
      <c r="C60" s="263" t="s">
        <v>1551</v>
      </c>
      <c r="D60" s="259" t="s">
        <v>1552</v>
      </c>
      <c r="E60" s="259" t="s">
        <v>1553</v>
      </c>
      <c r="F60" s="123" t="s">
        <v>1554</v>
      </c>
      <c r="G60" s="259" t="s">
        <v>1977</v>
      </c>
      <c r="H60" s="259" t="s">
        <v>1555</v>
      </c>
      <c r="I60" s="264" t="s">
        <v>1556</v>
      </c>
      <c r="J60" s="214"/>
      <c r="K60" s="214"/>
      <c r="L60" s="214"/>
      <c r="M60" s="214"/>
      <c r="N60" s="214"/>
      <c r="O60" s="214"/>
      <c r="P60" s="214"/>
      <c r="Q60" s="214"/>
      <c r="R60" s="214"/>
      <c r="S60" s="214"/>
      <c r="T60" s="214"/>
      <c r="U60" s="214"/>
      <c r="V60" s="214"/>
      <c r="W60" s="214"/>
      <c r="X60" s="21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</row>
    <row r="61" spans="1:34" ht="16.5" customHeight="1">
      <c r="A61" s="253"/>
      <c r="B61" s="241"/>
      <c r="C61" s="219"/>
      <c r="D61" s="219"/>
      <c r="E61" s="219"/>
      <c r="F61" s="124" t="s">
        <v>1557</v>
      </c>
      <c r="G61" s="219"/>
      <c r="H61" s="219"/>
      <c r="I61" s="124">
        <v>15</v>
      </c>
      <c r="J61" s="124">
        <v>14</v>
      </c>
      <c r="K61" s="124">
        <v>13</v>
      </c>
      <c r="L61" s="124">
        <v>12</v>
      </c>
      <c r="M61" s="124">
        <v>11</v>
      </c>
      <c r="N61" s="124">
        <v>10</v>
      </c>
      <c r="O61" s="124">
        <v>9</v>
      </c>
      <c r="P61" s="124">
        <v>8</v>
      </c>
      <c r="Q61" s="124">
        <v>7</v>
      </c>
      <c r="R61" s="124">
        <v>6</v>
      </c>
      <c r="S61" s="124">
        <v>5</v>
      </c>
      <c r="T61" s="124">
        <v>4</v>
      </c>
      <c r="U61" s="124">
        <v>3</v>
      </c>
      <c r="V61" s="124">
        <v>2</v>
      </c>
      <c r="W61" s="124">
        <v>1</v>
      </c>
      <c r="X61" s="124">
        <v>0</v>
      </c>
      <c r="Y61" s="175"/>
      <c r="Z61" s="175" t="s">
        <v>1978</v>
      </c>
      <c r="AA61" s="175"/>
      <c r="AB61" s="175" t="s">
        <v>1979</v>
      </c>
      <c r="AC61" s="175"/>
      <c r="AD61" s="175" t="s">
        <v>1980</v>
      </c>
      <c r="AE61" s="175" t="s">
        <v>1981</v>
      </c>
      <c r="AF61" s="175" t="s">
        <v>1982</v>
      </c>
      <c r="AG61" s="175"/>
      <c r="AH61" s="175"/>
    </row>
    <row r="62" spans="1:34" ht="16.5" customHeight="1">
      <c r="A62" s="253"/>
      <c r="B62" s="182">
        <v>1</v>
      </c>
      <c r="C62" s="155" t="s">
        <v>1558</v>
      </c>
      <c r="D62" s="183" t="s">
        <v>1559</v>
      </c>
      <c r="E62" s="183"/>
      <c r="F62" s="183" t="s">
        <v>1560</v>
      </c>
      <c r="G62" s="184" t="s">
        <v>1983</v>
      </c>
      <c r="H62" s="183" t="s">
        <v>1561</v>
      </c>
      <c r="I62" s="73"/>
      <c r="J62" s="73"/>
      <c r="K62" s="73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</row>
    <row r="63" spans="1:34" ht="16.5" customHeight="1">
      <c r="A63" s="253"/>
      <c r="B63" s="182">
        <v>2</v>
      </c>
      <c r="C63" s="155" t="s">
        <v>1562</v>
      </c>
      <c r="D63" s="183" t="s">
        <v>1563</v>
      </c>
      <c r="E63" s="183"/>
      <c r="F63" s="183" t="s">
        <v>1560</v>
      </c>
      <c r="G63" s="184" t="s">
        <v>1983</v>
      </c>
      <c r="H63" s="183" t="s">
        <v>1564</v>
      </c>
      <c r="I63" s="73"/>
      <c r="J63" s="73"/>
      <c r="K63" s="73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175"/>
      <c r="Z63" s="175"/>
      <c r="AA63" s="175"/>
      <c r="AB63" s="175" t="s">
        <v>1984</v>
      </c>
      <c r="AC63" s="296" t="s">
        <v>1985</v>
      </c>
      <c r="AD63" s="212"/>
      <c r="AE63" s="175" t="s">
        <v>1986</v>
      </c>
      <c r="AF63" s="175" t="s">
        <v>1987</v>
      </c>
      <c r="AG63" s="175"/>
      <c r="AH63" s="175"/>
    </row>
    <row r="64" spans="1:34" ht="16.5" customHeight="1">
      <c r="A64" s="253"/>
      <c r="B64" s="182">
        <v>3</v>
      </c>
      <c r="C64" s="155" t="s">
        <v>1568</v>
      </c>
      <c r="D64" s="183" t="s">
        <v>1569</v>
      </c>
      <c r="E64" s="183"/>
      <c r="F64" s="183" t="s">
        <v>1560</v>
      </c>
      <c r="G64" s="184" t="s">
        <v>1983</v>
      </c>
      <c r="H64" s="183" t="s">
        <v>1570</v>
      </c>
      <c r="I64" s="73"/>
      <c r="J64" s="73"/>
      <c r="K64" s="73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175"/>
      <c r="Z64" s="175"/>
      <c r="AA64" s="175"/>
      <c r="AB64" s="175" t="s">
        <v>1988</v>
      </c>
      <c r="AC64" s="175" t="s">
        <v>1989</v>
      </c>
      <c r="AD64" s="175"/>
      <c r="AE64" s="175" t="s">
        <v>1990</v>
      </c>
      <c r="AF64" s="175"/>
      <c r="AG64" s="175"/>
      <c r="AH64" s="175"/>
    </row>
    <row r="65" spans="1:34" ht="16.5" customHeight="1">
      <c r="A65" s="253"/>
      <c r="B65" s="182">
        <v>4</v>
      </c>
      <c r="C65" s="155" t="s">
        <v>1571</v>
      </c>
      <c r="D65" s="183" t="s">
        <v>1451</v>
      </c>
      <c r="E65" s="183"/>
      <c r="F65" s="183" t="s">
        <v>1560</v>
      </c>
      <c r="G65" s="184" t="s">
        <v>1983</v>
      </c>
      <c r="H65" s="183" t="s">
        <v>1991</v>
      </c>
      <c r="I65" s="73"/>
      <c r="J65" s="73"/>
      <c r="K65" s="73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175"/>
      <c r="Z65" s="175"/>
      <c r="AA65" s="175"/>
      <c r="AB65" s="175" t="s">
        <v>1992</v>
      </c>
      <c r="AC65" s="175" t="s">
        <v>1993</v>
      </c>
      <c r="AD65" s="175"/>
      <c r="AE65" s="175"/>
      <c r="AF65" s="175"/>
      <c r="AG65" s="175"/>
      <c r="AH65" s="175"/>
    </row>
    <row r="66" spans="1:34" ht="16.5" customHeight="1">
      <c r="A66" s="253"/>
      <c r="B66" s="182">
        <v>5</v>
      </c>
      <c r="C66" s="155" t="s">
        <v>1573</v>
      </c>
      <c r="D66" s="185" t="s">
        <v>1994</v>
      </c>
      <c r="E66" s="185"/>
      <c r="F66" s="185" t="s">
        <v>1560</v>
      </c>
      <c r="G66" s="186" t="s">
        <v>1983</v>
      </c>
      <c r="H66" s="185" t="s">
        <v>1995</v>
      </c>
      <c r="I66" s="73"/>
      <c r="J66" s="73"/>
      <c r="K66" s="73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</row>
    <row r="67" spans="1:34" ht="16.5" customHeight="1">
      <c r="A67" s="253"/>
      <c r="B67" s="182">
        <v>6</v>
      </c>
      <c r="C67" s="155" t="s">
        <v>1670</v>
      </c>
      <c r="D67" s="185" t="s">
        <v>1996</v>
      </c>
      <c r="E67" s="185"/>
      <c r="F67" s="185" t="s">
        <v>1560</v>
      </c>
      <c r="G67" s="186" t="s">
        <v>1983</v>
      </c>
      <c r="H67" s="185" t="s">
        <v>1997</v>
      </c>
      <c r="I67" s="73"/>
      <c r="J67" s="73"/>
      <c r="K67" s="73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</row>
    <row r="68" spans="1:34" ht="16.5" customHeight="1">
      <c r="A68" s="253"/>
      <c r="B68" s="182">
        <v>7</v>
      </c>
      <c r="C68" s="155" t="s">
        <v>1672</v>
      </c>
      <c r="D68" s="185" t="s">
        <v>1998</v>
      </c>
      <c r="E68" s="185"/>
      <c r="F68" s="185" t="s">
        <v>1560</v>
      </c>
      <c r="G68" s="186" t="s">
        <v>1983</v>
      </c>
      <c r="H68" s="185" t="s">
        <v>1999</v>
      </c>
      <c r="I68" s="73"/>
      <c r="J68" s="73"/>
      <c r="K68" s="73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</row>
    <row r="69" spans="1:34" ht="16.5" customHeight="1">
      <c r="A69" s="253"/>
      <c r="B69" s="182">
        <v>8</v>
      </c>
      <c r="C69" s="155" t="s">
        <v>1673</v>
      </c>
      <c r="D69" s="185" t="s">
        <v>2000</v>
      </c>
      <c r="E69" s="185"/>
      <c r="F69" s="185" t="s">
        <v>1560</v>
      </c>
      <c r="G69" s="186" t="s">
        <v>1983</v>
      </c>
      <c r="H69" s="185" t="s">
        <v>2001</v>
      </c>
      <c r="I69" s="73"/>
      <c r="J69" s="73"/>
      <c r="K69" s="73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</row>
    <row r="70" spans="1:34" ht="16.5" customHeight="1">
      <c r="A70" s="253"/>
      <c r="B70" s="182">
        <v>9</v>
      </c>
      <c r="C70" s="155" t="s">
        <v>1675</v>
      </c>
      <c r="D70" s="187" t="s">
        <v>2002</v>
      </c>
      <c r="E70" s="187"/>
      <c r="F70" s="187" t="s">
        <v>1560</v>
      </c>
      <c r="G70" s="188" t="s">
        <v>1983</v>
      </c>
      <c r="H70" s="187" t="s">
        <v>2003</v>
      </c>
      <c r="I70" s="73"/>
      <c r="J70" s="73"/>
      <c r="K70" s="73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</row>
    <row r="71" spans="1:34" ht="16.5" customHeight="1">
      <c r="A71" s="253"/>
      <c r="B71" s="182">
        <v>10</v>
      </c>
      <c r="C71" s="155" t="s">
        <v>1676</v>
      </c>
      <c r="D71" s="74" t="s">
        <v>1589</v>
      </c>
      <c r="E71" s="74" t="s">
        <v>1589</v>
      </c>
      <c r="F71" s="74" t="s">
        <v>1560</v>
      </c>
      <c r="G71" s="74" t="s">
        <v>1589</v>
      </c>
      <c r="H71" s="74" t="s">
        <v>1589</v>
      </c>
      <c r="I71" s="73"/>
      <c r="J71" s="73"/>
      <c r="K71" s="73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</row>
    <row r="72" spans="1:34" ht="16.5" customHeight="1">
      <c r="A72" s="253"/>
      <c r="B72" s="103"/>
      <c r="C72" s="103"/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75"/>
      <c r="Z72" s="175"/>
      <c r="AA72" s="175"/>
      <c r="AB72" s="175" t="s">
        <v>2004</v>
      </c>
      <c r="AC72" s="175"/>
      <c r="AD72" s="175"/>
      <c r="AE72" s="175"/>
      <c r="AF72" s="175"/>
      <c r="AG72" s="175"/>
      <c r="AH72" s="175"/>
    </row>
    <row r="73" spans="1:34" ht="16.5" customHeight="1">
      <c r="A73" s="253"/>
      <c r="B73" s="165" t="s">
        <v>1540</v>
      </c>
      <c r="C73" s="294" t="s">
        <v>2005</v>
      </c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4"/>
      <c r="X73" s="215"/>
      <c r="Y73" s="175"/>
      <c r="Z73" s="175"/>
      <c r="AA73" s="175"/>
      <c r="AB73" s="175" t="s">
        <v>2006</v>
      </c>
      <c r="AC73" s="175"/>
      <c r="AD73" s="175"/>
      <c r="AE73" s="175"/>
      <c r="AF73" s="175"/>
      <c r="AG73" s="175"/>
      <c r="AH73" s="175"/>
    </row>
    <row r="74" spans="1:34" ht="16.5" customHeight="1">
      <c r="A74" s="253"/>
      <c r="B74" s="169" t="s">
        <v>1542</v>
      </c>
      <c r="C74" s="295" t="s">
        <v>1543</v>
      </c>
      <c r="D74" s="214"/>
      <c r="E74" s="214"/>
      <c r="F74" s="214"/>
      <c r="G74" s="214"/>
      <c r="H74" s="215"/>
      <c r="I74" s="103">
        <v>17101</v>
      </c>
      <c r="J74" s="27">
        <f>I74+I75-1</f>
        <v>17110</v>
      </c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75"/>
      <c r="Y74" s="175"/>
      <c r="Z74" s="175"/>
      <c r="AA74" s="175"/>
      <c r="AB74" s="175" t="s">
        <v>2007</v>
      </c>
      <c r="AC74" s="175"/>
      <c r="AD74" s="175"/>
      <c r="AE74" s="175"/>
      <c r="AF74" s="175"/>
      <c r="AG74" s="175"/>
      <c r="AH74" s="175"/>
    </row>
    <row r="75" spans="1:34" ht="16.5" customHeight="1">
      <c r="A75" s="253"/>
      <c r="B75" s="169" t="s">
        <v>1544</v>
      </c>
      <c r="C75" s="189" t="s">
        <v>1849</v>
      </c>
      <c r="D75" s="190" t="s">
        <v>2008</v>
      </c>
      <c r="E75" s="119"/>
      <c r="F75" s="103"/>
      <c r="G75" s="103"/>
      <c r="H75" s="103"/>
      <c r="I75" s="103">
        <f>10*1</f>
        <v>10</v>
      </c>
      <c r="J75" s="27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75"/>
      <c r="Y75" s="175"/>
      <c r="Z75" s="175"/>
      <c r="AA75" s="175"/>
      <c r="AB75" s="175" t="s">
        <v>2009</v>
      </c>
      <c r="AC75" s="175"/>
      <c r="AD75" s="175"/>
      <c r="AE75" s="175"/>
      <c r="AF75" s="175"/>
      <c r="AG75" s="175"/>
      <c r="AH75" s="175"/>
    </row>
    <row r="76" spans="1:34" ht="16.5" customHeight="1">
      <c r="A76" s="253"/>
      <c r="B76" s="169" t="s">
        <v>1547</v>
      </c>
      <c r="C76" s="120">
        <v>10</v>
      </c>
      <c r="D76" s="103"/>
      <c r="E76" s="119"/>
      <c r="F76" s="103"/>
      <c r="G76" s="103"/>
      <c r="H76" s="122" t="s">
        <v>1976</v>
      </c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75"/>
      <c r="Y76" s="175"/>
      <c r="Z76" s="175"/>
      <c r="AA76" s="175"/>
      <c r="AB76" s="175" t="s">
        <v>2010</v>
      </c>
      <c r="AC76" s="296" t="s">
        <v>2011</v>
      </c>
      <c r="AD76" s="212"/>
      <c r="AE76" s="175"/>
      <c r="AF76" s="175"/>
      <c r="AG76" s="175"/>
      <c r="AH76" s="175"/>
    </row>
    <row r="77" spans="1:34" ht="16.5" customHeight="1">
      <c r="A77" s="253"/>
      <c r="B77" s="299" t="s">
        <v>1550</v>
      </c>
      <c r="C77" s="263" t="s">
        <v>1551</v>
      </c>
      <c r="D77" s="259" t="s">
        <v>1552</v>
      </c>
      <c r="E77" s="259" t="s">
        <v>1553</v>
      </c>
      <c r="F77" s="123" t="s">
        <v>1554</v>
      </c>
      <c r="G77" s="259" t="s">
        <v>1977</v>
      </c>
      <c r="H77" s="259" t="s">
        <v>1555</v>
      </c>
      <c r="I77" s="264" t="s">
        <v>1556</v>
      </c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4"/>
      <c r="X77" s="215"/>
      <c r="Y77" s="175"/>
      <c r="Z77" s="175"/>
      <c r="AA77" s="175"/>
      <c r="AB77" s="175" t="s">
        <v>2012</v>
      </c>
      <c r="AC77" s="175"/>
      <c r="AD77" s="175"/>
      <c r="AE77" s="175"/>
      <c r="AF77" s="175"/>
      <c r="AG77" s="175"/>
      <c r="AH77" s="175"/>
    </row>
    <row r="78" spans="1:34" ht="16.5" customHeight="1">
      <c r="A78" s="253"/>
      <c r="B78" s="241"/>
      <c r="C78" s="219"/>
      <c r="D78" s="219"/>
      <c r="E78" s="219"/>
      <c r="F78" s="124" t="s">
        <v>1557</v>
      </c>
      <c r="G78" s="219"/>
      <c r="H78" s="219"/>
      <c r="I78" s="124">
        <v>15</v>
      </c>
      <c r="J78" s="124">
        <v>14</v>
      </c>
      <c r="K78" s="124">
        <v>13</v>
      </c>
      <c r="L78" s="124">
        <v>12</v>
      </c>
      <c r="M78" s="124">
        <v>11</v>
      </c>
      <c r="N78" s="124">
        <v>10</v>
      </c>
      <c r="O78" s="124">
        <v>9</v>
      </c>
      <c r="P78" s="124">
        <v>8</v>
      </c>
      <c r="Q78" s="124">
        <v>7</v>
      </c>
      <c r="R78" s="124">
        <v>6</v>
      </c>
      <c r="S78" s="124">
        <v>5</v>
      </c>
      <c r="T78" s="124">
        <v>4</v>
      </c>
      <c r="U78" s="124">
        <v>3</v>
      </c>
      <c r="V78" s="124">
        <v>2</v>
      </c>
      <c r="W78" s="124">
        <v>1</v>
      </c>
      <c r="X78" s="124">
        <v>0</v>
      </c>
      <c r="Y78" s="175"/>
      <c r="Z78" s="175"/>
      <c r="AA78" s="175"/>
      <c r="AB78" s="175" t="s">
        <v>2013</v>
      </c>
      <c r="AC78" s="175"/>
      <c r="AD78" s="175"/>
      <c r="AE78" s="175"/>
      <c r="AF78" s="175"/>
      <c r="AG78" s="175"/>
      <c r="AH78" s="175"/>
    </row>
    <row r="79" spans="1:34" ht="16.5" customHeight="1">
      <c r="A79" s="253"/>
      <c r="B79" s="182">
        <v>1</v>
      </c>
      <c r="C79" s="155" t="s">
        <v>1558</v>
      </c>
      <c r="D79" s="183" t="s">
        <v>1559</v>
      </c>
      <c r="E79" s="183"/>
      <c r="F79" s="183" t="s">
        <v>1560</v>
      </c>
      <c r="G79" s="184" t="s">
        <v>1983</v>
      </c>
      <c r="H79" s="183" t="s">
        <v>1561</v>
      </c>
      <c r="I79" s="124"/>
      <c r="J79" s="124"/>
      <c r="K79" s="124"/>
      <c r="L79" s="124"/>
      <c r="M79" s="124"/>
      <c r="N79" s="124"/>
      <c r="O79" s="124"/>
      <c r="P79" s="124"/>
      <c r="Q79" s="124"/>
      <c r="R79" s="124"/>
      <c r="S79" s="124"/>
      <c r="T79" s="124"/>
      <c r="U79" s="124"/>
      <c r="V79" s="124"/>
      <c r="W79" s="124"/>
      <c r="X79" s="124"/>
      <c r="Y79" s="175"/>
      <c r="Z79" s="175"/>
      <c r="AA79" s="175"/>
      <c r="AB79" s="175"/>
      <c r="AC79" s="175"/>
      <c r="AD79" s="175"/>
      <c r="AE79" s="175"/>
      <c r="AF79" s="175"/>
      <c r="AG79" s="175"/>
      <c r="AH79" s="175"/>
    </row>
    <row r="80" spans="1:34" ht="16.5" customHeight="1">
      <c r="A80" s="253"/>
      <c r="B80" s="182">
        <v>2</v>
      </c>
      <c r="C80" s="155" t="s">
        <v>1562</v>
      </c>
      <c r="D80" s="183" t="s">
        <v>1563</v>
      </c>
      <c r="E80" s="183"/>
      <c r="F80" s="183" t="s">
        <v>1560</v>
      </c>
      <c r="G80" s="184" t="s">
        <v>1983</v>
      </c>
      <c r="H80" s="183" t="s">
        <v>1564</v>
      </c>
      <c r="I80" s="124"/>
      <c r="J80" s="124"/>
      <c r="K80" s="124"/>
      <c r="L80" s="124"/>
      <c r="M80" s="124"/>
      <c r="N80" s="124"/>
      <c r="O80" s="124"/>
      <c r="P80" s="124"/>
      <c r="Q80" s="124"/>
      <c r="R80" s="124"/>
      <c r="S80" s="124"/>
      <c r="T80" s="124"/>
      <c r="U80" s="124"/>
      <c r="V80" s="124"/>
      <c r="W80" s="124"/>
      <c r="X80" s="124"/>
      <c r="Y80" s="175"/>
      <c r="Z80" s="175"/>
      <c r="AA80" s="175"/>
      <c r="AB80" s="175"/>
      <c r="AC80" s="175"/>
      <c r="AD80" s="175"/>
      <c r="AE80" s="175"/>
      <c r="AF80" s="175"/>
      <c r="AG80" s="175"/>
      <c r="AH80" s="175"/>
    </row>
    <row r="81" spans="1:34" ht="16.5" customHeight="1">
      <c r="A81" s="253"/>
      <c r="B81" s="182">
        <v>3</v>
      </c>
      <c r="C81" s="155" t="s">
        <v>1568</v>
      </c>
      <c r="D81" s="183" t="s">
        <v>1569</v>
      </c>
      <c r="E81" s="183"/>
      <c r="F81" s="183" t="s">
        <v>1560</v>
      </c>
      <c r="G81" s="184" t="s">
        <v>1983</v>
      </c>
      <c r="H81" s="183" t="s">
        <v>1570</v>
      </c>
      <c r="I81" s="124"/>
      <c r="J81" s="124"/>
      <c r="K81" s="124"/>
      <c r="L81" s="124"/>
      <c r="M81" s="124"/>
      <c r="N81" s="124"/>
      <c r="O81" s="124"/>
      <c r="P81" s="124"/>
      <c r="Q81" s="124"/>
      <c r="R81" s="124"/>
      <c r="S81" s="124"/>
      <c r="T81" s="124"/>
      <c r="U81" s="124"/>
      <c r="V81" s="124"/>
      <c r="W81" s="124"/>
      <c r="X81" s="124"/>
      <c r="Y81" s="175"/>
      <c r="Z81" s="175"/>
      <c r="AA81" s="175"/>
      <c r="AB81" s="175"/>
      <c r="AC81" s="175"/>
      <c r="AD81" s="175"/>
      <c r="AE81" s="175"/>
      <c r="AF81" s="175"/>
      <c r="AG81" s="175"/>
      <c r="AH81" s="175"/>
    </row>
    <row r="82" spans="1:34" ht="16.5" customHeight="1">
      <c r="A82" s="253"/>
      <c r="B82" s="182">
        <v>4</v>
      </c>
      <c r="C82" s="155" t="s">
        <v>1571</v>
      </c>
      <c r="D82" s="183" t="s">
        <v>1451</v>
      </c>
      <c r="E82" s="183"/>
      <c r="F82" s="183" t="s">
        <v>1560</v>
      </c>
      <c r="G82" s="184" t="s">
        <v>1983</v>
      </c>
      <c r="H82" s="183" t="s">
        <v>1991</v>
      </c>
      <c r="I82" s="124"/>
      <c r="J82" s="124"/>
      <c r="K82" s="124"/>
      <c r="L82" s="124"/>
      <c r="M82" s="124"/>
      <c r="N82" s="124"/>
      <c r="O82" s="124"/>
      <c r="P82" s="124"/>
      <c r="Q82" s="124"/>
      <c r="R82" s="124"/>
      <c r="S82" s="124"/>
      <c r="T82" s="124"/>
      <c r="U82" s="124"/>
      <c r="V82" s="124"/>
      <c r="W82" s="124"/>
      <c r="X82" s="124"/>
      <c r="Y82" s="175"/>
      <c r="Z82" s="175"/>
      <c r="AA82" s="175"/>
      <c r="AB82" s="175"/>
      <c r="AC82" s="175"/>
      <c r="AD82" s="175"/>
      <c r="AE82" s="175"/>
      <c r="AF82" s="175"/>
      <c r="AG82" s="175"/>
      <c r="AH82" s="175"/>
    </row>
    <row r="83" spans="1:34" ht="16.5" customHeight="1">
      <c r="A83" s="253"/>
      <c r="B83" s="182">
        <v>5</v>
      </c>
      <c r="C83" s="155" t="s">
        <v>1573</v>
      </c>
      <c r="D83" s="185" t="s">
        <v>1994</v>
      </c>
      <c r="E83" s="185"/>
      <c r="F83" s="185" t="s">
        <v>1560</v>
      </c>
      <c r="G83" s="186" t="s">
        <v>1983</v>
      </c>
      <c r="H83" s="185" t="s">
        <v>1995</v>
      </c>
      <c r="I83" s="124"/>
      <c r="J83" s="124"/>
      <c r="K83" s="124"/>
      <c r="L83" s="124"/>
      <c r="M83" s="124"/>
      <c r="N83" s="124"/>
      <c r="O83" s="124"/>
      <c r="P83" s="124"/>
      <c r="Q83" s="124"/>
      <c r="R83" s="124"/>
      <c r="S83" s="124"/>
      <c r="T83" s="124"/>
      <c r="U83" s="124"/>
      <c r="V83" s="124"/>
      <c r="W83" s="124"/>
      <c r="X83" s="124"/>
      <c r="Y83" s="175"/>
      <c r="Z83" s="175"/>
      <c r="AA83" s="175"/>
      <c r="AB83" s="175"/>
      <c r="AC83" s="175"/>
      <c r="AD83" s="175"/>
      <c r="AE83" s="175"/>
      <c r="AF83" s="175"/>
      <c r="AG83" s="175"/>
      <c r="AH83" s="175"/>
    </row>
    <row r="84" spans="1:34" ht="16.5" customHeight="1">
      <c r="A84" s="253"/>
      <c r="B84" s="182">
        <v>6</v>
      </c>
      <c r="C84" s="155" t="s">
        <v>1670</v>
      </c>
      <c r="D84" s="185" t="s">
        <v>1996</v>
      </c>
      <c r="E84" s="185"/>
      <c r="F84" s="185" t="s">
        <v>1560</v>
      </c>
      <c r="G84" s="186" t="s">
        <v>1983</v>
      </c>
      <c r="H84" s="185" t="s">
        <v>1997</v>
      </c>
      <c r="I84" s="124"/>
      <c r="J84" s="124"/>
      <c r="K84" s="124"/>
      <c r="L84" s="124"/>
      <c r="M84" s="124"/>
      <c r="N84" s="124"/>
      <c r="O84" s="124"/>
      <c r="P84" s="124"/>
      <c r="Q84" s="124"/>
      <c r="R84" s="124"/>
      <c r="S84" s="124"/>
      <c r="T84" s="124"/>
      <c r="U84" s="124"/>
      <c r="V84" s="124"/>
      <c r="W84" s="124"/>
      <c r="X84" s="124"/>
      <c r="Y84" s="175"/>
      <c r="Z84" s="175"/>
      <c r="AA84" s="175"/>
      <c r="AB84" s="175"/>
      <c r="AC84" s="175"/>
      <c r="AD84" s="175"/>
      <c r="AE84" s="175"/>
      <c r="AF84" s="175"/>
      <c r="AG84" s="175"/>
      <c r="AH84" s="175"/>
    </row>
    <row r="85" spans="1:34" ht="16.5" customHeight="1">
      <c r="A85" s="253"/>
      <c r="B85" s="182">
        <v>7</v>
      </c>
      <c r="C85" s="155" t="s">
        <v>1672</v>
      </c>
      <c r="D85" s="185" t="s">
        <v>1998</v>
      </c>
      <c r="E85" s="185"/>
      <c r="F85" s="185" t="s">
        <v>1560</v>
      </c>
      <c r="G85" s="186" t="s">
        <v>1983</v>
      </c>
      <c r="H85" s="185" t="s">
        <v>1999</v>
      </c>
      <c r="I85" s="124"/>
      <c r="J85" s="124"/>
      <c r="K85" s="124"/>
      <c r="L85" s="124"/>
      <c r="M85" s="124"/>
      <c r="N85" s="124"/>
      <c r="O85" s="124"/>
      <c r="P85" s="124"/>
      <c r="Q85" s="124"/>
      <c r="R85" s="124"/>
      <c r="S85" s="124"/>
      <c r="T85" s="124"/>
      <c r="U85" s="124"/>
      <c r="V85" s="124"/>
      <c r="W85" s="124"/>
      <c r="X85" s="124"/>
      <c r="Y85" s="175"/>
      <c r="Z85" s="175"/>
      <c r="AA85" s="175"/>
      <c r="AB85" s="175"/>
      <c r="AC85" s="175"/>
      <c r="AD85" s="175"/>
      <c r="AE85" s="175"/>
      <c r="AF85" s="175"/>
      <c r="AG85" s="175"/>
      <c r="AH85" s="175"/>
    </row>
    <row r="86" spans="1:34" ht="16.5" customHeight="1">
      <c r="A86" s="253"/>
      <c r="B86" s="182">
        <v>8</v>
      </c>
      <c r="C86" s="155" t="s">
        <v>1673</v>
      </c>
      <c r="D86" s="185" t="s">
        <v>2000</v>
      </c>
      <c r="E86" s="185"/>
      <c r="F86" s="185" t="s">
        <v>1560</v>
      </c>
      <c r="G86" s="186" t="s">
        <v>1983</v>
      </c>
      <c r="H86" s="185" t="s">
        <v>2001</v>
      </c>
      <c r="I86" s="124"/>
      <c r="J86" s="124"/>
      <c r="K86" s="124"/>
      <c r="L86" s="124"/>
      <c r="M86" s="124"/>
      <c r="N86" s="124"/>
      <c r="O86" s="124"/>
      <c r="P86" s="124"/>
      <c r="Q86" s="124"/>
      <c r="R86" s="124"/>
      <c r="S86" s="124"/>
      <c r="T86" s="124"/>
      <c r="U86" s="124"/>
      <c r="V86" s="124"/>
      <c r="W86" s="124"/>
      <c r="X86" s="124"/>
      <c r="Y86" s="175"/>
      <c r="Z86" s="175"/>
      <c r="AA86" s="175"/>
      <c r="AB86" s="175"/>
      <c r="AC86" s="175"/>
      <c r="AD86" s="175"/>
      <c r="AE86" s="175"/>
      <c r="AF86" s="175"/>
      <c r="AG86" s="175"/>
      <c r="AH86" s="175"/>
    </row>
    <row r="87" spans="1:34" ht="16.5" customHeight="1">
      <c r="A87" s="253"/>
      <c r="B87" s="182">
        <v>9</v>
      </c>
      <c r="C87" s="155" t="s">
        <v>1675</v>
      </c>
      <c r="D87" s="187" t="s">
        <v>2002</v>
      </c>
      <c r="E87" s="187"/>
      <c r="F87" s="187" t="s">
        <v>1560</v>
      </c>
      <c r="G87" s="187" t="s">
        <v>1983</v>
      </c>
      <c r="H87" s="187" t="s">
        <v>2003</v>
      </c>
      <c r="I87" s="73"/>
      <c r="J87" s="73"/>
      <c r="K87" s="73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175"/>
      <c r="Z87" s="175"/>
      <c r="AA87" s="175"/>
      <c r="AB87" s="175" t="s">
        <v>2014</v>
      </c>
      <c r="AC87" s="175"/>
      <c r="AD87" s="175"/>
      <c r="AE87" s="175"/>
      <c r="AF87" s="175"/>
      <c r="AG87" s="175"/>
      <c r="AH87" s="175"/>
    </row>
    <row r="88" spans="1:34" ht="16.5" customHeight="1">
      <c r="A88" s="253"/>
      <c r="B88" s="182">
        <v>10</v>
      </c>
      <c r="C88" s="155" t="s">
        <v>1676</v>
      </c>
      <c r="D88" s="74" t="s">
        <v>1589</v>
      </c>
      <c r="E88" s="74" t="s">
        <v>1589</v>
      </c>
      <c r="F88" s="74" t="s">
        <v>1560</v>
      </c>
      <c r="G88" s="74" t="s">
        <v>1589</v>
      </c>
      <c r="H88" s="74" t="s">
        <v>1589</v>
      </c>
      <c r="I88" s="73"/>
      <c r="J88" s="73"/>
      <c r="K88" s="73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175"/>
      <c r="Z88" s="175"/>
      <c r="AA88" s="175"/>
      <c r="AB88" s="175" t="s">
        <v>2015</v>
      </c>
      <c r="AC88" s="175"/>
      <c r="AD88" s="175"/>
      <c r="AE88" s="175"/>
      <c r="AF88" s="175"/>
      <c r="AG88" s="175"/>
      <c r="AH88" s="175"/>
    </row>
    <row r="89" spans="1:34" ht="16.5" customHeight="1">
      <c r="A89" s="253"/>
      <c r="B89" s="103"/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75"/>
      <c r="Y89" s="175"/>
      <c r="Z89" s="175"/>
      <c r="AA89" s="175"/>
      <c r="AB89" s="175"/>
      <c r="AC89" s="175"/>
      <c r="AD89" s="175"/>
      <c r="AE89" s="175"/>
      <c r="AF89" s="175"/>
      <c r="AG89" s="175"/>
      <c r="AH89" s="175"/>
    </row>
    <row r="90" spans="1:34" ht="16.5" customHeight="1">
      <c r="A90" s="253"/>
      <c r="B90" s="165" t="s">
        <v>1540</v>
      </c>
      <c r="C90" s="294" t="s">
        <v>2016</v>
      </c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4"/>
      <c r="X90" s="215"/>
      <c r="Y90" s="175"/>
      <c r="Z90" s="175"/>
      <c r="AA90" s="175"/>
      <c r="AB90" s="175"/>
      <c r="AC90" s="175"/>
      <c r="AD90" s="175"/>
      <c r="AE90" s="175"/>
      <c r="AF90" s="175"/>
      <c r="AG90" s="175"/>
      <c r="AH90" s="175"/>
    </row>
    <row r="91" spans="1:34" ht="16.5" customHeight="1">
      <c r="A91" s="253"/>
      <c r="B91" s="169" t="s">
        <v>1542</v>
      </c>
      <c r="C91" s="295" t="s">
        <v>1543</v>
      </c>
      <c r="D91" s="214"/>
      <c r="E91" s="214"/>
      <c r="F91" s="214"/>
      <c r="G91" s="214"/>
      <c r="H91" s="215"/>
      <c r="I91" s="103">
        <v>17201</v>
      </c>
      <c r="J91" s="27">
        <f>I91+I92-1</f>
        <v>17210</v>
      </c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75"/>
      <c r="Y91" s="175"/>
      <c r="Z91" s="175"/>
      <c r="AA91" s="175"/>
      <c r="AB91" s="175"/>
      <c r="AC91" s="175"/>
      <c r="AD91" s="175"/>
      <c r="AE91" s="175"/>
      <c r="AF91" s="175"/>
      <c r="AG91" s="175"/>
      <c r="AH91" s="175"/>
    </row>
    <row r="92" spans="1:34" ht="16.5" customHeight="1">
      <c r="A92" s="253"/>
      <c r="B92" s="169" t="s">
        <v>1544</v>
      </c>
      <c r="C92" s="189" t="s">
        <v>2017</v>
      </c>
      <c r="D92" s="190" t="s">
        <v>2018</v>
      </c>
      <c r="E92" s="119"/>
      <c r="F92" s="103"/>
      <c r="G92" s="103"/>
      <c r="H92" s="103"/>
      <c r="I92" s="103">
        <f>10*1</f>
        <v>10</v>
      </c>
      <c r="J92" s="27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75"/>
      <c r="Y92" s="175"/>
      <c r="Z92" s="175"/>
      <c r="AA92" s="175"/>
      <c r="AB92" s="175"/>
      <c r="AC92" s="175"/>
      <c r="AD92" s="175"/>
      <c r="AE92" s="175"/>
      <c r="AF92" s="175"/>
      <c r="AG92" s="175"/>
      <c r="AH92" s="175"/>
    </row>
    <row r="93" spans="1:34" ht="16.5" customHeight="1">
      <c r="A93" s="253"/>
      <c r="B93" s="169" t="s">
        <v>1547</v>
      </c>
      <c r="C93" s="120">
        <v>10</v>
      </c>
      <c r="D93" s="103"/>
      <c r="E93" s="119"/>
      <c r="F93" s="103"/>
      <c r="G93" s="103"/>
      <c r="H93" s="122" t="s">
        <v>1976</v>
      </c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75"/>
      <c r="Y93" s="175"/>
      <c r="Z93" s="175"/>
      <c r="AA93" s="175"/>
      <c r="AB93" s="175"/>
      <c r="AC93" s="175"/>
      <c r="AD93" s="175"/>
      <c r="AE93" s="175"/>
      <c r="AF93" s="175"/>
      <c r="AG93" s="175"/>
      <c r="AH93" s="175"/>
    </row>
    <row r="94" spans="1:34" ht="16.5" customHeight="1">
      <c r="A94" s="253"/>
      <c r="B94" s="299" t="s">
        <v>1550</v>
      </c>
      <c r="C94" s="263" t="s">
        <v>1551</v>
      </c>
      <c r="D94" s="259" t="s">
        <v>1552</v>
      </c>
      <c r="E94" s="259" t="s">
        <v>1553</v>
      </c>
      <c r="F94" s="123" t="s">
        <v>1554</v>
      </c>
      <c r="G94" s="259" t="s">
        <v>1977</v>
      </c>
      <c r="H94" s="259" t="s">
        <v>1555</v>
      </c>
      <c r="I94" s="264" t="s">
        <v>1556</v>
      </c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4"/>
      <c r="X94" s="215"/>
      <c r="Y94" s="175"/>
      <c r="Z94" s="175"/>
      <c r="AA94" s="175"/>
      <c r="AB94" s="175"/>
      <c r="AC94" s="175"/>
      <c r="AD94" s="175"/>
      <c r="AE94" s="175"/>
      <c r="AF94" s="175"/>
      <c r="AG94" s="175"/>
      <c r="AH94" s="175"/>
    </row>
    <row r="95" spans="1:34" ht="16.5" customHeight="1">
      <c r="A95" s="253"/>
      <c r="B95" s="241"/>
      <c r="C95" s="219"/>
      <c r="D95" s="219"/>
      <c r="E95" s="219"/>
      <c r="F95" s="124" t="s">
        <v>1557</v>
      </c>
      <c r="G95" s="219"/>
      <c r="H95" s="219"/>
      <c r="I95" s="124">
        <v>15</v>
      </c>
      <c r="J95" s="124">
        <v>14</v>
      </c>
      <c r="K95" s="124">
        <v>13</v>
      </c>
      <c r="L95" s="124">
        <v>12</v>
      </c>
      <c r="M95" s="124">
        <v>11</v>
      </c>
      <c r="N95" s="124">
        <v>10</v>
      </c>
      <c r="O95" s="124">
        <v>9</v>
      </c>
      <c r="P95" s="124">
        <v>8</v>
      </c>
      <c r="Q95" s="124">
        <v>7</v>
      </c>
      <c r="R95" s="124">
        <v>6</v>
      </c>
      <c r="S95" s="124">
        <v>5</v>
      </c>
      <c r="T95" s="124">
        <v>4</v>
      </c>
      <c r="U95" s="124">
        <v>3</v>
      </c>
      <c r="V95" s="124">
        <v>2</v>
      </c>
      <c r="W95" s="124">
        <v>1</v>
      </c>
      <c r="X95" s="124">
        <v>0</v>
      </c>
      <c r="Y95" s="175"/>
      <c r="Z95" s="175"/>
      <c r="AA95" s="175"/>
      <c r="AB95" s="175"/>
      <c r="AC95" s="175"/>
      <c r="AD95" s="175"/>
      <c r="AE95" s="175"/>
      <c r="AF95" s="175"/>
      <c r="AG95" s="175"/>
      <c r="AH95" s="175"/>
    </row>
    <row r="96" spans="1:34" ht="16.5" customHeight="1">
      <c r="A96" s="253"/>
      <c r="B96" s="182">
        <v>1</v>
      </c>
      <c r="C96" s="155" t="s">
        <v>1558</v>
      </c>
      <c r="D96" s="183" t="s">
        <v>1559</v>
      </c>
      <c r="E96" s="183"/>
      <c r="F96" s="183" t="s">
        <v>1560</v>
      </c>
      <c r="G96" s="184" t="s">
        <v>1983</v>
      </c>
      <c r="H96" s="183" t="s">
        <v>1561</v>
      </c>
      <c r="I96" s="124"/>
      <c r="J96" s="124"/>
      <c r="K96" s="124"/>
      <c r="L96" s="124"/>
      <c r="M96" s="124"/>
      <c r="N96" s="124"/>
      <c r="O96" s="124"/>
      <c r="P96" s="124"/>
      <c r="Q96" s="124"/>
      <c r="R96" s="124"/>
      <c r="S96" s="124"/>
      <c r="T96" s="124"/>
      <c r="U96" s="124"/>
      <c r="V96" s="124"/>
      <c r="W96" s="124"/>
      <c r="X96" s="124"/>
      <c r="Y96" s="175"/>
      <c r="Z96" s="175"/>
      <c r="AA96" s="175"/>
      <c r="AB96" s="175"/>
      <c r="AC96" s="175"/>
      <c r="AD96" s="175"/>
      <c r="AE96" s="175"/>
      <c r="AF96" s="175"/>
      <c r="AG96" s="175"/>
      <c r="AH96" s="175"/>
    </row>
    <row r="97" spans="1:34" ht="16.5" customHeight="1">
      <c r="A97" s="253"/>
      <c r="B97" s="182">
        <v>2</v>
      </c>
      <c r="C97" s="155" t="s">
        <v>1562</v>
      </c>
      <c r="D97" s="183" t="s">
        <v>1563</v>
      </c>
      <c r="E97" s="183"/>
      <c r="F97" s="183" t="s">
        <v>1560</v>
      </c>
      <c r="G97" s="184" t="s">
        <v>1983</v>
      </c>
      <c r="H97" s="183" t="s">
        <v>1564</v>
      </c>
      <c r="I97" s="124"/>
      <c r="J97" s="124"/>
      <c r="K97" s="124"/>
      <c r="L97" s="124"/>
      <c r="M97" s="124"/>
      <c r="N97" s="124"/>
      <c r="O97" s="124"/>
      <c r="P97" s="124"/>
      <c r="Q97" s="124"/>
      <c r="R97" s="124"/>
      <c r="S97" s="124"/>
      <c r="T97" s="124"/>
      <c r="U97" s="124"/>
      <c r="V97" s="124"/>
      <c r="W97" s="124"/>
      <c r="X97" s="124"/>
      <c r="Y97" s="175"/>
      <c r="Z97" s="175"/>
      <c r="AA97" s="175"/>
      <c r="AB97" s="175"/>
      <c r="AC97" s="175"/>
      <c r="AD97" s="175"/>
      <c r="AE97" s="175"/>
      <c r="AF97" s="175"/>
      <c r="AG97" s="175"/>
      <c r="AH97" s="175"/>
    </row>
    <row r="98" spans="1:34" ht="16.5" customHeight="1">
      <c r="A98" s="253"/>
      <c r="B98" s="182">
        <v>3</v>
      </c>
      <c r="C98" s="155" t="s">
        <v>1568</v>
      </c>
      <c r="D98" s="183" t="s">
        <v>1569</v>
      </c>
      <c r="E98" s="183"/>
      <c r="F98" s="183" t="s">
        <v>1560</v>
      </c>
      <c r="G98" s="184" t="s">
        <v>1983</v>
      </c>
      <c r="H98" s="183" t="s">
        <v>1570</v>
      </c>
      <c r="I98" s="124"/>
      <c r="J98" s="124"/>
      <c r="K98" s="124"/>
      <c r="L98" s="124"/>
      <c r="M98" s="124"/>
      <c r="N98" s="124"/>
      <c r="O98" s="124"/>
      <c r="P98" s="124"/>
      <c r="Q98" s="124"/>
      <c r="R98" s="124"/>
      <c r="S98" s="124"/>
      <c r="T98" s="124"/>
      <c r="U98" s="124"/>
      <c r="V98" s="124"/>
      <c r="W98" s="124"/>
      <c r="X98" s="124"/>
      <c r="Y98" s="175"/>
      <c r="Z98" s="175"/>
      <c r="AA98" s="175"/>
      <c r="AB98" s="175"/>
      <c r="AC98" s="175"/>
      <c r="AD98" s="175"/>
      <c r="AE98" s="175"/>
      <c r="AF98" s="175"/>
      <c r="AG98" s="175"/>
      <c r="AH98" s="175"/>
    </row>
    <row r="99" spans="1:34" ht="16.5" customHeight="1">
      <c r="A99" s="253"/>
      <c r="B99" s="182">
        <v>4</v>
      </c>
      <c r="C99" s="155" t="s">
        <v>1571</v>
      </c>
      <c r="D99" s="183" t="s">
        <v>1451</v>
      </c>
      <c r="E99" s="183"/>
      <c r="F99" s="183" t="s">
        <v>1560</v>
      </c>
      <c r="G99" s="184" t="s">
        <v>1983</v>
      </c>
      <c r="H99" s="183" t="s">
        <v>1991</v>
      </c>
      <c r="I99" s="124"/>
      <c r="J99" s="124"/>
      <c r="K99" s="124"/>
      <c r="L99" s="124"/>
      <c r="M99" s="124"/>
      <c r="N99" s="124"/>
      <c r="O99" s="124"/>
      <c r="P99" s="124"/>
      <c r="Q99" s="124"/>
      <c r="R99" s="124"/>
      <c r="S99" s="124"/>
      <c r="T99" s="124"/>
      <c r="U99" s="124"/>
      <c r="V99" s="124"/>
      <c r="W99" s="124"/>
      <c r="X99" s="124"/>
      <c r="Y99" s="175"/>
      <c r="Z99" s="175"/>
      <c r="AA99" s="175"/>
      <c r="AB99" s="175"/>
      <c r="AC99" s="175"/>
      <c r="AD99" s="175"/>
      <c r="AE99" s="175"/>
      <c r="AF99" s="175"/>
      <c r="AG99" s="175"/>
      <c r="AH99" s="175"/>
    </row>
    <row r="100" spans="1:34" ht="16.5" customHeight="1">
      <c r="A100" s="253"/>
      <c r="B100" s="182">
        <v>5</v>
      </c>
      <c r="C100" s="155" t="s">
        <v>1573</v>
      </c>
      <c r="D100" s="185" t="s">
        <v>1994</v>
      </c>
      <c r="E100" s="185"/>
      <c r="F100" s="185" t="s">
        <v>1560</v>
      </c>
      <c r="G100" s="186" t="s">
        <v>1983</v>
      </c>
      <c r="H100" s="185" t="s">
        <v>1995</v>
      </c>
      <c r="I100" s="124"/>
      <c r="J100" s="124"/>
      <c r="K100" s="124"/>
      <c r="L100" s="124"/>
      <c r="M100" s="124"/>
      <c r="N100" s="124"/>
      <c r="O100" s="124"/>
      <c r="P100" s="124"/>
      <c r="Q100" s="124"/>
      <c r="R100" s="124"/>
      <c r="S100" s="124"/>
      <c r="T100" s="124"/>
      <c r="U100" s="124"/>
      <c r="V100" s="124"/>
      <c r="W100" s="124"/>
      <c r="X100" s="124"/>
      <c r="Y100" s="175"/>
      <c r="Z100" s="175"/>
      <c r="AA100" s="175"/>
      <c r="AB100" s="175"/>
      <c r="AC100" s="175"/>
      <c r="AD100" s="175"/>
      <c r="AE100" s="175"/>
      <c r="AF100" s="175"/>
      <c r="AG100" s="175"/>
      <c r="AH100" s="175"/>
    </row>
    <row r="101" spans="1:34" ht="16.5" customHeight="1">
      <c r="A101" s="253"/>
      <c r="B101" s="182">
        <v>6</v>
      </c>
      <c r="C101" s="155" t="s">
        <v>1670</v>
      </c>
      <c r="D101" s="185" t="s">
        <v>1996</v>
      </c>
      <c r="E101" s="185"/>
      <c r="F101" s="185" t="s">
        <v>1560</v>
      </c>
      <c r="G101" s="186" t="s">
        <v>1983</v>
      </c>
      <c r="H101" s="185" t="s">
        <v>1997</v>
      </c>
      <c r="I101" s="124"/>
      <c r="J101" s="124"/>
      <c r="K101" s="124"/>
      <c r="L101" s="124"/>
      <c r="M101" s="124"/>
      <c r="N101" s="124"/>
      <c r="O101" s="124"/>
      <c r="P101" s="124"/>
      <c r="Q101" s="124"/>
      <c r="R101" s="124"/>
      <c r="S101" s="124"/>
      <c r="T101" s="124"/>
      <c r="U101" s="124"/>
      <c r="V101" s="124"/>
      <c r="W101" s="124"/>
      <c r="X101" s="124"/>
      <c r="Y101" s="175"/>
      <c r="Z101" s="175"/>
      <c r="AA101" s="175"/>
      <c r="AB101" s="175"/>
      <c r="AC101" s="175"/>
      <c r="AD101" s="175"/>
      <c r="AE101" s="175"/>
      <c r="AF101" s="175"/>
      <c r="AG101" s="175"/>
      <c r="AH101" s="175"/>
    </row>
    <row r="102" spans="1:34" ht="16.5" customHeight="1">
      <c r="A102" s="253"/>
      <c r="B102" s="182">
        <v>7</v>
      </c>
      <c r="C102" s="155" t="s">
        <v>1672</v>
      </c>
      <c r="D102" s="185" t="s">
        <v>1998</v>
      </c>
      <c r="E102" s="185"/>
      <c r="F102" s="185" t="s">
        <v>1560</v>
      </c>
      <c r="G102" s="186" t="s">
        <v>1983</v>
      </c>
      <c r="H102" s="185" t="s">
        <v>1999</v>
      </c>
      <c r="I102" s="124"/>
      <c r="J102" s="124"/>
      <c r="K102" s="124"/>
      <c r="L102" s="124"/>
      <c r="M102" s="124"/>
      <c r="N102" s="124"/>
      <c r="O102" s="124"/>
      <c r="P102" s="124"/>
      <c r="Q102" s="124"/>
      <c r="R102" s="124"/>
      <c r="S102" s="124"/>
      <c r="T102" s="124"/>
      <c r="U102" s="124"/>
      <c r="V102" s="124"/>
      <c r="W102" s="124"/>
      <c r="X102" s="124"/>
      <c r="Y102" s="175"/>
      <c r="Z102" s="175"/>
      <c r="AA102" s="175"/>
      <c r="AB102" s="175"/>
      <c r="AC102" s="175"/>
      <c r="AD102" s="175"/>
      <c r="AE102" s="175"/>
      <c r="AF102" s="175"/>
      <c r="AG102" s="175"/>
      <c r="AH102" s="175"/>
    </row>
    <row r="103" spans="1:34" ht="16.5" customHeight="1">
      <c r="A103" s="253"/>
      <c r="B103" s="182">
        <v>8</v>
      </c>
      <c r="C103" s="155" t="s">
        <v>1673</v>
      </c>
      <c r="D103" s="185" t="s">
        <v>2000</v>
      </c>
      <c r="E103" s="185"/>
      <c r="F103" s="185" t="s">
        <v>1560</v>
      </c>
      <c r="G103" s="186" t="s">
        <v>1983</v>
      </c>
      <c r="H103" s="185" t="s">
        <v>2001</v>
      </c>
      <c r="I103" s="124"/>
      <c r="J103" s="124"/>
      <c r="K103" s="124"/>
      <c r="L103" s="124"/>
      <c r="M103" s="124"/>
      <c r="N103" s="124"/>
      <c r="O103" s="124"/>
      <c r="P103" s="124"/>
      <c r="Q103" s="124"/>
      <c r="R103" s="124"/>
      <c r="S103" s="124"/>
      <c r="T103" s="124"/>
      <c r="U103" s="124"/>
      <c r="V103" s="124"/>
      <c r="W103" s="124"/>
      <c r="X103" s="124"/>
      <c r="Y103" s="175"/>
      <c r="Z103" s="175"/>
      <c r="AA103" s="175"/>
      <c r="AB103" s="175"/>
      <c r="AC103" s="175"/>
      <c r="AD103" s="175"/>
      <c r="AE103" s="175"/>
      <c r="AF103" s="175"/>
      <c r="AG103" s="175"/>
      <c r="AH103" s="175"/>
    </row>
    <row r="104" spans="1:34" ht="16.5" customHeight="1">
      <c r="A104" s="253"/>
      <c r="B104" s="182">
        <v>9</v>
      </c>
      <c r="C104" s="155" t="s">
        <v>1675</v>
      </c>
      <c r="D104" s="185" t="s">
        <v>2002</v>
      </c>
      <c r="E104" s="185"/>
      <c r="F104" s="185" t="s">
        <v>1560</v>
      </c>
      <c r="G104" s="186" t="s">
        <v>1983</v>
      </c>
      <c r="H104" s="185" t="s">
        <v>2003</v>
      </c>
      <c r="I104" s="73"/>
      <c r="J104" s="73"/>
      <c r="K104" s="73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175"/>
      <c r="Z104" s="175"/>
      <c r="AA104" s="175"/>
      <c r="AB104" s="175"/>
      <c r="AC104" s="175"/>
      <c r="AD104" s="175"/>
      <c r="AE104" s="175"/>
      <c r="AF104" s="175"/>
      <c r="AG104" s="175"/>
      <c r="AH104" s="175"/>
    </row>
    <row r="105" spans="1:34" ht="16.5" customHeight="1">
      <c r="A105" s="253"/>
      <c r="B105" s="182">
        <v>10</v>
      </c>
      <c r="C105" s="155" t="s">
        <v>1676</v>
      </c>
      <c r="D105" s="74" t="s">
        <v>1589</v>
      </c>
      <c r="E105" s="74" t="s">
        <v>1589</v>
      </c>
      <c r="F105" s="74" t="s">
        <v>1560</v>
      </c>
      <c r="G105" s="74" t="s">
        <v>1589</v>
      </c>
      <c r="H105" s="74" t="s">
        <v>1589</v>
      </c>
      <c r="I105" s="73"/>
      <c r="J105" s="73"/>
      <c r="K105" s="73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175"/>
      <c r="Z105" s="175"/>
      <c r="AA105" s="175"/>
      <c r="AB105" s="175"/>
      <c r="AC105" s="175"/>
      <c r="AD105" s="175"/>
      <c r="AE105" s="175"/>
      <c r="AF105" s="175"/>
      <c r="AG105" s="175"/>
      <c r="AH105" s="175"/>
    </row>
    <row r="106" spans="1:34" ht="16.5" customHeight="1">
      <c r="A106" s="103"/>
      <c r="B106" s="103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75"/>
      <c r="Z106" s="175"/>
      <c r="AA106" s="175"/>
      <c r="AB106" s="175"/>
      <c r="AC106" s="175"/>
      <c r="AD106" s="175"/>
      <c r="AE106" s="175"/>
      <c r="AF106" s="175"/>
      <c r="AG106" s="175"/>
      <c r="AH106" s="175"/>
    </row>
    <row r="107" spans="1:34" ht="16.5" customHeight="1">
      <c r="A107" s="103"/>
      <c r="B107" s="103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75"/>
      <c r="Z107" s="175"/>
      <c r="AA107" s="175"/>
      <c r="AB107" s="175"/>
      <c r="AC107" s="175"/>
      <c r="AD107" s="175"/>
      <c r="AE107" s="175"/>
      <c r="AF107" s="175"/>
      <c r="AG107" s="175"/>
      <c r="AH107" s="175"/>
    </row>
    <row r="108" spans="1:34" ht="16.5" customHeight="1">
      <c r="A108" s="298" t="s">
        <v>2019</v>
      </c>
      <c r="B108" s="251"/>
      <c r="C108" s="191"/>
      <c r="D108" s="191"/>
      <c r="E108" s="191"/>
      <c r="F108" s="191"/>
      <c r="G108" s="191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75"/>
      <c r="Z108" s="175"/>
      <c r="AA108" s="175"/>
      <c r="AB108" s="175"/>
      <c r="AC108" s="175"/>
      <c r="AD108" s="175"/>
      <c r="AE108" s="175"/>
      <c r="AF108" s="175"/>
      <c r="AG108" s="175"/>
      <c r="AH108" s="175"/>
    </row>
    <row r="109" spans="1:34" ht="16.5" customHeight="1">
      <c r="A109" s="103"/>
      <c r="B109" s="103"/>
      <c r="C109" s="103"/>
      <c r="D109" s="192" t="s">
        <v>2020</v>
      </c>
      <c r="E109" s="193" t="s">
        <v>2021</v>
      </c>
      <c r="F109" s="193" t="s">
        <v>1560</v>
      </c>
      <c r="G109" s="193" t="s">
        <v>2022</v>
      </c>
      <c r="H109" s="193" t="s">
        <v>2023</v>
      </c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75"/>
      <c r="Z109" s="175"/>
      <c r="AA109" s="175"/>
      <c r="AB109" s="175"/>
      <c r="AC109" s="175"/>
      <c r="AD109" s="175"/>
      <c r="AE109" s="175"/>
      <c r="AF109" s="175"/>
      <c r="AG109" s="175"/>
      <c r="AH109" s="175"/>
    </row>
    <row r="110" spans="1:34" ht="16.5" customHeight="1">
      <c r="A110" s="297" t="s">
        <v>2024</v>
      </c>
      <c r="B110" s="158" t="s">
        <v>1540</v>
      </c>
      <c r="C110" s="294" t="s">
        <v>2025</v>
      </c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4"/>
      <c r="X110" s="215"/>
      <c r="Y110" s="175"/>
      <c r="Z110" s="175"/>
      <c r="AA110" s="175"/>
      <c r="AB110" s="175"/>
      <c r="AC110" s="175"/>
      <c r="AD110" s="175"/>
      <c r="AE110" s="175"/>
      <c r="AF110" s="175"/>
      <c r="AG110" s="175"/>
      <c r="AH110" s="175"/>
    </row>
    <row r="111" spans="1:34" ht="16.5" customHeight="1">
      <c r="A111" s="269"/>
      <c r="B111" s="194" t="s">
        <v>1542</v>
      </c>
      <c r="C111" s="295" t="s">
        <v>1543</v>
      </c>
      <c r="D111" s="214"/>
      <c r="E111" s="214"/>
      <c r="F111" s="214"/>
      <c r="G111" s="214"/>
      <c r="H111" s="215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75"/>
      <c r="Y111" s="175"/>
      <c r="Z111" s="175"/>
      <c r="AA111" s="175"/>
      <c r="AB111" s="175"/>
      <c r="AC111" s="175"/>
      <c r="AD111" s="175"/>
      <c r="AE111" s="175"/>
      <c r="AF111" s="175"/>
      <c r="AG111" s="175"/>
      <c r="AH111" s="175"/>
    </row>
    <row r="112" spans="1:34" ht="16.5" customHeight="1">
      <c r="A112" s="269"/>
      <c r="B112" s="194" t="s">
        <v>1544</v>
      </c>
      <c r="C112" s="189" t="s">
        <v>2026</v>
      </c>
      <c r="D112" s="190" t="s">
        <v>2027</v>
      </c>
      <c r="E112" s="119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75"/>
      <c r="Y112" s="175"/>
      <c r="Z112" s="175"/>
      <c r="AA112" s="175"/>
      <c r="AB112" s="175"/>
      <c r="AC112" s="175"/>
      <c r="AD112" s="175"/>
      <c r="AE112" s="175"/>
      <c r="AF112" s="175"/>
      <c r="AG112" s="175"/>
      <c r="AH112" s="175"/>
    </row>
    <row r="113" spans="1:34" ht="16.5" customHeight="1">
      <c r="A113" s="269"/>
      <c r="B113" s="194" t="s">
        <v>1547</v>
      </c>
      <c r="C113" s="120" t="s">
        <v>2028</v>
      </c>
      <c r="D113" s="103"/>
      <c r="E113" s="119" t="s">
        <v>2029</v>
      </c>
      <c r="F113" s="103"/>
      <c r="G113" s="103"/>
      <c r="H113" s="122" t="s">
        <v>2030</v>
      </c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75"/>
      <c r="Y113" s="175"/>
      <c r="Z113" s="175"/>
      <c r="AA113" s="175"/>
      <c r="AB113" s="175"/>
      <c r="AC113" s="175"/>
      <c r="AD113" s="175"/>
      <c r="AE113" s="175"/>
      <c r="AF113" s="175"/>
      <c r="AG113" s="175"/>
      <c r="AH113" s="175"/>
    </row>
    <row r="114" spans="1:34" ht="16.5" customHeight="1">
      <c r="A114" s="269"/>
      <c r="B114" s="262" t="s">
        <v>1550</v>
      </c>
      <c r="C114" s="263" t="s">
        <v>1551</v>
      </c>
      <c r="D114" s="259" t="s">
        <v>1552</v>
      </c>
      <c r="E114" s="259" t="s">
        <v>1553</v>
      </c>
      <c r="F114" s="123" t="s">
        <v>1554</v>
      </c>
      <c r="G114" s="259" t="s">
        <v>1977</v>
      </c>
      <c r="H114" s="259" t="s">
        <v>1555</v>
      </c>
      <c r="I114" s="264" t="s">
        <v>1556</v>
      </c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5"/>
      <c r="Y114" s="175"/>
      <c r="Z114" s="175"/>
      <c r="AA114" s="175"/>
      <c r="AB114" s="175"/>
      <c r="AC114" s="175"/>
      <c r="AD114" s="175"/>
      <c r="AE114" s="175"/>
      <c r="AF114" s="175"/>
      <c r="AG114" s="175"/>
      <c r="AH114" s="175"/>
    </row>
    <row r="115" spans="1:34" ht="16.5" customHeight="1">
      <c r="A115" s="269"/>
      <c r="B115" s="219"/>
      <c r="C115" s="219"/>
      <c r="D115" s="219"/>
      <c r="E115" s="219"/>
      <c r="F115" s="124" t="s">
        <v>1557</v>
      </c>
      <c r="G115" s="219"/>
      <c r="H115" s="219"/>
      <c r="I115" s="124">
        <v>15</v>
      </c>
      <c r="J115" s="124">
        <v>14</v>
      </c>
      <c r="K115" s="124">
        <v>13</v>
      </c>
      <c r="L115" s="124">
        <v>12</v>
      </c>
      <c r="M115" s="124">
        <v>11</v>
      </c>
      <c r="N115" s="124">
        <v>10</v>
      </c>
      <c r="O115" s="124">
        <v>9</v>
      </c>
      <c r="P115" s="124">
        <v>8</v>
      </c>
      <c r="Q115" s="124">
        <v>7</v>
      </c>
      <c r="R115" s="124">
        <v>6</v>
      </c>
      <c r="S115" s="124">
        <v>5</v>
      </c>
      <c r="T115" s="124">
        <v>4</v>
      </c>
      <c r="U115" s="124">
        <v>3</v>
      </c>
      <c r="V115" s="124">
        <v>2</v>
      </c>
      <c r="W115" s="124">
        <v>1</v>
      </c>
      <c r="X115" s="124">
        <v>0</v>
      </c>
      <c r="Y115" s="175"/>
      <c r="Z115" s="175"/>
      <c r="AA115" s="175"/>
      <c r="AB115" s="175"/>
      <c r="AC115" s="175"/>
      <c r="AD115" s="175"/>
      <c r="AE115" s="175"/>
      <c r="AF115" s="175"/>
      <c r="AG115" s="175"/>
      <c r="AH115" s="175"/>
    </row>
    <row r="116" spans="1:34" ht="16.5" customHeight="1">
      <c r="A116" s="269"/>
      <c r="B116" s="140">
        <v>1</v>
      </c>
      <c r="C116" s="155" t="s">
        <v>1558</v>
      </c>
      <c r="D116" s="183" t="s">
        <v>2031</v>
      </c>
      <c r="E116" s="183"/>
      <c r="F116" s="183" t="s">
        <v>1560</v>
      </c>
      <c r="G116" s="183"/>
      <c r="H116" s="183" t="s">
        <v>2032</v>
      </c>
      <c r="I116" s="195"/>
      <c r="J116" s="195"/>
      <c r="K116" s="195"/>
      <c r="L116" s="185"/>
      <c r="M116" s="185"/>
      <c r="N116" s="185"/>
      <c r="O116" s="185"/>
      <c r="P116" s="185"/>
      <c r="Q116" s="185"/>
      <c r="R116" s="185"/>
      <c r="S116" s="185"/>
      <c r="T116" s="185"/>
      <c r="U116" s="185"/>
      <c r="V116" s="185"/>
      <c r="W116" s="185"/>
      <c r="X116" s="185"/>
      <c r="Y116" s="175"/>
      <c r="Z116" s="175"/>
      <c r="AA116" s="175"/>
      <c r="AB116" s="175"/>
      <c r="AC116" s="175"/>
      <c r="AD116" s="175"/>
      <c r="AE116" s="175"/>
      <c r="AF116" s="175"/>
      <c r="AG116" s="175"/>
      <c r="AH116" s="175"/>
    </row>
    <row r="117" spans="1:34" ht="16.5" customHeight="1">
      <c r="A117" s="269"/>
      <c r="B117" s="140">
        <v>2</v>
      </c>
      <c r="C117" s="155" t="s">
        <v>1562</v>
      </c>
      <c r="D117" s="185"/>
      <c r="E117" s="185"/>
      <c r="F117" s="185"/>
      <c r="G117" s="185"/>
      <c r="H117" s="185"/>
      <c r="I117" s="73"/>
      <c r="J117" s="73"/>
      <c r="K117" s="73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175"/>
      <c r="Z117" s="175"/>
      <c r="AA117" s="175"/>
      <c r="AB117" s="175"/>
      <c r="AC117" s="175"/>
      <c r="AD117" s="175"/>
      <c r="AE117" s="175"/>
      <c r="AF117" s="175"/>
      <c r="AG117" s="175"/>
      <c r="AH117" s="175"/>
    </row>
    <row r="118" spans="1:34" ht="16.5" customHeight="1">
      <c r="A118" s="269"/>
      <c r="B118" s="140">
        <v>3</v>
      </c>
      <c r="C118" s="155" t="s">
        <v>1568</v>
      </c>
      <c r="D118" s="74"/>
      <c r="E118" s="74"/>
      <c r="F118" s="74" t="s">
        <v>1560</v>
      </c>
      <c r="G118" s="74"/>
      <c r="H118" s="74"/>
      <c r="I118" s="73"/>
      <c r="J118" s="73"/>
      <c r="K118" s="73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175"/>
      <c r="Z118" s="175"/>
      <c r="AA118" s="175"/>
      <c r="AB118" s="175"/>
      <c r="AC118" s="175"/>
      <c r="AD118" s="175"/>
      <c r="AE118" s="175"/>
      <c r="AF118" s="175"/>
      <c r="AG118" s="175"/>
      <c r="AH118" s="175"/>
    </row>
    <row r="119" spans="1:34" ht="16.5" customHeight="1">
      <c r="A119" s="269"/>
      <c r="B119" s="140">
        <v>4</v>
      </c>
      <c r="C119" s="155" t="s">
        <v>1571</v>
      </c>
      <c r="D119" s="74"/>
      <c r="E119" s="74"/>
      <c r="F119" s="74" t="s">
        <v>1560</v>
      </c>
      <c r="G119" s="74"/>
      <c r="H119" s="74"/>
      <c r="I119" s="73"/>
      <c r="J119" s="73"/>
      <c r="K119" s="73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175"/>
      <c r="Z119" s="175"/>
      <c r="AA119" s="175"/>
      <c r="AB119" s="175"/>
      <c r="AC119" s="175"/>
      <c r="AD119" s="175"/>
      <c r="AE119" s="175"/>
      <c r="AF119" s="175"/>
      <c r="AG119" s="175"/>
      <c r="AH119" s="175"/>
    </row>
    <row r="120" spans="1:34" ht="16.5" customHeight="1">
      <c r="A120" s="269"/>
      <c r="B120" s="140">
        <v>5</v>
      </c>
      <c r="C120" s="155" t="s">
        <v>1573</v>
      </c>
      <c r="D120" s="74"/>
      <c r="E120" s="74"/>
      <c r="F120" s="74" t="s">
        <v>1560</v>
      </c>
      <c r="G120" s="74"/>
      <c r="H120" s="74"/>
      <c r="I120" s="73"/>
      <c r="J120" s="73"/>
      <c r="K120" s="73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175"/>
      <c r="Z120" s="175"/>
      <c r="AA120" s="175"/>
      <c r="AB120" s="175"/>
      <c r="AC120" s="175"/>
      <c r="AD120" s="175"/>
      <c r="AE120" s="175"/>
      <c r="AF120" s="175"/>
      <c r="AG120" s="175"/>
      <c r="AH120" s="175"/>
    </row>
    <row r="121" spans="1:34" ht="16.5" customHeight="1">
      <c r="A121" s="269"/>
      <c r="B121" s="140">
        <v>6</v>
      </c>
      <c r="C121" s="155" t="s">
        <v>1670</v>
      </c>
      <c r="D121" s="74"/>
      <c r="E121" s="74"/>
      <c r="F121" s="74" t="s">
        <v>1560</v>
      </c>
      <c r="G121" s="74"/>
      <c r="H121" s="74"/>
      <c r="I121" s="73"/>
      <c r="J121" s="73"/>
      <c r="K121" s="73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175"/>
      <c r="Z121" s="175"/>
      <c r="AA121" s="175"/>
      <c r="AB121" s="175"/>
      <c r="AC121" s="175"/>
      <c r="AD121" s="175"/>
      <c r="AE121" s="175"/>
      <c r="AF121" s="175"/>
      <c r="AG121" s="175"/>
      <c r="AH121" s="175"/>
    </row>
    <row r="122" spans="1:34" ht="16.5" customHeight="1">
      <c r="A122" s="269"/>
      <c r="B122" s="140">
        <v>7</v>
      </c>
      <c r="C122" s="155" t="s">
        <v>1672</v>
      </c>
      <c r="D122" s="74"/>
      <c r="E122" s="74"/>
      <c r="F122" s="74" t="s">
        <v>1560</v>
      </c>
      <c r="G122" s="74"/>
      <c r="H122" s="74"/>
      <c r="I122" s="73"/>
      <c r="J122" s="73"/>
      <c r="K122" s="73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175"/>
      <c r="Z122" s="175"/>
      <c r="AA122" s="175"/>
      <c r="AB122" s="175"/>
      <c r="AC122" s="175"/>
      <c r="AD122" s="175"/>
      <c r="AE122" s="175"/>
      <c r="AF122" s="175"/>
      <c r="AG122" s="175"/>
      <c r="AH122" s="175"/>
    </row>
    <row r="123" spans="1:34" ht="16.5" customHeight="1">
      <c r="A123" s="269"/>
      <c r="B123" s="140">
        <v>8</v>
      </c>
      <c r="C123" s="155" t="s">
        <v>1673</v>
      </c>
      <c r="D123" s="74"/>
      <c r="E123" s="74"/>
      <c r="F123" s="74" t="s">
        <v>1560</v>
      </c>
      <c r="G123" s="74"/>
      <c r="H123" s="74"/>
      <c r="I123" s="73"/>
      <c r="J123" s="73"/>
      <c r="K123" s="73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175"/>
      <c r="Z123" s="175"/>
      <c r="AA123" s="175"/>
      <c r="AB123" s="175"/>
      <c r="AC123" s="175"/>
      <c r="AD123" s="175"/>
      <c r="AE123" s="175"/>
      <c r="AF123" s="175"/>
      <c r="AG123" s="175"/>
      <c r="AH123" s="175"/>
    </row>
    <row r="124" spans="1:34" ht="16.5" customHeight="1">
      <c r="A124" s="269"/>
      <c r="B124" s="140">
        <v>9</v>
      </c>
      <c r="C124" s="155" t="s">
        <v>1675</v>
      </c>
      <c r="D124" s="74"/>
      <c r="E124" s="74"/>
      <c r="F124" s="74" t="s">
        <v>1560</v>
      </c>
      <c r="G124" s="74"/>
      <c r="H124" s="74"/>
      <c r="I124" s="73"/>
      <c r="J124" s="73"/>
      <c r="K124" s="73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175"/>
      <c r="Z124" s="175"/>
      <c r="AA124" s="175"/>
      <c r="AB124" s="175"/>
      <c r="AC124" s="175"/>
      <c r="AD124" s="175"/>
      <c r="AE124" s="175"/>
      <c r="AF124" s="175"/>
      <c r="AG124" s="175"/>
      <c r="AH124" s="175"/>
    </row>
    <row r="125" spans="1:34" ht="16.5" customHeight="1">
      <c r="A125" s="270"/>
      <c r="B125" s="140">
        <v>10</v>
      </c>
      <c r="C125" s="155" t="s">
        <v>1676</v>
      </c>
      <c r="D125" s="74"/>
      <c r="E125" s="74"/>
      <c r="F125" s="74" t="s">
        <v>1560</v>
      </c>
      <c r="G125" s="74"/>
      <c r="H125" s="74"/>
      <c r="I125" s="73"/>
      <c r="J125" s="73"/>
      <c r="K125" s="73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175"/>
      <c r="Z125" s="175"/>
      <c r="AA125" s="175"/>
      <c r="AB125" s="175"/>
      <c r="AC125" s="175"/>
      <c r="AD125" s="175"/>
      <c r="AE125" s="175"/>
      <c r="AF125" s="175"/>
      <c r="AG125" s="175"/>
      <c r="AH125" s="175"/>
    </row>
    <row r="126" spans="1:34" ht="16.5" customHeight="1">
      <c r="A126" s="103"/>
      <c r="B126" s="103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75"/>
      <c r="Z126" s="175"/>
      <c r="AA126" s="175"/>
      <c r="AB126" s="175"/>
      <c r="AC126" s="175"/>
      <c r="AD126" s="175"/>
      <c r="AE126" s="175"/>
      <c r="AF126" s="175"/>
      <c r="AG126" s="175"/>
      <c r="AH126" s="175"/>
    </row>
    <row r="127" spans="1:34" ht="16.5" customHeight="1">
      <c r="A127" s="103"/>
      <c r="B127" s="103"/>
      <c r="C127" s="196" t="s">
        <v>2031</v>
      </c>
      <c r="D127" s="197" t="s">
        <v>2033</v>
      </c>
      <c r="E127" s="197" t="s">
        <v>2034</v>
      </c>
      <c r="F127" s="103"/>
      <c r="G127" s="103"/>
      <c r="H127" s="103"/>
      <c r="I127" s="103"/>
      <c r="J127" s="103"/>
      <c r="K127" s="103"/>
      <c r="L127" s="103"/>
      <c r="M127" s="103"/>
      <c r="N127" s="103"/>
      <c r="O127" s="103"/>
      <c r="P127" s="103"/>
      <c r="Q127" s="103"/>
      <c r="R127" s="103"/>
      <c r="S127" s="103"/>
      <c r="T127" s="103"/>
      <c r="U127" s="103"/>
      <c r="V127" s="103"/>
      <c r="W127" s="103"/>
      <c r="X127" s="103"/>
      <c r="Y127" s="175"/>
      <c r="Z127" s="175"/>
      <c r="AA127" s="175"/>
      <c r="AB127" s="175"/>
      <c r="AC127" s="175"/>
      <c r="AD127" s="175"/>
      <c r="AE127" s="175"/>
      <c r="AF127" s="175"/>
      <c r="AG127" s="175"/>
      <c r="AH127" s="175"/>
    </row>
    <row r="128" spans="1:34" ht="16.5" customHeight="1">
      <c r="A128" s="103"/>
      <c r="B128" s="103"/>
      <c r="C128" s="198"/>
      <c r="D128" s="185" t="s">
        <v>2035</v>
      </c>
      <c r="E128" s="185" t="s">
        <v>2036</v>
      </c>
      <c r="F128" s="103"/>
      <c r="G128" s="103"/>
      <c r="H128" s="103"/>
      <c r="I128" s="103"/>
      <c r="J128" s="103"/>
      <c r="K128" s="103"/>
      <c r="L128" s="103"/>
      <c r="M128" s="103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75"/>
      <c r="Z128" s="175"/>
      <c r="AA128" s="175"/>
      <c r="AB128" s="175"/>
      <c r="AC128" s="175"/>
      <c r="AD128" s="175"/>
      <c r="AE128" s="175"/>
      <c r="AF128" s="175"/>
      <c r="AG128" s="175"/>
      <c r="AH128" s="175"/>
    </row>
    <row r="129" spans="1:34" ht="16.5" customHeight="1">
      <c r="A129" s="103"/>
      <c r="B129" s="103"/>
      <c r="C129" s="198"/>
      <c r="D129" s="185" t="s">
        <v>2037</v>
      </c>
      <c r="E129" s="185"/>
      <c r="F129" s="103"/>
      <c r="G129" s="103"/>
      <c r="H129" s="103"/>
      <c r="I129" s="103"/>
      <c r="J129" s="103"/>
      <c r="K129" s="103"/>
      <c r="L129" s="103"/>
      <c r="M129" s="103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75"/>
      <c r="Z129" s="175"/>
      <c r="AA129" s="175"/>
      <c r="AB129" s="175"/>
      <c r="AC129" s="175"/>
      <c r="AD129" s="175"/>
      <c r="AE129" s="175"/>
      <c r="AF129" s="175"/>
      <c r="AG129" s="175"/>
      <c r="AH129" s="175"/>
    </row>
    <row r="130" spans="1:34" ht="16.5" customHeight="1">
      <c r="A130" s="103"/>
      <c r="B130" s="103"/>
      <c r="C130" s="198"/>
      <c r="D130" s="185" t="s">
        <v>2038</v>
      </c>
      <c r="E130" s="185"/>
      <c r="F130" s="103"/>
      <c r="G130" s="103"/>
      <c r="H130" s="103"/>
      <c r="I130" s="103"/>
      <c r="J130" s="103"/>
      <c r="K130" s="103"/>
      <c r="L130" s="103"/>
      <c r="M130" s="103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75"/>
      <c r="Z130" s="175"/>
      <c r="AA130" s="175"/>
      <c r="AB130" s="175"/>
      <c r="AC130" s="175"/>
      <c r="AD130" s="175"/>
      <c r="AE130" s="175"/>
      <c r="AF130" s="175"/>
      <c r="AG130" s="175"/>
      <c r="AH130" s="175"/>
    </row>
    <row r="131" spans="1:34" ht="16.5" customHeight="1">
      <c r="A131" s="103"/>
      <c r="B131" s="103"/>
      <c r="C131" s="198"/>
      <c r="D131" s="185" t="s">
        <v>2039</v>
      </c>
      <c r="E131" s="185"/>
      <c r="F131" s="103"/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75"/>
      <c r="Z131" s="175"/>
      <c r="AA131" s="175"/>
      <c r="AB131" s="175"/>
      <c r="AC131" s="175"/>
      <c r="AD131" s="175"/>
      <c r="AE131" s="175"/>
      <c r="AF131" s="175"/>
      <c r="AG131" s="175"/>
      <c r="AH131" s="175"/>
    </row>
    <row r="132" spans="1:34" ht="16.5" customHeight="1">
      <c r="A132" s="103"/>
      <c r="B132" s="103"/>
      <c r="C132" s="198"/>
      <c r="D132" s="185" t="s">
        <v>2040</v>
      </c>
      <c r="E132" s="185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75"/>
      <c r="Z132" s="175"/>
      <c r="AA132" s="175"/>
      <c r="AB132" s="175"/>
      <c r="AC132" s="175"/>
      <c r="AD132" s="175"/>
      <c r="AE132" s="175"/>
      <c r="AF132" s="175"/>
      <c r="AG132" s="175"/>
      <c r="AH132" s="175"/>
    </row>
    <row r="133" spans="1:34" ht="16.5" customHeight="1">
      <c r="A133" s="103"/>
      <c r="B133" s="103"/>
      <c r="C133" s="198"/>
      <c r="D133" s="185" t="s">
        <v>2041</v>
      </c>
      <c r="E133" s="185"/>
      <c r="F133" s="103"/>
      <c r="G133" s="103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75"/>
      <c r="Z133" s="175"/>
      <c r="AA133" s="175"/>
      <c r="AB133" s="175"/>
      <c r="AC133" s="175"/>
      <c r="AD133" s="175"/>
      <c r="AE133" s="175"/>
      <c r="AF133" s="175"/>
      <c r="AG133" s="175"/>
      <c r="AH133" s="175"/>
    </row>
    <row r="134" spans="1:34" ht="16.5" customHeight="1">
      <c r="A134" s="103"/>
      <c r="B134" s="103"/>
      <c r="C134" s="198"/>
      <c r="D134" s="185" t="s">
        <v>2042</v>
      </c>
      <c r="E134" s="185"/>
      <c r="F134" s="103"/>
      <c r="G134" s="103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75"/>
      <c r="Z134" s="175"/>
      <c r="AA134" s="175"/>
      <c r="AB134" s="175"/>
      <c r="AC134" s="175"/>
      <c r="AD134" s="175"/>
      <c r="AE134" s="175"/>
      <c r="AF134" s="175"/>
      <c r="AG134" s="175"/>
      <c r="AH134" s="175"/>
    </row>
    <row r="135" spans="1:34" ht="16.5" customHeight="1">
      <c r="A135" s="103"/>
      <c r="B135" s="103"/>
      <c r="C135" s="198"/>
      <c r="D135" s="185" t="s">
        <v>2043</v>
      </c>
      <c r="E135" s="185" t="s">
        <v>2044</v>
      </c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75"/>
      <c r="Z135" s="175"/>
      <c r="AA135" s="175"/>
      <c r="AB135" s="175"/>
      <c r="AC135" s="175"/>
      <c r="AD135" s="175"/>
      <c r="AE135" s="175"/>
      <c r="AF135" s="175"/>
      <c r="AG135" s="175"/>
      <c r="AH135" s="175"/>
    </row>
    <row r="136" spans="1:34" ht="16.5" customHeight="1">
      <c r="A136" s="103"/>
      <c r="B136" s="103"/>
      <c r="C136" s="198"/>
      <c r="D136" s="185" t="s">
        <v>2045</v>
      </c>
      <c r="E136" s="185" t="s">
        <v>2046</v>
      </c>
      <c r="F136" s="103"/>
      <c r="G136" s="103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75"/>
      <c r="Z136" s="175"/>
      <c r="AA136" s="175"/>
      <c r="AB136" s="175"/>
      <c r="AC136" s="175"/>
      <c r="AD136" s="175"/>
      <c r="AE136" s="175"/>
      <c r="AF136" s="175"/>
      <c r="AG136" s="175"/>
      <c r="AH136" s="175"/>
    </row>
    <row r="137" spans="1:34" ht="16.5" customHeight="1">
      <c r="A137" s="103"/>
      <c r="B137" s="103"/>
      <c r="C137" s="198"/>
      <c r="D137" s="185" t="s">
        <v>2047</v>
      </c>
      <c r="E137" s="185"/>
      <c r="F137" s="103"/>
      <c r="G137" s="103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75"/>
      <c r="Z137" s="175"/>
      <c r="AA137" s="175"/>
      <c r="AB137" s="175"/>
      <c r="AC137" s="175"/>
      <c r="AD137" s="175"/>
      <c r="AE137" s="175"/>
      <c r="AF137" s="175"/>
      <c r="AG137" s="175"/>
      <c r="AH137" s="175"/>
    </row>
    <row r="138" spans="1:34" ht="16.5" customHeight="1">
      <c r="A138" s="103"/>
      <c r="B138" s="103"/>
      <c r="C138" s="198"/>
      <c r="D138" s="185" t="s">
        <v>2048</v>
      </c>
      <c r="E138" s="185"/>
      <c r="F138" s="103"/>
      <c r="G138" s="103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75"/>
      <c r="Z138" s="175"/>
      <c r="AA138" s="175"/>
      <c r="AB138" s="175"/>
      <c r="AC138" s="175"/>
      <c r="AD138" s="175"/>
      <c r="AE138" s="175"/>
      <c r="AF138" s="175"/>
      <c r="AG138" s="175"/>
      <c r="AH138" s="175"/>
    </row>
    <row r="139" spans="1:34" ht="16.5" customHeight="1">
      <c r="A139" s="103"/>
      <c r="B139" s="103"/>
      <c r="C139" s="198"/>
      <c r="D139" s="185" t="s">
        <v>2049</v>
      </c>
      <c r="E139" s="185"/>
      <c r="F139" s="103"/>
      <c r="G139" s="103"/>
      <c r="H139" s="103"/>
      <c r="I139" s="103"/>
      <c r="J139" s="103"/>
      <c r="K139" s="103"/>
      <c r="L139" s="103"/>
      <c r="M139" s="103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75"/>
      <c r="Z139" s="175"/>
      <c r="AA139" s="175"/>
      <c r="AB139" s="175"/>
      <c r="AC139" s="175"/>
      <c r="AD139" s="175"/>
      <c r="AE139" s="175"/>
      <c r="AF139" s="175"/>
      <c r="AG139" s="175"/>
      <c r="AH139" s="175"/>
    </row>
    <row r="140" spans="1:34" ht="16.5" customHeight="1">
      <c r="A140" s="103"/>
      <c r="B140" s="103"/>
      <c r="C140" s="198"/>
      <c r="D140" s="185" t="s">
        <v>2050</v>
      </c>
      <c r="E140" s="185"/>
      <c r="F140" s="103"/>
      <c r="G140" s="103"/>
      <c r="H140" s="103"/>
      <c r="I140" s="103"/>
      <c r="J140" s="103"/>
      <c r="K140" s="103"/>
      <c r="L140" s="103"/>
      <c r="M140" s="103"/>
      <c r="N140" s="103"/>
      <c r="O140" s="103"/>
      <c r="P140" s="103"/>
      <c r="Q140" s="103"/>
      <c r="R140" s="103"/>
      <c r="S140" s="103"/>
      <c r="T140" s="103"/>
      <c r="U140" s="103"/>
      <c r="V140" s="103"/>
      <c r="W140" s="103"/>
      <c r="X140" s="103"/>
      <c r="Y140" s="175"/>
      <c r="Z140" s="175"/>
      <c r="AA140" s="175"/>
      <c r="AB140" s="175"/>
      <c r="AC140" s="175"/>
      <c r="AD140" s="175"/>
      <c r="AE140" s="175"/>
      <c r="AF140" s="175"/>
      <c r="AG140" s="175"/>
      <c r="AH140" s="175"/>
    </row>
    <row r="141" spans="1:34" ht="16.5" customHeight="1">
      <c r="A141" s="103"/>
      <c r="B141" s="103"/>
      <c r="C141" s="198"/>
      <c r="D141" s="185" t="s">
        <v>2051</v>
      </c>
      <c r="E141" s="185"/>
      <c r="F141" s="103"/>
      <c r="G141" s="103"/>
      <c r="H141" s="103"/>
      <c r="I141" s="103"/>
      <c r="J141" s="103"/>
      <c r="K141" s="103"/>
      <c r="L141" s="103"/>
      <c r="M141" s="103"/>
      <c r="N141" s="103"/>
      <c r="O141" s="103"/>
      <c r="P141" s="103"/>
      <c r="Q141" s="103"/>
      <c r="R141" s="103"/>
      <c r="S141" s="103"/>
      <c r="T141" s="103"/>
      <c r="U141" s="103"/>
      <c r="V141" s="103"/>
      <c r="W141" s="103"/>
      <c r="X141" s="103"/>
      <c r="Y141" s="175"/>
      <c r="Z141" s="175"/>
      <c r="AA141" s="175"/>
      <c r="AB141" s="175"/>
      <c r="AC141" s="175"/>
      <c r="AD141" s="175"/>
      <c r="AE141" s="175"/>
      <c r="AF141" s="175"/>
      <c r="AG141" s="175"/>
      <c r="AH141" s="175"/>
    </row>
    <row r="142" spans="1:34" ht="16.5" customHeight="1">
      <c r="A142" s="103"/>
      <c r="B142" s="103"/>
      <c r="C142" s="198"/>
      <c r="D142" s="185" t="s">
        <v>2052</v>
      </c>
      <c r="E142" s="185"/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/>
      <c r="R142" s="103"/>
      <c r="S142" s="103"/>
      <c r="T142" s="103"/>
      <c r="U142" s="103"/>
      <c r="V142" s="103"/>
      <c r="W142" s="103"/>
      <c r="X142" s="103"/>
      <c r="Y142" s="175"/>
      <c r="Z142" s="175"/>
      <c r="AA142" s="175"/>
      <c r="AB142" s="175"/>
      <c r="AC142" s="175"/>
      <c r="AD142" s="175"/>
      <c r="AE142" s="175"/>
      <c r="AF142" s="175"/>
      <c r="AG142" s="175"/>
      <c r="AH142" s="175"/>
    </row>
    <row r="143" spans="1:34" ht="16.5" customHeight="1">
      <c r="A143" s="103"/>
      <c r="B143" s="103"/>
      <c r="C143" s="103"/>
      <c r="D143" s="103"/>
      <c r="E143" s="103"/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/>
      <c r="R143" s="103"/>
      <c r="S143" s="103"/>
      <c r="T143" s="103"/>
      <c r="U143" s="103"/>
      <c r="V143" s="103"/>
      <c r="W143" s="103"/>
      <c r="X143" s="103"/>
      <c r="Y143" s="175"/>
      <c r="Z143" s="175"/>
      <c r="AA143" s="175"/>
      <c r="AB143" s="175"/>
      <c r="AC143" s="175"/>
      <c r="AD143" s="175"/>
      <c r="AE143" s="175"/>
      <c r="AF143" s="175"/>
      <c r="AG143" s="175"/>
      <c r="AH143" s="175"/>
    </row>
    <row r="144" spans="1:34" ht="16.5" customHeight="1">
      <c r="A144" s="298" t="s">
        <v>2053</v>
      </c>
      <c r="B144" s="251"/>
      <c r="C144" s="191"/>
      <c r="D144" s="191"/>
      <c r="E144" s="191"/>
      <c r="F144" s="191"/>
      <c r="G144" s="191"/>
      <c r="H144" s="103"/>
      <c r="I144" s="103"/>
      <c r="J144" s="103"/>
      <c r="K144" s="103"/>
      <c r="L144" s="103"/>
      <c r="M144" s="103"/>
      <c r="N144" s="103"/>
      <c r="O144" s="103"/>
      <c r="P144" s="103"/>
      <c r="Q144" s="103"/>
      <c r="R144" s="103"/>
      <c r="S144" s="103"/>
      <c r="T144" s="103"/>
      <c r="U144" s="103"/>
      <c r="V144" s="103"/>
      <c r="W144" s="103"/>
      <c r="X144" s="103"/>
      <c r="Y144" s="175"/>
      <c r="Z144" s="175"/>
      <c r="AA144" s="175"/>
      <c r="AB144" s="175"/>
      <c r="AC144" s="175"/>
      <c r="AD144" s="175"/>
      <c r="AE144" s="175"/>
      <c r="AF144" s="175"/>
      <c r="AG144" s="175"/>
      <c r="AH144" s="175"/>
    </row>
    <row r="145" spans="1:34" ht="16.5" customHeight="1">
      <c r="A145" s="103"/>
      <c r="B145" s="103"/>
      <c r="C145" s="103"/>
      <c r="D145" s="103"/>
      <c r="E145" s="103"/>
      <c r="F145" s="103"/>
      <c r="G145" s="103"/>
      <c r="H145" s="103"/>
      <c r="I145" s="103"/>
      <c r="J145" s="103"/>
      <c r="K145" s="103"/>
      <c r="L145" s="103"/>
      <c r="M145" s="103"/>
      <c r="N145" s="103"/>
      <c r="O145" s="103"/>
      <c r="P145" s="103"/>
      <c r="Q145" s="103"/>
      <c r="R145" s="103"/>
      <c r="S145" s="103"/>
      <c r="T145" s="103"/>
      <c r="U145" s="103"/>
      <c r="V145" s="103"/>
      <c r="W145" s="103"/>
      <c r="X145" s="103"/>
      <c r="Y145" s="175"/>
      <c r="Z145" s="175"/>
      <c r="AA145" s="175"/>
      <c r="AB145" s="175"/>
      <c r="AC145" s="175"/>
      <c r="AD145" s="175"/>
      <c r="AE145" s="175"/>
      <c r="AF145" s="175"/>
      <c r="AG145" s="175"/>
      <c r="AH145" s="175"/>
    </row>
    <row r="146" spans="1:34" ht="16.5" customHeight="1">
      <c r="A146" s="297" t="s">
        <v>2024</v>
      </c>
      <c r="B146" s="158" t="s">
        <v>1540</v>
      </c>
      <c r="C146" s="294" t="s">
        <v>2054</v>
      </c>
      <c r="D146" s="214"/>
      <c r="E146" s="214"/>
      <c r="F146" s="214"/>
      <c r="G146" s="214"/>
      <c r="H146" s="214"/>
      <c r="I146" s="214"/>
      <c r="J146" s="214"/>
      <c r="K146" s="214"/>
      <c r="L146" s="214"/>
      <c r="M146" s="214"/>
      <c r="N146" s="214"/>
      <c r="O146" s="214"/>
      <c r="P146" s="214"/>
      <c r="Q146" s="214"/>
      <c r="R146" s="214"/>
      <c r="S146" s="214"/>
      <c r="T146" s="214"/>
      <c r="U146" s="214"/>
      <c r="V146" s="214"/>
      <c r="W146" s="214"/>
      <c r="X146" s="215"/>
      <c r="Y146" s="175"/>
      <c r="Z146" s="175"/>
      <c r="AA146" s="175"/>
      <c r="AB146" s="175"/>
      <c r="AC146" s="175"/>
      <c r="AD146" s="175"/>
      <c r="AE146" s="175"/>
      <c r="AF146" s="175"/>
      <c r="AG146" s="175"/>
      <c r="AH146" s="175"/>
    </row>
    <row r="147" spans="1:34" ht="16.5" customHeight="1">
      <c r="A147" s="269"/>
      <c r="B147" s="194" t="s">
        <v>1542</v>
      </c>
      <c r="C147" s="295" t="s">
        <v>1543</v>
      </c>
      <c r="D147" s="214"/>
      <c r="E147" s="214"/>
      <c r="F147" s="214"/>
      <c r="G147" s="214"/>
      <c r="H147" s="215"/>
      <c r="I147" s="103"/>
      <c r="J147" s="103"/>
      <c r="K147" s="103"/>
      <c r="L147" s="103"/>
      <c r="M147" s="103"/>
      <c r="N147" s="103"/>
      <c r="O147" s="103"/>
      <c r="P147" s="103"/>
      <c r="Q147" s="103"/>
      <c r="R147" s="103"/>
      <c r="S147" s="103"/>
      <c r="T147" s="103"/>
      <c r="U147" s="103"/>
      <c r="V147" s="103"/>
      <c r="W147" s="103"/>
      <c r="X147" s="175"/>
      <c r="Y147" s="175"/>
      <c r="Z147" s="175"/>
      <c r="AA147" s="175"/>
      <c r="AB147" s="175"/>
      <c r="AC147" s="175"/>
      <c r="AD147" s="175"/>
      <c r="AE147" s="175"/>
      <c r="AF147" s="175"/>
      <c r="AG147" s="175"/>
      <c r="AH147" s="175"/>
    </row>
    <row r="148" spans="1:34" ht="16.5" customHeight="1">
      <c r="A148" s="269"/>
      <c r="B148" s="194" t="s">
        <v>1544</v>
      </c>
      <c r="C148" s="189" t="s">
        <v>2055</v>
      </c>
      <c r="D148" s="190" t="s">
        <v>2056</v>
      </c>
      <c r="E148" s="119"/>
      <c r="F148" s="103"/>
      <c r="G148" s="103"/>
      <c r="H148" s="103"/>
      <c r="I148" s="103"/>
      <c r="J148" s="103"/>
      <c r="K148" s="103"/>
      <c r="L148" s="103"/>
      <c r="M148" s="103"/>
      <c r="N148" s="103"/>
      <c r="O148" s="103"/>
      <c r="P148" s="103"/>
      <c r="Q148" s="103"/>
      <c r="R148" s="103"/>
      <c r="S148" s="103"/>
      <c r="T148" s="103"/>
      <c r="U148" s="103"/>
      <c r="V148" s="103"/>
      <c r="W148" s="103"/>
      <c r="X148" s="175"/>
      <c r="Y148" s="175"/>
      <c r="Z148" s="175"/>
      <c r="AA148" s="175"/>
      <c r="AB148" s="175"/>
      <c r="AC148" s="175"/>
      <c r="AD148" s="175"/>
      <c r="AE148" s="175"/>
      <c r="AF148" s="175"/>
      <c r="AG148" s="175"/>
      <c r="AH148" s="175"/>
    </row>
    <row r="149" spans="1:34" ht="16.5" customHeight="1">
      <c r="A149" s="269"/>
      <c r="B149" s="194" t="s">
        <v>1547</v>
      </c>
      <c r="C149" s="120" t="s">
        <v>2057</v>
      </c>
      <c r="D149" s="103"/>
      <c r="E149" s="119" t="s">
        <v>2058</v>
      </c>
      <c r="F149" s="103"/>
      <c r="G149" s="103"/>
      <c r="H149" s="122" t="s">
        <v>2059</v>
      </c>
      <c r="I149" s="103"/>
      <c r="J149" s="103"/>
      <c r="K149" s="103"/>
      <c r="L149" s="103"/>
      <c r="M149" s="103"/>
      <c r="N149" s="103"/>
      <c r="O149" s="103"/>
      <c r="P149" s="103"/>
      <c r="Q149" s="103"/>
      <c r="R149" s="103"/>
      <c r="S149" s="103"/>
      <c r="T149" s="103"/>
      <c r="U149" s="103"/>
      <c r="V149" s="103"/>
      <c r="W149" s="103"/>
      <c r="X149" s="175"/>
      <c r="Y149" s="175"/>
      <c r="Z149" s="175"/>
      <c r="AA149" s="175"/>
      <c r="AB149" s="175"/>
      <c r="AC149" s="175"/>
      <c r="AD149" s="175"/>
      <c r="AE149" s="175"/>
      <c r="AF149" s="175"/>
      <c r="AG149" s="175"/>
      <c r="AH149" s="175"/>
    </row>
    <row r="150" spans="1:34" ht="16.5" customHeight="1">
      <c r="A150" s="269"/>
      <c r="B150" s="262" t="s">
        <v>1550</v>
      </c>
      <c r="C150" s="263" t="s">
        <v>1551</v>
      </c>
      <c r="D150" s="259" t="s">
        <v>1552</v>
      </c>
      <c r="E150" s="259"/>
      <c r="F150" s="123" t="s">
        <v>1554</v>
      </c>
      <c r="G150" s="259" t="s">
        <v>1977</v>
      </c>
      <c r="H150" s="259" t="s">
        <v>1555</v>
      </c>
      <c r="I150" s="264" t="s">
        <v>1556</v>
      </c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214"/>
      <c r="X150" s="215"/>
      <c r="Y150" s="175"/>
      <c r="Z150" s="175"/>
      <c r="AA150" s="175"/>
      <c r="AB150" s="175"/>
      <c r="AC150" s="175"/>
      <c r="AD150" s="175"/>
      <c r="AE150" s="175"/>
      <c r="AF150" s="175"/>
      <c r="AG150" s="175"/>
      <c r="AH150" s="175"/>
    </row>
    <row r="151" spans="1:34" ht="16.5" customHeight="1">
      <c r="A151" s="269"/>
      <c r="B151" s="219"/>
      <c r="C151" s="219"/>
      <c r="D151" s="219"/>
      <c r="E151" s="219"/>
      <c r="F151" s="124" t="s">
        <v>1557</v>
      </c>
      <c r="G151" s="219"/>
      <c r="H151" s="219"/>
      <c r="I151" s="124">
        <v>15</v>
      </c>
      <c r="J151" s="124">
        <v>14</v>
      </c>
      <c r="K151" s="124">
        <v>13</v>
      </c>
      <c r="L151" s="124">
        <v>12</v>
      </c>
      <c r="M151" s="124">
        <v>11</v>
      </c>
      <c r="N151" s="124">
        <v>10</v>
      </c>
      <c r="O151" s="124">
        <v>9</v>
      </c>
      <c r="P151" s="124">
        <v>8</v>
      </c>
      <c r="Q151" s="124">
        <v>7</v>
      </c>
      <c r="R151" s="124">
        <v>6</v>
      </c>
      <c r="S151" s="124">
        <v>5</v>
      </c>
      <c r="T151" s="124">
        <v>4</v>
      </c>
      <c r="U151" s="124">
        <v>3</v>
      </c>
      <c r="V151" s="124">
        <v>2</v>
      </c>
      <c r="W151" s="124">
        <v>1</v>
      </c>
      <c r="X151" s="124">
        <v>0</v>
      </c>
      <c r="Y151" s="175"/>
      <c r="Z151" s="175"/>
      <c r="AA151" s="175"/>
      <c r="AB151" s="175"/>
      <c r="AC151" s="175"/>
      <c r="AD151" s="175"/>
      <c r="AE151" s="175"/>
      <c r="AF151" s="175"/>
      <c r="AG151" s="175"/>
      <c r="AH151" s="175"/>
    </row>
    <row r="152" spans="1:34" ht="16.5" customHeight="1">
      <c r="A152" s="269"/>
      <c r="B152" s="140">
        <v>1</v>
      </c>
      <c r="C152" s="155" t="s">
        <v>1558</v>
      </c>
      <c r="D152" s="185" t="s">
        <v>2031</v>
      </c>
      <c r="E152" s="185"/>
      <c r="F152" s="185" t="s">
        <v>1560</v>
      </c>
      <c r="G152" s="185"/>
      <c r="H152" s="185" t="s">
        <v>2032</v>
      </c>
      <c r="I152" s="195"/>
      <c r="J152" s="195"/>
      <c r="K152" s="195"/>
      <c r="L152" s="185"/>
      <c r="M152" s="185"/>
      <c r="N152" s="185"/>
      <c r="O152" s="185"/>
      <c r="P152" s="185"/>
      <c r="Q152" s="185"/>
      <c r="R152" s="185"/>
      <c r="S152" s="185"/>
      <c r="T152" s="185"/>
      <c r="U152" s="185"/>
      <c r="V152" s="185"/>
      <c r="W152" s="185"/>
      <c r="X152" s="185"/>
      <c r="Y152" s="175"/>
      <c r="Z152" s="175"/>
      <c r="AA152" s="175"/>
      <c r="AB152" s="175"/>
      <c r="AC152" s="175"/>
      <c r="AD152" s="175"/>
      <c r="AE152" s="175"/>
      <c r="AF152" s="175"/>
      <c r="AG152" s="175"/>
      <c r="AH152" s="175"/>
    </row>
    <row r="153" spans="1:34" ht="16.5" customHeight="1">
      <c r="A153" s="269"/>
      <c r="B153" s="140">
        <v>2</v>
      </c>
      <c r="C153" s="155" t="s">
        <v>1562</v>
      </c>
      <c r="D153" s="74" t="s">
        <v>2060</v>
      </c>
      <c r="E153" s="74"/>
      <c r="F153" s="74" t="s">
        <v>1560</v>
      </c>
      <c r="G153" s="74"/>
      <c r="H153" s="74"/>
      <c r="I153" s="73"/>
      <c r="J153" s="73"/>
      <c r="K153" s="73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175"/>
      <c r="Z153" s="175"/>
      <c r="AA153" s="175"/>
      <c r="AB153" s="175"/>
      <c r="AC153" s="175"/>
      <c r="AD153" s="175"/>
      <c r="AE153" s="175"/>
      <c r="AF153" s="175"/>
      <c r="AG153" s="175"/>
      <c r="AH153" s="175"/>
    </row>
    <row r="154" spans="1:34" ht="16.5" customHeight="1">
      <c r="A154" s="269"/>
      <c r="B154" s="140">
        <v>3</v>
      </c>
      <c r="C154" s="155" t="s">
        <v>1568</v>
      </c>
      <c r="D154" s="74" t="s">
        <v>2061</v>
      </c>
      <c r="E154" s="74"/>
      <c r="F154" s="74" t="s">
        <v>1560</v>
      </c>
      <c r="G154" s="74"/>
      <c r="H154" s="74"/>
      <c r="I154" s="73"/>
      <c r="J154" s="73"/>
      <c r="K154" s="73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175"/>
      <c r="Z154" s="175"/>
      <c r="AA154" s="175"/>
      <c r="AB154" s="175"/>
      <c r="AC154" s="175"/>
      <c r="AD154" s="175"/>
      <c r="AE154" s="175"/>
      <c r="AF154" s="175"/>
      <c r="AG154" s="175"/>
      <c r="AH154" s="175"/>
    </row>
    <row r="155" spans="1:34" ht="16.5" customHeight="1">
      <c r="A155" s="269"/>
      <c r="B155" s="140">
        <v>4</v>
      </c>
      <c r="C155" s="155" t="s">
        <v>1571</v>
      </c>
      <c r="D155" s="74"/>
      <c r="E155" s="74"/>
      <c r="F155" s="74" t="s">
        <v>1560</v>
      </c>
      <c r="G155" s="74"/>
      <c r="H155" s="74"/>
      <c r="I155" s="73"/>
      <c r="J155" s="73"/>
      <c r="K155" s="73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175"/>
      <c r="Z155" s="175"/>
      <c r="AA155" s="175"/>
      <c r="AB155" s="175"/>
      <c r="AC155" s="175"/>
      <c r="AD155" s="175"/>
      <c r="AE155" s="175"/>
      <c r="AF155" s="175"/>
      <c r="AG155" s="175"/>
      <c r="AH155" s="175"/>
    </row>
    <row r="156" spans="1:34" ht="16.5" customHeight="1">
      <c r="A156" s="269"/>
      <c r="B156" s="140">
        <v>5</v>
      </c>
      <c r="C156" s="155" t="s">
        <v>1573</v>
      </c>
      <c r="D156" s="74"/>
      <c r="E156" s="74"/>
      <c r="F156" s="74" t="s">
        <v>1560</v>
      </c>
      <c r="G156" s="74"/>
      <c r="H156" s="74"/>
      <c r="I156" s="73"/>
      <c r="J156" s="73"/>
      <c r="K156" s="73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175"/>
      <c r="Z156" s="175"/>
      <c r="AA156" s="175"/>
      <c r="AB156" s="175"/>
      <c r="AC156" s="175"/>
      <c r="AD156" s="175"/>
      <c r="AE156" s="175"/>
      <c r="AF156" s="175"/>
      <c r="AG156" s="175"/>
      <c r="AH156" s="175"/>
    </row>
    <row r="157" spans="1:34" ht="16.5" customHeight="1">
      <c r="A157" s="269"/>
      <c r="B157" s="140">
        <v>6</v>
      </c>
      <c r="C157" s="155" t="s">
        <v>1670</v>
      </c>
      <c r="D157" s="74"/>
      <c r="E157" s="74"/>
      <c r="F157" s="74" t="s">
        <v>1560</v>
      </c>
      <c r="G157" s="74"/>
      <c r="H157" s="74"/>
      <c r="I157" s="73"/>
      <c r="J157" s="73"/>
      <c r="K157" s="73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175"/>
      <c r="Z157" s="175"/>
      <c r="AA157" s="175"/>
      <c r="AB157" s="175"/>
      <c r="AC157" s="175"/>
      <c r="AD157" s="175"/>
      <c r="AE157" s="175"/>
      <c r="AF157" s="175"/>
      <c r="AG157" s="175"/>
      <c r="AH157" s="175"/>
    </row>
    <row r="158" spans="1:34" ht="16.5" customHeight="1">
      <c r="A158" s="269"/>
      <c r="B158" s="140">
        <v>7</v>
      </c>
      <c r="C158" s="155" t="s">
        <v>1672</v>
      </c>
      <c r="D158" s="74"/>
      <c r="E158" s="74"/>
      <c r="F158" s="74" t="s">
        <v>1560</v>
      </c>
      <c r="G158" s="74"/>
      <c r="H158" s="74"/>
      <c r="I158" s="73"/>
      <c r="J158" s="73"/>
      <c r="K158" s="73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175"/>
      <c r="Z158" s="175"/>
      <c r="AA158" s="175"/>
      <c r="AB158" s="175"/>
      <c r="AC158" s="175"/>
      <c r="AD158" s="175"/>
      <c r="AE158" s="175"/>
      <c r="AF158" s="175"/>
      <c r="AG158" s="175"/>
      <c r="AH158" s="175"/>
    </row>
    <row r="159" spans="1:34" ht="16.5" customHeight="1">
      <c r="A159" s="269"/>
      <c r="B159" s="140">
        <v>8</v>
      </c>
      <c r="C159" s="155" t="s">
        <v>1673</v>
      </c>
      <c r="D159" s="74"/>
      <c r="E159" s="74"/>
      <c r="F159" s="74" t="s">
        <v>1560</v>
      </c>
      <c r="G159" s="74"/>
      <c r="H159" s="74"/>
      <c r="I159" s="73"/>
      <c r="J159" s="73"/>
      <c r="K159" s="73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175"/>
      <c r="Z159" s="175"/>
      <c r="AA159" s="175"/>
      <c r="AB159" s="175"/>
      <c r="AC159" s="175"/>
      <c r="AD159" s="175"/>
      <c r="AE159" s="175"/>
      <c r="AF159" s="175"/>
      <c r="AG159" s="175"/>
      <c r="AH159" s="175"/>
    </row>
    <row r="160" spans="1:34" ht="16.5" customHeight="1">
      <c r="A160" s="269"/>
      <c r="B160" s="140">
        <v>9</v>
      </c>
      <c r="C160" s="155" t="s">
        <v>1675</v>
      </c>
      <c r="D160" s="74"/>
      <c r="E160" s="74"/>
      <c r="F160" s="74" t="s">
        <v>1560</v>
      </c>
      <c r="G160" s="74"/>
      <c r="H160" s="74"/>
      <c r="I160" s="73"/>
      <c r="J160" s="73"/>
      <c r="K160" s="73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175"/>
      <c r="Z160" s="175"/>
      <c r="AA160" s="175"/>
      <c r="AB160" s="175"/>
      <c r="AC160" s="175"/>
      <c r="AD160" s="175"/>
      <c r="AE160" s="175"/>
      <c r="AF160" s="175"/>
      <c r="AG160" s="175"/>
      <c r="AH160" s="175"/>
    </row>
    <row r="161" spans="1:34" ht="16.5" customHeight="1">
      <c r="A161" s="270"/>
      <c r="B161" s="140">
        <v>10</v>
      </c>
      <c r="C161" s="155" t="s">
        <v>1676</v>
      </c>
      <c r="D161" s="74"/>
      <c r="E161" s="74"/>
      <c r="F161" s="74" t="s">
        <v>1560</v>
      </c>
      <c r="G161" s="74"/>
      <c r="H161" s="74"/>
      <c r="I161" s="73"/>
      <c r="J161" s="73"/>
      <c r="K161" s="73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175"/>
      <c r="Z161" s="175"/>
      <c r="AA161" s="175"/>
      <c r="AB161" s="175"/>
      <c r="AC161" s="175"/>
      <c r="AD161" s="175"/>
      <c r="AE161" s="175"/>
      <c r="AF161" s="175"/>
      <c r="AG161" s="175"/>
      <c r="AH161" s="175"/>
    </row>
    <row r="162" spans="1:34" ht="16.5" customHeight="1">
      <c r="A162" s="103"/>
      <c r="B162" s="103"/>
      <c r="C162" s="103"/>
      <c r="D162" s="103"/>
      <c r="E162" s="103"/>
      <c r="F162" s="103"/>
      <c r="G162" s="103"/>
      <c r="H162" s="103"/>
      <c r="I162" s="103"/>
      <c r="J162" s="103"/>
      <c r="K162" s="103"/>
      <c r="L162" s="103"/>
      <c r="M162" s="103"/>
      <c r="N162" s="103"/>
      <c r="O162" s="103"/>
      <c r="P162" s="103"/>
      <c r="Q162" s="103"/>
      <c r="R162" s="103"/>
      <c r="S162" s="103"/>
      <c r="T162" s="103"/>
      <c r="U162" s="103"/>
      <c r="V162" s="103"/>
      <c r="W162" s="103"/>
      <c r="X162" s="103"/>
      <c r="Y162" s="175"/>
      <c r="Z162" s="175"/>
      <c r="AA162" s="175"/>
      <c r="AB162" s="175"/>
      <c r="AC162" s="175"/>
      <c r="AD162" s="175"/>
      <c r="AE162" s="175"/>
      <c r="AF162" s="175"/>
      <c r="AG162" s="175"/>
      <c r="AH162" s="175"/>
    </row>
    <row r="163" spans="1:34" ht="16.5" customHeight="1">
      <c r="A163" s="103"/>
      <c r="B163" s="103"/>
      <c r="C163" s="196" t="s">
        <v>2031</v>
      </c>
      <c r="D163" s="197" t="s">
        <v>2033</v>
      </c>
      <c r="E163" s="197" t="s">
        <v>2034</v>
      </c>
      <c r="F163" s="103"/>
      <c r="G163" s="103"/>
      <c r="H163" s="103"/>
      <c r="I163" s="103"/>
      <c r="J163" s="103"/>
      <c r="K163" s="103"/>
      <c r="L163" s="103"/>
      <c r="M163" s="103"/>
      <c r="N163" s="103"/>
      <c r="O163" s="103"/>
      <c r="P163" s="103"/>
      <c r="Q163" s="103"/>
      <c r="R163" s="103"/>
      <c r="S163" s="103"/>
      <c r="T163" s="103"/>
      <c r="U163" s="103"/>
      <c r="V163" s="103"/>
      <c r="W163" s="103"/>
      <c r="X163" s="103"/>
      <c r="Y163" s="175"/>
      <c r="Z163" s="175"/>
      <c r="AA163" s="175"/>
      <c r="AB163" s="175"/>
      <c r="AC163" s="175"/>
      <c r="AD163" s="175"/>
      <c r="AE163" s="175"/>
      <c r="AF163" s="175"/>
      <c r="AG163" s="175"/>
      <c r="AH163" s="175"/>
    </row>
    <row r="164" spans="1:34" ht="16.5" customHeight="1">
      <c r="A164" s="103"/>
      <c r="B164" s="103"/>
      <c r="C164" s="198"/>
      <c r="D164" s="185" t="s">
        <v>2035</v>
      </c>
      <c r="E164" s="185" t="s">
        <v>2036</v>
      </c>
      <c r="F164" s="103"/>
      <c r="G164" s="103"/>
      <c r="H164" s="103"/>
      <c r="I164" s="103"/>
      <c r="J164" s="103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75"/>
      <c r="Z164" s="175"/>
      <c r="AA164" s="175"/>
      <c r="AB164" s="175"/>
      <c r="AC164" s="175"/>
      <c r="AD164" s="175"/>
      <c r="AE164" s="175"/>
      <c r="AF164" s="175"/>
      <c r="AG164" s="175"/>
      <c r="AH164" s="175"/>
    </row>
    <row r="165" spans="1:34" ht="16.5" customHeight="1">
      <c r="A165" s="103"/>
      <c r="B165" s="103"/>
      <c r="C165" s="198"/>
      <c r="D165" s="185" t="s">
        <v>2037</v>
      </c>
      <c r="E165" s="185"/>
      <c r="F165" s="103"/>
      <c r="G165" s="103"/>
      <c r="H165" s="103"/>
      <c r="I165" s="103"/>
      <c r="J165" s="103"/>
      <c r="K165" s="103"/>
      <c r="L165" s="103"/>
      <c r="M165" s="103"/>
      <c r="N165" s="103"/>
      <c r="O165" s="103"/>
      <c r="P165" s="103"/>
      <c r="Q165" s="103"/>
      <c r="R165" s="103"/>
      <c r="S165" s="103"/>
      <c r="T165" s="103"/>
      <c r="U165" s="103"/>
      <c r="V165" s="103"/>
      <c r="W165" s="103"/>
      <c r="X165" s="103"/>
      <c r="Y165" s="175"/>
      <c r="Z165" s="175"/>
      <c r="AA165" s="175"/>
      <c r="AB165" s="175"/>
      <c r="AC165" s="175"/>
      <c r="AD165" s="175"/>
      <c r="AE165" s="175"/>
      <c r="AF165" s="175"/>
      <c r="AG165" s="175"/>
      <c r="AH165" s="175"/>
    </row>
    <row r="166" spans="1:34" ht="16.5" customHeight="1">
      <c r="A166" s="103"/>
      <c r="B166" s="103"/>
      <c r="C166" s="198"/>
      <c r="D166" s="185" t="s">
        <v>2038</v>
      </c>
      <c r="E166" s="185"/>
      <c r="F166" s="103"/>
      <c r="G166" s="103"/>
      <c r="H166" s="103"/>
      <c r="I166" s="103"/>
      <c r="J166" s="103"/>
      <c r="K166" s="103"/>
      <c r="L166" s="103"/>
      <c r="M166" s="103"/>
      <c r="N166" s="103"/>
      <c r="O166" s="103"/>
      <c r="P166" s="103"/>
      <c r="Q166" s="103"/>
      <c r="R166" s="103"/>
      <c r="S166" s="103"/>
      <c r="T166" s="103"/>
      <c r="U166" s="103"/>
      <c r="V166" s="103"/>
      <c r="W166" s="103"/>
      <c r="X166" s="103"/>
      <c r="Y166" s="175"/>
      <c r="Z166" s="175"/>
      <c r="AA166" s="175"/>
      <c r="AB166" s="175"/>
      <c r="AC166" s="175"/>
      <c r="AD166" s="175"/>
      <c r="AE166" s="175"/>
      <c r="AF166" s="175"/>
      <c r="AG166" s="175"/>
      <c r="AH166" s="175"/>
    </row>
    <row r="167" spans="1:34" ht="16.5" customHeight="1">
      <c r="A167" s="103"/>
      <c r="B167" s="103"/>
      <c r="C167" s="198"/>
      <c r="D167" s="185" t="s">
        <v>2039</v>
      </c>
      <c r="E167" s="185"/>
      <c r="F167" s="103"/>
      <c r="G167" s="103"/>
      <c r="H167" s="103"/>
      <c r="I167" s="103"/>
      <c r="J167" s="103"/>
      <c r="K167" s="103"/>
      <c r="L167" s="103"/>
      <c r="M167" s="103"/>
      <c r="N167" s="103"/>
      <c r="O167" s="103"/>
      <c r="P167" s="103"/>
      <c r="Q167" s="103"/>
      <c r="R167" s="103"/>
      <c r="S167" s="103"/>
      <c r="T167" s="103"/>
      <c r="U167" s="103"/>
      <c r="V167" s="103"/>
      <c r="W167" s="103"/>
      <c r="X167" s="103"/>
      <c r="Y167" s="175"/>
      <c r="Z167" s="175"/>
      <c r="AA167" s="175"/>
      <c r="AB167" s="175"/>
      <c r="AC167" s="175"/>
      <c r="AD167" s="175"/>
      <c r="AE167" s="175"/>
      <c r="AF167" s="175"/>
      <c r="AG167" s="175"/>
      <c r="AH167" s="175"/>
    </row>
    <row r="168" spans="1:34" ht="16.5" customHeight="1">
      <c r="A168" s="103"/>
      <c r="B168" s="103"/>
      <c r="C168" s="198"/>
      <c r="D168" s="185" t="s">
        <v>2040</v>
      </c>
      <c r="E168" s="185"/>
      <c r="F168" s="103"/>
      <c r="G168" s="103"/>
      <c r="H168" s="103"/>
      <c r="I168" s="103"/>
      <c r="J168" s="103"/>
      <c r="K168" s="103"/>
      <c r="L168" s="103"/>
      <c r="M168" s="103"/>
      <c r="N168" s="103"/>
      <c r="O168" s="103"/>
      <c r="P168" s="103"/>
      <c r="Q168" s="103"/>
      <c r="R168" s="103"/>
      <c r="S168" s="103"/>
      <c r="T168" s="103"/>
      <c r="U168" s="103"/>
      <c r="V168" s="103"/>
      <c r="W168" s="103"/>
      <c r="X168" s="103"/>
      <c r="Y168" s="175"/>
      <c r="Z168" s="175"/>
      <c r="AA168" s="175"/>
      <c r="AB168" s="175"/>
      <c r="AC168" s="175"/>
      <c r="AD168" s="175"/>
      <c r="AE168" s="175"/>
      <c r="AF168" s="175"/>
      <c r="AG168" s="175"/>
      <c r="AH168" s="175"/>
    </row>
    <row r="169" spans="1:34" ht="16.5" customHeight="1">
      <c r="A169" s="103"/>
      <c r="B169" s="103"/>
      <c r="C169" s="198"/>
      <c r="D169" s="185" t="s">
        <v>2041</v>
      </c>
      <c r="E169" s="185"/>
      <c r="F169" s="103"/>
      <c r="G169" s="103"/>
      <c r="H169" s="103"/>
      <c r="I169" s="103"/>
      <c r="J169" s="103"/>
      <c r="K169" s="103"/>
      <c r="L169" s="103"/>
      <c r="M169" s="103"/>
      <c r="N169" s="103"/>
      <c r="O169" s="103"/>
      <c r="P169" s="103"/>
      <c r="Q169" s="103"/>
      <c r="R169" s="103"/>
      <c r="S169" s="103"/>
      <c r="T169" s="103"/>
      <c r="U169" s="103"/>
      <c r="V169" s="103"/>
      <c r="W169" s="103"/>
      <c r="X169" s="103"/>
      <c r="Y169" s="175"/>
      <c r="Z169" s="175"/>
      <c r="AA169" s="175"/>
      <c r="AB169" s="175"/>
      <c r="AC169" s="175"/>
      <c r="AD169" s="175"/>
      <c r="AE169" s="175"/>
      <c r="AF169" s="175"/>
      <c r="AG169" s="175"/>
      <c r="AH169" s="175"/>
    </row>
    <row r="170" spans="1:34" ht="16.5" customHeight="1">
      <c r="A170" s="103"/>
      <c r="B170" s="103"/>
      <c r="C170" s="198"/>
      <c r="D170" s="185" t="s">
        <v>2042</v>
      </c>
      <c r="E170" s="185"/>
      <c r="F170" s="103"/>
      <c r="G170" s="103"/>
      <c r="H170" s="103"/>
      <c r="I170" s="103"/>
      <c r="J170" s="103"/>
      <c r="K170" s="103"/>
      <c r="L170" s="103"/>
      <c r="M170" s="103"/>
      <c r="N170" s="103"/>
      <c r="O170" s="103"/>
      <c r="P170" s="103"/>
      <c r="Q170" s="103"/>
      <c r="R170" s="103"/>
      <c r="S170" s="103"/>
      <c r="T170" s="103"/>
      <c r="U170" s="103"/>
      <c r="V170" s="103"/>
      <c r="W170" s="103"/>
      <c r="X170" s="103"/>
      <c r="Y170" s="175"/>
      <c r="Z170" s="175"/>
      <c r="AA170" s="175"/>
      <c r="AB170" s="175"/>
      <c r="AC170" s="175"/>
      <c r="AD170" s="175"/>
      <c r="AE170" s="175"/>
      <c r="AF170" s="175"/>
      <c r="AG170" s="175"/>
      <c r="AH170" s="175"/>
    </row>
    <row r="171" spans="1:34" ht="16.5" customHeight="1">
      <c r="A171" s="103"/>
      <c r="B171" s="103"/>
      <c r="C171" s="198"/>
      <c r="D171" s="185" t="s">
        <v>2043</v>
      </c>
      <c r="E171" s="185" t="s">
        <v>2062</v>
      </c>
      <c r="F171" s="103"/>
      <c r="G171" s="103"/>
      <c r="H171" s="103"/>
      <c r="I171" s="103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3"/>
      <c r="W171" s="103"/>
      <c r="X171" s="103"/>
      <c r="Y171" s="175"/>
      <c r="Z171" s="175"/>
      <c r="AA171" s="175"/>
      <c r="AB171" s="175"/>
      <c r="AC171" s="175"/>
      <c r="AD171" s="175"/>
      <c r="AE171" s="175"/>
      <c r="AF171" s="175"/>
      <c r="AG171" s="175"/>
      <c r="AH171" s="175"/>
    </row>
    <row r="172" spans="1:34" ht="16.5" customHeight="1">
      <c r="A172" s="103"/>
      <c r="B172" s="103"/>
      <c r="C172" s="198"/>
      <c r="D172" s="185" t="s">
        <v>2045</v>
      </c>
      <c r="E172" s="185"/>
      <c r="F172" s="103"/>
      <c r="G172" s="103"/>
      <c r="H172" s="103"/>
      <c r="I172" s="103"/>
      <c r="J172" s="103"/>
      <c r="K172" s="103"/>
      <c r="L172" s="103"/>
      <c r="M172" s="103"/>
      <c r="N172" s="103"/>
      <c r="O172" s="103"/>
      <c r="P172" s="103"/>
      <c r="Q172" s="103"/>
      <c r="R172" s="103"/>
      <c r="S172" s="103"/>
      <c r="T172" s="103"/>
      <c r="U172" s="103"/>
      <c r="V172" s="103"/>
      <c r="W172" s="103"/>
      <c r="X172" s="103"/>
      <c r="Y172" s="175"/>
      <c r="Z172" s="175"/>
      <c r="AA172" s="175"/>
      <c r="AB172" s="175"/>
      <c r="AC172" s="175"/>
      <c r="AD172" s="175"/>
      <c r="AE172" s="175"/>
      <c r="AF172" s="175"/>
      <c r="AG172" s="175"/>
      <c r="AH172" s="175"/>
    </row>
    <row r="173" spans="1:34" ht="16.5" customHeight="1">
      <c r="A173" s="103"/>
      <c r="B173" s="103"/>
      <c r="C173" s="198"/>
      <c r="D173" s="185" t="s">
        <v>2047</v>
      </c>
      <c r="E173" s="185"/>
      <c r="F173" s="103"/>
      <c r="G173" s="103"/>
      <c r="H173" s="103"/>
      <c r="I173" s="103"/>
      <c r="J173" s="103"/>
      <c r="K173" s="103"/>
      <c r="L173" s="103"/>
      <c r="M173" s="103"/>
      <c r="N173" s="103"/>
      <c r="O173" s="103"/>
      <c r="P173" s="103"/>
      <c r="Q173" s="103"/>
      <c r="R173" s="103"/>
      <c r="S173" s="103"/>
      <c r="T173" s="103"/>
      <c r="U173" s="103"/>
      <c r="V173" s="103"/>
      <c r="W173" s="103"/>
      <c r="X173" s="103"/>
      <c r="Y173" s="175"/>
      <c r="Z173" s="175"/>
      <c r="AA173" s="175"/>
      <c r="AB173" s="175"/>
      <c r="AC173" s="175"/>
      <c r="AD173" s="175"/>
      <c r="AE173" s="175"/>
      <c r="AF173" s="175"/>
      <c r="AG173" s="175"/>
      <c r="AH173" s="175"/>
    </row>
    <row r="174" spans="1:34" ht="16.5" customHeight="1">
      <c r="A174" s="103"/>
      <c r="B174" s="103"/>
      <c r="C174" s="198"/>
      <c r="D174" s="185" t="s">
        <v>2048</v>
      </c>
      <c r="E174" s="185"/>
      <c r="F174" s="103"/>
      <c r="G174" s="103"/>
      <c r="H174" s="103"/>
      <c r="I174" s="103"/>
      <c r="J174" s="103"/>
      <c r="K174" s="103"/>
      <c r="L174" s="103"/>
      <c r="M174" s="103"/>
      <c r="N174" s="103"/>
      <c r="O174" s="103"/>
      <c r="P174" s="103"/>
      <c r="Q174" s="103"/>
      <c r="R174" s="103"/>
      <c r="S174" s="103"/>
      <c r="T174" s="103"/>
      <c r="U174" s="103"/>
      <c r="V174" s="103"/>
      <c r="W174" s="103"/>
      <c r="X174" s="103"/>
      <c r="Y174" s="175"/>
      <c r="Z174" s="175"/>
      <c r="AA174" s="175"/>
      <c r="AB174" s="175"/>
      <c r="AC174" s="175"/>
      <c r="AD174" s="175"/>
      <c r="AE174" s="175"/>
      <c r="AF174" s="175"/>
      <c r="AG174" s="175"/>
      <c r="AH174" s="175"/>
    </row>
    <row r="175" spans="1:34" ht="16.5" customHeight="1">
      <c r="A175" s="103"/>
      <c r="B175" s="103"/>
      <c r="C175" s="198"/>
      <c r="D175" s="185" t="s">
        <v>2049</v>
      </c>
      <c r="E175" s="185"/>
      <c r="F175" s="103"/>
      <c r="G175" s="103"/>
      <c r="H175" s="103"/>
      <c r="I175" s="103"/>
      <c r="J175" s="103"/>
      <c r="K175" s="103"/>
      <c r="L175" s="103"/>
      <c r="M175" s="103"/>
      <c r="N175" s="103"/>
      <c r="O175" s="103"/>
      <c r="P175" s="103"/>
      <c r="Q175" s="103"/>
      <c r="R175" s="103"/>
      <c r="S175" s="103"/>
      <c r="T175" s="103"/>
      <c r="U175" s="103"/>
      <c r="V175" s="103"/>
      <c r="W175" s="103"/>
      <c r="X175" s="103"/>
      <c r="Y175" s="175"/>
      <c r="Z175" s="175"/>
      <c r="AA175" s="175"/>
      <c r="AB175" s="175"/>
      <c r="AC175" s="175"/>
      <c r="AD175" s="175"/>
      <c r="AE175" s="175"/>
      <c r="AF175" s="175"/>
      <c r="AG175" s="175"/>
      <c r="AH175" s="175"/>
    </row>
    <row r="176" spans="1:34" ht="16.5" customHeight="1">
      <c r="A176" s="103"/>
      <c r="B176" s="103"/>
      <c r="C176" s="198"/>
      <c r="D176" s="185" t="s">
        <v>2050</v>
      </c>
      <c r="E176" s="185"/>
      <c r="F176" s="103"/>
      <c r="G176" s="103"/>
      <c r="H176" s="103"/>
      <c r="I176" s="103"/>
      <c r="J176" s="103"/>
      <c r="K176" s="103"/>
      <c r="L176" s="103"/>
      <c r="M176" s="103"/>
      <c r="N176" s="103"/>
      <c r="O176" s="103"/>
      <c r="P176" s="103"/>
      <c r="Q176" s="103"/>
      <c r="R176" s="103"/>
      <c r="S176" s="103"/>
      <c r="T176" s="103"/>
      <c r="U176" s="103"/>
      <c r="V176" s="103"/>
      <c r="W176" s="103"/>
      <c r="X176" s="103"/>
      <c r="Y176" s="175"/>
      <c r="Z176" s="175"/>
      <c r="AA176" s="175"/>
      <c r="AB176" s="175"/>
      <c r="AC176" s="175"/>
      <c r="AD176" s="175"/>
      <c r="AE176" s="175"/>
      <c r="AF176" s="175"/>
      <c r="AG176" s="175"/>
      <c r="AH176" s="175"/>
    </row>
    <row r="177" spans="1:34" ht="16.5" customHeight="1">
      <c r="A177" s="103"/>
      <c r="B177" s="103"/>
      <c r="C177" s="198"/>
      <c r="D177" s="185" t="s">
        <v>2051</v>
      </c>
      <c r="E177" s="185"/>
      <c r="F177" s="103"/>
      <c r="G177" s="103"/>
      <c r="H177" s="103"/>
      <c r="I177" s="103"/>
      <c r="J177" s="103"/>
      <c r="K177" s="103"/>
      <c r="L177" s="103"/>
      <c r="M177" s="103"/>
      <c r="N177" s="103"/>
      <c r="O177" s="103"/>
      <c r="P177" s="103"/>
      <c r="Q177" s="103"/>
      <c r="R177" s="103"/>
      <c r="S177" s="103"/>
      <c r="T177" s="103"/>
      <c r="U177" s="103"/>
      <c r="V177" s="103"/>
      <c r="W177" s="103"/>
      <c r="X177" s="103"/>
      <c r="Y177" s="175"/>
      <c r="Z177" s="175"/>
      <c r="AA177" s="175"/>
      <c r="AB177" s="175"/>
      <c r="AC177" s="175"/>
      <c r="AD177" s="175"/>
      <c r="AE177" s="175"/>
      <c r="AF177" s="175"/>
      <c r="AG177" s="175"/>
      <c r="AH177" s="175"/>
    </row>
    <row r="178" spans="1:34" ht="16.5" customHeight="1">
      <c r="A178" s="103"/>
      <c r="B178" s="103"/>
      <c r="C178" s="198"/>
      <c r="D178" s="185" t="s">
        <v>2052</v>
      </c>
      <c r="E178" s="185"/>
      <c r="F178" s="103"/>
      <c r="G178" s="103"/>
      <c r="H178" s="103"/>
      <c r="I178" s="103"/>
      <c r="J178" s="103"/>
      <c r="K178" s="103"/>
      <c r="L178" s="103"/>
      <c r="M178" s="103"/>
      <c r="N178" s="103"/>
      <c r="O178" s="103"/>
      <c r="P178" s="103"/>
      <c r="Q178" s="103"/>
      <c r="R178" s="103"/>
      <c r="S178" s="103"/>
      <c r="T178" s="103"/>
      <c r="U178" s="103"/>
      <c r="V178" s="103"/>
      <c r="W178" s="103"/>
      <c r="X178" s="103"/>
      <c r="Y178" s="175"/>
      <c r="Z178" s="175"/>
      <c r="AA178" s="175"/>
      <c r="AB178" s="175"/>
      <c r="AC178" s="175"/>
      <c r="AD178" s="175"/>
      <c r="AE178" s="175"/>
      <c r="AF178" s="175"/>
      <c r="AG178" s="175"/>
      <c r="AH178" s="175"/>
    </row>
    <row r="179" spans="1:34" ht="16.5" customHeight="1">
      <c r="A179" s="103"/>
      <c r="B179" s="103"/>
      <c r="C179" s="103"/>
      <c r="D179" s="103"/>
      <c r="E179" s="103"/>
      <c r="F179" s="103"/>
      <c r="G179" s="103"/>
      <c r="H179" s="103"/>
      <c r="I179" s="103"/>
      <c r="J179" s="103"/>
      <c r="K179" s="103"/>
      <c r="L179" s="103"/>
      <c r="M179" s="103"/>
      <c r="N179" s="103"/>
      <c r="O179" s="103"/>
      <c r="P179" s="103"/>
      <c r="Q179" s="103"/>
      <c r="R179" s="103"/>
      <c r="S179" s="103"/>
      <c r="T179" s="103"/>
      <c r="U179" s="103"/>
      <c r="V179" s="103"/>
      <c r="W179" s="103"/>
      <c r="X179" s="103"/>
      <c r="Y179" s="175"/>
      <c r="Z179" s="175"/>
      <c r="AA179" s="175"/>
      <c r="AB179" s="175"/>
      <c r="AC179" s="175"/>
      <c r="AD179" s="175"/>
      <c r="AE179" s="175"/>
      <c r="AF179" s="175"/>
      <c r="AG179" s="175"/>
      <c r="AH179" s="175"/>
    </row>
    <row r="180" spans="1:34" ht="16.5" customHeight="1">
      <c r="A180" s="249" t="s">
        <v>2063</v>
      </c>
      <c r="B180" s="250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50"/>
      <c r="N180" s="250"/>
      <c r="O180" s="250"/>
      <c r="P180" s="250"/>
      <c r="Q180" s="250"/>
      <c r="R180" s="250"/>
      <c r="S180" s="250"/>
      <c r="T180" s="250"/>
      <c r="U180" s="250"/>
      <c r="V180" s="250"/>
      <c r="W180" s="250"/>
      <c r="X180" s="251"/>
      <c r="Y180" s="175"/>
      <c r="Z180" s="175"/>
      <c r="AA180" s="175"/>
      <c r="AB180" s="175"/>
      <c r="AC180" s="175"/>
      <c r="AD180" s="175"/>
      <c r="AE180" s="175"/>
      <c r="AF180" s="175"/>
      <c r="AG180" s="175"/>
      <c r="AH180" s="175"/>
    </row>
    <row r="181" spans="1:34" ht="16.5" customHeight="1">
      <c r="A181" s="252" t="s">
        <v>1539</v>
      </c>
      <c r="B181" s="102" t="s">
        <v>1540</v>
      </c>
      <c r="C181" s="255" t="s">
        <v>2064</v>
      </c>
      <c r="D181" s="214"/>
      <c r="E181" s="214"/>
      <c r="F181" s="214"/>
      <c r="G181" s="214"/>
      <c r="H181" s="214"/>
      <c r="I181" s="214"/>
      <c r="J181" s="214"/>
      <c r="K181" s="214"/>
      <c r="L181" s="214"/>
      <c r="M181" s="214"/>
      <c r="N181" s="214"/>
      <c r="O181" s="214"/>
      <c r="P181" s="214"/>
      <c r="Q181" s="214"/>
      <c r="R181" s="214"/>
      <c r="S181" s="214"/>
      <c r="T181" s="214"/>
      <c r="U181" s="214"/>
      <c r="V181" s="214"/>
      <c r="W181" s="214"/>
      <c r="X181" s="215"/>
      <c r="Y181" s="175"/>
      <c r="Z181" s="175"/>
      <c r="AA181" s="175"/>
      <c r="AB181" s="175"/>
      <c r="AC181" s="175"/>
      <c r="AD181" s="175"/>
      <c r="AE181" s="175"/>
      <c r="AF181" s="175"/>
      <c r="AG181" s="175"/>
      <c r="AH181" s="175"/>
    </row>
    <row r="182" spans="1:34" ht="16.5" customHeight="1">
      <c r="A182" s="253"/>
      <c r="B182" s="116" t="s">
        <v>1542</v>
      </c>
      <c r="C182" s="256" t="s">
        <v>1853</v>
      </c>
      <c r="D182" s="214"/>
      <c r="E182" s="214"/>
      <c r="F182" s="214"/>
      <c r="G182" s="215"/>
      <c r="H182" s="170"/>
      <c r="I182" s="103">
        <v>19901</v>
      </c>
      <c r="J182" s="27">
        <f>I182+I183-1</f>
        <v>19905</v>
      </c>
      <c r="K182" s="103"/>
      <c r="L182" s="103"/>
      <c r="M182" s="103"/>
      <c r="N182" s="103"/>
      <c r="O182" s="103"/>
      <c r="P182" s="103"/>
      <c r="Q182" s="103"/>
      <c r="R182" s="103"/>
      <c r="S182" s="103"/>
      <c r="T182" s="103"/>
      <c r="U182" s="103"/>
      <c r="V182" s="103"/>
      <c r="W182" s="103"/>
      <c r="X182" s="103"/>
      <c r="Y182" s="175"/>
      <c r="Z182" s="175"/>
      <c r="AA182" s="175"/>
      <c r="AB182" s="175"/>
      <c r="AC182" s="175"/>
      <c r="AD182" s="175"/>
      <c r="AE182" s="175"/>
      <c r="AF182" s="175"/>
      <c r="AG182" s="175"/>
      <c r="AH182" s="175"/>
    </row>
    <row r="183" spans="1:34" ht="16.5" customHeight="1">
      <c r="A183" s="253"/>
      <c r="B183" s="116" t="s">
        <v>1544</v>
      </c>
      <c r="C183" s="104" t="s">
        <v>1854</v>
      </c>
      <c r="D183" s="105" t="s">
        <v>1855</v>
      </c>
      <c r="E183" s="119" t="s">
        <v>1856</v>
      </c>
      <c r="F183" s="27"/>
      <c r="G183" s="27"/>
      <c r="H183" s="103"/>
      <c r="I183" s="103">
        <f>5*1</f>
        <v>5</v>
      </c>
      <c r="J183" s="27"/>
      <c r="K183" s="103"/>
      <c r="L183" s="103"/>
      <c r="M183" s="103"/>
      <c r="N183" s="103"/>
      <c r="O183" s="103"/>
      <c r="P183" s="103"/>
      <c r="Q183" s="103"/>
      <c r="R183" s="103"/>
      <c r="S183" s="103"/>
      <c r="T183" s="103"/>
      <c r="U183" s="103"/>
      <c r="V183" s="103"/>
      <c r="W183" s="103"/>
      <c r="X183" s="103"/>
      <c r="Y183" s="175"/>
      <c r="Z183" s="175"/>
      <c r="AA183" s="175"/>
      <c r="AB183" s="175"/>
      <c r="AC183" s="175"/>
      <c r="AD183" s="175"/>
      <c r="AE183" s="175"/>
      <c r="AF183" s="175"/>
      <c r="AG183" s="175"/>
      <c r="AH183" s="175"/>
    </row>
    <row r="184" spans="1:34" ht="16.5" customHeight="1">
      <c r="A184" s="253"/>
      <c r="B184" s="199" t="s">
        <v>1547</v>
      </c>
      <c r="C184" s="172" t="s">
        <v>1548</v>
      </c>
      <c r="D184" s="121"/>
      <c r="E184" s="119" t="s">
        <v>1774</v>
      </c>
      <c r="F184" s="103"/>
      <c r="G184" s="103"/>
      <c r="H184" s="103"/>
      <c r="I184" s="103"/>
      <c r="J184" s="103"/>
      <c r="K184" s="103"/>
      <c r="L184" s="103"/>
      <c r="M184" s="103"/>
      <c r="N184" s="103"/>
      <c r="O184" s="103"/>
      <c r="P184" s="103"/>
      <c r="Q184" s="103"/>
      <c r="R184" s="103"/>
      <c r="S184" s="103"/>
      <c r="T184" s="103"/>
      <c r="U184" s="103"/>
      <c r="V184" s="103"/>
      <c r="W184" s="103"/>
      <c r="X184" s="103"/>
      <c r="Y184" s="175"/>
      <c r="Z184" s="175"/>
      <c r="AA184" s="175"/>
      <c r="AB184" s="175"/>
      <c r="AC184" s="175"/>
      <c r="AD184" s="175"/>
      <c r="AE184" s="175"/>
      <c r="AF184" s="175"/>
      <c r="AG184" s="175"/>
      <c r="AH184" s="175"/>
    </row>
    <row r="185" spans="1:34" ht="16.5" customHeight="1">
      <c r="A185" s="253"/>
      <c r="B185" s="257" t="s">
        <v>1550</v>
      </c>
      <c r="C185" s="258" t="s">
        <v>1551</v>
      </c>
      <c r="D185" s="259" t="s">
        <v>1552</v>
      </c>
      <c r="E185" s="259" t="s">
        <v>1553</v>
      </c>
      <c r="F185" s="109" t="s">
        <v>1554</v>
      </c>
      <c r="G185" s="173"/>
      <c r="H185" s="259" t="s">
        <v>1555</v>
      </c>
      <c r="I185" s="264" t="s">
        <v>1556</v>
      </c>
      <c r="J185" s="214"/>
      <c r="K185" s="214"/>
      <c r="L185" s="214"/>
      <c r="M185" s="214"/>
      <c r="N185" s="214"/>
      <c r="O185" s="214"/>
      <c r="P185" s="214"/>
      <c r="Q185" s="214"/>
      <c r="R185" s="214"/>
      <c r="S185" s="214"/>
      <c r="T185" s="214"/>
      <c r="U185" s="214"/>
      <c r="V185" s="214"/>
      <c r="W185" s="214"/>
      <c r="X185" s="215"/>
      <c r="Y185" s="175"/>
      <c r="Z185" s="175"/>
      <c r="AA185" s="175"/>
      <c r="AB185" s="175"/>
      <c r="AC185" s="175"/>
      <c r="AD185" s="175"/>
      <c r="AE185" s="175"/>
      <c r="AF185" s="175"/>
      <c r="AG185" s="175"/>
      <c r="AH185" s="175"/>
    </row>
    <row r="186" spans="1:34" ht="16.5" customHeight="1">
      <c r="A186" s="253"/>
      <c r="B186" s="219"/>
      <c r="C186" s="219"/>
      <c r="D186" s="219"/>
      <c r="E186" s="219"/>
      <c r="F186" s="109" t="s">
        <v>1557</v>
      </c>
      <c r="G186" s="124"/>
      <c r="H186" s="219"/>
      <c r="I186" s="124">
        <v>15</v>
      </c>
      <c r="J186" s="124">
        <v>14</v>
      </c>
      <c r="K186" s="124">
        <v>13</v>
      </c>
      <c r="L186" s="124">
        <v>12</v>
      </c>
      <c r="M186" s="124">
        <v>11</v>
      </c>
      <c r="N186" s="124">
        <v>10</v>
      </c>
      <c r="O186" s="124">
        <v>9</v>
      </c>
      <c r="P186" s="124">
        <v>8</v>
      </c>
      <c r="Q186" s="124">
        <v>7</v>
      </c>
      <c r="R186" s="124">
        <v>6</v>
      </c>
      <c r="S186" s="124">
        <v>5</v>
      </c>
      <c r="T186" s="124">
        <v>4</v>
      </c>
      <c r="U186" s="124">
        <v>3</v>
      </c>
      <c r="V186" s="124">
        <v>2</v>
      </c>
      <c r="W186" s="124">
        <v>1</v>
      </c>
      <c r="X186" s="124">
        <v>0</v>
      </c>
      <c r="Y186" s="175"/>
      <c r="Z186" s="175"/>
      <c r="AA186" s="175"/>
      <c r="AB186" s="175"/>
      <c r="AC186" s="175"/>
      <c r="AD186" s="175"/>
      <c r="AE186" s="175"/>
      <c r="AF186" s="175"/>
      <c r="AG186" s="175"/>
      <c r="AH186" s="175"/>
    </row>
    <row r="187" spans="1:34" ht="16.5" customHeight="1">
      <c r="A187" s="253"/>
      <c r="B187" s="110">
        <v>1</v>
      </c>
      <c r="C187" s="111" t="s">
        <v>1558</v>
      </c>
      <c r="D187" s="36" t="s">
        <v>1857</v>
      </c>
      <c r="E187" s="36" t="s">
        <v>1858</v>
      </c>
      <c r="F187" s="36" t="s">
        <v>1560</v>
      </c>
      <c r="G187" s="74"/>
      <c r="H187" s="36" t="s">
        <v>1859</v>
      </c>
      <c r="I187" s="73"/>
      <c r="J187" s="73"/>
      <c r="K187" s="73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175"/>
      <c r="Z187" s="175"/>
      <c r="AA187" s="175"/>
      <c r="AB187" s="175"/>
      <c r="AC187" s="175"/>
      <c r="AD187" s="175"/>
      <c r="AE187" s="175"/>
      <c r="AF187" s="175"/>
      <c r="AG187" s="175"/>
      <c r="AH187" s="175"/>
    </row>
    <row r="188" spans="1:34" ht="28.5" customHeight="1">
      <c r="A188" s="253"/>
      <c r="B188" s="110">
        <v>2</v>
      </c>
      <c r="C188" s="110" t="s">
        <v>1562</v>
      </c>
      <c r="D188" s="36" t="s">
        <v>1860</v>
      </c>
      <c r="E188" s="36" t="s">
        <v>1860</v>
      </c>
      <c r="F188" s="36" t="s">
        <v>1560</v>
      </c>
      <c r="G188" s="74"/>
      <c r="H188" s="36" t="s">
        <v>2065</v>
      </c>
      <c r="I188" s="73"/>
      <c r="J188" s="73"/>
      <c r="K188" s="73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175"/>
      <c r="Z188" s="175"/>
      <c r="AA188" s="175"/>
      <c r="AB188" s="175"/>
      <c r="AC188" s="175"/>
      <c r="AD188" s="175"/>
      <c r="AE188" s="175"/>
      <c r="AF188" s="175"/>
      <c r="AG188" s="175"/>
      <c r="AH188" s="175"/>
    </row>
    <row r="189" spans="1:34" ht="16.5" customHeight="1">
      <c r="A189" s="253"/>
      <c r="B189" s="110">
        <v>3</v>
      </c>
      <c r="C189" s="110" t="s">
        <v>1568</v>
      </c>
      <c r="D189" s="36" t="s">
        <v>1862</v>
      </c>
      <c r="E189" s="36" t="s">
        <v>1862</v>
      </c>
      <c r="F189" s="36" t="s">
        <v>1560</v>
      </c>
      <c r="G189" s="74"/>
      <c r="H189" s="36" t="s">
        <v>2066</v>
      </c>
      <c r="I189" s="73"/>
      <c r="J189" s="73"/>
      <c r="K189" s="73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175"/>
      <c r="Z189" s="175"/>
      <c r="AA189" s="175"/>
      <c r="AB189" s="175"/>
      <c r="AC189" s="175"/>
      <c r="AD189" s="175"/>
      <c r="AE189" s="175"/>
      <c r="AF189" s="175"/>
      <c r="AG189" s="175"/>
      <c r="AH189" s="175"/>
    </row>
    <row r="190" spans="1:34" ht="16.5" customHeight="1">
      <c r="A190" s="253"/>
      <c r="B190" s="110">
        <v>4</v>
      </c>
      <c r="C190" s="110" t="s">
        <v>1571</v>
      </c>
      <c r="D190" s="36" t="s">
        <v>1864</v>
      </c>
      <c r="E190" s="36" t="s">
        <v>1864</v>
      </c>
      <c r="F190" s="36" t="s">
        <v>1560</v>
      </c>
      <c r="G190" s="74"/>
      <c r="H190" s="36" t="s">
        <v>1865</v>
      </c>
      <c r="I190" s="73"/>
      <c r="J190" s="73"/>
      <c r="K190" s="73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175"/>
      <c r="Z190" s="175"/>
      <c r="AA190" s="175"/>
      <c r="AB190" s="175"/>
      <c r="AC190" s="175"/>
      <c r="AD190" s="175"/>
      <c r="AE190" s="175"/>
      <c r="AF190" s="175"/>
      <c r="AG190" s="175"/>
      <c r="AH190" s="175"/>
    </row>
    <row r="191" spans="1:34" ht="16.5" customHeight="1">
      <c r="A191" s="254"/>
      <c r="B191" s="110">
        <v>5</v>
      </c>
      <c r="C191" s="110" t="s">
        <v>1573</v>
      </c>
      <c r="D191" s="36" t="s">
        <v>1589</v>
      </c>
      <c r="E191" s="36" t="s">
        <v>1589</v>
      </c>
      <c r="F191" s="36" t="s">
        <v>1560</v>
      </c>
      <c r="G191" s="74"/>
      <c r="H191" s="36" t="s">
        <v>1589</v>
      </c>
      <c r="I191" s="73"/>
      <c r="J191" s="73"/>
      <c r="K191" s="73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175"/>
      <c r="Z191" s="175"/>
      <c r="AA191" s="175"/>
      <c r="AB191" s="175"/>
      <c r="AC191" s="175"/>
      <c r="AD191" s="175"/>
      <c r="AE191" s="175"/>
      <c r="AF191" s="175"/>
      <c r="AG191" s="175"/>
      <c r="AH191" s="175"/>
    </row>
    <row r="192" spans="1:34" ht="16.5" customHeight="1">
      <c r="A192" s="103"/>
      <c r="B192" s="103"/>
      <c r="C192" s="103"/>
      <c r="D192" s="103"/>
      <c r="E192" s="103"/>
      <c r="F192" s="103"/>
      <c r="G192" s="103"/>
      <c r="H192" s="103"/>
      <c r="I192" s="103"/>
      <c r="J192" s="103"/>
      <c r="K192" s="103"/>
      <c r="L192" s="103"/>
      <c r="M192" s="103"/>
      <c r="N192" s="103"/>
      <c r="O192" s="103"/>
      <c r="P192" s="103"/>
      <c r="Q192" s="103"/>
      <c r="R192" s="103"/>
      <c r="S192" s="103"/>
      <c r="T192" s="103"/>
      <c r="U192" s="103"/>
      <c r="V192" s="103"/>
      <c r="W192" s="103"/>
      <c r="X192" s="103"/>
      <c r="Y192" s="175"/>
      <c r="Z192" s="175"/>
      <c r="AA192" s="175"/>
      <c r="AB192" s="175"/>
      <c r="AC192" s="175"/>
      <c r="AD192" s="175"/>
      <c r="AE192" s="175"/>
      <c r="AF192" s="175"/>
      <c r="AG192" s="175"/>
      <c r="AH192" s="175"/>
    </row>
    <row r="193" spans="1:34" ht="16.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16"/>
      <c r="Y193" s="175"/>
      <c r="Z193" s="175"/>
      <c r="AA193" s="175"/>
      <c r="AB193" s="175"/>
      <c r="AC193" s="175"/>
      <c r="AD193" s="175"/>
      <c r="AE193" s="175"/>
      <c r="AF193" s="175"/>
      <c r="AG193" s="175"/>
      <c r="AH193" s="175"/>
    </row>
    <row r="194" spans="1:34" ht="16.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16"/>
      <c r="Y194" s="175"/>
      <c r="Z194" s="175"/>
      <c r="AA194" s="175"/>
      <c r="AB194" s="175"/>
      <c r="AC194" s="175"/>
      <c r="AD194" s="175"/>
      <c r="AE194" s="175"/>
      <c r="AF194" s="175"/>
      <c r="AG194" s="175"/>
      <c r="AH194" s="175"/>
    </row>
    <row r="195" spans="1:34" ht="16.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16"/>
      <c r="Y195" s="175"/>
      <c r="Z195" s="175"/>
      <c r="AA195" s="175"/>
      <c r="AB195" s="175"/>
      <c r="AC195" s="175"/>
      <c r="AD195" s="175"/>
      <c r="AE195" s="175"/>
      <c r="AF195" s="175"/>
      <c r="AG195" s="175"/>
      <c r="AH195" s="175"/>
    </row>
    <row r="196" spans="1:34" ht="16.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16"/>
      <c r="Y196" s="175"/>
      <c r="Z196" s="175"/>
      <c r="AA196" s="175"/>
      <c r="AB196" s="175"/>
      <c r="AC196" s="175"/>
      <c r="AD196" s="175"/>
      <c r="AE196" s="175"/>
      <c r="AF196" s="175"/>
      <c r="AG196" s="175"/>
      <c r="AH196" s="175"/>
    </row>
    <row r="197" spans="1:34" ht="16.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16"/>
      <c r="Y197" s="175"/>
      <c r="Z197" s="175"/>
      <c r="AA197" s="175"/>
      <c r="AB197" s="175"/>
      <c r="AC197" s="175"/>
      <c r="AD197" s="175"/>
      <c r="AE197" s="175"/>
      <c r="AF197" s="175"/>
      <c r="AG197" s="175"/>
      <c r="AH197" s="175"/>
    </row>
    <row r="198" spans="1:34" ht="16.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16"/>
      <c r="Y198" s="175"/>
      <c r="Z198" s="175"/>
      <c r="AA198" s="175"/>
      <c r="AB198" s="175"/>
      <c r="AC198" s="175"/>
      <c r="AD198" s="175"/>
      <c r="AE198" s="175"/>
      <c r="AF198" s="175"/>
      <c r="AG198" s="175"/>
      <c r="AH198" s="175"/>
    </row>
    <row r="199" spans="1:34" ht="16.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16"/>
      <c r="Y199" s="175"/>
      <c r="Z199" s="175"/>
      <c r="AA199" s="175"/>
      <c r="AB199" s="175"/>
      <c r="AC199" s="175"/>
      <c r="AD199" s="175"/>
      <c r="AE199" s="175"/>
      <c r="AF199" s="175"/>
      <c r="AG199" s="175"/>
      <c r="AH199" s="175"/>
    </row>
    <row r="200" spans="1:34" ht="16.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16"/>
      <c r="Y200" s="175"/>
      <c r="Z200" s="175"/>
      <c r="AA200" s="175"/>
      <c r="AB200" s="175"/>
      <c r="AC200" s="175"/>
      <c r="AD200" s="175"/>
      <c r="AE200" s="175"/>
      <c r="AF200" s="175"/>
      <c r="AG200" s="175"/>
      <c r="AH200" s="175"/>
    </row>
    <row r="201" spans="1:34" ht="16.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16"/>
      <c r="Y201" s="175"/>
      <c r="Z201" s="175"/>
      <c r="AA201" s="175"/>
      <c r="AB201" s="175"/>
      <c r="AC201" s="175"/>
      <c r="AD201" s="175"/>
      <c r="AE201" s="175"/>
      <c r="AF201" s="175"/>
      <c r="AG201" s="175"/>
      <c r="AH201" s="175"/>
    </row>
    <row r="202" spans="1:34" ht="16.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16"/>
      <c r="Y202" s="175"/>
      <c r="Z202" s="175"/>
      <c r="AA202" s="175"/>
      <c r="AB202" s="175"/>
      <c r="AC202" s="175"/>
      <c r="AD202" s="175"/>
      <c r="AE202" s="175"/>
      <c r="AF202" s="175"/>
      <c r="AG202" s="175"/>
      <c r="AH202" s="175"/>
    </row>
    <row r="203" spans="1:34" ht="16.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16"/>
      <c r="Y203" s="175"/>
      <c r="Z203" s="175"/>
      <c r="AA203" s="175"/>
      <c r="AB203" s="175"/>
      <c r="AC203" s="175"/>
      <c r="AD203" s="175"/>
      <c r="AE203" s="175"/>
      <c r="AF203" s="175"/>
      <c r="AG203" s="175"/>
      <c r="AH203" s="175"/>
    </row>
    <row r="204" spans="1:34" ht="16.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16"/>
      <c r="Y204" s="175"/>
      <c r="Z204" s="175"/>
      <c r="AA204" s="175"/>
      <c r="AB204" s="175"/>
      <c r="AC204" s="175"/>
      <c r="AD204" s="175"/>
      <c r="AE204" s="175"/>
      <c r="AF204" s="175"/>
      <c r="AG204" s="175"/>
      <c r="AH204" s="175"/>
    </row>
    <row r="205" spans="1:34" ht="16.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16"/>
      <c r="Y205" s="175"/>
      <c r="Z205" s="175"/>
      <c r="AA205" s="175"/>
      <c r="AB205" s="175"/>
      <c r="AC205" s="175"/>
      <c r="AD205" s="175"/>
      <c r="AE205" s="175"/>
      <c r="AF205" s="175"/>
      <c r="AG205" s="175"/>
      <c r="AH205" s="175"/>
    </row>
    <row r="206" spans="1:34" ht="16.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16"/>
      <c r="Y206" s="175"/>
      <c r="Z206" s="175"/>
      <c r="AA206" s="175"/>
      <c r="AB206" s="175"/>
      <c r="AC206" s="175"/>
      <c r="AD206" s="175"/>
      <c r="AE206" s="175"/>
      <c r="AF206" s="175"/>
      <c r="AG206" s="175"/>
      <c r="AH206" s="175"/>
    </row>
    <row r="207" spans="1:34" ht="16.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16"/>
      <c r="Y207" s="175"/>
      <c r="Z207" s="175"/>
      <c r="AA207" s="175"/>
      <c r="AB207" s="175"/>
      <c r="AC207" s="175"/>
      <c r="AD207" s="175"/>
      <c r="AE207" s="175"/>
      <c r="AF207" s="175"/>
      <c r="AG207" s="175"/>
      <c r="AH207" s="175"/>
    </row>
    <row r="208" spans="1:34" ht="16.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16"/>
      <c r="Y208" s="175"/>
      <c r="Z208" s="175"/>
      <c r="AA208" s="175"/>
      <c r="AB208" s="175"/>
      <c r="AC208" s="175"/>
      <c r="AD208" s="175"/>
      <c r="AE208" s="175"/>
      <c r="AF208" s="175"/>
      <c r="AG208" s="175"/>
      <c r="AH208" s="175"/>
    </row>
    <row r="209" spans="1:34" ht="16.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16"/>
      <c r="Y209" s="175"/>
      <c r="Z209" s="175"/>
      <c r="AA209" s="175"/>
      <c r="AB209" s="175"/>
      <c r="AC209" s="175"/>
      <c r="AD209" s="175"/>
      <c r="AE209" s="175"/>
      <c r="AF209" s="175"/>
      <c r="AG209" s="175"/>
      <c r="AH209" s="175"/>
    </row>
    <row r="210" spans="1:34" ht="16.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75"/>
      <c r="Z210" s="175"/>
      <c r="AA210" s="175"/>
      <c r="AB210" s="175"/>
      <c r="AC210" s="175"/>
      <c r="AD210" s="175"/>
      <c r="AE210" s="175"/>
      <c r="AF210" s="175"/>
      <c r="AG210" s="175"/>
      <c r="AH210" s="175"/>
    </row>
    <row r="211" spans="1:34" ht="16.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75"/>
      <c r="Z211" s="175"/>
      <c r="AA211" s="175"/>
      <c r="AB211" s="175"/>
      <c r="AC211" s="175"/>
      <c r="AD211" s="175"/>
      <c r="AE211" s="175"/>
      <c r="AF211" s="175"/>
      <c r="AG211" s="175"/>
      <c r="AH211" s="175"/>
    </row>
    <row r="212" spans="1:34" ht="16.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75"/>
      <c r="Z212" s="175"/>
      <c r="AA212" s="175"/>
      <c r="AB212" s="175"/>
      <c r="AC212" s="175"/>
      <c r="AD212" s="175"/>
      <c r="AE212" s="175"/>
      <c r="AF212" s="175"/>
      <c r="AG212" s="175"/>
      <c r="AH212" s="175"/>
    </row>
    <row r="213" spans="1:34" ht="16.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75"/>
      <c r="Z213" s="175"/>
      <c r="AA213" s="175"/>
      <c r="AB213" s="175"/>
      <c r="AC213" s="175"/>
      <c r="AD213" s="175"/>
      <c r="AE213" s="175"/>
      <c r="AF213" s="175"/>
      <c r="AG213" s="175"/>
      <c r="AH213" s="175"/>
    </row>
    <row r="214" spans="1:34" ht="16.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75"/>
      <c r="Z214" s="175"/>
      <c r="AA214" s="175"/>
      <c r="AB214" s="175"/>
      <c r="AC214" s="175"/>
      <c r="AD214" s="175"/>
      <c r="AE214" s="175"/>
      <c r="AF214" s="175"/>
      <c r="AG214" s="175"/>
      <c r="AH214" s="175"/>
    </row>
    <row r="215" spans="1:34" ht="16.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75"/>
      <c r="Z215" s="175"/>
      <c r="AA215" s="175"/>
      <c r="AB215" s="175"/>
      <c r="AC215" s="175"/>
      <c r="AD215" s="175"/>
      <c r="AE215" s="175"/>
      <c r="AF215" s="175"/>
      <c r="AG215" s="175"/>
      <c r="AH215" s="175"/>
    </row>
    <row r="216" spans="1:34" ht="16.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75"/>
      <c r="Z216" s="175"/>
      <c r="AA216" s="175"/>
      <c r="AB216" s="175"/>
      <c r="AC216" s="175"/>
      <c r="AD216" s="175"/>
      <c r="AE216" s="175"/>
      <c r="AF216" s="175"/>
      <c r="AG216" s="175"/>
      <c r="AH216" s="175"/>
    </row>
    <row r="217" spans="1:34" ht="16.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75"/>
      <c r="Z217" s="175"/>
      <c r="AA217" s="175"/>
      <c r="AB217" s="175"/>
      <c r="AC217" s="175"/>
      <c r="AD217" s="175"/>
      <c r="AE217" s="175"/>
      <c r="AF217" s="175"/>
      <c r="AG217" s="175"/>
      <c r="AH217" s="175"/>
    </row>
    <row r="218" spans="1:34" ht="16.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</row>
    <row r="219" spans="1:34" ht="16.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</row>
    <row r="220" spans="1:34" ht="16.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</row>
    <row r="221" spans="1:34" ht="16.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</row>
    <row r="222" spans="1:34" ht="16.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</row>
    <row r="223" spans="1:34" ht="16.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</row>
    <row r="224" spans="1:34" ht="16.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</row>
    <row r="225" spans="1:34" ht="16.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</row>
    <row r="226" spans="1:34" ht="16.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</row>
    <row r="227" spans="1:34" ht="16.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</row>
    <row r="228" spans="1:34" ht="16.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</row>
    <row r="229" spans="1:34" ht="16.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</row>
    <row r="230" spans="1:34" ht="16.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</row>
    <row r="231" spans="1:34" ht="16.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</row>
    <row r="232" spans="1:34" ht="16.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</row>
    <row r="233" spans="1:34" ht="16.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</row>
    <row r="234" spans="1:34" ht="16.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</row>
    <row r="235" spans="1:34" ht="16.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</row>
    <row r="236" spans="1:34" ht="16.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</row>
    <row r="237" spans="1:34" ht="16.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</row>
    <row r="238" spans="1:34" ht="16.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</row>
    <row r="239" spans="1:34" ht="16.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</row>
    <row r="240" spans="1:34" ht="16.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</row>
    <row r="241" spans="1:34" ht="16.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</row>
    <row r="242" spans="1:34" ht="16.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</row>
    <row r="243" spans="1:34" ht="16.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</row>
    <row r="244" spans="1:34" ht="16.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</row>
    <row r="245" spans="1:34" ht="16.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</row>
    <row r="246" spans="1:34" ht="16.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</row>
    <row r="247" spans="1:34" ht="16.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</row>
    <row r="248" spans="1:34" ht="16.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</row>
    <row r="249" spans="1:34" ht="16.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</row>
    <row r="250" spans="1:34" ht="16.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</row>
    <row r="251" spans="1:34" ht="15.7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</row>
    <row r="252" spans="1:34" ht="15.7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</row>
    <row r="253" spans="1:34" ht="15.7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</row>
    <row r="254" spans="1:34" ht="15.7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</row>
    <row r="255" spans="1:34" ht="15.7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</row>
    <row r="256" spans="1:34" ht="15.7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</row>
    <row r="257" spans="1:34" ht="15.7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</row>
    <row r="258" spans="1:34" ht="15.7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</row>
    <row r="259" spans="1:34" ht="15.7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</row>
    <row r="260" spans="1:34" ht="15.7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</row>
    <row r="261" spans="1:34" ht="15.7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</row>
    <row r="262" spans="1:34" ht="15.7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</row>
    <row r="263" spans="1:34" ht="15.7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</row>
    <row r="264" spans="1:34" ht="15.7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</row>
    <row r="265" spans="1:34" ht="15.7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</row>
    <row r="266" spans="1:34" ht="15.7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</row>
    <row r="267" spans="1:34" ht="15.7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</row>
    <row r="268" spans="1:34" ht="15.7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</row>
    <row r="269" spans="1:34" ht="15.7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</row>
    <row r="270" spans="1:34" ht="15.7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</row>
    <row r="271" spans="1:34" ht="15.7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</row>
    <row r="272" spans="1:34" ht="15.7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</row>
    <row r="273" spans="1:34" ht="15.7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</row>
    <row r="274" spans="1:34" ht="15.7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</row>
    <row r="275" spans="1:34" ht="15.7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</row>
    <row r="276" spans="1:34" ht="15.7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</row>
    <row r="277" spans="1:34" ht="15.7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</row>
    <row r="278" spans="1:34" ht="15.7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</row>
    <row r="279" spans="1:34" ht="15.7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</row>
    <row r="280" spans="1:34" ht="15.7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</row>
    <row r="281" spans="1:34" ht="15.7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</row>
    <row r="282" spans="1:34" ht="15.7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</row>
    <row r="283" spans="1:34" ht="15.7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</row>
    <row r="284" spans="1:34" ht="15.7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</row>
    <row r="285" spans="1:34" ht="15.7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</row>
    <row r="286" spans="1:34" ht="15.7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</row>
    <row r="287" spans="1:34" ht="15.7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</row>
    <row r="288" spans="1:34" ht="15.7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</row>
    <row r="289" spans="1:34" ht="15.7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</row>
    <row r="290" spans="1:34" ht="15.7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</row>
    <row r="291" spans="1:34" ht="15.7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</row>
    <row r="292" spans="1:34" ht="15.7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</row>
    <row r="293" spans="1:34" ht="15.7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</row>
    <row r="294" spans="1:34" ht="15.7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</row>
    <row r="295" spans="1:34" ht="15.7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</row>
    <row r="296" spans="1:34" ht="15.7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</row>
    <row r="297" spans="1:34" ht="15.7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</row>
    <row r="298" spans="1:34" ht="15.7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</row>
    <row r="299" spans="1:34" ht="15.7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</row>
    <row r="300" spans="1:34" ht="15.7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</row>
    <row r="301" spans="1:34" ht="15.7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</row>
    <row r="302" spans="1:34" ht="15.7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</row>
    <row r="303" spans="1:34" ht="15.7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</row>
    <row r="304" spans="1:34" ht="15.7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</row>
    <row r="305" spans="1:34" ht="15.7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</row>
    <row r="306" spans="1:34" ht="15.7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</row>
    <row r="307" spans="1:34" ht="15.7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</row>
    <row r="308" spans="1:34" ht="15.7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</row>
    <row r="309" spans="1:34" ht="15.7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</row>
    <row r="310" spans="1:34" ht="15.7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</row>
    <row r="311" spans="1:34" ht="15.7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</row>
    <row r="312" spans="1:34" ht="15.7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</row>
    <row r="313" spans="1:34" ht="15.7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</row>
    <row r="314" spans="1:34" ht="15.7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</row>
    <row r="315" spans="1:34" ht="15.7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</row>
    <row r="316" spans="1:34" ht="15.7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</row>
    <row r="317" spans="1:34" ht="15.7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</row>
    <row r="318" spans="1:34" ht="15.7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</row>
    <row r="319" spans="1:34" ht="15.7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</row>
    <row r="320" spans="1:34" ht="15.7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</row>
    <row r="321" spans="1:34" ht="15.7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</row>
    <row r="322" spans="1:34" ht="15.7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</row>
    <row r="323" spans="1:34" ht="15.7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</row>
    <row r="324" spans="1:34" ht="15.7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</row>
    <row r="325" spans="1:34" ht="15.7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</row>
    <row r="326" spans="1:34" ht="15.7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</row>
    <row r="327" spans="1:34" ht="15.7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</row>
    <row r="328" spans="1:34" ht="15.7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</row>
    <row r="329" spans="1:34" ht="15.7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</row>
    <row r="330" spans="1:34" ht="15.7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</row>
    <row r="331" spans="1:34" ht="15.7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</row>
    <row r="332" spans="1:34" ht="15.7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</row>
    <row r="333" spans="1:34" ht="15.7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</row>
    <row r="334" spans="1:34" ht="15.7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</row>
    <row r="335" spans="1:34" ht="15.7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</row>
    <row r="336" spans="1:34" ht="15.7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</row>
    <row r="337" spans="1:34" ht="15.7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</row>
    <row r="338" spans="1:34" ht="15.7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</row>
    <row r="339" spans="1:34" ht="15.7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</row>
    <row r="340" spans="1:34" ht="15.7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</row>
    <row r="341" spans="1:34" ht="15.7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</row>
    <row r="342" spans="1:34" ht="15.7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</row>
    <row r="343" spans="1:34" ht="15.7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</row>
    <row r="344" spans="1:34" ht="15.7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</row>
    <row r="345" spans="1:34" ht="15.7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</row>
    <row r="346" spans="1:34" ht="15.7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</row>
    <row r="347" spans="1:34" ht="15.7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</row>
    <row r="348" spans="1:34" ht="15.7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</row>
    <row r="349" spans="1:34" ht="15.7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</row>
    <row r="350" spans="1:34" ht="15.7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</row>
    <row r="351" spans="1:34" ht="15.7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</row>
    <row r="352" spans="1:34" ht="15.7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</row>
    <row r="353" spans="1:34" ht="15.7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</row>
    <row r="354" spans="1:34" ht="15.7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</row>
    <row r="355" spans="1:34" ht="15.7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</row>
    <row r="356" spans="1:34" ht="15.7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</row>
    <row r="357" spans="1:34" ht="15.7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</row>
    <row r="358" spans="1:34" ht="15.7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</row>
    <row r="359" spans="1:34" ht="15.7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</row>
    <row r="360" spans="1:34" ht="15.7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</row>
    <row r="361" spans="1:34" ht="15.7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</row>
    <row r="362" spans="1:34" ht="15.7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</row>
    <row r="363" spans="1:34" ht="15.7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</row>
    <row r="364" spans="1:34" ht="15.7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</row>
    <row r="365" spans="1:34" ht="15.7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</row>
    <row r="366" spans="1:34" ht="15.7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</row>
    <row r="367" spans="1:34" ht="15.7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</row>
    <row r="368" spans="1:34" ht="15.7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</row>
    <row r="369" spans="1:34" ht="15.7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</row>
    <row r="370" spans="1:34" ht="15.7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</row>
    <row r="371" spans="1:34" ht="15.7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</row>
    <row r="372" spans="1:34" ht="15.7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</row>
    <row r="373" spans="1:34" ht="15.7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</row>
    <row r="374" spans="1:34" ht="15.7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</row>
    <row r="375" spans="1:34" ht="15.7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</row>
    <row r="376" spans="1:34" ht="15.75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</row>
    <row r="377" spans="1:34" ht="15.75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</row>
    <row r="378" spans="1:34" ht="15.7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</row>
    <row r="379" spans="1:34" ht="15.75" customHeight="1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  <c r="AA379" s="82"/>
      <c r="AB379" s="82"/>
      <c r="AC379" s="82"/>
      <c r="AD379" s="82"/>
      <c r="AE379" s="82"/>
      <c r="AF379" s="82"/>
      <c r="AG379" s="82"/>
      <c r="AH379" s="82"/>
    </row>
    <row r="380" spans="1:34" ht="15.75" customHeight="1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  <c r="AA380" s="82"/>
      <c r="AB380" s="82"/>
      <c r="AC380" s="82"/>
      <c r="AD380" s="82"/>
      <c r="AE380" s="82"/>
      <c r="AF380" s="82"/>
      <c r="AG380" s="82"/>
      <c r="AH380" s="82"/>
    </row>
    <row r="381" spans="1:34" ht="15.75" customHeight="1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  <c r="AA381" s="82"/>
      <c r="AB381" s="82"/>
      <c r="AC381" s="82"/>
      <c r="AD381" s="82"/>
      <c r="AE381" s="82"/>
      <c r="AF381" s="82"/>
      <c r="AG381" s="82"/>
      <c r="AH381" s="82"/>
    </row>
    <row r="382" spans="1:34" ht="15.75" customHeight="1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  <c r="AA382" s="82"/>
      <c r="AB382" s="82"/>
      <c r="AC382" s="82"/>
      <c r="AD382" s="82"/>
      <c r="AE382" s="82"/>
      <c r="AF382" s="82"/>
      <c r="AG382" s="82"/>
      <c r="AH382" s="82"/>
    </row>
    <row r="383" spans="1:34" ht="15.75" customHeight="1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  <c r="AA383" s="82"/>
      <c r="AB383" s="82"/>
      <c r="AC383" s="82"/>
      <c r="AD383" s="82"/>
      <c r="AE383" s="82"/>
      <c r="AF383" s="82"/>
      <c r="AG383" s="82"/>
      <c r="AH383" s="82"/>
    </row>
    <row r="384" spans="1:34" ht="15.75" customHeight="1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  <c r="AA384" s="82"/>
      <c r="AB384" s="82"/>
      <c r="AC384" s="82"/>
      <c r="AD384" s="82"/>
      <c r="AE384" s="82"/>
      <c r="AF384" s="82"/>
      <c r="AG384" s="82"/>
      <c r="AH384" s="82"/>
    </row>
    <row r="385" spans="1:34" ht="15.75" customHeight="1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  <c r="AA385" s="82"/>
      <c r="AB385" s="82"/>
      <c r="AC385" s="82"/>
      <c r="AD385" s="82"/>
      <c r="AE385" s="82"/>
      <c r="AF385" s="82"/>
      <c r="AG385" s="82"/>
      <c r="AH385" s="82"/>
    </row>
    <row r="386" spans="1:34" ht="15.75" customHeight="1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  <c r="AA386" s="82"/>
      <c r="AB386" s="82"/>
      <c r="AC386" s="82"/>
      <c r="AD386" s="82"/>
      <c r="AE386" s="82"/>
      <c r="AF386" s="82"/>
      <c r="AG386" s="82"/>
      <c r="AH386" s="82"/>
    </row>
    <row r="387" spans="1:34" ht="15.75" customHeight="1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  <c r="AA387" s="82"/>
      <c r="AB387" s="82"/>
      <c r="AC387" s="82"/>
      <c r="AD387" s="82"/>
      <c r="AE387" s="82"/>
      <c r="AF387" s="82"/>
      <c r="AG387" s="82"/>
      <c r="AH387" s="82"/>
    </row>
    <row r="388" spans="1:34" ht="15.75" customHeight="1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  <c r="AA388" s="82"/>
      <c r="AB388" s="82"/>
      <c r="AC388" s="82"/>
      <c r="AD388" s="82"/>
      <c r="AE388" s="82"/>
      <c r="AF388" s="82"/>
      <c r="AG388" s="82"/>
      <c r="AH388" s="82"/>
    </row>
    <row r="389" spans="1:34" ht="15.75" customHeight="1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  <c r="AA389" s="82"/>
      <c r="AB389" s="82"/>
      <c r="AC389" s="82"/>
      <c r="AD389" s="82"/>
      <c r="AE389" s="82"/>
      <c r="AF389" s="82"/>
      <c r="AG389" s="82"/>
      <c r="AH389" s="82"/>
    </row>
    <row r="390" spans="1:34" ht="15.75" customHeight="1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  <c r="AA390" s="82"/>
      <c r="AB390" s="82"/>
      <c r="AC390" s="82"/>
      <c r="AD390" s="82"/>
      <c r="AE390" s="82"/>
      <c r="AF390" s="82"/>
      <c r="AG390" s="82"/>
      <c r="AH390" s="82"/>
    </row>
    <row r="391" spans="1:34" ht="15.75" customHeight="1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  <c r="AA391" s="82"/>
      <c r="AB391" s="82"/>
      <c r="AC391" s="82"/>
      <c r="AD391" s="82"/>
      <c r="AE391" s="82"/>
      <c r="AF391" s="82"/>
      <c r="AG391" s="82"/>
      <c r="AH391" s="82"/>
    </row>
    <row r="392" spans="1:34" ht="15.75" customHeight="1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  <c r="AA392" s="82"/>
      <c r="AB392" s="82"/>
      <c r="AC392" s="82"/>
      <c r="AD392" s="82"/>
      <c r="AE392" s="82"/>
      <c r="AF392" s="82"/>
      <c r="AG392" s="82"/>
      <c r="AH392" s="82"/>
    </row>
    <row r="393" spans="1:34" ht="15.75" customHeight="1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  <c r="AA393" s="82"/>
      <c r="AB393" s="82"/>
      <c r="AC393" s="82"/>
      <c r="AD393" s="82"/>
      <c r="AE393" s="82"/>
      <c r="AF393" s="82"/>
      <c r="AG393" s="82"/>
      <c r="AH393" s="82"/>
    </row>
    <row r="394" spans="1:34" ht="15.75" customHeight="1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  <c r="AA394" s="82"/>
      <c r="AB394" s="82"/>
      <c r="AC394" s="82"/>
      <c r="AD394" s="82"/>
      <c r="AE394" s="82"/>
      <c r="AF394" s="82"/>
      <c r="AG394" s="82"/>
      <c r="AH394" s="82"/>
    </row>
    <row r="395" spans="1:34" ht="15.75" customHeight="1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  <c r="AA395" s="82"/>
      <c r="AB395" s="82"/>
      <c r="AC395" s="82"/>
      <c r="AD395" s="82"/>
      <c r="AE395" s="82"/>
      <c r="AF395" s="82"/>
      <c r="AG395" s="82"/>
      <c r="AH395" s="82"/>
    </row>
    <row r="396" spans="1:34" ht="15.75" customHeight="1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  <c r="AA396" s="82"/>
      <c r="AB396" s="82"/>
      <c r="AC396" s="82"/>
      <c r="AD396" s="82"/>
      <c r="AE396" s="82"/>
      <c r="AF396" s="82"/>
      <c r="AG396" s="82"/>
      <c r="AH396" s="82"/>
    </row>
    <row r="397" spans="1:34" ht="15.75" customHeight="1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  <c r="AA397" s="82"/>
      <c r="AB397" s="82"/>
      <c r="AC397" s="82"/>
      <c r="AD397" s="82"/>
      <c r="AE397" s="82"/>
      <c r="AF397" s="82"/>
      <c r="AG397" s="82"/>
      <c r="AH397" s="82"/>
    </row>
    <row r="398" spans="1:34" ht="15.75" customHeight="1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  <c r="AA398" s="82"/>
      <c r="AB398" s="82"/>
      <c r="AC398" s="82"/>
      <c r="AD398" s="82"/>
      <c r="AE398" s="82"/>
      <c r="AF398" s="82"/>
      <c r="AG398" s="82"/>
      <c r="AH398" s="82"/>
    </row>
    <row r="399" spans="1:34" ht="15.75" customHeight="1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  <c r="AA399" s="82"/>
      <c r="AB399" s="82"/>
      <c r="AC399" s="82"/>
      <c r="AD399" s="82"/>
      <c r="AE399" s="82"/>
      <c r="AF399" s="82"/>
      <c r="AG399" s="82"/>
      <c r="AH399" s="82"/>
    </row>
    <row r="400" spans="1:34" ht="15.75" customHeight="1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  <c r="AA400" s="82"/>
      <c r="AB400" s="82"/>
      <c r="AC400" s="82"/>
      <c r="AD400" s="82"/>
      <c r="AE400" s="82"/>
      <c r="AF400" s="82"/>
      <c r="AG400" s="82"/>
      <c r="AH400" s="82"/>
    </row>
    <row r="401" spans="1:34" ht="15.75" customHeight="1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  <c r="AA401" s="82"/>
      <c r="AB401" s="82"/>
      <c r="AC401" s="82"/>
      <c r="AD401" s="82"/>
      <c r="AE401" s="82"/>
      <c r="AF401" s="82"/>
      <c r="AG401" s="82"/>
      <c r="AH401" s="82"/>
    </row>
    <row r="402" spans="1:34" ht="15.75" customHeight="1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  <c r="AA402" s="82"/>
      <c r="AB402" s="82"/>
      <c r="AC402" s="82"/>
      <c r="AD402" s="82"/>
      <c r="AE402" s="82"/>
      <c r="AF402" s="82"/>
      <c r="AG402" s="82"/>
      <c r="AH402" s="82"/>
    </row>
    <row r="403" spans="1:34" ht="15.75" customHeight="1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  <c r="AA403" s="82"/>
      <c r="AB403" s="82"/>
      <c r="AC403" s="82"/>
      <c r="AD403" s="82"/>
      <c r="AE403" s="82"/>
      <c r="AF403" s="82"/>
      <c r="AG403" s="82"/>
      <c r="AH403" s="82"/>
    </row>
    <row r="404" spans="1:34" ht="15.75" customHeight="1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  <c r="AA404" s="82"/>
      <c r="AB404" s="82"/>
      <c r="AC404" s="82"/>
      <c r="AD404" s="82"/>
      <c r="AE404" s="82"/>
      <c r="AF404" s="82"/>
      <c r="AG404" s="82"/>
      <c r="AH404" s="82"/>
    </row>
    <row r="405" spans="1:34" ht="15.75" customHeight="1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  <c r="AA405" s="82"/>
      <c r="AB405" s="82"/>
      <c r="AC405" s="82"/>
      <c r="AD405" s="82"/>
      <c r="AE405" s="82"/>
      <c r="AF405" s="82"/>
      <c r="AG405" s="82"/>
      <c r="AH405" s="82"/>
    </row>
    <row r="406" spans="1:34" ht="15.75" customHeight="1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  <c r="AA406" s="82"/>
      <c r="AB406" s="82"/>
      <c r="AC406" s="82"/>
      <c r="AD406" s="82"/>
      <c r="AE406" s="82"/>
      <c r="AF406" s="82"/>
      <c r="AG406" s="82"/>
      <c r="AH406" s="82"/>
    </row>
    <row r="407" spans="1:34" ht="15.75" customHeight="1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  <c r="AA407" s="82"/>
      <c r="AB407" s="82"/>
      <c r="AC407" s="82"/>
      <c r="AD407" s="82"/>
      <c r="AE407" s="82"/>
      <c r="AF407" s="82"/>
      <c r="AG407" s="82"/>
      <c r="AH407" s="82"/>
    </row>
    <row r="408" spans="1:34" ht="15.75" customHeight="1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  <c r="AA408" s="82"/>
      <c r="AB408" s="82"/>
      <c r="AC408" s="82"/>
      <c r="AD408" s="82"/>
      <c r="AE408" s="82"/>
      <c r="AF408" s="82"/>
      <c r="AG408" s="82"/>
      <c r="AH408" s="82"/>
    </row>
    <row r="409" spans="1:34" ht="15.75" customHeight="1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  <c r="AA409" s="82"/>
      <c r="AB409" s="82"/>
      <c r="AC409" s="82"/>
      <c r="AD409" s="82"/>
      <c r="AE409" s="82"/>
      <c r="AF409" s="82"/>
      <c r="AG409" s="82"/>
      <c r="AH409" s="82"/>
    </row>
    <row r="410" spans="1:34" ht="15.75" customHeight="1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  <c r="AA410" s="82"/>
      <c r="AB410" s="82"/>
      <c r="AC410" s="82"/>
      <c r="AD410" s="82"/>
      <c r="AE410" s="82"/>
      <c r="AF410" s="82"/>
      <c r="AG410" s="82"/>
      <c r="AH410" s="82"/>
    </row>
    <row r="411" spans="1:34" ht="15.75" customHeight="1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  <c r="AA411" s="82"/>
      <c r="AB411" s="82"/>
      <c r="AC411" s="82"/>
      <c r="AD411" s="82"/>
      <c r="AE411" s="82"/>
      <c r="AF411" s="82"/>
      <c r="AG411" s="82"/>
      <c r="AH411" s="82"/>
    </row>
    <row r="412" spans="1:34" ht="15.75" customHeight="1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  <c r="AA412" s="82"/>
      <c r="AB412" s="82"/>
      <c r="AC412" s="82"/>
      <c r="AD412" s="82"/>
      <c r="AE412" s="82"/>
      <c r="AF412" s="82"/>
      <c r="AG412" s="82"/>
      <c r="AH412" s="82"/>
    </row>
    <row r="413" spans="1:34" ht="15.75" customHeight="1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  <c r="AA413" s="82"/>
      <c r="AB413" s="82"/>
      <c r="AC413" s="82"/>
      <c r="AD413" s="82"/>
      <c r="AE413" s="82"/>
      <c r="AF413" s="82"/>
      <c r="AG413" s="82"/>
      <c r="AH413" s="82"/>
    </row>
    <row r="414" spans="1:34" ht="15.75" customHeight="1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  <c r="AA414" s="82"/>
      <c r="AB414" s="82"/>
      <c r="AC414" s="82"/>
      <c r="AD414" s="82"/>
      <c r="AE414" s="82"/>
      <c r="AF414" s="82"/>
      <c r="AG414" s="82"/>
      <c r="AH414" s="82"/>
    </row>
    <row r="415" spans="1:34" ht="15.75" customHeight="1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  <c r="AA415" s="82"/>
      <c r="AB415" s="82"/>
      <c r="AC415" s="82"/>
      <c r="AD415" s="82"/>
      <c r="AE415" s="82"/>
      <c r="AF415" s="82"/>
      <c r="AG415" s="82"/>
      <c r="AH415" s="82"/>
    </row>
    <row r="416" spans="1:34" ht="15.75" customHeight="1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  <c r="AA416" s="82"/>
      <c r="AB416" s="82"/>
      <c r="AC416" s="82"/>
      <c r="AD416" s="82"/>
      <c r="AE416" s="82"/>
      <c r="AF416" s="82"/>
      <c r="AG416" s="82"/>
      <c r="AH416" s="82"/>
    </row>
    <row r="417" spans="1:34" ht="15.75" customHeight="1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  <c r="AA417" s="82"/>
      <c r="AB417" s="82"/>
      <c r="AC417" s="82"/>
      <c r="AD417" s="82"/>
      <c r="AE417" s="82"/>
      <c r="AF417" s="82"/>
      <c r="AG417" s="82"/>
      <c r="AH417" s="82"/>
    </row>
    <row r="418" spans="1:34" ht="15.75" customHeight="1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  <c r="AA418" s="82"/>
      <c r="AB418" s="82"/>
      <c r="AC418" s="82"/>
      <c r="AD418" s="82"/>
      <c r="AE418" s="82"/>
      <c r="AF418" s="82"/>
      <c r="AG418" s="82"/>
      <c r="AH418" s="82"/>
    </row>
    <row r="419" spans="1:34" ht="15.75" customHeight="1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  <c r="AA419" s="82"/>
      <c r="AB419" s="82"/>
      <c r="AC419" s="82"/>
      <c r="AD419" s="82"/>
      <c r="AE419" s="82"/>
      <c r="AF419" s="82"/>
      <c r="AG419" s="82"/>
      <c r="AH419" s="82"/>
    </row>
    <row r="420" spans="1:34" ht="15.75" customHeight="1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  <c r="AA420" s="82"/>
      <c r="AB420" s="82"/>
      <c r="AC420" s="82"/>
      <c r="AD420" s="82"/>
      <c r="AE420" s="82"/>
      <c r="AF420" s="82"/>
      <c r="AG420" s="82"/>
      <c r="AH420" s="82"/>
    </row>
    <row r="421" spans="1:34" ht="15.75" customHeight="1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  <c r="AA421" s="82"/>
      <c r="AB421" s="82"/>
      <c r="AC421" s="82"/>
      <c r="AD421" s="82"/>
      <c r="AE421" s="82"/>
      <c r="AF421" s="82"/>
      <c r="AG421" s="82"/>
      <c r="AH421" s="82"/>
    </row>
    <row r="422" spans="1:34" ht="15.75" customHeight="1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  <c r="AA422" s="82"/>
      <c r="AB422" s="82"/>
      <c r="AC422" s="82"/>
      <c r="AD422" s="82"/>
      <c r="AE422" s="82"/>
      <c r="AF422" s="82"/>
      <c r="AG422" s="82"/>
      <c r="AH422" s="82"/>
    </row>
    <row r="423" spans="1:34" ht="15.75" customHeight="1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  <c r="AA423" s="82"/>
      <c r="AB423" s="82"/>
      <c r="AC423" s="82"/>
      <c r="AD423" s="82"/>
      <c r="AE423" s="82"/>
      <c r="AF423" s="82"/>
      <c r="AG423" s="82"/>
      <c r="AH423" s="82"/>
    </row>
    <row r="424" spans="1:34" ht="15.75" customHeight="1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  <c r="AA424" s="82"/>
      <c r="AB424" s="82"/>
      <c r="AC424" s="82"/>
      <c r="AD424" s="82"/>
      <c r="AE424" s="82"/>
      <c r="AF424" s="82"/>
      <c r="AG424" s="82"/>
      <c r="AH424" s="82"/>
    </row>
    <row r="425" spans="1:34" ht="15.75" customHeight="1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  <c r="AA425" s="82"/>
      <c r="AB425" s="82"/>
      <c r="AC425" s="82"/>
      <c r="AD425" s="82"/>
      <c r="AE425" s="82"/>
      <c r="AF425" s="82"/>
      <c r="AG425" s="82"/>
      <c r="AH425" s="82"/>
    </row>
    <row r="426" spans="1:34" ht="15.75" customHeight="1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  <c r="AA426" s="82"/>
      <c r="AB426" s="82"/>
      <c r="AC426" s="82"/>
      <c r="AD426" s="82"/>
      <c r="AE426" s="82"/>
      <c r="AF426" s="82"/>
      <c r="AG426" s="82"/>
      <c r="AH426" s="82"/>
    </row>
    <row r="427" spans="1:34" ht="15.75" customHeight="1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  <c r="AA427" s="82"/>
      <c r="AB427" s="82"/>
      <c r="AC427" s="82"/>
      <c r="AD427" s="82"/>
      <c r="AE427" s="82"/>
      <c r="AF427" s="82"/>
      <c r="AG427" s="82"/>
      <c r="AH427" s="82"/>
    </row>
    <row r="428" spans="1:34" ht="15.75" customHeight="1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  <c r="AA428" s="82"/>
      <c r="AB428" s="82"/>
      <c r="AC428" s="82"/>
      <c r="AD428" s="82"/>
      <c r="AE428" s="82"/>
      <c r="AF428" s="82"/>
      <c r="AG428" s="82"/>
      <c r="AH428" s="82"/>
    </row>
    <row r="429" spans="1:34" ht="15.75" customHeight="1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  <c r="AA429" s="82"/>
      <c r="AB429" s="82"/>
      <c r="AC429" s="82"/>
      <c r="AD429" s="82"/>
      <c r="AE429" s="82"/>
      <c r="AF429" s="82"/>
      <c r="AG429" s="82"/>
      <c r="AH429" s="82"/>
    </row>
    <row r="430" spans="1:34" ht="15.75" customHeight="1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  <c r="AA430" s="82"/>
      <c r="AB430" s="82"/>
      <c r="AC430" s="82"/>
      <c r="AD430" s="82"/>
      <c r="AE430" s="82"/>
      <c r="AF430" s="82"/>
      <c r="AG430" s="82"/>
      <c r="AH430" s="82"/>
    </row>
    <row r="431" spans="1:34" ht="15.75" customHeight="1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  <c r="AA431" s="82"/>
      <c r="AB431" s="82"/>
      <c r="AC431" s="82"/>
      <c r="AD431" s="82"/>
      <c r="AE431" s="82"/>
      <c r="AF431" s="82"/>
      <c r="AG431" s="82"/>
      <c r="AH431" s="82"/>
    </row>
    <row r="432" spans="1:34" ht="15.75" customHeight="1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  <c r="AA432" s="82"/>
      <c r="AB432" s="82"/>
      <c r="AC432" s="82"/>
      <c r="AD432" s="82"/>
      <c r="AE432" s="82"/>
      <c r="AF432" s="82"/>
      <c r="AG432" s="82"/>
      <c r="AH432" s="82"/>
    </row>
    <row r="433" spans="1:34" ht="15.75" customHeight="1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  <c r="AA433" s="82"/>
      <c r="AB433" s="82"/>
      <c r="AC433" s="82"/>
      <c r="AD433" s="82"/>
      <c r="AE433" s="82"/>
      <c r="AF433" s="82"/>
      <c r="AG433" s="82"/>
      <c r="AH433" s="82"/>
    </row>
    <row r="434" spans="1:34" ht="15.75" customHeight="1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  <c r="AA434" s="82"/>
      <c r="AB434" s="82"/>
      <c r="AC434" s="82"/>
      <c r="AD434" s="82"/>
      <c r="AE434" s="82"/>
      <c r="AF434" s="82"/>
      <c r="AG434" s="82"/>
      <c r="AH434" s="82"/>
    </row>
    <row r="435" spans="1:34" ht="15.75" customHeight="1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  <c r="AA435" s="82"/>
      <c r="AB435" s="82"/>
      <c r="AC435" s="82"/>
      <c r="AD435" s="82"/>
      <c r="AE435" s="82"/>
      <c r="AF435" s="82"/>
      <c r="AG435" s="82"/>
      <c r="AH435" s="82"/>
    </row>
    <row r="436" spans="1:34" ht="15.75" customHeight="1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  <c r="AA436" s="82"/>
      <c r="AB436" s="82"/>
      <c r="AC436" s="82"/>
      <c r="AD436" s="82"/>
      <c r="AE436" s="82"/>
      <c r="AF436" s="82"/>
      <c r="AG436" s="82"/>
      <c r="AH436" s="82"/>
    </row>
    <row r="437" spans="1:34" ht="15.75" customHeight="1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  <c r="AA437" s="82"/>
      <c r="AB437" s="82"/>
      <c r="AC437" s="82"/>
      <c r="AD437" s="82"/>
      <c r="AE437" s="82"/>
      <c r="AF437" s="82"/>
      <c r="AG437" s="82"/>
      <c r="AH437" s="82"/>
    </row>
    <row r="438" spans="1:34" ht="15.75" customHeight="1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  <c r="AA438" s="82"/>
      <c r="AB438" s="82"/>
      <c r="AC438" s="82"/>
      <c r="AD438" s="82"/>
      <c r="AE438" s="82"/>
      <c r="AF438" s="82"/>
      <c r="AG438" s="82"/>
      <c r="AH438" s="82"/>
    </row>
    <row r="439" spans="1:34" ht="15.75" customHeight="1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  <c r="AA439" s="82"/>
      <c r="AB439" s="82"/>
      <c r="AC439" s="82"/>
      <c r="AD439" s="82"/>
      <c r="AE439" s="82"/>
      <c r="AF439" s="82"/>
      <c r="AG439" s="82"/>
      <c r="AH439" s="82"/>
    </row>
    <row r="440" spans="1:34" ht="15.75" customHeight="1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  <c r="AA440" s="82"/>
      <c r="AB440" s="82"/>
      <c r="AC440" s="82"/>
      <c r="AD440" s="82"/>
      <c r="AE440" s="82"/>
      <c r="AF440" s="82"/>
      <c r="AG440" s="82"/>
      <c r="AH440" s="82"/>
    </row>
    <row r="441" spans="1:34" ht="15.75" customHeight="1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  <c r="AA441" s="82"/>
      <c r="AB441" s="82"/>
      <c r="AC441" s="82"/>
      <c r="AD441" s="82"/>
      <c r="AE441" s="82"/>
      <c r="AF441" s="82"/>
      <c r="AG441" s="82"/>
      <c r="AH441" s="82"/>
    </row>
    <row r="442" spans="1:34" ht="15.75" customHeight="1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  <c r="AA442" s="82"/>
      <c r="AB442" s="82"/>
      <c r="AC442" s="82"/>
      <c r="AD442" s="82"/>
      <c r="AE442" s="82"/>
      <c r="AF442" s="82"/>
      <c r="AG442" s="82"/>
      <c r="AH442" s="82"/>
    </row>
    <row r="443" spans="1:34" ht="15.75" customHeight="1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  <c r="AA443" s="82"/>
      <c r="AB443" s="82"/>
      <c r="AC443" s="82"/>
      <c r="AD443" s="82"/>
      <c r="AE443" s="82"/>
      <c r="AF443" s="82"/>
      <c r="AG443" s="82"/>
      <c r="AH443" s="82"/>
    </row>
    <row r="444" spans="1:34" ht="15.75" customHeight="1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  <c r="AA444" s="82"/>
      <c r="AB444" s="82"/>
      <c r="AC444" s="82"/>
      <c r="AD444" s="82"/>
      <c r="AE444" s="82"/>
      <c r="AF444" s="82"/>
      <c r="AG444" s="82"/>
      <c r="AH444" s="82"/>
    </row>
    <row r="445" spans="1:34" ht="15.75" customHeight="1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  <c r="AA445" s="82"/>
      <c r="AB445" s="82"/>
      <c r="AC445" s="82"/>
      <c r="AD445" s="82"/>
      <c r="AE445" s="82"/>
      <c r="AF445" s="82"/>
      <c r="AG445" s="82"/>
      <c r="AH445" s="82"/>
    </row>
    <row r="446" spans="1:34" ht="15.75" customHeight="1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  <c r="AA446" s="82"/>
      <c r="AB446" s="82"/>
      <c r="AC446" s="82"/>
      <c r="AD446" s="82"/>
      <c r="AE446" s="82"/>
      <c r="AF446" s="82"/>
      <c r="AG446" s="82"/>
      <c r="AH446" s="82"/>
    </row>
    <row r="447" spans="1:34" ht="15.75" customHeight="1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  <c r="AA447" s="82"/>
      <c r="AB447" s="82"/>
      <c r="AC447" s="82"/>
      <c r="AD447" s="82"/>
      <c r="AE447" s="82"/>
      <c r="AF447" s="82"/>
      <c r="AG447" s="82"/>
      <c r="AH447" s="82"/>
    </row>
    <row r="448" spans="1:34" ht="15.75" customHeight="1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  <c r="AA448" s="82"/>
      <c r="AB448" s="82"/>
      <c r="AC448" s="82"/>
      <c r="AD448" s="82"/>
      <c r="AE448" s="82"/>
      <c r="AF448" s="82"/>
      <c r="AG448" s="82"/>
      <c r="AH448" s="82"/>
    </row>
    <row r="449" spans="1:34" ht="15.75" customHeight="1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  <c r="AA449" s="82"/>
      <c r="AB449" s="82"/>
      <c r="AC449" s="82"/>
      <c r="AD449" s="82"/>
      <c r="AE449" s="82"/>
      <c r="AF449" s="82"/>
      <c r="AG449" s="82"/>
      <c r="AH449" s="82"/>
    </row>
    <row r="450" spans="1:34" ht="15.75" customHeight="1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  <c r="AA450" s="82"/>
      <c r="AB450" s="82"/>
      <c r="AC450" s="82"/>
      <c r="AD450" s="82"/>
      <c r="AE450" s="82"/>
      <c r="AF450" s="82"/>
      <c r="AG450" s="82"/>
      <c r="AH450" s="82"/>
    </row>
    <row r="451" spans="1:34" ht="15.75" customHeight="1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  <c r="AA451" s="82"/>
      <c r="AB451" s="82"/>
      <c r="AC451" s="82"/>
      <c r="AD451" s="82"/>
      <c r="AE451" s="82"/>
      <c r="AF451" s="82"/>
      <c r="AG451" s="82"/>
      <c r="AH451" s="82"/>
    </row>
    <row r="452" spans="1:34" ht="15.75" customHeight="1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  <c r="AA452" s="82"/>
      <c r="AB452" s="82"/>
      <c r="AC452" s="82"/>
      <c r="AD452" s="82"/>
      <c r="AE452" s="82"/>
      <c r="AF452" s="82"/>
      <c r="AG452" s="82"/>
      <c r="AH452" s="82"/>
    </row>
    <row r="453" spans="1:34" ht="15.75" customHeight="1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  <c r="AA453" s="82"/>
      <c r="AB453" s="82"/>
      <c r="AC453" s="82"/>
      <c r="AD453" s="82"/>
      <c r="AE453" s="82"/>
      <c r="AF453" s="82"/>
      <c r="AG453" s="82"/>
      <c r="AH453" s="82"/>
    </row>
    <row r="454" spans="1:34" ht="15.75" customHeight="1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  <c r="AA454" s="82"/>
      <c r="AB454" s="82"/>
      <c r="AC454" s="82"/>
      <c r="AD454" s="82"/>
      <c r="AE454" s="82"/>
      <c r="AF454" s="82"/>
      <c r="AG454" s="82"/>
      <c r="AH454" s="82"/>
    </row>
    <row r="455" spans="1:34" ht="15.75" customHeight="1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  <c r="AA455" s="82"/>
      <c r="AB455" s="82"/>
      <c r="AC455" s="82"/>
      <c r="AD455" s="82"/>
      <c r="AE455" s="82"/>
      <c r="AF455" s="82"/>
      <c r="AG455" s="82"/>
      <c r="AH455" s="82"/>
    </row>
    <row r="456" spans="1:34" ht="15.75" customHeight="1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  <c r="AA456" s="82"/>
      <c r="AB456" s="82"/>
      <c r="AC456" s="82"/>
      <c r="AD456" s="82"/>
      <c r="AE456" s="82"/>
      <c r="AF456" s="82"/>
      <c r="AG456" s="82"/>
      <c r="AH456" s="82"/>
    </row>
    <row r="457" spans="1:34" ht="15.75" customHeight="1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  <c r="AA457" s="82"/>
      <c r="AB457" s="82"/>
      <c r="AC457" s="82"/>
      <c r="AD457" s="82"/>
      <c r="AE457" s="82"/>
      <c r="AF457" s="82"/>
      <c r="AG457" s="82"/>
      <c r="AH457" s="82"/>
    </row>
    <row r="458" spans="1:34" ht="15.75" customHeight="1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  <c r="AA458" s="82"/>
      <c r="AB458" s="82"/>
      <c r="AC458" s="82"/>
      <c r="AD458" s="82"/>
      <c r="AE458" s="82"/>
      <c r="AF458" s="82"/>
      <c r="AG458" s="82"/>
      <c r="AH458" s="82"/>
    </row>
    <row r="459" spans="1:34" ht="15.75" customHeight="1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  <c r="AA459" s="82"/>
      <c r="AB459" s="82"/>
      <c r="AC459" s="82"/>
      <c r="AD459" s="82"/>
      <c r="AE459" s="82"/>
      <c r="AF459" s="82"/>
      <c r="AG459" s="82"/>
      <c r="AH459" s="82"/>
    </row>
    <row r="460" spans="1:34" ht="15.75" customHeight="1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  <c r="AA460" s="82"/>
      <c r="AB460" s="82"/>
      <c r="AC460" s="82"/>
      <c r="AD460" s="82"/>
      <c r="AE460" s="82"/>
      <c r="AF460" s="82"/>
      <c r="AG460" s="82"/>
      <c r="AH460" s="82"/>
    </row>
    <row r="461" spans="1:34" ht="15.75" customHeight="1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  <c r="AA461" s="82"/>
      <c r="AB461" s="82"/>
      <c r="AC461" s="82"/>
      <c r="AD461" s="82"/>
      <c r="AE461" s="82"/>
      <c r="AF461" s="82"/>
      <c r="AG461" s="82"/>
      <c r="AH461" s="82"/>
    </row>
    <row r="462" spans="1:34" ht="15.75" customHeight="1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  <c r="AA462" s="82"/>
      <c r="AB462" s="82"/>
      <c r="AC462" s="82"/>
      <c r="AD462" s="82"/>
      <c r="AE462" s="82"/>
      <c r="AF462" s="82"/>
      <c r="AG462" s="82"/>
      <c r="AH462" s="82"/>
    </row>
    <row r="463" spans="1:34" ht="15.75" customHeight="1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  <c r="AA463" s="82"/>
      <c r="AB463" s="82"/>
      <c r="AC463" s="82"/>
      <c r="AD463" s="82"/>
      <c r="AE463" s="82"/>
      <c r="AF463" s="82"/>
      <c r="AG463" s="82"/>
      <c r="AH463" s="82"/>
    </row>
    <row r="464" spans="1:34" ht="15.75" customHeight="1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  <c r="AA464" s="82"/>
      <c r="AB464" s="82"/>
      <c r="AC464" s="82"/>
      <c r="AD464" s="82"/>
      <c r="AE464" s="82"/>
      <c r="AF464" s="82"/>
      <c r="AG464" s="82"/>
      <c r="AH464" s="82"/>
    </row>
    <row r="465" spans="1:34" ht="15.75" customHeight="1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  <c r="AA465" s="82"/>
      <c r="AB465" s="82"/>
      <c r="AC465" s="82"/>
      <c r="AD465" s="82"/>
      <c r="AE465" s="82"/>
      <c r="AF465" s="82"/>
      <c r="AG465" s="82"/>
      <c r="AH465" s="82"/>
    </row>
    <row r="466" spans="1:34" ht="15.75" customHeight="1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  <c r="AA466" s="82"/>
      <c r="AB466" s="82"/>
      <c r="AC466" s="82"/>
      <c r="AD466" s="82"/>
      <c r="AE466" s="82"/>
      <c r="AF466" s="82"/>
      <c r="AG466" s="82"/>
      <c r="AH466" s="82"/>
    </row>
    <row r="467" spans="1:34" ht="15.75" customHeight="1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  <c r="AA467" s="82"/>
      <c r="AB467" s="82"/>
      <c r="AC467" s="82"/>
      <c r="AD467" s="82"/>
      <c r="AE467" s="82"/>
      <c r="AF467" s="82"/>
      <c r="AG467" s="82"/>
      <c r="AH467" s="82"/>
    </row>
    <row r="468" spans="1:34" ht="15.75" customHeight="1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  <c r="AA468" s="82"/>
      <c r="AB468" s="82"/>
      <c r="AC468" s="82"/>
      <c r="AD468" s="82"/>
      <c r="AE468" s="82"/>
      <c r="AF468" s="82"/>
      <c r="AG468" s="82"/>
      <c r="AH468" s="82"/>
    </row>
    <row r="469" spans="1:34" ht="15.75" customHeight="1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  <c r="AA469" s="82"/>
      <c r="AB469" s="82"/>
      <c r="AC469" s="82"/>
      <c r="AD469" s="82"/>
      <c r="AE469" s="82"/>
      <c r="AF469" s="82"/>
      <c r="AG469" s="82"/>
      <c r="AH469" s="82"/>
    </row>
    <row r="470" spans="1:34" ht="15.75" customHeight="1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  <c r="AA470" s="82"/>
      <c r="AB470" s="82"/>
      <c r="AC470" s="82"/>
      <c r="AD470" s="82"/>
      <c r="AE470" s="82"/>
      <c r="AF470" s="82"/>
      <c r="AG470" s="82"/>
      <c r="AH470" s="82"/>
    </row>
    <row r="471" spans="1:34" ht="15.75" customHeight="1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  <c r="AA471" s="82"/>
      <c r="AB471" s="82"/>
      <c r="AC471" s="82"/>
      <c r="AD471" s="82"/>
      <c r="AE471" s="82"/>
      <c r="AF471" s="82"/>
      <c r="AG471" s="82"/>
      <c r="AH471" s="82"/>
    </row>
    <row r="472" spans="1:34" ht="15.75" customHeight="1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  <c r="AA472" s="82"/>
      <c r="AB472" s="82"/>
      <c r="AC472" s="82"/>
      <c r="AD472" s="82"/>
      <c r="AE472" s="82"/>
      <c r="AF472" s="82"/>
      <c r="AG472" s="82"/>
      <c r="AH472" s="82"/>
    </row>
    <row r="473" spans="1:34" ht="15.75" customHeight="1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  <c r="AA473" s="82"/>
      <c r="AB473" s="82"/>
      <c r="AC473" s="82"/>
      <c r="AD473" s="82"/>
      <c r="AE473" s="82"/>
      <c r="AF473" s="82"/>
      <c r="AG473" s="82"/>
      <c r="AH473" s="82"/>
    </row>
    <row r="474" spans="1:34" ht="15.75" customHeight="1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  <c r="AA474" s="82"/>
      <c r="AB474" s="82"/>
      <c r="AC474" s="82"/>
      <c r="AD474" s="82"/>
      <c r="AE474" s="82"/>
      <c r="AF474" s="82"/>
      <c r="AG474" s="82"/>
      <c r="AH474" s="82"/>
    </row>
    <row r="475" spans="1:34" ht="15.75" customHeight="1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  <c r="AA475" s="82"/>
      <c r="AB475" s="82"/>
      <c r="AC475" s="82"/>
      <c r="AD475" s="82"/>
      <c r="AE475" s="82"/>
      <c r="AF475" s="82"/>
      <c r="AG475" s="82"/>
      <c r="AH475" s="82"/>
    </row>
    <row r="476" spans="1:34" ht="15.75" customHeight="1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  <c r="AA476" s="82"/>
      <c r="AB476" s="82"/>
      <c r="AC476" s="82"/>
      <c r="AD476" s="82"/>
      <c r="AE476" s="82"/>
      <c r="AF476" s="82"/>
      <c r="AG476" s="82"/>
      <c r="AH476" s="82"/>
    </row>
    <row r="477" spans="1:34" ht="15.75" customHeight="1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  <c r="AA477" s="82"/>
      <c r="AB477" s="82"/>
      <c r="AC477" s="82"/>
      <c r="AD477" s="82"/>
      <c r="AE477" s="82"/>
      <c r="AF477" s="82"/>
      <c r="AG477" s="82"/>
      <c r="AH477" s="82"/>
    </row>
    <row r="478" spans="1:34" ht="15.75" customHeight="1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  <c r="AA478" s="82"/>
      <c r="AB478" s="82"/>
      <c r="AC478" s="82"/>
      <c r="AD478" s="82"/>
      <c r="AE478" s="82"/>
      <c r="AF478" s="82"/>
      <c r="AG478" s="82"/>
      <c r="AH478" s="82"/>
    </row>
    <row r="479" spans="1:34" ht="15.75" customHeight="1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  <c r="AA479" s="82"/>
      <c r="AB479" s="82"/>
      <c r="AC479" s="82"/>
      <c r="AD479" s="82"/>
      <c r="AE479" s="82"/>
      <c r="AF479" s="82"/>
      <c r="AG479" s="82"/>
      <c r="AH479" s="82"/>
    </row>
    <row r="480" spans="1:34" ht="15.75" customHeight="1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  <c r="AA480" s="82"/>
      <c r="AB480" s="82"/>
      <c r="AC480" s="82"/>
      <c r="AD480" s="82"/>
      <c r="AE480" s="82"/>
      <c r="AF480" s="82"/>
      <c r="AG480" s="82"/>
      <c r="AH480" s="82"/>
    </row>
    <row r="481" spans="1:34" ht="15.75" customHeight="1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  <c r="AA481" s="82"/>
      <c r="AB481" s="82"/>
      <c r="AC481" s="82"/>
      <c r="AD481" s="82"/>
      <c r="AE481" s="82"/>
      <c r="AF481" s="82"/>
      <c r="AG481" s="82"/>
      <c r="AH481" s="82"/>
    </row>
    <row r="482" spans="1:34" ht="15.75" customHeight="1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  <c r="AA482" s="82"/>
      <c r="AB482" s="82"/>
      <c r="AC482" s="82"/>
      <c r="AD482" s="82"/>
      <c r="AE482" s="82"/>
      <c r="AF482" s="82"/>
      <c r="AG482" s="82"/>
      <c r="AH482" s="82"/>
    </row>
    <row r="483" spans="1:34" ht="15.75" customHeight="1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  <c r="AA483" s="82"/>
      <c r="AB483" s="82"/>
      <c r="AC483" s="82"/>
      <c r="AD483" s="82"/>
      <c r="AE483" s="82"/>
      <c r="AF483" s="82"/>
      <c r="AG483" s="82"/>
      <c r="AH483" s="82"/>
    </row>
    <row r="484" spans="1:34" ht="15.75" customHeight="1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  <c r="AA484" s="82"/>
      <c r="AB484" s="82"/>
      <c r="AC484" s="82"/>
      <c r="AD484" s="82"/>
      <c r="AE484" s="82"/>
      <c r="AF484" s="82"/>
      <c r="AG484" s="82"/>
      <c r="AH484" s="82"/>
    </row>
    <row r="485" spans="1:34" ht="15.75" customHeight="1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  <c r="AA485" s="82"/>
      <c r="AB485" s="82"/>
      <c r="AC485" s="82"/>
      <c r="AD485" s="82"/>
      <c r="AE485" s="82"/>
      <c r="AF485" s="82"/>
      <c r="AG485" s="82"/>
      <c r="AH485" s="82"/>
    </row>
    <row r="486" spans="1:34" ht="15.75" customHeight="1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  <c r="AA486" s="82"/>
      <c r="AB486" s="82"/>
      <c r="AC486" s="82"/>
      <c r="AD486" s="82"/>
      <c r="AE486" s="82"/>
      <c r="AF486" s="82"/>
      <c r="AG486" s="82"/>
      <c r="AH486" s="82"/>
    </row>
    <row r="487" spans="1:34" ht="15.75" customHeight="1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  <c r="AA487" s="82"/>
      <c r="AB487" s="82"/>
      <c r="AC487" s="82"/>
      <c r="AD487" s="82"/>
      <c r="AE487" s="82"/>
      <c r="AF487" s="82"/>
      <c r="AG487" s="82"/>
      <c r="AH487" s="82"/>
    </row>
    <row r="488" spans="1:34" ht="15.75" customHeight="1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  <c r="AA488" s="82"/>
      <c r="AB488" s="82"/>
      <c r="AC488" s="82"/>
      <c r="AD488" s="82"/>
      <c r="AE488" s="82"/>
      <c r="AF488" s="82"/>
      <c r="AG488" s="82"/>
      <c r="AH488" s="82"/>
    </row>
    <row r="489" spans="1:34" ht="15.75" customHeight="1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  <c r="AA489" s="82"/>
      <c r="AB489" s="82"/>
      <c r="AC489" s="82"/>
      <c r="AD489" s="82"/>
      <c r="AE489" s="82"/>
      <c r="AF489" s="82"/>
      <c r="AG489" s="82"/>
      <c r="AH489" s="82"/>
    </row>
    <row r="490" spans="1:34" ht="15.75" customHeight="1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  <c r="AA490" s="82"/>
      <c r="AB490" s="82"/>
      <c r="AC490" s="82"/>
      <c r="AD490" s="82"/>
      <c r="AE490" s="82"/>
      <c r="AF490" s="82"/>
      <c r="AG490" s="82"/>
      <c r="AH490" s="82"/>
    </row>
    <row r="491" spans="1:34" ht="15.75" customHeight="1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  <c r="AA491" s="82"/>
      <c r="AB491" s="82"/>
      <c r="AC491" s="82"/>
      <c r="AD491" s="82"/>
      <c r="AE491" s="82"/>
      <c r="AF491" s="82"/>
      <c r="AG491" s="82"/>
      <c r="AH491" s="82"/>
    </row>
    <row r="492" spans="1:34" ht="15.75" customHeight="1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  <c r="AA492" s="82"/>
      <c r="AB492" s="82"/>
      <c r="AC492" s="82"/>
      <c r="AD492" s="82"/>
      <c r="AE492" s="82"/>
      <c r="AF492" s="82"/>
      <c r="AG492" s="82"/>
      <c r="AH492" s="82"/>
    </row>
    <row r="493" spans="1:34" ht="15.75" customHeight="1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  <c r="AA493" s="82"/>
      <c r="AB493" s="82"/>
      <c r="AC493" s="82"/>
      <c r="AD493" s="82"/>
      <c r="AE493" s="82"/>
      <c r="AF493" s="82"/>
      <c r="AG493" s="82"/>
      <c r="AH493" s="82"/>
    </row>
    <row r="494" spans="1:34" ht="15.75" customHeight="1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  <c r="AA494" s="82"/>
      <c r="AB494" s="82"/>
      <c r="AC494" s="82"/>
      <c r="AD494" s="82"/>
      <c r="AE494" s="82"/>
      <c r="AF494" s="82"/>
      <c r="AG494" s="82"/>
      <c r="AH494" s="82"/>
    </row>
    <row r="495" spans="1:34" ht="15.75" customHeight="1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  <c r="AA495" s="82"/>
      <c r="AB495" s="82"/>
      <c r="AC495" s="82"/>
      <c r="AD495" s="82"/>
      <c r="AE495" s="82"/>
      <c r="AF495" s="82"/>
      <c r="AG495" s="82"/>
      <c r="AH495" s="82"/>
    </row>
    <row r="496" spans="1:34" ht="15.75" customHeight="1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  <c r="AA496" s="82"/>
      <c r="AB496" s="82"/>
      <c r="AC496" s="82"/>
      <c r="AD496" s="82"/>
      <c r="AE496" s="82"/>
      <c r="AF496" s="82"/>
      <c r="AG496" s="82"/>
      <c r="AH496" s="82"/>
    </row>
    <row r="497" spans="1:34" ht="15.75" customHeight="1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  <c r="AA497" s="82"/>
      <c r="AB497" s="82"/>
      <c r="AC497" s="82"/>
      <c r="AD497" s="82"/>
      <c r="AE497" s="82"/>
      <c r="AF497" s="82"/>
      <c r="AG497" s="82"/>
      <c r="AH497" s="82"/>
    </row>
    <row r="498" spans="1:34" ht="15.75" customHeight="1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  <c r="AA498" s="82"/>
      <c r="AB498" s="82"/>
      <c r="AC498" s="82"/>
      <c r="AD498" s="82"/>
      <c r="AE498" s="82"/>
      <c r="AF498" s="82"/>
      <c r="AG498" s="82"/>
      <c r="AH498" s="82"/>
    </row>
    <row r="499" spans="1:34" ht="15.75" customHeight="1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  <c r="AA499" s="82"/>
      <c r="AB499" s="82"/>
      <c r="AC499" s="82"/>
      <c r="AD499" s="82"/>
      <c r="AE499" s="82"/>
      <c r="AF499" s="82"/>
      <c r="AG499" s="82"/>
      <c r="AH499" s="82"/>
    </row>
    <row r="500" spans="1:34" ht="15.75" customHeight="1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  <c r="AA500" s="82"/>
      <c r="AB500" s="82"/>
      <c r="AC500" s="82"/>
      <c r="AD500" s="82"/>
      <c r="AE500" s="82"/>
      <c r="AF500" s="82"/>
      <c r="AG500" s="82"/>
      <c r="AH500" s="82"/>
    </row>
    <row r="501" spans="1:34" ht="15.75" customHeight="1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  <c r="AA501" s="82"/>
      <c r="AB501" s="82"/>
      <c r="AC501" s="82"/>
      <c r="AD501" s="82"/>
      <c r="AE501" s="82"/>
      <c r="AF501" s="82"/>
      <c r="AG501" s="82"/>
      <c r="AH501" s="82"/>
    </row>
    <row r="502" spans="1:34" ht="15.75" customHeight="1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  <c r="AA502" s="82"/>
      <c r="AB502" s="82"/>
      <c r="AC502" s="82"/>
      <c r="AD502" s="82"/>
      <c r="AE502" s="82"/>
      <c r="AF502" s="82"/>
      <c r="AG502" s="82"/>
      <c r="AH502" s="82"/>
    </row>
    <row r="503" spans="1:34" ht="15.75" customHeight="1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  <c r="AA503" s="82"/>
      <c r="AB503" s="82"/>
      <c r="AC503" s="82"/>
      <c r="AD503" s="82"/>
      <c r="AE503" s="82"/>
      <c r="AF503" s="82"/>
      <c r="AG503" s="82"/>
      <c r="AH503" s="82"/>
    </row>
    <row r="504" spans="1:34" ht="15.75" customHeight="1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  <c r="AA504" s="82"/>
      <c r="AB504" s="82"/>
      <c r="AC504" s="82"/>
      <c r="AD504" s="82"/>
      <c r="AE504" s="82"/>
      <c r="AF504" s="82"/>
      <c r="AG504" s="82"/>
      <c r="AH504" s="82"/>
    </row>
    <row r="505" spans="1:34" ht="15.75" customHeight="1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  <c r="AA505" s="82"/>
      <c r="AB505" s="82"/>
      <c r="AC505" s="82"/>
      <c r="AD505" s="82"/>
      <c r="AE505" s="82"/>
      <c r="AF505" s="82"/>
      <c r="AG505" s="82"/>
      <c r="AH505" s="82"/>
    </row>
    <row r="506" spans="1:34" ht="15.75" customHeight="1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  <c r="AA506" s="82"/>
      <c r="AB506" s="82"/>
      <c r="AC506" s="82"/>
      <c r="AD506" s="82"/>
      <c r="AE506" s="82"/>
      <c r="AF506" s="82"/>
      <c r="AG506" s="82"/>
      <c r="AH506" s="82"/>
    </row>
    <row r="507" spans="1:34" ht="15.75" customHeight="1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  <c r="AA507" s="82"/>
      <c r="AB507" s="82"/>
      <c r="AC507" s="82"/>
      <c r="AD507" s="82"/>
      <c r="AE507" s="82"/>
      <c r="AF507" s="82"/>
      <c r="AG507" s="82"/>
      <c r="AH507" s="82"/>
    </row>
    <row r="508" spans="1:34" ht="15.75" customHeight="1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  <c r="AA508" s="82"/>
      <c r="AB508" s="82"/>
      <c r="AC508" s="82"/>
      <c r="AD508" s="82"/>
      <c r="AE508" s="82"/>
      <c r="AF508" s="82"/>
      <c r="AG508" s="82"/>
      <c r="AH508" s="82"/>
    </row>
    <row r="509" spans="1:34" ht="15.75" customHeight="1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  <c r="AA509" s="82"/>
      <c r="AB509" s="82"/>
      <c r="AC509" s="82"/>
      <c r="AD509" s="82"/>
      <c r="AE509" s="82"/>
      <c r="AF509" s="82"/>
      <c r="AG509" s="82"/>
      <c r="AH509" s="82"/>
    </row>
    <row r="510" spans="1:34" ht="15.75" customHeight="1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  <c r="AA510" s="82"/>
      <c r="AB510" s="82"/>
      <c r="AC510" s="82"/>
      <c r="AD510" s="82"/>
      <c r="AE510" s="82"/>
      <c r="AF510" s="82"/>
      <c r="AG510" s="82"/>
      <c r="AH510" s="82"/>
    </row>
    <row r="511" spans="1:34" ht="15.75" customHeight="1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  <c r="AA511" s="82"/>
      <c r="AB511" s="82"/>
      <c r="AC511" s="82"/>
      <c r="AD511" s="82"/>
      <c r="AE511" s="82"/>
      <c r="AF511" s="82"/>
      <c r="AG511" s="82"/>
      <c r="AH511" s="82"/>
    </row>
    <row r="512" spans="1:34" ht="15.75" customHeight="1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  <c r="AA512" s="82"/>
      <c r="AB512" s="82"/>
      <c r="AC512" s="82"/>
      <c r="AD512" s="82"/>
      <c r="AE512" s="82"/>
      <c r="AF512" s="82"/>
      <c r="AG512" s="82"/>
      <c r="AH512" s="82"/>
    </row>
    <row r="513" spans="1:34" ht="15.75" customHeight="1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  <c r="AA513" s="82"/>
      <c r="AB513" s="82"/>
      <c r="AC513" s="82"/>
      <c r="AD513" s="82"/>
      <c r="AE513" s="82"/>
      <c r="AF513" s="82"/>
      <c r="AG513" s="82"/>
      <c r="AH513" s="82"/>
    </row>
    <row r="514" spans="1:34" ht="15.75" customHeight="1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  <c r="AA514" s="82"/>
      <c r="AB514" s="82"/>
      <c r="AC514" s="82"/>
      <c r="AD514" s="82"/>
      <c r="AE514" s="82"/>
      <c r="AF514" s="82"/>
      <c r="AG514" s="82"/>
      <c r="AH514" s="82"/>
    </row>
    <row r="515" spans="1:34" ht="15.75" customHeight="1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  <c r="AA515" s="82"/>
      <c r="AB515" s="82"/>
      <c r="AC515" s="82"/>
      <c r="AD515" s="82"/>
      <c r="AE515" s="82"/>
      <c r="AF515" s="82"/>
      <c r="AG515" s="82"/>
      <c r="AH515" s="82"/>
    </row>
    <row r="516" spans="1:34" ht="15.75" customHeight="1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  <c r="AA516" s="82"/>
      <c r="AB516" s="82"/>
      <c r="AC516" s="82"/>
      <c r="AD516" s="82"/>
      <c r="AE516" s="82"/>
      <c r="AF516" s="82"/>
      <c r="AG516" s="82"/>
      <c r="AH516" s="82"/>
    </row>
    <row r="517" spans="1:34" ht="15.75" customHeight="1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  <c r="AA517" s="82"/>
      <c r="AB517" s="82"/>
      <c r="AC517" s="82"/>
      <c r="AD517" s="82"/>
      <c r="AE517" s="82"/>
      <c r="AF517" s="82"/>
      <c r="AG517" s="82"/>
      <c r="AH517" s="82"/>
    </row>
    <row r="518" spans="1:34" ht="15.75" customHeight="1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  <c r="AA518" s="82"/>
      <c r="AB518" s="82"/>
      <c r="AC518" s="82"/>
      <c r="AD518" s="82"/>
      <c r="AE518" s="82"/>
      <c r="AF518" s="82"/>
      <c r="AG518" s="82"/>
      <c r="AH518" s="82"/>
    </row>
    <row r="519" spans="1:34" ht="15.75" customHeight="1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  <c r="AA519" s="82"/>
      <c r="AB519" s="82"/>
      <c r="AC519" s="82"/>
      <c r="AD519" s="82"/>
      <c r="AE519" s="82"/>
      <c r="AF519" s="82"/>
      <c r="AG519" s="82"/>
      <c r="AH519" s="82"/>
    </row>
    <row r="520" spans="1:34" ht="15.75" customHeight="1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  <c r="AA520" s="82"/>
      <c r="AB520" s="82"/>
      <c r="AC520" s="82"/>
      <c r="AD520" s="82"/>
      <c r="AE520" s="82"/>
      <c r="AF520" s="82"/>
      <c r="AG520" s="82"/>
      <c r="AH520" s="82"/>
    </row>
    <row r="521" spans="1:34" ht="15.75" customHeight="1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  <c r="AA521" s="82"/>
      <c r="AB521" s="82"/>
      <c r="AC521" s="82"/>
      <c r="AD521" s="82"/>
      <c r="AE521" s="82"/>
      <c r="AF521" s="82"/>
      <c r="AG521" s="82"/>
      <c r="AH521" s="82"/>
    </row>
    <row r="522" spans="1:34" ht="15.75" customHeight="1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  <c r="AA522" s="82"/>
      <c r="AB522" s="82"/>
      <c r="AC522" s="82"/>
      <c r="AD522" s="82"/>
      <c r="AE522" s="82"/>
      <c r="AF522" s="82"/>
      <c r="AG522" s="82"/>
      <c r="AH522" s="82"/>
    </row>
    <row r="523" spans="1:34" ht="15.75" customHeight="1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  <c r="AA523" s="82"/>
      <c r="AB523" s="82"/>
      <c r="AC523" s="82"/>
      <c r="AD523" s="82"/>
      <c r="AE523" s="82"/>
      <c r="AF523" s="82"/>
      <c r="AG523" s="82"/>
      <c r="AH523" s="82"/>
    </row>
    <row r="524" spans="1:34" ht="15.75" customHeight="1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  <c r="AA524" s="82"/>
      <c r="AB524" s="82"/>
      <c r="AC524" s="82"/>
      <c r="AD524" s="82"/>
      <c r="AE524" s="82"/>
      <c r="AF524" s="82"/>
      <c r="AG524" s="82"/>
      <c r="AH524" s="82"/>
    </row>
    <row r="525" spans="1:34" ht="15.75" customHeight="1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  <c r="AA525" s="82"/>
      <c r="AB525" s="82"/>
      <c r="AC525" s="82"/>
      <c r="AD525" s="82"/>
      <c r="AE525" s="82"/>
      <c r="AF525" s="82"/>
      <c r="AG525" s="82"/>
      <c r="AH525" s="82"/>
    </row>
    <row r="526" spans="1:34" ht="15.75" customHeight="1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  <c r="AA526" s="82"/>
      <c r="AB526" s="82"/>
      <c r="AC526" s="82"/>
      <c r="AD526" s="82"/>
      <c r="AE526" s="82"/>
      <c r="AF526" s="82"/>
      <c r="AG526" s="82"/>
      <c r="AH526" s="82"/>
    </row>
    <row r="527" spans="1:34" ht="15.75" customHeight="1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  <c r="AA527" s="82"/>
      <c r="AB527" s="82"/>
      <c r="AC527" s="82"/>
      <c r="AD527" s="82"/>
      <c r="AE527" s="82"/>
      <c r="AF527" s="82"/>
      <c r="AG527" s="82"/>
      <c r="AH527" s="82"/>
    </row>
    <row r="528" spans="1:34" ht="15.75" customHeight="1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  <c r="AA528" s="82"/>
      <c r="AB528" s="82"/>
      <c r="AC528" s="82"/>
      <c r="AD528" s="82"/>
      <c r="AE528" s="82"/>
      <c r="AF528" s="82"/>
      <c r="AG528" s="82"/>
      <c r="AH528" s="82"/>
    </row>
    <row r="529" spans="1:34" ht="15.75" customHeight="1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  <c r="AA529" s="82"/>
      <c r="AB529" s="82"/>
      <c r="AC529" s="82"/>
      <c r="AD529" s="82"/>
      <c r="AE529" s="82"/>
      <c r="AF529" s="82"/>
      <c r="AG529" s="82"/>
      <c r="AH529" s="82"/>
    </row>
    <row r="530" spans="1:34" ht="15.75" customHeight="1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  <c r="AA530" s="82"/>
      <c r="AB530" s="82"/>
      <c r="AC530" s="82"/>
      <c r="AD530" s="82"/>
      <c r="AE530" s="82"/>
      <c r="AF530" s="82"/>
      <c r="AG530" s="82"/>
      <c r="AH530" s="82"/>
    </row>
    <row r="531" spans="1:34" ht="15.75" customHeight="1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  <c r="AA531" s="82"/>
      <c r="AB531" s="82"/>
      <c r="AC531" s="82"/>
      <c r="AD531" s="82"/>
      <c r="AE531" s="82"/>
      <c r="AF531" s="82"/>
      <c r="AG531" s="82"/>
      <c r="AH531" s="82"/>
    </row>
    <row r="532" spans="1:34" ht="15.75" customHeight="1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  <c r="AA532" s="82"/>
      <c r="AB532" s="82"/>
      <c r="AC532" s="82"/>
      <c r="AD532" s="82"/>
      <c r="AE532" s="82"/>
      <c r="AF532" s="82"/>
      <c r="AG532" s="82"/>
      <c r="AH532" s="82"/>
    </row>
    <row r="533" spans="1:34" ht="15.75" customHeight="1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  <c r="AA533" s="82"/>
      <c r="AB533" s="82"/>
      <c r="AC533" s="82"/>
      <c r="AD533" s="82"/>
      <c r="AE533" s="82"/>
      <c r="AF533" s="82"/>
      <c r="AG533" s="82"/>
      <c r="AH533" s="82"/>
    </row>
    <row r="534" spans="1:34" ht="15.75" customHeight="1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  <c r="AA534" s="82"/>
      <c r="AB534" s="82"/>
      <c r="AC534" s="82"/>
      <c r="AD534" s="82"/>
      <c r="AE534" s="82"/>
      <c r="AF534" s="82"/>
      <c r="AG534" s="82"/>
      <c r="AH534" s="82"/>
    </row>
    <row r="535" spans="1:34" ht="15.75" customHeight="1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  <c r="AA535" s="82"/>
      <c r="AB535" s="82"/>
      <c r="AC535" s="82"/>
      <c r="AD535" s="82"/>
      <c r="AE535" s="82"/>
      <c r="AF535" s="82"/>
      <c r="AG535" s="82"/>
      <c r="AH535" s="82"/>
    </row>
    <row r="536" spans="1:34" ht="15.75" customHeight="1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  <c r="AA536" s="82"/>
      <c r="AB536" s="82"/>
      <c r="AC536" s="82"/>
      <c r="AD536" s="82"/>
      <c r="AE536" s="82"/>
      <c r="AF536" s="82"/>
      <c r="AG536" s="82"/>
      <c r="AH536" s="82"/>
    </row>
    <row r="537" spans="1:34" ht="15.75" customHeight="1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  <c r="AA537" s="82"/>
      <c r="AB537" s="82"/>
      <c r="AC537" s="82"/>
      <c r="AD537" s="82"/>
      <c r="AE537" s="82"/>
      <c r="AF537" s="82"/>
      <c r="AG537" s="82"/>
      <c r="AH537" s="82"/>
    </row>
    <row r="538" spans="1:34" ht="15.75" customHeight="1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  <c r="AA538" s="82"/>
      <c r="AB538" s="82"/>
      <c r="AC538" s="82"/>
      <c r="AD538" s="82"/>
      <c r="AE538" s="82"/>
      <c r="AF538" s="82"/>
      <c r="AG538" s="82"/>
      <c r="AH538" s="82"/>
    </row>
    <row r="539" spans="1:34" ht="15.75" customHeight="1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  <c r="AA539" s="82"/>
      <c r="AB539" s="82"/>
      <c r="AC539" s="82"/>
      <c r="AD539" s="82"/>
      <c r="AE539" s="82"/>
      <c r="AF539" s="82"/>
      <c r="AG539" s="82"/>
      <c r="AH539" s="82"/>
    </row>
    <row r="540" spans="1:34" ht="15.75" customHeight="1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  <c r="AA540" s="82"/>
      <c r="AB540" s="82"/>
      <c r="AC540" s="82"/>
      <c r="AD540" s="82"/>
      <c r="AE540" s="82"/>
      <c r="AF540" s="82"/>
      <c r="AG540" s="82"/>
      <c r="AH540" s="82"/>
    </row>
    <row r="541" spans="1:34" ht="15.75" customHeight="1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  <c r="AA541" s="82"/>
      <c r="AB541" s="82"/>
      <c r="AC541" s="82"/>
      <c r="AD541" s="82"/>
      <c r="AE541" s="82"/>
      <c r="AF541" s="82"/>
      <c r="AG541" s="82"/>
      <c r="AH541" s="82"/>
    </row>
    <row r="542" spans="1:34" ht="15.75" customHeight="1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  <c r="AA542" s="82"/>
      <c r="AB542" s="82"/>
      <c r="AC542" s="82"/>
      <c r="AD542" s="82"/>
      <c r="AE542" s="82"/>
      <c r="AF542" s="82"/>
      <c r="AG542" s="82"/>
      <c r="AH542" s="82"/>
    </row>
    <row r="543" spans="1:34" ht="15.75" customHeight="1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  <c r="AA543" s="82"/>
      <c r="AB543" s="82"/>
      <c r="AC543" s="82"/>
      <c r="AD543" s="82"/>
      <c r="AE543" s="82"/>
      <c r="AF543" s="82"/>
      <c r="AG543" s="82"/>
      <c r="AH543" s="82"/>
    </row>
    <row r="544" spans="1:34" ht="15.75" customHeight="1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  <c r="AA544" s="82"/>
      <c r="AB544" s="82"/>
      <c r="AC544" s="82"/>
      <c r="AD544" s="82"/>
      <c r="AE544" s="82"/>
      <c r="AF544" s="82"/>
      <c r="AG544" s="82"/>
      <c r="AH544" s="82"/>
    </row>
    <row r="545" spans="1:34" ht="15.75" customHeight="1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  <c r="AA545" s="82"/>
      <c r="AB545" s="82"/>
      <c r="AC545" s="82"/>
      <c r="AD545" s="82"/>
      <c r="AE545" s="82"/>
      <c r="AF545" s="82"/>
      <c r="AG545" s="82"/>
      <c r="AH545" s="82"/>
    </row>
    <row r="546" spans="1:34" ht="15.75" customHeight="1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  <c r="AA546" s="82"/>
      <c r="AB546" s="82"/>
      <c r="AC546" s="82"/>
      <c r="AD546" s="82"/>
      <c r="AE546" s="82"/>
      <c r="AF546" s="82"/>
      <c r="AG546" s="82"/>
      <c r="AH546" s="82"/>
    </row>
    <row r="547" spans="1:34" ht="15.75" customHeight="1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  <c r="AA547" s="82"/>
      <c r="AB547" s="82"/>
      <c r="AC547" s="82"/>
      <c r="AD547" s="82"/>
      <c r="AE547" s="82"/>
      <c r="AF547" s="82"/>
      <c r="AG547" s="82"/>
      <c r="AH547" s="82"/>
    </row>
    <row r="548" spans="1:34" ht="15.75" customHeight="1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  <c r="AA548" s="82"/>
      <c r="AB548" s="82"/>
      <c r="AC548" s="82"/>
      <c r="AD548" s="82"/>
      <c r="AE548" s="82"/>
      <c r="AF548" s="82"/>
      <c r="AG548" s="82"/>
      <c r="AH548" s="82"/>
    </row>
    <row r="549" spans="1:34" ht="15.75" customHeight="1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  <c r="AA549" s="82"/>
      <c r="AB549" s="82"/>
      <c r="AC549" s="82"/>
      <c r="AD549" s="82"/>
      <c r="AE549" s="82"/>
      <c r="AF549" s="82"/>
      <c r="AG549" s="82"/>
      <c r="AH549" s="82"/>
    </row>
    <row r="550" spans="1:34" ht="15.75" customHeight="1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  <c r="AA550" s="82"/>
      <c r="AB550" s="82"/>
      <c r="AC550" s="82"/>
      <c r="AD550" s="82"/>
      <c r="AE550" s="82"/>
      <c r="AF550" s="82"/>
      <c r="AG550" s="82"/>
      <c r="AH550" s="82"/>
    </row>
    <row r="551" spans="1:34" ht="15.75" customHeight="1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  <c r="AA551" s="82"/>
      <c r="AB551" s="82"/>
      <c r="AC551" s="82"/>
      <c r="AD551" s="82"/>
      <c r="AE551" s="82"/>
      <c r="AF551" s="82"/>
      <c r="AG551" s="82"/>
      <c r="AH551" s="82"/>
    </row>
    <row r="552" spans="1:34" ht="15.75" customHeight="1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  <c r="AA552" s="82"/>
      <c r="AB552" s="82"/>
      <c r="AC552" s="82"/>
      <c r="AD552" s="82"/>
      <c r="AE552" s="82"/>
      <c r="AF552" s="82"/>
      <c r="AG552" s="82"/>
      <c r="AH552" s="82"/>
    </row>
    <row r="553" spans="1:34" ht="15.75" customHeight="1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  <c r="AA553" s="82"/>
      <c r="AB553" s="82"/>
      <c r="AC553" s="82"/>
      <c r="AD553" s="82"/>
      <c r="AE553" s="82"/>
      <c r="AF553" s="82"/>
      <c r="AG553" s="82"/>
      <c r="AH553" s="82"/>
    </row>
    <row r="554" spans="1:34" ht="15.75" customHeight="1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  <c r="AA554" s="82"/>
      <c r="AB554" s="82"/>
      <c r="AC554" s="82"/>
      <c r="AD554" s="82"/>
      <c r="AE554" s="82"/>
      <c r="AF554" s="82"/>
      <c r="AG554" s="82"/>
      <c r="AH554" s="82"/>
    </row>
    <row r="555" spans="1:34" ht="15.75" customHeight="1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  <c r="AA555" s="82"/>
      <c r="AB555" s="82"/>
      <c r="AC555" s="82"/>
      <c r="AD555" s="82"/>
      <c r="AE555" s="82"/>
      <c r="AF555" s="82"/>
      <c r="AG555" s="82"/>
      <c r="AH555" s="82"/>
    </row>
    <row r="556" spans="1:34" ht="15.75" customHeight="1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  <c r="AA556" s="82"/>
      <c r="AB556" s="82"/>
      <c r="AC556" s="82"/>
      <c r="AD556" s="82"/>
      <c r="AE556" s="82"/>
      <c r="AF556" s="82"/>
      <c r="AG556" s="82"/>
      <c r="AH556" s="82"/>
    </row>
    <row r="557" spans="1:34" ht="15.75" customHeight="1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  <c r="AA557" s="82"/>
      <c r="AB557" s="82"/>
      <c r="AC557" s="82"/>
      <c r="AD557" s="82"/>
      <c r="AE557" s="82"/>
      <c r="AF557" s="82"/>
      <c r="AG557" s="82"/>
      <c r="AH557" s="82"/>
    </row>
    <row r="558" spans="1:34" ht="15.75" customHeight="1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  <c r="AA558" s="82"/>
      <c r="AB558" s="82"/>
      <c r="AC558" s="82"/>
      <c r="AD558" s="82"/>
      <c r="AE558" s="82"/>
      <c r="AF558" s="82"/>
      <c r="AG558" s="82"/>
      <c r="AH558" s="82"/>
    </row>
    <row r="559" spans="1:34" ht="15.75" customHeight="1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  <c r="AA559" s="82"/>
      <c r="AB559" s="82"/>
      <c r="AC559" s="82"/>
      <c r="AD559" s="82"/>
      <c r="AE559" s="82"/>
      <c r="AF559" s="82"/>
      <c r="AG559" s="82"/>
      <c r="AH559" s="82"/>
    </row>
    <row r="560" spans="1:34" ht="15.75" customHeight="1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  <c r="AA560" s="82"/>
      <c r="AB560" s="82"/>
      <c r="AC560" s="82"/>
      <c r="AD560" s="82"/>
      <c r="AE560" s="82"/>
      <c r="AF560" s="82"/>
      <c r="AG560" s="82"/>
      <c r="AH560" s="82"/>
    </row>
    <row r="561" spans="1:34" ht="15.75" customHeight="1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  <c r="AA561" s="82"/>
      <c r="AB561" s="82"/>
      <c r="AC561" s="82"/>
      <c r="AD561" s="82"/>
      <c r="AE561" s="82"/>
      <c r="AF561" s="82"/>
      <c r="AG561" s="82"/>
      <c r="AH561" s="82"/>
    </row>
    <row r="562" spans="1:34" ht="15.75" customHeight="1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  <c r="AA562" s="82"/>
      <c r="AB562" s="82"/>
      <c r="AC562" s="82"/>
      <c r="AD562" s="82"/>
      <c r="AE562" s="82"/>
      <c r="AF562" s="82"/>
      <c r="AG562" s="82"/>
      <c r="AH562" s="82"/>
    </row>
    <row r="563" spans="1:34" ht="15.75" customHeight="1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  <c r="AA563" s="82"/>
      <c r="AB563" s="82"/>
      <c r="AC563" s="82"/>
      <c r="AD563" s="82"/>
      <c r="AE563" s="82"/>
      <c r="AF563" s="82"/>
      <c r="AG563" s="82"/>
      <c r="AH563" s="82"/>
    </row>
    <row r="564" spans="1:34" ht="15.75" customHeight="1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  <c r="AA564" s="82"/>
      <c r="AB564" s="82"/>
      <c r="AC564" s="82"/>
      <c r="AD564" s="82"/>
      <c r="AE564" s="82"/>
      <c r="AF564" s="82"/>
      <c r="AG564" s="82"/>
      <c r="AH564" s="82"/>
    </row>
    <row r="565" spans="1:34" ht="15.75" customHeight="1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  <c r="AA565" s="82"/>
      <c r="AB565" s="82"/>
      <c r="AC565" s="82"/>
      <c r="AD565" s="82"/>
      <c r="AE565" s="82"/>
      <c r="AF565" s="82"/>
      <c r="AG565" s="82"/>
      <c r="AH565" s="82"/>
    </row>
    <row r="566" spans="1:34" ht="15.75" customHeight="1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  <c r="AA566" s="82"/>
      <c r="AB566" s="82"/>
      <c r="AC566" s="82"/>
      <c r="AD566" s="82"/>
      <c r="AE566" s="82"/>
      <c r="AF566" s="82"/>
      <c r="AG566" s="82"/>
      <c r="AH566" s="82"/>
    </row>
    <row r="567" spans="1:34" ht="15.75" customHeight="1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  <c r="AA567" s="82"/>
      <c r="AB567" s="82"/>
      <c r="AC567" s="82"/>
      <c r="AD567" s="82"/>
      <c r="AE567" s="82"/>
      <c r="AF567" s="82"/>
      <c r="AG567" s="82"/>
      <c r="AH567" s="82"/>
    </row>
    <row r="568" spans="1:34" ht="15.75" customHeight="1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  <c r="AA568" s="82"/>
      <c r="AB568" s="82"/>
      <c r="AC568" s="82"/>
      <c r="AD568" s="82"/>
      <c r="AE568" s="82"/>
      <c r="AF568" s="82"/>
      <c r="AG568" s="82"/>
      <c r="AH568" s="82"/>
    </row>
    <row r="569" spans="1:34" ht="15.75" customHeight="1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  <c r="AA569" s="82"/>
      <c r="AB569" s="82"/>
      <c r="AC569" s="82"/>
      <c r="AD569" s="82"/>
      <c r="AE569" s="82"/>
      <c r="AF569" s="82"/>
      <c r="AG569" s="82"/>
      <c r="AH569" s="82"/>
    </row>
    <row r="570" spans="1:34" ht="15.75" customHeight="1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  <c r="AA570" s="82"/>
      <c r="AB570" s="82"/>
      <c r="AC570" s="82"/>
      <c r="AD570" s="82"/>
      <c r="AE570" s="82"/>
      <c r="AF570" s="82"/>
      <c r="AG570" s="82"/>
      <c r="AH570" s="82"/>
    </row>
    <row r="571" spans="1:34" ht="15.75" customHeight="1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  <c r="AA571" s="82"/>
      <c r="AB571" s="82"/>
      <c r="AC571" s="82"/>
      <c r="AD571" s="82"/>
      <c r="AE571" s="82"/>
      <c r="AF571" s="82"/>
      <c r="AG571" s="82"/>
      <c r="AH571" s="82"/>
    </row>
    <row r="572" spans="1:34" ht="15.75" customHeight="1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  <c r="AA572" s="82"/>
      <c r="AB572" s="82"/>
      <c r="AC572" s="82"/>
      <c r="AD572" s="82"/>
      <c r="AE572" s="82"/>
      <c r="AF572" s="82"/>
      <c r="AG572" s="82"/>
      <c r="AH572" s="82"/>
    </row>
    <row r="573" spans="1:34" ht="15.75" customHeight="1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  <c r="AA573" s="82"/>
      <c r="AB573" s="82"/>
      <c r="AC573" s="82"/>
      <c r="AD573" s="82"/>
      <c r="AE573" s="82"/>
      <c r="AF573" s="82"/>
      <c r="AG573" s="82"/>
      <c r="AH573" s="82"/>
    </row>
    <row r="574" spans="1:34" ht="15.75" customHeight="1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  <c r="AA574" s="82"/>
      <c r="AB574" s="82"/>
      <c r="AC574" s="82"/>
      <c r="AD574" s="82"/>
      <c r="AE574" s="82"/>
      <c r="AF574" s="82"/>
      <c r="AG574" s="82"/>
      <c r="AH574" s="82"/>
    </row>
    <row r="575" spans="1:34" ht="15.75" customHeight="1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  <c r="AA575" s="82"/>
      <c r="AB575" s="82"/>
      <c r="AC575" s="82"/>
      <c r="AD575" s="82"/>
      <c r="AE575" s="82"/>
      <c r="AF575" s="82"/>
      <c r="AG575" s="82"/>
      <c r="AH575" s="82"/>
    </row>
    <row r="576" spans="1:34" ht="15.75" customHeight="1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  <c r="AA576" s="82"/>
      <c r="AB576" s="82"/>
      <c r="AC576" s="82"/>
      <c r="AD576" s="82"/>
      <c r="AE576" s="82"/>
      <c r="AF576" s="82"/>
      <c r="AG576" s="82"/>
      <c r="AH576" s="82"/>
    </row>
    <row r="577" spans="1:34" ht="15.75" customHeight="1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  <c r="AA577" s="82"/>
      <c r="AB577" s="82"/>
      <c r="AC577" s="82"/>
      <c r="AD577" s="82"/>
      <c r="AE577" s="82"/>
      <c r="AF577" s="82"/>
      <c r="AG577" s="82"/>
      <c r="AH577" s="82"/>
    </row>
    <row r="578" spans="1:34" ht="15.75" customHeight="1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  <c r="AA578" s="82"/>
      <c r="AB578" s="82"/>
      <c r="AC578" s="82"/>
      <c r="AD578" s="82"/>
      <c r="AE578" s="82"/>
      <c r="AF578" s="82"/>
      <c r="AG578" s="82"/>
      <c r="AH578" s="82"/>
    </row>
    <row r="579" spans="1:34" ht="15.75" customHeight="1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  <c r="AA579" s="82"/>
      <c r="AB579" s="82"/>
      <c r="AC579" s="82"/>
      <c r="AD579" s="82"/>
      <c r="AE579" s="82"/>
      <c r="AF579" s="82"/>
      <c r="AG579" s="82"/>
      <c r="AH579" s="82"/>
    </row>
    <row r="580" spans="1:34" ht="15.75" customHeight="1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  <c r="AA580" s="82"/>
      <c r="AB580" s="82"/>
      <c r="AC580" s="82"/>
      <c r="AD580" s="82"/>
      <c r="AE580" s="82"/>
      <c r="AF580" s="82"/>
      <c r="AG580" s="82"/>
      <c r="AH580" s="82"/>
    </row>
    <row r="581" spans="1:34" ht="15.75" customHeight="1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  <c r="AA581" s="82"/>
      <c r="AB581" s="82"/>
      <c r="AC581" s="82"/>
      <c r="AD581" s="82"/>
      <c r="AE581" s="82"/>
      <c r="AF581" s="82"/>
      <c r="AG581" s="82"/>
      <c r="AH581" s="82"/>
    </row>
    <row r="582" spans="1:34" ht="15.75" customHeight="1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  <c r="AA582" s="82"/>
      <c r="AB582" s="82"/>
      <c r="AC582" s="82"/>
      <c r="AD582" s="82"/>
      <c r="AE582" s="82"/>
      <c r="AF582" s="82"/>
      <c r="AG582" s="82"/>
      <c r="AH582" s="82"/>
    </row>
    <row r="583" spans="1:34" ht="15.75" customHeight="1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  <c r="AA583" s="82"/>
      <c r="AB583" s="82"/>
      <c r="AC583" s="82"/>
      <c r="AD583" s="82"/>
      <c r="AE583" s="82"/>
      <c r="AF583" s="82"/>
      <c r="AG583" s="82"/>
      <c r="AH583" s="82"/>
    </row>
    <row r="584" spans="1:34" ht="15.75" customHeight="1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  <c r="AA584" s="82"/>
      <c r="AB584" s="82"/>
      <c r="AC584" s="82"/>
      <c r="AD584" s="82"/>
      <c r="AE584" s="82"/>
      <c r="AF584" s="82"/>
      <c r="AG584" s="82"/>
      <c r="AH584" s="82"/>
    </row>
    <row r="585" spans="1:34" ht="15.75" customHeight="1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  <c r="AA585" s="82"/>
      <c r="AB585" s="82"/>
      <c r="AC585" s="82"/>
      <c r="AD585" s="82"/>
      <c r="AE585" s="82"/>
      <c r="AF585" s="82"/>
      <c r="AG585" s="82"/>
      <c r="AH585" s="82"/>
    </row>
    <row r="586" spans="1:34" ht="15.75" customHeight="1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  <c r="AA586" s="82"/>
      <c r="AB586" s="82"/>
      <c r="AC586" s="82"/>
      <c r="AD586" s="82"/>
      <c r="AE586" s="82"/>
      <c r="AF586" s="82"/>
      <c r="AG586" s="82"/>
      <c r="AH586" s="82"/>
    </row>
    <row r="587" spans="1:34" ht="15.75" customHeight="1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  <c r="AA587" s="82"/>
      <c r="AB587" s="82"/>
      <c r="AC587" s="82"/>
      <c r="AD587" s="82"/>
      <c r="AE587" s="82"/>
      <c r="AF587" s="82"/>
      <c r="AG587" s="82"/>
      <c r="AH587" s="82"/>
    </row>
    <row r="588" spans="1:34" ht="15.75" customHeight="1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  <c r="AA588" s="82"/>
      <c r="AB588" s="82"/>
      <c r="AC588" s="82"/>
      <c r="AD588" s="82"/>
      <c r="AE588" s="82"/>
      <c r="AF588" s="82"/>
      <c r="AG588" s="82"/>
      <c r="AH588" s="82"/>
    </row>
    <row r="589" spans="1:34" ht="15.75" customHeight="1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  <c r="AA589" s="82"/>
      <c r="AB589" s="82"/>
      <c r="AC589" s="82"/>
      <c r="AD589" s="82"/>
      <c r="AE589" s="82"/>
      <c r="AF589" s="82"/>
      <c r="AG589" s="82"/>
      <c r="AH589" s="82"/>
    </row>
    <row r="590" spans="1:34" ht="15.75" customHeight="1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  <c r="AA590" s="82"/>
      <c r="AB590" s="82"/>
      <c r="AC590" s="82"/>
      <c r="AD590" s="82"/>
      <c r="AE590" s="82"/>
      <c r="AF590" s="82"/>
      <c r="AG590" s="82"/>
      <c r="AH590" s="82"/>
    </row>
    <row r="591" spans="1:34" ht="15.75" customHeight="1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  <c r="AA591" s="82"/>
      <c r="AB591" s="82"/>
      <c r="AC591" s="82"/>
      <c r="AD591" s="82"/>
      <c r="AE591" s="82"/>
      <c r="AF591" s="82"/>
      <c r="AG591" s="82"/>
      <c r="AH591" s="82"/>
    </row>
    <row r="592" spans="1:34" ht="15.75" customHeight="1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  <c r="AA592" s="82"/>
      <c r="AB592" s="82"/>
      <c r="AC592" s="82"/>
      <c r="AD592" s="82"/>
      <c r="AE592" s="82"/>
      <c r="AF592" s="82"/>
      <c r="AG592" s="82"/>
      <c r="AH592" s="82"/>
    </row>
    <row r="593" spans="1:34" ht="15.75" customHeight="1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  <c r="AA593" s="82"/>
      <c r="AB593" s="82"/>
      <c r="AC593" s="82"/>
      <c r="AD593" s="82"/>
      <c r="AE593" s="82"/>
      <c r="AF593" s="82"/>
      <c r="AG593" s="82"/>
      <c r="AH593" s="82"/>
    </row>
    <row r="594" spans="1:34" ht="15.75" customHeight="1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  <c r="AA594" s="82"/>
      <c r="AB594" s="82"/>
      <c r="AC594" s="82"/>
      <c r="AD594" s="82"/>
      <c r="AE594" s="82"/>
      <c r="AF594" s="82"/>
      <c r="AG594" s="82"/>
      <c r="AH594" s="82"/>
    </row>
    <row r="595" spans="1:34" ht="15.75" customHeight="1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  <c r="AA595" s="82"/>
      <c r="AB595" s="82"/>
      <c r="AC595" s="82"/>
      <c r="AD595" s="82"/>
      <c r="AE595" s="82"/>
      <c r="AF595" s="82"/>
      <c r="AG595" s="82"/>
      <c r="AH595" s="82"/>
    </row>
    <row r="596" spans="1:34" ht="15.75" customHeight="1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  <c r="AA596" s="82"/>
      <c r="AB596" s="82"/>
      <c r="AC596" s="82"/>
      <c r="AD596" s="82"/>
      <c r="AE596" s="82"/>
      <c r="AF596" s="82"/>
      <c r="AG596" s="82"/>
      <c r="AH596" s="82"/>
    </row>
    <row r="597" spans="1:34" ht="15.75" customHeight="1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  <c r="AA597" s="82"/>
      <c r="AB597" s="82"/>
      <c r="AC597" s="82"/>
      <c r="AD597" s="82"/>
      <c r="AE597" s="82"/>
      <c r="AF597" s="82"/>
      <c r="AG597" s="82"/>
      <c r="AH597" s="82"/>
    </row>
    <row r="598" spans="1:34" ht="15.75" customHeight="1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  <c r="AA598" s="82"/>
      <c r="AB598" s="82"/>
      <c r="AC598" s="82"/>
      <c r="AD598" s="82"/>
      <c r="AE598" s="82"/>
      <c r="AF598" s="82"/>
      <c r="AG598" s="82"/>
      <c r="AH598" s="82"/>
    </row>
    <row r="599" spans="1:34" ht="15.75" customHeight="1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  <c r="AA599" s="82"/>
      <c r="AB599" s="82"/>
      <c r="AC599" s="82"/>
      <c r="AD599" s="82"/>
      <c r="AE599" s="82"/>
      <c r="AF599" s="82"/>
      <c r="AG599" s="82"/>
      <c r="AH599" s="82"/>
    </row>
    <row r="600" spans="1:34" ht="15.75" customHeight="1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  <c r="AA600" s="82"/>
      <c r="AB600" s="82"/>
      <c r="AC600" s="82"/>
      <c r="AD600" s="82"/>
      <c r="AE600" s="82"/>
      <c r="AF600" s="82"/>
      <c r="AG600" s="82"/>
      <c r="AH600" s="82"/>
    </row>
    <row r="601" spans="1:34" ht="15.75" customHeight="1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  <c r="AA601" s="82"/>
      <c r="AB601" s="82"/>
      <c r="AC601" s="82"/>
      <c r="AD601" s="82"/>
      <c r="AE601" s="82"/>
      <c r="AF601" s="82"/>
      <c r="AG601" s="82"/>
      <c r="AH601" s="82"/>
    </row>
    <row r="602" spans="1:34" ht="15.75" customHeight="1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  <c r="AA602" s="82"/>
      <c r="AB602" s="82"/>
      <c r="AC602" s="82"/>
      <c r="AD602" s="82"/>
      <c r="AE602" s="82"/>
      <c r="AF602" s="82"/>
      <c r="AG602" s="82"/>
      <c r="AH602" s="82"/>
    </row>
    <row r="603" spans="1:34" ht="15.75" customHeight="1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  <c r="AA603" s="82"/>
      <c r="AB603" s="82"/>
      <c r="AC603" s="82"/>
      <c r="AD603" s="82"/>
      <c r="AE603" s="82"/>
      <c r="AF603" s="82"/>
      <c r="AG603" s="82"/>
      <c r="AH603" s="82"/>
    </row>
    <row r="604" spans="1:34" ht="15.75" customHeight="1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  <c r="AA604" s="82"/>
      <c r="AB604" s="82"/>
      <c r="AC604" s="82"/>
      <c r="AD604" s="82"/>
      <c r="AE604" s="82"/>
      <c r="AF604" s="82"/>
      <c r="AG604" s="82"/>
      <c r="AH604" s="82"/>
    </row>
    <row r="605" spans="1:34" ht="15.75" customHeight="1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  <c r="AA605" s="82"/>
      <c r="AB605" s="82"/>
      <c r="AC605" s="82"/>
      <c r="AD605" s="82"/>
      <c r="AE605" s="82"/>
      <c r="AF605" s="82"/>
      <c r="AG605" s="82"/>
      <c r="AH605" s="82"/>
    </row>
    <row r="606" spans="1:34" ht="15.75" customHeight="1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  <c r="AA606" s="82"/>
      <c r="AB606" s="82"/>
      <c r="AC606" s="82"/>
      <c r="AD606" s="82"/>
      <c r="AE606" s="82"/>
      <c r="AF606" s="82"/>
      <c r="AG606" s="82"/>
      <c r="AH606" s="82"/>
    </row>
    <row r="607" spans="1:34" ht="15.75" customHeight="1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  <c r="AA607" s="82"/>
      <c r="AB607" s="82"/>
      <c r="AC607" s="82"/>
      <c r="AD607" s="82"/>
      <c r="AE607" s="82"/>
      <c r="AF607" s="82"/>
      <c r="AG607" s="82"/>
      <c r="AH607" s="82"/>
    </row>
    <row r="608" spans="1:34" ht="15.75" customHeight="1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  <c r="AA608" s="82"/>
      <c r="AB608" s="82"/>
      <c r="AC608" s="82"/>
      <c r="AD608" s="82"/>
      <c r="AE608" s="82"/>
      <c r="AF608" s="82"/>
      <c r="AG608" s="82"/>
      <c r="AH608" s="82"/>
    </row>
    <row r="609" spans="1:34" ht="15.75" customHeight="1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  <c r="AA609" s="82"/>
      <c r="AB609" s="82"/>
      <c r="AC609" s="82"/>
      <c r="AD609" s="82"/>
      <c r="AE609" s="82"/>
      <c r="AF609" s="82"/>
      <c r="AG609" s="82"/>
      <c r="AH609" s="82"/>
    </row>
    <row r="610" spans="1:34" ht="15.75" customHeight="1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  <c r="AA610" s="82"/>
      <c r="AB610" s="82"/>
      <c r="AC610" s="82"/>
      <c r="AD610" s="82"/>
      <c r="AE610" s="82"/>
      <c r="AF610" s="82"/>
      <c r="AG610" s="82"/>
      <c r="AH610" s="82"/>
    </row>
    <row r="611" spans="1:34" ht="15.75" customHeight="1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  <c r="AA611" s="82"/>
      <c r="AB611" s="82"/>
      <c r="AC611" s="82"/>
      <c r="AD611" s="82"/>
      <c r="AE611" s="82"/>
      <c r="AF611" s="82"/>
      <c r="AG611" s="82"/>
      <c r="AH611" s="82"/>
    </row>
    <row r="612" spans="1:34" ht="15.75" customHeight="1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  <c r="AA612" s="82"/>
      <c r="AB612" s="82"/>
      <c r="AC612" s="82"/>
      <c r="AD612" s="82"/>
      <c r="AE612" s="82"/>
      <c r="AF612" s="82"/>
      <c r="AG612" s="82"/>
      <c r="AH612" s="82"/>
    </row>
    <row r="613" spans="1:34" ht="15.75" customHeight="1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  <c r="AA613" s="82"/>
      <c r="AB613" s="82"/>
      <c r="AC613" s="82"/>
      <c r="AD613" s="82"/>
      <c r="AE613" s="82"/>
      <c r="AF613" s="82"/>
      <c r="AG613" s="82"/>
      <c r="AH613" s="82"/>
    </row>
    <row r="614" spans="1:34" ht="15.75" customHeight="1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  <c r="AA614" s="82"/>
      <c r="AB614" s="82"/>
      <c r="AC614" s="82"/>
      <c r="AD614" s="82"/>
      <c r="AE614" s="82"/>
      <c r="AF614" s="82"/>
      <c r="AG614" s="82"/>
      <c r="AH614" s="82"/>
    </row>
    <row r="615" spans="1:34" ht="15.75" customHeight="1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  <c r="AA615" s="82"/>
      <c r="AB615" s="82"/>
      <c r="AC615" s="82"/>
      <c r="AD615" s="82"/>
      <c r="AE615" s="82"/>
      <c r="AF615" s="82"/>
      <c r="AG615" s="82"/>
      <c r="AH615" s="82"/>
    </row>
    <row r="616" spans="1:34" ht="15.75" customHeight="1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  <c r="AA616" s="82"/>
      <c r="AB616" s="82"/>
      <c r="AC616" s="82"/>
      <c r="AD616" s="82"/>
      <c r="AE616" s="82"/>
      <c r="AF616" s="82"/>
      <c r="AG616" s="82"/>
      <c r="AH616" s="82"/>
    </row>
    <row r="617" spans="1:34" ht="15.75" customHeight="1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  <c r="AA617" s="82"/>
      <c r="AB617" s="82"/>
      <c r="AC617" s="82"/>
      <c r="AD617" s="82"/>
      <c r="AE617" s="82"/>
      <c r="AF617" s="82"/>
      <c r="AG617" s="82"/>
      <c r="AH617" s="82"/>
    </row>
    <row r="618" spans="1:34" ht="15.75" customHeight="1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  <c r="AA618" s="82"/>
      <c r="AB618" s="82"/>
      <c r="AC618" s="82"/>
      <c r="AD618" s="82"/>
      <c r="AE618" s="82"/>
      <c r="AF618" s="82"/>
      <c r="AG618" s="82"/>
      <c r="AH618" s="82"/>
    </row>
    <row r="619" spans="1:34" ht="15.75" customHeight="1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  <c r="AA619" s="82"/>
      <c r="AB619" s="82"/>
      <c r="AC619" s="82"/>
      <c r="AD619" s="82"/>
      <c r="AE619" s="82"/>
      <c r="AF619" s="82"/>
      <c r="AG619" s="82"/>
      <c r="AH619" s="82"/>
    </row>
    <row r="620" spans="1:34" ht="15.75" customHeight="1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  <c r="AA620" s="82"/>
      <c r="AB620" s="82"/>
      <c r="AC620" s="82"/>
      <c r="AD620" s="82"/>
      <c r="AE620" s="82"/>
      <c r="AF620" s="82"/>
      <c r="AG620" s="82"/>
      <c r="AH620" s="82"/>
    </row>
    <row r="621" spans="1:34" ht="15.75" customHeight="1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  <c r="AA621" s="82"/>
      <c r="AB621" s="82"/>
      <c r="AC621" s="82"/>
      <c r="AD621" s="82"/>
      <c r="AE621" s="82"/>
      <c r="AF621" s="82"/>
      <c r="AG621" s="82"/>
      <c r="AH621" s="82"/>
    </row>
    <row r="622" spans="1:34" ht="15.75" customHeight="1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  <c r="AA622" s="82"/>
      <c r="AB622" s="82"/>
      <c r="AC622" s="82"/>
      <c r="AD622" s="82"/>
      <c r="AE622" s="82"/>
      <c r="AF622" s="82"/>
      <c r="AG622" s="82"/>
      <c r="AH622" s="82"/>
    </row>
    <row r="623" spans="1:34" ht="15.75" customHeight="1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  <c r="AA623" s="82"/>
      <c r="AB623" s="82"/>
      <c r="AC623" s="82"/>
      <c r="AD623" s="82"/>
      <c r="AE623" s="82"/>
      <c r="AF623" s="82"/>
      <c r="AG623" s="82"/>
      <c r="AH623" s="82"/>
    </row>
    <row r="624" spans="1:34" ht="15.75" customHeight="1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  <c r="AA624" s="82"/>
      <c r="AB624" s="82"/>
      <c r="AC624" s="82"/>
      <c r="AD624" s="82"/>
      <c r="AE624" s="82"/>
      <c r="AF624" s="82"/>
      <c r="AG624" s="82"/>
      <c r="AH624" s="82"/>
    </row>
    <row r="625" spans="1:34" ht="15.75" customHeight="1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  <c r="AA625" s="82"/>
      <c r="AB625" s="82"/>
      <c r="AC625" s="82"/>
      <c r="AD625" s="82"/>
      <c r="AE625" s="82"/>
      <c r="AF625" s="82"/>
      <c r="AG625" s="82"/>
      <c r="AH625" s="82"/>
    </row>
    <row r="626" spans="1:34" ht="15.75" customHeight="1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  <c r="AA626" s="82"/>
      <c r="AB626" s="82"/>
      <c r="AC626" s="82"/>
      <c r="AD626" s="82"/>
      <c r="AE626" s="82"/>
      <c r="AF626" s="82"/>
      <c r="AG626" s="82"/>
      <c r="AH626" s="82"/>
    </row>
    <row r="627" spans="1:34" ht="15.75" customHeight="1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  <c r="AA627" s="82"/>
      <c r="AB627" s="82"/>
      <c r="AC627" s="82"/>
      <c r="AD627" s="82"/>
      <c r="AE627" s="82"/>
      <c r="AF627" s="82"/>
      <c r="AG627" s="82"/>
      <c r="AH627" s="82"/>
    </row>
    <row r="628" spans="1:34" ht="15.75" customHeight="1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  <c r="AA628" s="82"/>
      <c r="AB628" s="82"/>
      <c r="AC628" s="82"/>
      <c r="AD628" s="82"/>
      <c r="AE628" s="82"/>
      <c r="AF628" s="82"/>
      <c r="AG628" s="82"/>
      <c r="AH628" s="82"/>
    </row>
    <row r="629" spans="1:34" ht="15.75" customHeight="1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  <c r="AA629" s="82"/>
      <c r="AB629" s="82"/>
      <c r="AC629" s="82"/>
      <c r="AD629" s="82"/>
      <c r="AE629" s="82"/>
      <c r="AF629" s="82"/>
      <c r="AG629" s="82"/>
      <c r="AH629" s="82"/>
    </row>
    <row r="630" spans="1:34" ht="15.75" customHeight="1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  <c r="AA630" s="82"/>
      <c r="AB630" s="82"/>
      <c r="AC630" s="82"/>
      <c r="AD630" s="82"/>
      <c r="AE630" s="82"/>
      <c r="AF630" s="82"/>
      <c r="AG630" s="82"/>
      <c r="AH630" s="82"/>
    </row>
    <row r="631" spans="1:34" ht="15.75" customHeight="1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  <c r="AA631" s="82"/>
      <c r="AB631" s="82"/>
      <c r="AC631" s="82"/>
      <c r="AD631" s="82"/>
      <c r="AE631" s="82"/>
      <c r="AF631" s="82"/>
      <c r="AG631" s="82"/>
      <c r="AH631" s="82"/>
    </row>
    <row r="632" spans="1:34" ht="15.75" customHeight="1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  <c r="AA632" s="82"/>
      <c r="AB632" s="82"/>
      <c r="AC632" s="82"/>
      <c r="AD632" s="82"/>
      <c r="AE632" s="82"/>
      <c r="AF632" s="82"/>
      <c r="AG632" s="82"/>
      <c r="AH632" s="82"/>
    </row>
    <row r="633" spans="1:34" ht="15.75" customHeight="1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  <c r="AA633" s="82"/>
      <c r="AB633" s="82"/>
      <c r="AC633" s="82"/>
      <c r="AD633" s="82"/>
      <c r="AE633" s="82"/>
      <c r="AF633" s="82"/>
      <c r="AG633" s="82"/>
      <c r="AH633" s="82"/>
    </row>
    <row r="634" spans="1:34" ht="15.75" customHeight="1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  <c r="AA634" s="82"/>
      <c r="AB634" s="82"/>
      <c r="AC634" s="82"/>
      <c r="AD634" s="82"/>
      <c r="AE634" s="82"/>
      <c r="AF634" s="82"/>
      <c r="AG634" s="82"/>
      <c r="AH634" s="82"/>
    </row>
    <row r="635" spans="1:34" ht="15.75" customHeight="1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  <c r="AA635" s="82"/>
      <c r="AB635" s="82"/>
      <c r="AC635" s="82"/>
      <c r="AD635" s="82"/>
      <c r="AE635" s="82"/>
      <c r="AF635" s="82"/>
      <c r="AG635" s="82"/>
      <c r="AH635" s="82"/>
    </row>
    <row r="636" spans="1:34" ht="15.75" customHeight="1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  <c r="AA636" s="82"/>
      <c r="AB636" s="82"/>
      <c r="AC636" s="82"/>
      <c r="AD636" s="82"/>
      <c r="AE636" s="82"/>
      <c r="AF636" s="82"/>
      <c r="AG636" s="82"/>
      <c r="AH636" s="82"/>
    </row>
    <row r="637" spans="1:34" ht="15.75" customHeight="1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  <c r="AA637" s="82"/>
      <c r="AB637" s="82"/>
      <c r="AC637" s="82"/>
      <c r="AD637" s="82"/>
      <c r="AE637" s="82"/>
      <c r="AF637" s="82"/>
      <c r="AG637" s="82"/>
      <c r="AH637" s="82"/>
    </row>
    <row r="638" spans="1:34" ht="15.75" customHeight="1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  <c r="AA638" s="82"/>
      <c r="AB638" s="82"/>
      <c r="AC638" s="82"/>
      <c r="AD638" s="82"/>
      <c r="AE638" s="82"/>
      <c r="AF638" s="82"/>
      <c r="AG638" s="82"/>
      <c r="AH638" s="82"/>
    </row>
    <row r="639" spans="1:34" ht="15.75" customHeight="1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  <c r="AA639" s="82"/>
      <c r="AB639" s="82"/>
      <c r="AC639" s="82"/>
      <c r="AD639" s="82"/>
      <c r="AE639" s="82"/>
      <c r="AF639" s="82"/>
      <c r="AG639" s="82"/>
      <c r="AH639" s="82"/>
    </row>
    <row r="640" spans="1:34" ht="15.75" customHeight="1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  <c r="AA640" s="82"/>
      <c r="AB640" s="82"/>
      <c r="AC640" s="82"/>
      <c r="AD640" s="82"/>
      <c r="AE640" s="82"/>
      <c r="AF640" s="82"/>
      <c r="AG640" s="82"/>
      <c r="AH640" s="82"/>
    </row>
    <row r="641" spans="1:34" ht="15.75" customHeight="1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  <c r="AA641" s="82"/>
      <c r="AB641" s="82"/>
      <c r="AC641" s="82"/>
      <c r="AD641" s="82"/>
      <c r="AE641" s="82"/>
      <c r="AF641" s="82"/>
      <c r="AG641" s="82"/>
      <c r="AH641" s="82"/>
    </row>
    <row r="642" spans="1:34" ht="15.75" customHeight="1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  <c r="AA642" s="82"/>
      <c r="AB642" s="82"/>
      <c r="AC642" s="82"/>
      <c r="AD642" s="82"/>
      <c r="AE642" s="82"/>
      <c r="AF642" s="82"/>
      <c r="AG642" s="82"/>
      <c r="AH642" s="82"/>
    </row>
    <row r="643" spans="1:34" ht="15.75" customHeight="1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  <c r="AA643" s="82"/>
      <c r="AB643" s="82"/>
      <c r="AC643" s="82"/>
      <c r="AD643" s="82"/>
      <c r="AE643" s="82"/>
      <c r="AF643" s="82"/>
      <c r="AG643" s="82"/>
      <c r="AH643" s="82"/>
    </row>
    <row r="644" spans="1:34" ht="15.75" customHeight="1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  <c r="AA644" s="82"/>
      <c r="AB644" s="82"/>
      <c r="AC644" s="82"/>
      <c r="AD644" s="82"/>
      <c r="AE644" s="82"/>
      <c r="AF644" s="82"/>
      <c r="AG644" s="82"/>
      <c r="AH644" s="82"/>
    </row>
    <row r="645" spans="1:34" ht="15.75" customHeight="1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  <c r="AA645" s="82"/>
      <c r="AB645" s="82"/>
      <c r="AC645" s="82"/>
      <c r="AD645" s="82"/>
      <c r="AE645" s="82"/>
      <c r="AF645" s="82"/>
      <c r="AG645" s="82"/>
      <c r="AH645" s="82"/>
    </row>
    <row r="646" spans="1:34" ht="15.75" customHeight="1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  <c r="AA646" s="82"/>
      <c r="AB646" s="82"/>
      <c r="AC646" s="82"/>
      <c r="AD646" s="82"/>
      <c r="AE646" s="82"/>
      <c r="AF646" s="82"/>
      <c r="AG646" s="82"/>
      <c r="AH646" s="82"/>
    </row>
    <row r="647" spans="1:34" ht="15.75" customHeight="1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  <c r="AA647" s="82"/>
      <c r="AB647" s="82"/>
      <c r="AC647" s="82"/>
      <c r="AD647" s="82"/>
      <c r="AE647" s="82"/>
      <c r="AF647" s="82"/>
      <c r="AG647" s="82"/>
      <c r="AH647" s="82"/>
    </row>
    <row r="648" spans="1:34" ht="15.75" customHeight="1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  <c r="AA648" s="82"/>
      <c r="AB648" s="82"/>
      <c r="AC648" s="82"/>
      <c r="AD648" s="82"/>
      <c r="AE648" s="82"/>
      <c r="AF648" s="82"/>
      <c r="AG648" s="82"/>
      <c r="AH648" s="82"/>
    </row>
    <row r="649" spans="1:34" ht="15.75" customHeight="1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  <c r="AA649" s="82"/>
      <c r="AB649" s="82"/>
      <c r="AC649" s="82"/>
      <c r="AD649" s="82"/>
      <c r="AE649" s="82"/>
      <c r="AF649" s="82"/>
      <c r="AG649" s="82"/>
      <c r="AH649" s="82"/>
    </row>
    <row r="650" spans="1:34" ht="15.75" customHeight="1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  <c r="AA650" s="82"/>
      <c r="AB650" s="82"/>
      <c r="AC650" s="82"/>
      <c r="AD650" s="82"/>
      <c r="AE650" s="82"/>
      <c r="AF650" s="82"/>
      <c r="AG650" s="82"/>
      <c r="AH650" s="82"/>
    </row>
    <row r="651" spans="1:34" ht="15.75" customHeight="1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  <c r="AA651" s="82"/>
      <c r="AB651" s="82"/>
      <c r="AC651" s="82"/>
      <c r="AD651" s="82"/>
      <c r="AE651" s="82"/>
      <c r="AF651" s="82"/>
      <c r="AG651" s="82"/>
      <c r="AH651" s="82"/>
    </row>
    <row r="652" spans="1:34" ht="15.75" customHeight="1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  <c r="AA652" s="82"/>
      <c r="AB652" s="82"/>
      <c r="AC652" s="82"/>
      <c r="AD652" s="82"/>
      <c r="AE652" s="82"/>
      <c r="AF652" s="82"/>
      <c r="AG652" s="82"/>
      <c r="AH652" s="82"/>
    </row>
    <row r="653" spans="1:34" ht="15.75" customHeight="1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  <c r="AA653" s="82"/>
      <c r="AB653" s="82"/>
      <c r="AC653" s="82"/>
      <c r="AD653" s="82"/>
      <c r="AE653" s="82"/>
      <c r="AF653" s="82"/>
      <c r="AG653" s="82"/>
      <c r="AH653" s="82"/>
    </row>
    <row r="654" spans="1:34" ht="15.75" customHeight="1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  <c r="AA654" s="82"/>
      <c r="AB654" s="82"/>
      <c r="AC654" s="82"/>
      <c r="AD654" s="82"/>
      <c r="AE654" s="82"/>
      <c r="AF654" s="82"/>
      <c r="AG654" s="82"/>
      <c r="AH654" s="82"/>
    </row>
    <row r="655" spans="1:34" ht="15.75" customHeight="1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  <c r="AA655" s="82"/>
      <c r="AB655" s="82"/>
      <c r="AC655" s="82"/>
      <c r="AD655" s="82"/>
      <c r="AE655" s="82"/>
      <c r="AF655" s="82"/>
      <c r="AG655" s="82"/>
      <c r="AH655" s="82"/>
    </row>
    <row r="656" spans="1:34" ht="15.75" customHeight="1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  <c r="AA656" s="82"/>
      <c r="AB656" s="82"/>
      <c r="AC656" s="82"/>
      <c r="AD656" s="82"/>
      <c r="AE656" s="82"/>
      <c r="AF656" s="82"/>
      <c r="AG656" s="82"/>
      <c r="AH656" s="82"/>
    </row>
    <row r="657" spans="1:34" ht="15.75" customHeight="1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  <c r="AA657" s="82"/>
      <c r="AB657" s="82"/>
      <c r="AC657" s="82"/>
      <c r="AD657" s="82"/>
      <c r="AE657" s="82"/>
      <c r="AF657" s="82"/>
      <c r="AG657" s="82"/>
      <c r="AH657" s="82"/>
    </row>
    <row r="658" spans="1:34" ht="15.75" customHeight="1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  <c r="AA658" s="82"/>
      <c r="AB658" s="82"/>
      <c r="AC658" s="82"/>
      <c r="AD658" s="82"/>
      <c r="AE658" s="82"/>
      <c r="AF658" s="82"/>
      <c r="AG658" s="82"/>
      <c r="AH658" s="82"/>
    </row>
    <row r="659" spans="1:34" ht="15.75" customHeight="1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  <c r="AA659" s="82"/>
      <c r="AB659" s="82"/>
      <c r="AC659" s="82"/>
      <c r="AD659" s="82"/>
      <c r="AE659" s="82"/>
      <c r="AF659" s="82"/>
      <c r="AG659" s="82"/>
      <c r="AH659" s="82"/>
    </row>
    <row r="660" spans="1:34" ht="15.75" customHeight="1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  <c r="AA660" s="82"/>
      <c r="AB660" s="82"/>
      <c r="AC660" s="82"/>
      <c r="AD660" s="82"/>
      <c r="AE660" s="82"/>
      <c r="AF660" s="82"/>
      <c r="AG660" s="82"/>
      <c r="AH660" s="82"/>
    </row>
    <row r="661" spans="1:34" ht="15.75" customHeight="1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  <c r="AA661" s="82"/>
      <c r="AB661" s="82"/>
      <c r="AC661" s="82"/>
      <c r="AD661" s="82"/>
      <c r="AE661" s="82"/>
      <c r="AF661" s="82"/>
      <c r="AG661" s="82"/>
      <c r="AH661" s="82"/>
    </row>
    <row r="662" spans="1:34" ht="15.75" customHeight="1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  <c r="AA662" s="82"/>
      <c r="AB662" s="82"/>
      <c r="AC662" s="82"/>
      <c r="AD662" s="82"/>
      <c r="AE662" s="82"/>
      <c r="AF662" s="82"/>
      <c r="AG662" s="82"/>
      <c r="AH662" s="82"/>
    </row>
    <row r="663" spans="1:34" ht="15.75" customHeight="1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  <c r="AA663" s="82"/>
      <c r="AB663" s="82"/>
      <c r="AC663" s="82"/>
      <c r="AD663" s="82"/>
      <c r="AE663" s="82"/>
      <c r="AF663" s="82"/>
      <c r="AG663" s="82"/>
      <c r="AH663" s="82"/>
    </row>
    <row r="664" spans="1:34" ht="15.75" customHeight="1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  <c r="AA664" s="82"/>
      <c r="AB664" s="82"/>
      <c r="AC664" s="82"/>
      <c r="AD664" s="82"/>
      <c r="AE664" s="82"/>
      <c r="AF664" s="82"/>
      <c r="AG664" s="82"/>
      <c r="AH664" s="82"/>
    </row>
    <row r="665" spans="1:34" ht="15.75" customHeight="1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  <c r="AA665" s="82"/>
      <c r="AB665" s="82"/>
      <c r="AC665" s="82"/>
      <c r="AD665" s="82"/>
      <c r="AE665" s="82"/>
      <c r="AF665" s="82"/>
      <c r="AG665" s="82"/>
      <c r="AH665" s="82"/>
    </row>
    <row r="666" spans="1:34" ht="15.75" customHeight="1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  <c r="AA666" s="82"/>
      <c r="AB666" s="82"/>
      <c r="AC666" s="82"/>
      <c r="AD666" s="82"/>
      <c r="AE666" s="82"/>
      <c r="AF666" s="82"/>
      <c r="AG666" s="82"/>
      <c r="AH666" s="82"/>
    </row>
    <row r="667" spans="1:34" ht="15.75" customHeight="1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  <c r="AA667" s="82"/>
      <c r="AB667" s="82"/>
      <c r="AC667" s="82"/>
      <c r="AD667" s="82"/>
      <c r="AE667" s="82"/>
      <c r="AF667" s="82"/>
      <c r="AG667" s="82"/>
      <c r="AH667" s="82"/>
    </row>
    <row r="668" spans="1:34" ht="15.75" customHeight="1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  <c r="AA668" s="82"/>
      <c r="AB668" s="82"/>
      <c r="AC668" s="82"/>
      <c r="AD668" s="82"/>
      <c r="AE668" s="82"/>
      <c r="AF668" s="82"/>
      <c r="AG668" s="82"/>
      <c r="AH668" s="82"/>
    </row>
    <row r="669" spans="1:34" ht="15.75" customHeight="1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  <c r="AA669" s="82"/>
      <c r="AB669" s="82"/>
      <c r="AC669" s="82"/>
      <c r="AD669" s="82"/>
      <c r="AE669" s="82"/>
      <c r="AF669" s="82"/>
      <c r="AG669" s="82"/>
      <c r="AH669" s="82"/>
    </row>
    <row r="670" spans="1:34" ht="15.75" customHeight="1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  <c r="AA670" s="82"/>
      <c r="AB670" s="82"/>
      <c r="AC670" s="82"/>
      <c r="AD670" s="82"/>
      <c r="AE670" s="82"/>
      <c r="AF670" s="82"/>
      <c r="AG670" s="82"/>
      <c r="AH670" s="82"/>
    </row>
    <row r="671" spans="1:34" ht="15.75" customHeight="1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  <c r="AA671" s="82"/>
      <c r="AB671" s="82"/>
      <c r="AC671" s="82"/>
      <c r="AD671" s="82"/>
      <c r="AE671" s="82"/>
      <c r="AF671" s="82"/>
      <c r="AG671" s="82"/>
      <c r="AH671" s="82"/>
    </row>
    <row r="672" spans="1:34" ht="15.75" customHeight="1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  <c r="AA672" s="82"/>
      <c r="AB672" s="82"/>
      <c r="AC672" s="82"/>
      <c r="AD672" s="82"/>
      <c r="AE672" s="82"/>
      <c r="AF672" s="82"/>
      <c r="AG672" s="82"/>
      <c r="AH672" s="82"/>
    </row>
    <row r="673" spans="1:34" ht="15.75" customHeight="1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  <c r="AA673" s="82"/>
      <c r="AB673" s="82"/>
      <c r="AC673" s="82"/>
      <c r="AD673" s="82"/>
      <c r="AE673" s="82"/>
      <c r="AF673" s="82"/>
      <c r="AG673" s="82"/>
      <c r="AH673" s="82"/>
    </row>
    <row r="674" spans="1:34" ht="15.75" customHeight="1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  <c r="AA674" s="82"/>
      <c r="AB674" s="82"/>
      <c r="AC674" s="82"/>
      <c r="AD674" s="82"/>
      <c r="AE674" s="82"/>
      <c r="AF674" s="82"/>
      <c r="AG674" s="82"/>
      <c r="AH674" s="82"/>
    </row>
    <row r="675" spans="1:34" ht="15.75" customHeight="1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  <c r="AA675" s="82"/>
      <c r="AB675" s="82"/>
      <c r="AC675" s="82"/>
      <c r="AD675" s="82"/>
      <c r="AE675" s="82"/>
      <c r="AF675" s="82"/>
      <c r="AG675" s="82"/>
      <c r="AH675" s="82"/>
    </row>
    <row r="676" spans="1:34" ht="15.75" customHeight="1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  <c r="AA676" s="82"/>
      <c r="AB676" s="82"/>
      <c r="AC676" s="82"/>
      <c r="AD676" s="82"/>
      <c r="AE676" s="82"/>
      <c r="AF676" s="82"/>
      <c r="AG676" s="82"/>
      <c r="AH676" s="82"/>
    </row>
    <row r="677" spans="1:34" ht="15.75" customHeight="1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  <c r="AA677" s="82"/>
      <c r="AB677" s="82"/>
      <c r="AC677" s="82"/>
      <c r="AD677" s="82"/>
      <c r="AE677" s="82"/>
      <c r="AF677" s="82"/>
      <c r="AG677" s="82"/>
      <c r="AH677" s="82"/>
    </row>
    <row r="678" spans="1:34" ht="15.75" customHeight="1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  <c r="AA678" s="82"/>
      <c r="AB678" s="82"/>
      <c r="AC678" s="82"/>
      <c r="AD678" s="82"/>
      <c r="AE678" s="82"/>
      <c r="AF678" s="82"/>
      <c r="AG678" s="82"/>
      <c r="AH678" s="82"/>
    </row>
    <row r="679" spans="1:34" ht="15.75" customHeight="1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  <c r="AA679" s="82"/>
      <c r="AB679" s="82"/>
      <c r="AC679" s="82"/>
      <c r="AD679" s="82"/>
      <c r="AE679" s="82"/>
      <c r="AF679" s="82"/>
      <c r="AG679" s="82"/>
      <c r="AH679" s="82"/>
    </row>
    <row r="680" spans="1:34" ht="15.75" customHeight="1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  <c r="AA680" s="82"/>
      <c r="AB680" s="82"/>
      <c r="AC680" s="82"/>
      <c r="AD680" s="82"/>
      <c r="AE680" s="82"/>
      <c r="AF680" s="82"/>
      <c r="AG680" s="82"/>
      <c r="AH680" s="82"/>
    </row>
    <row r="681" spans="1:34" ht="15.75" customHeight="1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  <c r="AA681" s="82"/>
      <c r="AB681" s="82"/>
      <c r="AC681" s="82"/>
      <c r="AD681" s="82"/>
      <c r="AE681" s="82"/>
      <c r="AF681" s="82"/>
      <c r="AG681" s="82"/>
      <c r="AH681" s="82"/>
    </row>
    <row r="682" spans="1:34" ht="15.75" customHeight="1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  <c r="AA682" s="82"/>
      <c r="AB682" s="82"/>
      <c r="AC682" s="82"/>
      <c r="AD682" s="82"/>
      <c r="AE682" s="82"/>
      <c r="AF682" s="82"/>
      <c r="AG682" s="82"/>
      <c r="AH682" s="82"/>
    </row>
    <row r="683" spans="1:34" ht="15.75" customHeight="1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  <c r="AA683" s="82"/>
      <c r="AB683" s="82"/>
      <c r="AC683" s="82"/>
      <c r="AD683" s="82"/>
      <c r="AE683" s="82"/>
      <c r="AF683" s="82"/>
      <c r="AG683" s="82"/>
      <c r="AH683" s="82"/>
    </row>
    <row r="684" spans="1:34" ht="15.75" customHeight="1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  <c r="AA684" s="82"/>
      <c r="AB684" s="82"/>
      <c r="AC684" s="82"/>
      <c r="AD684" s="82"/>
      <c r="AE684" s="82"/>
      <c r="AF684" s="82"/>
      <c r="AG684" s="82"/>
      <c r="AH684" s="82"/>
    </row>
    <row r="685" spans="1:34" ht="15.75" customHeight="1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  <c r="AA685" s="82"/>
      <c r="AB685" s="82"/>
      <c r="AC685" s="82"/>
      <c r="AD685" s="82"/>
      <c r="AE685" s="82"/>
      <c r="AF685" s="82"/>
      <c r="AG685" s="82"/>
      <c r="AH685" s="82"/>
    </row>
    <row r="686" spans="1:34" ht="15.75" customHeight="1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  <c r="AA686" s="82"/>
      <c r="AB686" s="82"/>
      <c r="AC686" s="82"/>
      <c r="AD686" s="82"/>
      <c r="AE686" s="82"/>
      <c r="AF686" s="82"/>
      <c r="AG686" s="82"/>
      <c r="AH686" s="82"/>
    </row>
    <row r="687" spans="1:34" ht="15.75" customHeight="1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  <c r="AA687" s="82"/>
      <c r="AB687" s="82"/>
      <c r="AC687" s="82"/>
      <c r="AD687" s="82"/>
      <c r="AE687" s="82"/>
      <c r="AF687" s="82"/>
      <c r="AG687" s="82"/>
      <c r="AH687" s="82"/>
    </row>
    <row r="688" spans="1:34" ht="15.75" customHeight="1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  <c r="AA688" s="82"/>
      <c r="AB688" s="82"/>
      <c r="AC688" s="82"/>
      <c r="AD688" s="82"/>
      <c r="AE688" s="82"/>
      <c r="AF688" s="82"/>
      <c r="AG688" s="82"/>
      <c r="AH688" s="82"/>
    </row>
    <row r="689" spans="1:34" ht="15.75" customHeight="1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  <c r="AA689" s="82"/>
      <c r="AB689" s="82"/>
      <c r="AC689" s="82"/>
      <c r="AD689" s="82"/>
      <c r="AE689" s="82"/>
      <c r="AF689" s="82"/>
      <c r="AG689" s="82"/>
      <c r="AH689" s="82"/>
    </row>
    <row r="690" spans="1:34" ht="15.75" customHeight="1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  <c r="AA690" s="82"/>
      <c r="AB690" s="82"/>
      <c r="AC690" s="82"/>
      <c r="AD690" s="82"/>
      <c r="AE690" s="82"/>
      <c r="AF690" s="82"/>
      <c r="AG690" s="82"/>
      <c r="AH690" s="82"/>
    </row>
    <row r="691" spans="1:34" ht="15.75" customHeight="1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  <c r="AA691" s="82"/>
      <c r="AB691" s="82"/>
      <c r="AC691" s="82"/>
      <c r="AD691" s="82"/>
      <c r="AE691" s="82"/>
      <c r="AF691" s="82"/>
      <c r="AG691" s="82"/>
      <c r="AH691" s="82"/>
    </row>
    <row r="692" spans="1:34" ht="15.75" customHeight="1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  <c r="AA692" s="82"/>
      <c r="AB692" s="82"/>
      <c r="AC692" s="82"/>
      <c r="AD692" s="82"/>
      <c r="AE692" s="82"/>
      <c r="AF692" s="82"/>
      <c r="AG692" s="82"/>
      <c r="AH692" s="82"/>
    </row>
    <row r="693" spans="1:34" ht="15.75" customHeight="1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  <c r="AA693" s="82"/>
      <c r="AB693" s="82"/>
      <c r="AC693" s="82"/>
      <c r="AD693" s="82"/>
      <c r="AE693" s="82"/>
      <c r="AF693" s="82"/>
      <c r="AG693" s="82"/>
      <c r="AH693" s="82"/>
    </row>
    <row r="694" spans="1:34" ht="15.75" customHeight="1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  <c r="AA694" s="82"/>
      <c r="AB694" s="82"/>
      <c r="AC694" s="82"/>
      <c r="AD694" s="82"/>
      <c r="AE694" s="82"/>
      <c r="AF694" s="82"/>
      <c r="AG694" s="82"/>
      <c r="AH694" s="82"/>
    </row>
    <row r="695" spans="1:34" ht="15.75" customHeight="1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  <c r="AA695" s="82"/>
      <c r="AB695" s="82"/>
      <c r="AC695" s="82"/>
      <c r="AD695" s="82"/>
      <c r="AE695" s="82"/>
      <c r="AF695" s="82"/>
      <c r="AG695" s="82"/>
      <c r="AH695" s="82"/>
    </row>
    <row r="696" spans="1:34" ht="15.75" customHeight="1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  <c r="AA696" s="82"/>
      <c r="AB696" s="82"/>
      <c r="AC696" s="82"/>
      <c r="AD696" s="82"/>
      <c r="AE696" s="82"/>
      <c r="AF696" s="82"/>
      <c r="AG696" s="82"/>
      <c r="AH696" s="82"/>
    </row>
    <row r="697" spans="1:34" ht="15.75" customHeight="1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  <c r="AA697" s="82"/>
      <c r="AB697" s="82"/>
      <c r="AC697" s="82"/>
      <c r="AD697" s="82"/>
      <c r="AE697" s="82"/>
      <c r="AF697" s="82"/>
      <c r="AG697" s="82"/>
      <c r="AH697" s="82"/>
    </row>
    <row r="698" spans="1:34" ht="15.75" customHeight="1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  <c r="AA698" s="82"/>
      <c r="AB698" s="82"/>
      <c r="AC698" s="82"/>
      <c r="AD698" s="82"/>
      <c r="AE698" s="82"/>
      <c r="AF698" s="82"/>
      <c r="AG698" s="82"/>
      <c r="AH698" s="82"/>
    </row>
    <row r="699" spans="1:34" ht="15.75" customHeight="1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  <c r="AA699" s="82"/>
      <c r="AB699" s="82"/>
      <c r="AC699" s="82"/>
      <c r="AD699" s="82"/>
      <c r="AE699" s="82"/>
      <c r="AF699" s="82"/>
      <c r="AG699" s="82"/>
      <c r="AH699" s="82"/>
    </row>
    <row r="700" spans="1:34" ht="15.75" customHeight="1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  <c r="AA700" s="82"/>
      <c r="AB700" s="82"/>
      <c r="AC700" s="82"/>
      <c r="AD700" s="82"/>
      <c r="AE700" s="82"/>
      <c r="AF700" s="82"/>
      <c r="AG700" s="82"/>
      <c r="AH700" s="82"/>
    </row>
    <row r="701" spans="1:34" ht="15.75" customHeight="1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  <c r="AA701" s="82"/>
      <c r="AB701" s="82"/>
      <c r="AC701" s="82"/>
      <c r="AD701" s="82"/>
      <c r="AE701" s="82"/>
      <c r="AF701" s="82"/>
      <c r="AG701" s="82"/>
      <c r="AH701" s="82"/>
    </row>
    <row r="702" spans="1:34" ht="15.75" customHeight="1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  <c r="AA702" s="82"/>
      <c r="AB702" s="82"/>
      <c r="AC702" s="82"/>
      <c r="AD702" s="82"/>
      <c r="AE702" s="82"/>
      <c r="AF702" s="82"/>
      <c r="AG702" s="82"/>
      <c r="AH702" s="82"/>
    </row>
    <row r="703" spans="1:34" ht="15.75" customHeight="1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  <c r="AA703" s="82"/>
      <c r="AB703" s="82"/>
      <c r="AC703" s="82"/>
      <c r="AD703" s="82"/>
      <c r="AE703" s="82"/>
      <c r="AF703" s="82"/>
      <c r="AG703" s="82"/>
      <c r="AH703" s="82"/>
    </row>
    <row r="704" spans="1:34" ht="15.75" customHeight="1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  <c r="AA704" s="82"/>
      <c r="AB704" s="82"/>
      <c r="AC704" s="82"/>
      <c r="AD704" s="82"/>
      <c r="AE704" s="82"/>
      <c r="AF704" s="82"/>
      <c r="AG704" s="82"/>
      <c r="AH704" s="82"/>
    </row>
    <row r="705" spans="1:34" ht="15.75" customHeight="1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  <c r="AA705" s="82"/>
      <c r="AB705" s="82"/>
      <c r="AC705" s="82"/>
      <c r="AD705" s="82"/>
      <c r="AE705" s="82"/>
      <c r="AF705" s="82"/>
      <c r="AG705" s="82"/>
      <c r="AH705" s="82"/>
    </row>
    <row r="706" spans="1:34" ht="15.75" customHeight="1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  <c r="AA706" s="82"/>
      <c r="AB706" s="82"/>
      <c r="AC706" s="82"/>
      <c r="AD706" s="82"/>
      <c r="AE706" s="82"/>
      <c r="AF706" s="82"/>
      <c r="AG706" s="82"/>
      <c r="AH706" s="82"/>
    </row>
    <row r="707" spans="1:34" ht="15.75" customHeight="1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  <c r="AA707" s="82"/>
      <c r="AB707" s="82"/>
      <c r="AC707" s="82"/>
      <c r="AD707" s="82"/>
      <c r="AE707" s="82"/>
      <c r="AF707" s="82"/>
      <c r="AG707" s="82"/>
      <c r="AH707" s="82"/>
    </row>
    <row r="708" spans="1:34" ht="15.75" customHeight="1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  <c r="AA708" s="82"/>
      <c r="AB708" s="82"/>
      <c r="AC708" s="82"/>
      <c r="AD708" s="82"/>
      <c r="AE708" s="82"/>
      <c r="AF708" s="82"/>
      <c r="AG708" s="82"/>
      <c r="AH708" s="82"/>
    </row>
    <row r="709" spans="1:34" ht="15.75" customHeight="1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  <c r="AA709" s="82"/>
      <c r="AB709" s="82"/>
      <c r="AC709" s="82"/>
      <c r="AD709" s="82"/>
      <c r="AE709" s="82"/>
      <c r="AF709" s="82"/>
      <c r="AG709" s="82"/>
      <c r="AH709" s="82"/>
    </row>
    <row r="710" spans="1:34" ht="15.75" customHeight="1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  <c r="AA710" s="82"/>
      <c r="AB710" s="82"/>
      <c r="AC710" s="82"/>
      <c r="AD710" s="82"/>
      <c r="AE710" s="82"/>
      <c r="AF710" s="82"/>
      <c r="AG710" s="82"/>
      <c r="AH710" s="82"/>
    </row>
    <row r="711" spans="1:34" ht="15.75" customHeight="1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  <c r="AA711" s="82"/>
      <c r="AB711" s="82"/>
      <c r="AC711" s="82"/>
      <c r="AD711" s="82"/>
      <c r="AE711" s="82"/>
      <c r="AF711" s="82"/>
      <c r="AG711" s="82"/>
      <c r="AH711" s="82"/>
    </row>
    <row r="712" spans="1:34" ht="15.75" customHeight="1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  <c r="AA712" s="82"/>
      <c r="AB712" s="82"/>
      <c r="AC712" s="82"/>
      <c r="AD712" s="82"/>
      <c r="AE712" s="82"/>
      <c r="AF712" s="82"/>
      <c r="AG712" s="82"/>
      <c r="AH712" s="82"/>
    </row>
    <row r="713" spans="1:34" ht="15.75" customHeight="1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  <c r="AA713" s="82"/>
      <c r="AB713" s="82"/>
      <c r="AC713" s="82"/>
      <c r="AD713" s="82"/>
      <c r="AE713" s="82"/>
      <c r="AF713" s="82"/>
      <c r="AG713" s="82"/>
      <c r="AH713" s="82"/>
    </row>
    <row r="714" spans="1:34" ht="15.75" customHeight="1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  <c r="AA714" s="82"/>
      <c r="AB714" s="82"/>
      <c r="AC714" s="82"/>
      <c r="AD714" s="82"/>
      <c r="AE714" s="82"/>
      <c r="AF714" s="82"/>
      <c r="AG714" s="82"/>
      <c r="AH714" s="82"/>
    </row>
    <row r="715" spans="1:34" ht="15.75" customHeight="1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  <c r="AA715" s="82"/>
      <c r="AB715" s="82"/>
      <c r="AC715" s="82"/>
      <c r="AD715" s="82"/>
      <c r="AE715" s="82"/>
      <c r="AF715" s="82"/>
      <c r="AG715" s="82"/>
      <c r="AH715" s="82"/>
    </row>
    <row r="716" spans="1:34" ht="15.75" customHeight="1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  <c r="AA716" s="82"/>
      <c r="AB716" s="82"/>
      <c r="AC716" s="82"/>
      <c r="AD716" s="82"/>
      <c r="AE716" s="82"/>
      <c r="AF716" s="82"/>
      <c r="AG716" s="82"/>
      <c r="AH716" s="82"/>
    </row>
    <row r="717" spans="1:34" ht="15.75" customHeight="1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  <c r="AA717" s="82"/>
      <c r="AB717" s="82"/>
      <c r="AC717" s="82"/>
      <c r="AD717" s="82"/>
      <c r="AE717" s="82"/>
      <c r="AF717" s="82"/>
      <c r="AG717" s="82"/>
      <c r="AH717" s="82"/>
    </row>
    <row r="718" spans="1:34" ht="15.75" customHeight="1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  <c r="AA718" s="82"/>
      <c r="AB718" s="82"/>
      <c r="AC718" s="82"/>
      <c r="AD718" s="82"/>
      <c r="AE718" s="82"/>
      <c r="AF718" s="82"/>
      <c r="AG718" s="82"/>
      <c r="AH718" s="82"/>
    </row>
    <row r="719" spans="1:34" ht="15.75" customHeight="1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  <c r="AA719" s="82"/>
      <c r="AB719" s="82"/>
      <c r="AC719" s="82"/>
      <c r="AD719" s="82"/>
      <c r="AE719" s="82"/>
      <c r="AF719" s="82"/>
      <c r="AG719" s="82"/>
      <c r="AH719" s="82"/>
    </row>
    <row r="720" spans="1:34" ht="15.75" customHeight="1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  <c r="AA720" s="82"/>
      <c r="AB720" s="82"/>
      <c r="AC720" s="82"/>
      <c r="AD720" s="82"/>
      <c r="AE720" s="82"/>
      <c r="AF720" s="82"/>
      <c r="AG720" s="82"/>
      <c r="AH720" s="82"/>
    </row>
    <row r="721" spans="1:34" ht="15.75" customHeight="1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  <c r="AA721" s="82"/>
      <c r="AB721" s="82"/>
      <c r="AC721" s="82"/>
      <c r="AD721" s="82"/>
      <c r="AE721" s="82"/>
      <c r="AF721" s="82"/>
      <c r="AG721" s="82"/>
      <c r="AH721" s="82"/>
    </row>
    <row r="722" spans="1:34" ht="15.75" customHeight="1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  <c r="AA722" s="82"/>
      <c r="AB722" s="82"/>
      <c r="AC722" s="82"/>
      <c r="AD722" s="82"/>
      <c r="AE722" s="82"/>
      <c r="AF722" s="82"/>
      <c r="AG722" s="82"/>
      <c r="AH722" s="82"/>
    </row>
    <row r="723" spans="1:34" ht="15.75" customHeight="1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  <c r="AA723" s="82"/>
      <c r="AB723" s="82"/>
      <c r="AC723" s="82"/>
      <c r="AD723" s="82"/>
      <c r="AE723" s="82"/>
      <c r="AF723" s="82"/>
      <c r="AG723" s="82"/>
      <c r="AH723" s="82"/>
    </row>
    <row r="724" spans="1:34" ht="15.75" customHeight="1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  <c r="AA724" s="82"/>
      <c r="AB724" s="82"/>
      <c r="AC724" s="82"/>
      <c r="AD724" s="82"/>
      <c r="AE724" s="82"/>
      <c r="AF724" s="82"/>
      <c r="AG724" s="82"/>
      <c r="AH724" s="82"/>
    </row>
    <row r="725" spans="1:34" ht="15.75" customHeight="1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  <c r="AA725" s="82"/>
      <c r="AB725" s="82"/>
      <c r="AC725" s="82"/>
      <c r="AD725" s="82"/>
      <c r="AE725" s="82"/>
      <c r="AF725" s="82"/>
      <c r="AG725" s="82"/>
      <c r="AH725" s="82"/>
    </row>
    <row r="726" spans="1:34" ht="15.75" customHeight="1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  <c r="AA726" s="82"/>
      <c r="AB726" s="82"/>
      <c r="AC726" s="82"/>
      <c r="AD726" s="82"/>
      <c r="AE726" s="82"/>
      <c r="AF726" s="82"/>
      <c r="AG726" s="82"/>
      <c r="AH726" s="82"/>
    </row>
    <row r="727" spans="1:34" ht="15.75" customHeight="1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  <c r="AA727" s="82"/>
      <c r="AB727" s="82"/>
      <c r="AC727" s="82"/>
      <c r="AD727" s="82"/>
      <c r="AE727" s="82"/>
      <c r="AF727" s="82"/>
      <c r="AG727" s="82"/>
      <c r="AH727" s="82"/>
    </row>
    <row r="728" spans="1:34" ht="15.75" customHeight="1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  <c r="AA728" s="82"/>
      <c r="AB728" s="82"/>
      <c r="AC728" s="82"/>
      <c r="AD728" s="82"/>
      <c r="AE728" s="82"/>
      <c r="AF728" s="82"/>
      <c r="AG728" s="82"/>
      <c r="AH728" s="82"/>
    </row>
    <row r="729" spans="1:34" ht="15.75" customHeight="1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  <c r="AA729" s="82"/>
      <c r="AB729" s="82"/>
      <c r="AC729" s="82"/>
      <c r="AD729" s="82"/>
      <c r="AE729" s="82"/>
      <c r="AF729" s="82"/>
      <c r="AG729" s="82"/>
      <c r="AH729" s="82"/>
    </row>
    <row r="730" spans="1:34" ht="15.75" customHeight="1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  <c r="AA730" s="82"/>
      <c r="AB730" s="82"/>
      <c r="AC730" s="82"/>
      <c r="AD730" s="82"/>
      <c r="AE730" s="82"/>
      <c r="AF730" s="82"/>
      <c r="AG730" s="82"/>
      <c r="AH730" s="82"/>
    </row>
    <row r="731" spans="1:34" ht="15.75" customHeight="1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  <c r="AA731" s="82"/>
      <c r="AB731" s="82"/>
      <c r="AC731" s="82"/>
      <c r="AD731" s="82"/>
      <c r="AE731" s="82"/>
      <c r="AF731" s="82"/>
      <c r="AG731" s="82"/>
      <c r="AH731" s="82"/>
    </row>
    <row r="732" spans="1:34" ht="15.75" customHeight="1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  <c r="AA732" s="82"/>
      <c r="AB732" s="82"/>
      <c r="AC732" s="82"/>
      <c r="AD732" s="82"/>
      <c r="AE732" s="82"/>
      <c r="AF732" s="82"/>
      <c r="AG732" s="82"/>
      <c r="AH732" s="82"/>
    </row>
    <row r="733" spans="1:34" ht="15.75" customHeight="1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  <c r="AA733" s="82"/>
      <c r="AB733" s="82"/>
      <c r="AC733" s="82"/>
      <c r="AD733" s="82"/>
      <c r="AE733" s="82"/>
      <c r="AF733" s="82"/>
      <c r="AG733" s="82"/>
      <c r="AH733" s="82"/>
    </row>
    <row r="734" spans="1:34" ht="15.75" customHeight="1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  <c r="AA734" s="82"/>
      <c r="AB734" s="82"/>
      <c r="AC734" s="82"/>
      <c r="AD734" s="82"/>
      <c r="AE734" s="82"/>
      <c r="AF734" s="82"/>
      <c r="AG734" s="82"/>
      <c r="AH734" s="82"/>
    </row>
    <row r="735" spans="1:34" ht="15.75" customHeight="1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  <c r="AA735" s="82"/>
      <c r="AB735" s="82"/>
      <c r="AC735" s="82"/>
      <c r="AD735" s="82"/>
      <c r="AE735" s="82"/>
      <c r="AF735" s="82"/>
      <c r="AG735" s="82"/>
      <c r="AH735" s="82"/>
    </row>
    <row r="736" spans="1:34" ht="15.75" customHeight="1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  <c r="AA736" s="82"/>
      <c r="AB736" s="82"/>
      <c r="AC736" s="82"/>
      <c r="AD736" s="82"/>
      <c r="AE736" s="82"/>
      <c r="AF736" s="82"/>
      <c r="AG736" s="82"/>
      <c r="AH736" s="82"/>
    </row>
    <row r="737" spans="1:34" ht="15.75" customHeight="1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  <c r="AA737" s="82"/>
      <c r="AB737" s="82"/>
      <c r="AC737" s="82"/>
      <c r="AD737" s="82"/>
      <c r="AE737" s="82"/>
      <c r="AF737" s="82"/>
      <c r="AG737" s="82"/>
      <c r="AH737" s="82"/>
    </row>
    <row r="738" spans="1:34" ht="15.75" customHeight="1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  <c r="AA738" s="82"/>
      <c r="AB738" s="82"/>
      <c r="AC738" s="82"/>
      <c r="AD738" s="82"/>
      <c r="AE738" s="82"/>
      <c r="AF738" s="82"/>
      <c r="AG738" s="82"/>
      <c r="AH738" s="82"/>
    </row>
    <row r="739" spans="1:34" ht="15.75" customHeight="1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  <c r="AA739" s="82"/>
      <c r="AB739" s="82"/>
      <c r="AC739" s="82"/>
      <c r="AD739" s="82"/>
      <c r="AE739" s="82"/>
      <c r="AF739" s="82"/>
      <c r="AG739" s="82"/>
      <c r="AH739" s="82"/>
    </row>
    <row r="740" spans="1:34" ht="15.75" customHeight="1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  <c r="AA740" s="82"/>
      <c r="AB740" s="82"/>
      <c r="AC740" s="82"/>
      <c r="AD740" s="82"/>
      <c r="AE740" s="82"/>
      <c r="AF740" s="82"/>
      <c r="AG740" s="82"/>
      <c r="AH740" s="82"/>
    </row>
    <row r="741" spans="1:34" ht="15.75" customHeight="1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  <c r="AA741" s="82"/>
      <c r="AB741" s="82"/>
      <c r="AC741" s="82"/>
      <c r="AD741" s="82"/>
      <c r="AE741" s="82"/>
      <c r="AF741" s="82"/>
      <c r="AG741" s="82"/>
      <c r="AH741" s="82"/>
    </row>
    <row r="742" spans="1:34" ht="15.75" customHeight="1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  <c r="AA742" s="82"/>
      <c r="AB742" s="82"/>
      <c r="AC742" s="82"/>
      <c r="AD742" s="82"/>
      <c r="AE742" s="82"/>
      <c r="AF742" s="82"/>
      <c r="AG742" s="82"/>
      <c r="AH742" s="82"/>
    </row>
    <row r="743" spans="1:34" ht="15.75" customHeight="1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  <c r="AA743" s="82"/>
      <c r="AB743" s="82"/>
      <c r="AC743" s="82"/>
      <c r="AD743" s="82"/>
      <c r="AE743" s="82"/>
      <c r="AF743" s="82"/>
      <c r="AG743" s="82"/>
      <c r="AH743" s="82"/>
    </row>
    <row r="744" spans="1:34" ht="15.75" customHeight="1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  <c r="AA744" s="82"/>
      <c r="AB744" s="82"/>
      <c r="AC744" s="82"/>
      <c r="AD744" s="82"/>
      <c r="AE744" s="82"/>
      <c r="AF744" s="82"/>
      <c r="AG744" s="82"/>
      <c r="AH744" s="82"/>
    </row>
    <row r="745" spans="1:34" ht="15.75" customHeight="1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  <c r="AA745" s="82"/>
      <c r="AB745" s="82"/>
      <c r="AC745" s="82"/>
      <c r="AD745" s="82"/>
      <c r="AE745" s="82"/>
      <c r="AF745" s="82"/>
      <c r="AG745" s="82"/>
      <c r="AH745" s="82"/>
    </row>
    <row r="746" spans="1:34" ht="15.75" customHeight="1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  <c r="AA746" s="82"/>
      <c r="AB746" s="82"/>
      <c r="AC746" s="82"/>
      <c r="AD746" s="82"/>
      <c r="AE746" s="82"/>
      <c r="AF746" s="82"/>
      <c r="AG746" s="82"/>
      <c r="AH746" s="82"/>
    </row>
    <row r="747" spans="1:34" ht="15.75" customHeight="1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  <c r="AA747" s="82"/>
      <c r="AB747" s="82"/>
      <c r="AC747" s="82"/>
      <c r="AD747" s="82"/>
      <c r="AE747" s="82"/>
      <c r="AF747" s="82"/>
      <c r="AG747" s="82"/>
      <c r="AH747" s="82"/>
    </row>
    <row r="748" spans="1:34" ht="15.75" customHeight="1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  <c r="AA748" s="82"/>
      <c r="AB748" s="82"/>
      <c r="AC748" s="82"/>
      <c r="AD748" s="82"/>
      <c r="AE748" s="82"/>
      <c r="AF748" s="82"/>
      <c r="AG748" s="82"/>
      <c r="AH748" s="82"/>
    </row>
    <row r="749" spans="1:34" ht="15.75" customHeight="1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  <c r="AA749" s="82"/>
      <c r="AB749" s="82"/>
      <c r="AC749" s="82"/>
      <c r="AD749" s="82"/>
      <c r="AE749" s="82"/>
      <c r="AF749" s="82"/>
      <c r="AG749" s="82"/>
      <c r="AH749" s="82"/>
    </row>
    <row r="750" spans="1:34" ht="15.75" customHeight="1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  <c r="AA750" s="82"/>
      <c r="AB750" s="82"/>
      <c r="AC750" s="82"/>
      <c r="AD750" s="82"/>
      <c r="AE750" s="82"/>
      <c r="AF750" s="82"/>
      <c r="AG750" s="82"/>
      <c r="AH750" s="82"/>
    </row>
    <row r="751" spans="1:34" ht="15.75" customHeight="1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  <c r="AA751" s="82"/>
      <c r="AB751" s="82"/>
      <c r="AC751" s="82"/>
      <c r="AD751" s="82"/>
      <c r="AE751" s="82"/>
      <c r="AF751" s="82"/>
      <c r="AG751" s="82"/>
      <c r="AH751" s="82"/>
    </row>
    <row r="752" spans="1:34" ht="15.75" customHeight="1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  <c r="AA752" s="82"/>
      <c r="AB752" s="82"/>
      <c r="AC752" s="82"/>
      <c r="AD752" s="82"/>
      <c r="AE752" s="82"/>
      <c r="AF752" s="82"/>
      <c r="AG752" s="82"/>
      <c r="AH752" s="82"/>
    </row>
    <row r="753" spans="1:34" ht="15.75" customHeight="1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  <c r="AA753" s="82"/>
      <c r="AB753" s="82"/>
      <c r="AC753" s="82"/>
      <c r="AD753" s="82"/>
      <c r="AE753" s="82"/>
      <c r="AF753" s="82"/>
      <c r="AG753" s="82"/>
      <c r="AH753" s="82"/>
    </row>
    <row r="754" spans="1:34" ht="15.75" customHeight="1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  <c r="AA754" s="82"/>
      <c r="AB754" s="82"/>
      <c r="AC754" s="82"/>
      <c r="AD754" s="82"/>
      <c r="AE754" s="82"/>
      <c r="AF754" s="82"/>
      <c r="AG754" s="82"/>
      <c r="AH754" s="82"/>
    </row>
    <row r="755" spans="1:34" ht="15.75" customHeight="1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  <c r="AA755" s="82"/>
      <c r="AB755" s="82"/>
      <c r="AC755" s="82"/>
      <c r="AD755" s="82"/>
      <c r="AE755" s="82"/>
      <c r="AF755" s="82"/>
      <c r="AG755" s="82"/>
      <c r="AH755" s="82"/>
    </row>
    <row r="756" spans="1:34" ht="15.75" customHeight="1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  <c r="AA756" s="82"/>
      <c r="AB756" s="82"/>
      <c r="AC756" s="82"/>
      <c r="AD756" s="82"/>
      <c r="AE756" s="82"/>
      <c r="AF756" s="82"/>
      <c r="AG756" s="82"/>
      <c r="AH756" s="82"/>
    </row>
    <row r="757" spans="1:34" ht="15.75" customHeight="1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  <c r="AA757" s="82"/>
      <c r="AB757" s="82"/>
      <c r="AC757" s="82"/>
      <c r="AD757" s="82"/>
      <c r="AE757" s="82"/>
      <c r="AF757" s="82"/>
      <c r="AG757" s="82"/>
      <c r="AH757" s="82"/>
    </row>
    <row r="758" spans="1:34" ht="15.75" customHeight="1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  <c r="AA758" s="82"/>
      <c r="AB758" s="82"/>
      <c r="AC758" s="82"/>
      <c r="AD758" s="82"/>
      <c r="AE758" s="82"/>
      <c r="AF758" s="82"/>
      <c r="AG758" s="82"/>
      <c r="AH758" s="82"/>
    </row>
    <row r="759" spans="1:34" ht="15.75" customHeight="1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  <c r="AA759" s="82"/>
      <c r="AB759" s="82"/>
      <c r="AC759" s="82"/>
      <c r="AD759" s="82"/>
      <c r="AE759" s="82"/>
      <c r="AF759" s="82"/>
      <c r="AG759" s="82"/>
      <c r="AH759" s="82"/>
    </row>
    <row r="760" spans="1:34" ht="15.75" customHeight="1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  <c r="AA760" s="82"/>
      <c r="AB760" s="82"/>
      <c r="AC760" s="82"/>
      <c r="AD760" s="82"/>
      <c r="AE760" s="82"/>
      <c r="AF760" s="82"/>
      <c r="AG760" s="82"/>
      <c r="AH760" s="82"/>
    </row>
    <row r="761" spans="1:34" ht="15.75" customHeight="1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  <c r="AA761" s="82"/>
      <c r="AB761" s="82"/>
      <c r="AC761" s="82"/>
      <c r="AD761" s="82"/>
      <c r="AE761" s="82"/>
      <c r="AF761" s="82"/>
      <c r="AG761" s="82"/>
      <c r="AH761" s="82"/>
    </row>
    <row r="762" spans="1:34" ht="15.75" customHeight="1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  <c r="AA762" s="82"/>
      <c r="AB762" s="82"/>
      <c r="AC762" s="82"/>
      <c r="AD762" s="82"/>
      <c r="AE762" s="82"/>
      <c r="AF762" s="82"/>
      <c r="AG762" s="82"/>
      <c r="AH762" s="82"/>
    </row>
    <row r="763" spans="1:34" ht="15.75" customHeight="1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  <c r="AA763" s="82"/>
      <c r="AB763" s="82"/>
      <c r="AC763" s="82"/>
      <c r="AD763" s="82"/>
      <c r="AE763" s="82"/>
      <c r="AF763" s="82"/>
      <c r="AG763" s="82"/>
      <c r="AH763" s="82"/>
    </row>
    <row r="764" spans="1:34" ht="15.75" customHeight="1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  <c r="AA764" s="82"/>
      <c r="AB764" s="82"/>
      <c r="AC764" s="82"/>
      <c r="AD764" s="82"/>
      <c r="AE764" s="82"/>
      <c r="AF764" s="82"/>
      <c r="AG764" s="82"/>
      <c r="AH764" s="82"/>
    </row>
    <row r="765" spans="1:34" ht="15.75" customHeight="1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  <c r="AA765" s="82"/>
      <c r="AB765" s="82"/>
      <c r="AC765" s="82"/>
      <c r="AD765" s="82"/>
      <c r="AE765" s="82"/>
      <c r="AF765" s="82"/>
      <c r="AG765" s="82"/>
      <c r="AH765" s="82"/>
    </row>
    <row r="766" spans="1:34" ht="15.75" customHeight="1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  <c r="AA766" s="82"/>
      <c r="AB766" s="82"/>
      <c r="AC766" s="82"/>
      <c r="AD766" s="82"/>
      <c r="AE766" s="82"/>
      <c r="AF766" s="82"/>
      <c r="AG766" s="82"/>
      <c r="AH766" s="82"/>
    </row>
    <row r="767" spans="1:34" ht="15.75" customHeight="1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  <c r="AA767" s="82"/>
      <c r="AB767" s="82"/>
      <c r="AC767" s="82"/>
      <c r="AD767" s="82"/>
      <c r="AE767" s="82"/>
      <c r="AF767" s="82"/>
      <c r="AG767" s="82"/>
      <c r="AH767" s="82"/>
    </row>
    <row r="768" spans="1:34" ht="15.75" customHeight="1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  <c r="AA768" s="82"/>
      <c r="AB768" s="82"/>
      <c r="AC768" s="82"/>
      <c r="AD768" s="82"/>
      <c r="AE768" s="82"/>
      <c r="AF768" s="82"/>
      <c r="AG768" s="82"/>
      <c r="AH768" s="82"/>
    </row>
    <row r="769" spans="1:34" ht="15.75" customHeight="1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  <c r="AA769" s="82"/>
      <c r="AB769" s="82"/>
      <c r="AC769" s="82"/>
      <c r="AD769" s="82"/>
      <c r="AE769" s="82"/>
      <c r="AF769" s="82"/>
      <c r="AG769" s="82"/>
      <c r="AH769" s="82"/>
    </row>
    <row r="770" spans="1:34" ht="15.75" customHeight="1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  <c r="AA770" s="82"/>
      <c r="AB770" s="82"/>
      <c r="AC770" s="82"/>
      <c r="AD770" s="82"/>
      <c r="AE770" s="82"/>
      <c r="AF770" s="82"/>
      <c r="AG770" s="82"/>
      <c r="AH770" s="82"/>
    </row>
    <row r="771" spans="1:34" ht="15.75" customHeight="1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  <c r="AA771" s="82"/>
      <c r="AB771" s="82"/>
      <c r="AC771" s="82"/>
      <c r="AD771" s="82"/>
      <c r="AE771" s="82"/>
      <c r="AF771" s="82"/>
      <c r="AG771" s="82"/>
      <c r="AH771" s="82"/>
    </row>
    <row r="772" spans="1:34" ht="15.75" customHeight="1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  <c r="AA772" s="82"/>
      <c r="AB772" s="82"/>
      <c r="AC772" s="82"/>
      <c r="AD772" s="82"/>
      <c r="AE772" s="82"/>
      <c r="AF772" s="82"/>
      <c r="AG772" s="82"/>
      <c r="AH772" s="82"/>
    </row>
    <row r="773" spans="1:34" ht="15.75" customHeight="1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  <c r="AA773" s="82"/>
      <c r="AB773" s="82"/>
      <c r="AC773" s="82"/>
      <c r="AD773" s="82"/>
      <c r="AE773" s="82"/>
      <c r="AF773" s="82"/>
      <c r="AG773" s="82"/>
      <c r="AH773" s="82"/>
    </row>
    <row r="774" spans="1:34" ht="15.75" customHeight="1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  <c r="AA774" s="82"/>
      <c r="AB774" s="82"/>
      <c r="AC774" s="82"/>
      <c r="AD774" s="82"/>
      <c r="AE774" s="82"/>
      <c r="AF774" s="82"/>
      <c r="AG774" s="82"/>
      <c r="AH774" s="82"/>
    </row>
    <row r="775" spans="1:34" ht="15.75" customHeight="1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  <c r="AA775" s="82"/>
      <c r="AB775" s="82"/>
      <c r="AC775" s="82"/>
      <c r="AD775" s="82"/>
      <c r="AE775" s="82"/>
      <c r="AF775" s="82"/>
      <c r="AG775" s="82"/>
      <c r="AH775" s="82"/>
    </row>
    <row r="776" spans="1:34" ht="15.75" customHeight="1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  <c r="AA776" s="82"/>
      <c r="AB776" s="82"/>
      <c r="AC776" s="82"/>
      <c r="AD776" s="82"/>
      <c r="AE776" s="82"/>
      <c r="AF776" s="82"/>
      <c r="AG776" s="82"/>
      <c r="AH776" s="82"/>
    </row>
    <row r="777" spans="1:34" ht="15.75" customHeight="1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  <c r="AA777" s="82"/>
      <c r="AB777" s="82"/>
      <c r="AC777" s="82"/>
      <c r="AD777" s="82"/>
      <c r="AE777" s="82"/>
      <c r="AF777" s="82"/>
      <c r="AG777" s="82"/>
      <c r="AH777" s="82"/>
    </row>
    <row r="778" spans="1:34" ht="15.75" customHeight="1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  <c r="AA778" s="82"/>
      <c r="AB778" s="82"/>
      <c r="AC778" s="82"/>
      <c r="AD778" s="82"/>
      <c r="AE778" s="82"/>
      <c r="AF778" s="82"/>
      <c r="AG778" s="82"/>
      <c r="AH778" s="82"/>
    </row>
    <row r="779" spans="1:34" ht="15.75" customHeight="1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  <c r="AA779" s="82"/>
      <c r="AB779" s="82"/>
      <c r="AC779" s="82"/>
      <c r="AD779" s="82"/>
      <c r="AE779" s="82"/>
      <c r="AF779" s="82"/>
      <c r="AG779" s="82"/>
      <c r="AH779" s="82"/>
    </row>
    <row r="780" spans="1:34" ht="15.75" customHeight="1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  <c r="AA780" s="82"/>
      <c r="AB780" s="82"/>
      <c r="AC780" s="82"/>
      <c r="AD780" s="82"/>
      <c r="AE780" s="82"/>
      <c r="AF780" s="82"/>
      <c r="AG780" s="82"/>
      <c r="AH780" s="82"/>
    </row>
    <row r="781" spans="1:34" ht="15.75" customHeight="1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  <c r="AA781" s="82"/>
      <c r="AB781" s="82"/>
      <c r="AC781" s="82"/>
      <c r="AD781" s="82"/>
      <c r="AE781" s="82"/>
      <c r="AF781" s="82"/>
      <c r="AG781" s="82"/>
      <c r="AH781" s="82"/>
    </row>
    <row r="782" spans="1:34" ht="15.75" customHeight="1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  <c r="AA782" s="82"/>
      <c r="AB782" s="82"/>
      <c r="AC782" s="82"/>
      <c r="AD782" s="82"/>
      <c r="AE782" s="82"/>
      <c r="AF782" s="82"/>
      <c r="AG782" s="82"/>
      <c r="AH782" s="82"/>
    </row>
    <row r="783" spans="1:34" ht="15.75" customHeight="1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  <c r="AA783" s="82"/>
      <c r="AB783" s="82"/>
      <c r="AC783" s="82"/>
      <c r="AD783" s="82"/>
      <c r="AE783" s="82"/>
      <c r="AF783" s="82"/>
      <c r="AG783" s="82"/>
      <c r="AH783" s="82"/>
    </row>
    <row r="784" spans="1:34" ht="15.75" customHeight="1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  <c r="AA784" s="82"/>
      <c r="AB784" s="82"/>
      <c r="AC784" s="82"/>
      <c r="AD784" s="82"/>
      <c r="AE784" s="82"/>
      <c r="AF784" s="82"/>
      <c r="AG784" s="82"/>
      <c r="AH784" s="82"/>
    </row>
    <row r="785" spans="1:34" ht="15.75" customHeight="1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  <c r="AA785" s="82"/>
      <c r="AB785" s="82"/>
      <c r="AC785" s="82"/>
      <c r="AD785" s="82"/>
      <c r="AE785" s="82"/>
      <c r="AF785" s="82"/>
      <c r="AG785" s="82"/>
      <c r="AH785" s="82"/>
    </row>
    <row r="786" spans="1:34" ht="15.75" customHeight="1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  <c r="AA786" s="82"/>
      <c r="AB786" s="82"/>
      <c r="AC786" s="82"/>
      <c r="AD786" s="82"/>
      <c r="AE786" s="82"/>
      <c r="AF786" s="82"/>
      <c r="AG786" s="82"/>
      <c r="AH786" s="82"/>
    </row>
    <row r="787" spans="1:34" ht="15.75" customHeight="1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  <c r="AA787" s="82"/>
      <c r="AB787" s="82"/>
      <c r="AC787" s="82"/>
      <c r="AD787" s="82"/>
      <c r="AE787" s="82"/>
      <c r="AF787" s="82"/>
      <c r="AG787" s="82"/>
      <c r="AH787" s="82"/>
    </row>
    <row r="788" spans="1:34" ht="15.75" customHeight="1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  <c r="AA788" s="82"/>
      <c r="AB788" s="82"/>
      <c r="AC788" s="82"/>
      <c r="AD788" s="82"/>
      <c r="AE788" s="82"/>
      <c r="AF788" s="82"/>
      <c r="AG788" s="82"/>
      <c r="AH788" s="82"/>
    </row>
    <row r="789" spans="1:34" ht="15.75" customHeight="1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  <c r="AA789" s="82"/>
      <c r="AB789" s="82"/>
      <c r="AC789" s="82"/>
      <c r="AD789" s="82"/>
      <c r="AE789" s="82"/>
      <c r="AF789" s="82"/>
      <c r="AG789" s="82"/>
      <c r="AH789" s="82"/>
    </row>
    <row r="790" spans="1:34" ht="15.75" customHeight="1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  <c r="AA790" s="82"/>
      <c r="AB790" s="82"/>
      <c r="AC790" s="82"/>
      <c r="AD790" s="82"/>
      <c r="AE790" s="82"/>
      <c r="AF790" s="82"/>
      <c r="AG790" s="82"/>
      <c r="AH790" s="82"/>
    </row>
    <row r="791" spans="1:34" ht="15.75" customHeight="1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  <c r="AA791" s="82"/>
      <c r="AB791" s="82"/>
      <c r="AC791" s="82"/>
      <c r="AD791" s="82"/>
      <c r="AE791" s="82"/>
      <c r="AF791" s="82"/>
      <c r="AG791" s="82"/>
      <c r="AH791" s="82"/>
    </row>
    <row r="792" spans="1:34" ht="15.75" customHeight="1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  <c r="AA792" s="82"/>
      <c r="AB792" s="82"/>
      <c r="AC792" s="82"/>
      <c r="AD792" s="82"/>
      <c r="AE792" s="82"/>
      <c r="AF792" s="82"/>
      <c r="AG792" s="82"/>
      <c r="AH792" s="82"/>
    </row>
    <row r="793" spans="1:34" ht="15.75" customHeight="1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  <c r="AA793" s="82"/>
      <c r="AB793" s="82"/>
      <c r="AC793" s="82"/>
      <c r="AD793" s="82"/>
      <c r="AE793" s="82"/>
      <c r="AF793" s="82"/>
      <c r="AG793" s="82"/>
      <c r="AH793" s="82"/>
    </row>
    <row r="794" spans="1:34" ht="15.75" customHeight="1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  <c r="AA794" s="82"/>
      <c r="AB794" s="82"/>
      <c r="AC794" s="82"/>
      <c r="AD794" s="82"/>
      <c r="AE794" s="82"/>
      <c r="AF794" s="82"/>
      <c r="AG794" s="82"/>
      <c r="AH794" s="82"/>
    </row>
    <row r="795" spans="1:34" ht="15.75" customHeight="1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  <c r="AA795" s="82"/>
      <c r="AB795" s="82"/>
      <c r="AC795" s="82"/>
      <c r="AD795" s="82"/>
      <c r="AE795" s="82"/>
      <c r="AF795" s="82"/>
      <c r="AG795" s="82"/>
      <c r="AH795" s="82"/>
    </row>
    <row r="796" spans="1:34" ht="15.75" customHeight="1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  <c r="AA796" s="82"/>
      <c r="AB796" s="82"/>
      <c r="AC796" s="82"/>
      <c r="AD796" s="82"/>
      <c r="AE796" s="82"/>
      <c r="AF796" s="82"/>
      <c r="AG796" s="82"/>
      <c r="AH796" s="82"/>
    </row>
    <row r="797" spans="1:34" ht="15.75" customHeight="1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  <c r="AA797" s="82"/>
      <c r="AB797" s="82"/>
      <c r="AC797" s="82"/>
      <c r="AD797" s="82"/>
      <c r="AE797" s="82"/>
      <c r="AF797" s="82"/>
      <c r="AG797" s="82"/>
      <c r="AH797" s="82"/>
    </row>
    <row r="798" spans="1:34" ht="15.75" customHeight="1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  <c r="AA798" s="82"/>
      <c r="AB798" s="82"/>
      <c r="AC798" s="82"/>
      <c r="AD798" s="82"/>
      <c r="AE798" s="82"/>
      <c r="AF798" s="82"/>
      <c r="AG798" s="82"/>
      <c r="AH798" s="82"/>
    </row>
    <row r="799" spans="1:34" ht="15.75" customHeight="1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  <c r="AA799" s="82"/>
      <c r="AB799" s="82"/>
      <c r="AC799" s="82"/>
      <c r="AD799" s="82"/>
      <c r="AE799" s="82"/>
      <c r="AF799" s="82"/>
      <c r="AG799" s="82"/>
      <c r="AH799" s="82"/>
    </row>
    <row r="800" spans="1:34" ht="15.75" customHeight="1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  <c r="AA800" s="82"/>
      <c r="AB800" s="82"/>
      <c r="AC800" s="82"/>
      <c r="AD800" s="82"/>
      <c r="AE800" s="82"/>
      <c r="AF800" s="82"/>
      <c r="AG800" s="82"/>
      <c r="AH800" s="82"/>
    </row>
    <row r="801" spans="1:34" ht="15.75" customHeight="1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  <c r="AA801" s="82"/>
      <c r="AB801" s="82"/>
      <c r="AC801" s="82"/>
      <c r="AD801" s="82"/>
      <c r="AE801" s="82"/>
      <c r="AF801" s="82"/>
      <c r="AG801" s="82"/>
      <c r="AH801" s="82"/>
    </row>
    <row r="802" spans="1:34" ht="15.75" customHeight="1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  <c r="AA802" s="82"/>
      <c r="AB802" s="82"/>
      <c r="AC802" s="82"/>
      <c r="AD802" s="82"/>
      <c r="AE802" s="82"/>
      <c r="AF802" s="82"/>
      <c r="AG802" s="82"/>
      <c r="AH802" s="82"/>
    </row>
    <row r="803" spans="1:34" ht="15.75" customHeight="1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  <c r="AA803" s="82"/>
      <c r="AB803" s="82"/>
      <c r="AC803" s="82"/>
      <c r="AD803" s="82"/>
      <c r="AE803" s="82"/>
      <c r="AF803" s="82"/>
      <c r="AG803" s="82"/>
      <c r="AH803" s="82"/>
    </row>
    <row r="804" spans="1:34" ht="15.75" customHeight="1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  <c r="AA804" s="82"/>
      <c r="AB804" s="82"/>
      <c r="AC804" s="82"/>
      <c r="AD804" s="82"/>
      <c r="AE804" s="82"/>
      <c r="AF804" s="82"/>
      <c r="AG804" s="82"/>
      <c r="AH804" s="82"/>
    </row>
    <row r="805" spans="1:34" ht="15.75" customHeight="1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  <c r="AA805" s="82"/>
      <c r="AB805" s="82"/>
      <c r="AC805" s="82"/>
      <c r="AD805" s="82"/>
      <c r="AE805" s="82"/>
      <c r="AF805" s="82"/>
      <c r="AG805" s="82"/>
      <c r="AH805" s="82"/>
    </row>
    <row r="806" spans="1:34" ht="15.75" customHeight="1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  <c r="AA806" s="82"/>
      <c r="AB806" s="82"/>
      <c r="AC806" s="82"/>
      <c r="AD806" s="82"/>
      <c r="AE806" s="82"/>
      <c r="AF806" s="82"/>
      <c r="AG806" s="82"/>
      <c r="AH806" s="82"/>
    </row>
    <row r="807" spans="1:34" ht="15.75" customHeight="1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  <c r="AA807" s="82"/>
      <c r="AB807" s="82"/>
      <c r="AC807" s="82"/>
      <c r="AD807" s="82"/>
      <c r="AE807" s="82"/>
      <c r="AF807" s="82"/>
      <c r="AG807" s="82"/>
      <c r="AH807" s="82"/>
    </row>
    <row r="808" spans="1:34" ht="15.75" customHeight="1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  <c r="AA808" s="82"/>
      <c r="AB808" s="82"/>
      <c r="AC808" s="82"/>
      <c r="AD808" s="82"/>
      <c r="AE808" s="82"/>
      <c r="AF808" s="82"/>
      <c r="AG808" s="82"/>
      <c r="AH808" s="82"/>
    </row>
    <row r="809" spans="1:34" ht="15.75" customHeight="1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  <c r="AA809" s="82"/>
      <c r="AB809" s="82"/>
      <c r="AC809" s="82"/>
      <c r="AD809" s="82"/>
      <c r="AE809" s="82"/>
      <c r="AF809" s="82"/>
      <c r="AG809" s="82"/>
      <c r="AH809" s="82"/>
    </row>
    <row r="810" spans="1:34" ht="15.75" customHeight="1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  <c r="AA810" s="82"/>
      <c r="AB810" s="82"/>
      <c r="AC810" s="82"/>
      <c r="AD810" s="82"/>
      <c r="AE810" s="82"/>
      <c r="AF810" s="82"/>
      <c r="AG810" s="82"/>
      <c r="AH810" s="82"/>
    </row>
    <row r="811" spans="1:34" ht="15.75" customHeight="1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  <c r="AA811" s="82"/>
      <c r="AB811" s="82"/>
      <c r="AC811" s="82"/>
      <c r="AD811" s="82"/>
      <c r="AE811" s="82"/>
      <c r="AF811" s="82"/>
      <c r="AG811" s="82"/>
      <c r="AH811" s="82"/>
    </row>
    <row r="812" spans="1:34" ht="15.75" customHeight="1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  <c r="AA812" s="82"/>
      <c r="AB812" s="82"/>
      <c r="AC812" s="82"/>
      <c r="AD812" s="82"/>
      <c r="AE812" s="82"/>
      <c r="AF812" s="82"/>
      <c r="AG812" s="82"/>
      <c r="AH812" s="82"/>
    </row>
    <row r="813" spans="1:34" ht="15.75" customHeight="1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  <c r="AA813" s="82"/>
      <c r="AB813" s="82"/>
      <c r="AC813" s="82"/>
      <c r="AD813" s="82"/>
      <c r="AE813" s="82"/>
      <c r="AF813" s="82"/>
      <c r="AG813" s="82"/>
      <c r="AH813" s="82"/>
    </row>
    <row r="814" spans="1:34" ht="15.75" customHeight="1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  <c r="AA814" s="82"/>
      <c r="AB814" s="82"/>
      <c r="AC814" s="82"/>
      <c r="AD814" s="82"/>
      <c r="AE814" s="82"/>
      <c r="AF814" s="82"/>
      <c r="AG814" s="82"/>
      <c r="AH814" s="82"/>
    </row>
    <row r="815" spans="1:34" ht="15.75" customHeight="1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  <c r="AA815" s="82"/>
      <c r="AB815" s="82"/>
      <c r="AC815" s="82"/>
      <c r="AD815" s="82"/>
      <c r="AE815" s="82"/>
      <c r="AF815" s="82"/>
      <c r="AG815" s="82"/>
      <c r="AH815" s="82"/>
    </row>
    <row r="816" spans="1:34" ht="15.75" customHeight="1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  <c r="AA816" s="82"/>
      <c r="AB816" s="82"/>
      <c r="AC816" s="82"/>
      <c r="AD816" s="82"/>
      <c r="AE816" s="82"/>
      <c r="AF816" s="82"/>
      <c r="AG816" s="82"/>
      <c r="AH816" s="82"/>
    </row>
    <row r="817" spans="1:34" ht="15.75" customHeight="1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  <c r="AA817" s="82"/>
      <c r="AB817" s="82"/>
      <c r="AC817" s="82"/>
      <c r="AD817" s="82"/>
      <c r="AE817" s="82"/>
      <c r="AF817" s="82"/>
      <c r="AG817" s="82"/>
      <c r="AH817" s="82"/>
    </row>
    <row r="818" spans="1:34" ht="15.75" customHeight="1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  <c r="AA818" s="82"/>
      <c r="AB818" s="82"/>
      <c r="AC818" s="82"/>
      <c r="AD818" s="82"/>
      <c r="AE818" s="82"/>
      <c r="AF818" s="82"/>
      <c r="AG818" s="82"/>
      <c r="AH818" s="82"/>
    </row>
    <row r="819" spans="1:34" ht="15.75" customHeight="1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  <c r="AA819" s="82"/>
      <c r="AB819" s="82"/>
      <c r="AC819" s="82"/>
      <c r="AD819" s="82"/>
      <c r="AE819" s="82"/>
      <c r="AF819" s="82"/>
      <c r="AG819" s="82"/>
      <c r="AH819" s="82"/>
    </row>
    <row r="820" spans="1:34" ht="15.75" customHeight="1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  <c r="AA820" s="82"/>
      <c r="AB820" s="82"/>
      <c r="AC820" s="82"/>
      <c r="AD820" s="82"/>
      <c r="AE820" s="82"/>
      <c r="AF820" s="82"/>
      <c r="AG820" s="82"/>
      <c r="AH820" s="82"/>
    </row>
    <row r="821" spans="1:34" ht="15.75" customHeight="1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  <c r="AA821" s="82"/>
      <c r="AB821" s="82"/>
      <c r="AC821" s="82"/>
      <c r="AD821" s="82"/>
      <c r="AE821" s="82"/>
      <c r="AF821" s="82"/>
      <c r="AG821" s="82"/>
      <c r="AH821" s="82"/>
    </row>
    <row r="822" spans="1:34" ht="15.75" customHeight="1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  <c r="AA822" s="82"/>
      <c r="AB822" s="82"/>
      <c r="AC822" s="82"/>
      <c r="AD822" s="82"/>
      <c r="AE822" s="82"/>
      <c r="AF822" s="82"/>
      <c r="AG822" s="82"/>
      <c r="AH822" s="82"/>
    </row>
    <row r="823" spans="1:34" ht="15.75" customHeight="1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  <c r="AA823" s="82"/>
      <c r="AB823" s="82"/>
      <c r="AC823" s="82"/>
      <c r="AD823" s="82"/>
      <c r="AE823" s="82"/>
      <c r="AF823" s="82"/>
      <c r="AG823" s="82"/>
      <c r="AH823" s="82"/>
    </row>
    <row r="824" spans="1:34" ht="15.75" customHeight="1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  <c r="AA824" s="82"/>
      <c r="AB824" s="82"/>
      <c r="AC824" s="82"/>
      <c r="AD824" s="82"/>
      <c r="AE824" s="82"/>
      <c r="AF824" s="82"/>
      <c r="AG824" s="82"/>
      <c r="AH824" s="82"/>
    </row>
    <row r="825" spans="1:34" ht="15.75" customHeight="1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  <c r="AA825" s="82"/>
      <c r="AB825" s="82"/>
      <c r="AC825" s="82"/>
      <c r="AD825" s="82"/>
      <c r="AE825" s="82"/>
      <c r="AF825" s="82"/>
      <c r="AG825" s="82"/>
      <c r="AH825" s="82"/>
    </row>
    <row r="826" spans="1:34" ht="15.75" customHeight="1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  <c r="AA826" s="82"/>
      <c r="AB826" s="82"/>
      <c r="AC826" s="82"/>
      <c r="AD826" s="82"/>
      <c r="AE826" s="82"/>
      <c r="AF826" s="82"/>
      <c r="AG826" s="82"/>
      <c r="AH826" s="82"/>
    </row>
    <row r="827" spans="1:34" ht="15.75" customHeight="1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  <c r="AA827" s="82"/>
      <c r="AB827" s="82"/>
      <c r="AC827" s="82"/>
      <c r="AD827" s="82"/>
      <c r="AE827" s="82"/>
      <c r="AF827" s="82"/>
      <c r="AG827" s="82"/>
      <c r="AH827" s="82"/>
    </row>
    <row r="828" spans="1:34" ht="15.75" customHeight="1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  <c r="AA828" s="82"/>
      <c r="AB828" s="82"/>
      <c r="AC828" s="82"/>
      <c r="AD828" s="82"/>
      <c r="AE828" s="82"/>
      <c r="AF828" s="82"/>
      <c r="AG828" s="82"/>
      <c r="AH828" s="82"/>
    </row>
    <row r="829" spans="1:34" ht="15.75" customHeight="1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  <c r="AA829" s="82"/>
      <c r="AB829" s="82"/>
      <c r="AC829" s="82"/>
      <c r="AD829" s="82"/>
      <c r="AE829" s="82"/>
      <c r="AF829" s="82"/>
      <c r="AG829" s="82"/>
      <c r="AH829" s="82"/>
    </row>
    <row r="830" spans="1:34" ht="15.75" customHeight="1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  <c r="AA830" s="82"/>
      <c r="AB830" s="82"/>
      <c r="AC830" s="82"/>
      <c r="AD830" s="82"/>
      <c r="AE830" s="82"/>
      <c r="AF830" s="82"/>
      <c r="AG830" s="82"/>
      <c r="AH830" s="82"/>
    </row>
    <row r="831" spans="1:34" ht="15.75" customHeight="1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  <c r="AA831" s="82"/>
      <c r="AB831" s="82"/>
      <c r="AC831" s="82"/>
      <c r="AD831" s="82"/>
      <c r="AE831" s="82"/>
      <c r="AF831" s="82"/>
      <c r="AG831" s="82"/>
      <c r="AH831" s="82"/>
    </row>
    <row r="832" spans="1:34" ht="15.75" customHeight="1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  <c r="AA832" s="82"/>
      <c r="AB832" s="82"/>
      <c r="AC832" s="82"/>
      <c r="AD832" s="82"/>
      <c r="AE832" s="82"/>
      <c r="AF832" s="82"/>
      <c r="AG832" s="82"/>
      <c r="AH832" s="82"/>
    </row>
    <row r="833" spans="1:34" ht="15.75" customHeight="1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  <c r="AA833" s="82"/>
      <c r="AB833" s="82"/>
      <c r="AC833" s="82"/>
      <c r="AD833" s="82"/>
      <c r="AE833" s="82"/>
      <c r="AF833" s="82"/>
      <c r="AG833" s="82"/>
      <c r="AH833" s="82"/>
    </row>
    <row r="834" spans="1:34" ht="15.75" customHeight="1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  <c r="AA834" s="82"/>
      <c r="AB834" s="82"/>
      <c r="AC834" s="82"/>
      <c r="AD834" s="82"/>
      <c r="AE834" s="82"/>
      <c r="AF834" s="82"/>
      <c r="AG834" s="82"/>
      <c r="AH834" s="82"/>
    </row>
    <row r="835" spans="1:34" ht="15.75" customHeight="1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  <c r="AA835" s="82"/>
      <c r="AB835" s="82"/>
      <c r="AC835" s="82"/>
      <c r="AD835" s="82"/>
      <c r="AE835" s="82"/>
      <c r="AF835" s="82"/>
      <c r="AG835" s="82"/>
      <c r="AH835" s="82"/>
    </row>
    <row r="836" spans="1:34" ht="15.75" customHeight="1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  <c r="AA836" s="82"/>
      <c r="AB836" s="82"/>
      <c r="AC836" s="82"/>
      <c r="AD836" s="82"/>
      <c r="AE836" s="82"/>
      <c r="AF836" s="82"/>
      <c r="AG836" s="82"/>
      <c r="AH836" s="82"/>
    </row>
    <row r="837" spans="1:34" ht="15.75" customHeight="1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  <c r="AA837" s="82"/>
      <c r="AB837" s="82"/>
      <c r="AC837" s="82"/>
      <c r="AD837" s="82"/>
      <c r="AE837" s="82"/>
      <c r="AF837" s="82"/>
      <c r="AG837" s="82"/>
      <c r="AH837" s="82"/>
    </row>
    <row r="838" spans="1:34" ht="15.75" customHeight="1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  <c r="AA838" s="82"/>
      <c r="AB838" s="82"/>
      <c r="AC838" s="82"/>
      <c r="AD838" s="82"/>
      <c r="AE838" s="82"/>
      <c r="AF838" s="82"/>
      <c r="AG838" s="82"/>
      <c r="AH838" s="82"/>
    </row>
    <row r="839" spans="1:34" ht="15.75" customHeight="1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  <c r="AA839" s="82"/>
      <c r="AB839" s="82"/>
      <c r="AC839" s="82"/>
      <c r="AD839" s="82"/>
      <c r="AE839" s="82"/>
      <c r="AF839" s="82"/>
      <c r="AG839" s="82"/>
      <c r="AH839" s="82"/>
    </row>
    <row r="840" spans="1:34" ht="15.75" customHeight="1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  <c r="AA840" s="82"/>
      <c r="AB840" s="82"/>
      <c r="AC840" s="82"/>
      <c r="AD840" s="82"/>
      <c r="AE840" s="82"/>
      <c r="AF840" s="82"/>
      <c r="AG840" s="82"/>
      <c r="AH840" s="82"/>
    </row>
    <row r="841" spans="1:34" ht="15.75" customHeight="1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  <c r="AA841" s="82"/>
      <c r="AB841" s="82"/>
      <c r="AC841" s="82"/>
      <c r="AD841" s="82"/>
      <c r="AE841" s="82"/>
      <c r="AF841" s="82"/>
      <c r="AG841" s="82"/>
      <c r="AH841" s="82"/>
    </row>
    <row r="842" spans="1:34" ht="15.75" customHeight="1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  <c r="AA842" s="82"/>
      <c r="AB842" s="82"/>
      <c r="AC842" s="82"/>
      <c r="AD842" s="82"/>
      <c r="AE842" s="82"/>
      <c r="AF842" s="82"/>
      <c r="AG842" s="82"/>
      <c r="AH842" s="82"/>
    </row>
    <row r="843" spans="1:34" ht="15.75" customHeight="1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  <c r="AA843" s="82"/>
      <c r="AB843" s="82"/>
      <c r="AC843" s="82"/>
      <c r="AD843" s="82"/>
      <c r="AE843" s="82"/>
      <c r="AF843" s="82"/>
      <c r="AG843" s="82"/>
      <c r="AH843" s="82"/>
    </row>
    <row r="844" spans="1:34" ht="15.75" customHeight="1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  <c r="AA844" s="82"/>
      <c r="AB844" s="82"/>
      <c r="AC844" s="82"/>
      <c r="AD844" s="82"/>
      <c r="AE844" s="82"/>
      <c r="AF844" s="82"/>
      <c r="AG844" s="82"/>
      <c r="AH844" s="82"/>
    </row>
    <row r="845" spans="1:34" ht="15.75" customHeight="1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  <c r="AA845" s="82"/>
      <c r="AB845" s="82"/>
      <c r="AC845" s="82"/>
      <c r="AD845" s="82"/>
      <c r="AE845" s="82"/>
      <c r="AF845" s="82"/>
      <c r="AG845" s="82"/>
      <c r="AH845" s="82"/>
    </row>
    <row r="846" spans="1:34" ht="15.75" customHeight="1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  <c r="AA846" s="82"/>
      <c r="AB846" s="82"/>
      <c r="AC846" s="82"/>
      <c r="AD846" s="82"/>
      <c r="AE846" s="82"/>
      <c r="AF846" s="82"/>
      <c r="AG846" s="82"/>
      <c r="AH846" s="82"/>
    </row>
    <row r="847" spans="1:34" ht="15.75" customHeight="1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  <c r="AA847" s="82"/>
      <c r="AB847" s="82"/>
      <c r="AC847" s="82"/>
      <c r="AD847" s="82"/>
      <c r="AE847" s="82"/>
      <c r="AF847" s="82"/>
      <c r="AG847" s="82"/>
      <c r="AH847" s="82"/>
    </row>
    <row r="848" spans="1:34" ht="15.75" customHeight="1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  <c r="AA848" s="82"/>
      <c r="AB848" s="82"/>
      <c r="AC848" s="82"/>
      <c r="AD848" s="82"/>
      <c r="AE848" s="82"/>
      <c r="AF848" s="82"/>
      <c r="AG848" s="82"/>
      <c r="AH848" s="82"/>
    </row>
    <row r="849" spans="1:34" ht="15.75" customHeight="1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  <c r="AA849" s="82"/>
      <c r="AB849" s="82"/>
      <c r="AC849" s="82"/>
      <c r="AD849" s="82"/>
      <c r="AE849" s="82"/>
      <c r="AF849" s="82"/>
      <c r="AG849" s="82"/>
      <c r="AH849" s="82"/>
    </row>
    <row r="850" spans="1:34" ht="15.75" customHeight="1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  <c r="AA850" s="82"/>
      <c r="AB850" s="82"/>
      <c r="AC850" s="82"/>
      <c r="AD850" s="82"/>
      <c r="AE850" s="82"/>
      <c r="AF850" s="82"/>
      <c r="AG850" s="82"/>
      <c r="AH850" s="82"/>
    </row>
    <row r="851" spans="1:34" ht="15.75" customHeight="1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  <c r="AA851" s="82"/>
      <c r="AB851" s="82"/>
      <c r="AC851" s="82"/>
      <c r="AD851" s="82"/>
      <c r="AE851" s="82"/>
      <c r="AF851" s="82"/>
      <c r="AG851" s="82"/>
      <c r="AH851" s="82"/>
    </row>
    <row r="852" spans="1:34" ht="15.75" customHeight="1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  <c r="AA852" s="82"/>
      <c r="AB852" s="82"/>
      <c r="AC852" s="82"/>
      <c r="AD852" s="82"/>
      <c r="AE852" s="82"/>
      <c r="AF852" s="82"/>
      <c r="AG852" s="82"/>
      <c r="AH852" s="82"/>
    </row>
    <row r="853" spans="1:34" ht="15.75" customHeight="1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  <c r="AA853" s="82"/>
      <c r="AB853" s="82"/>
      <c r="AC853" s="82"/>
      <c r="AD853" s="82"/>
      <c r="AE853" s="82"/>
      <c r="AF853" s="82"/>
      <c r="AG853" s="82"/>
      <c r="AH853" s="82"/>
    </row>
    <row r="854" spans="1:34" ht="15.75" customHeight="1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  <c r="AA854" s="82"/>
      <c r="AB854" s="82"/>
      <c r="AC854" s="82"/>
      <c r="AD854" s="82"/>
      <c r="AE854" s="82"/>
      <c r="AF854" s="82"/>
      <c r="AG854" s="82"/>
      <c r="AH854" s="82"/>
    </row>
    <row r="855" spans="1:34" ht="15.75" customHeight="1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  <c r="AA855" s="82"/>
      <c r="AB855" s="82"/>
      <c r="AC855" s="82"/>
      <c r="AD855" s="82"/>
      <c r="AE855" s="82"/>
      <c r="AF855" s="82"/>
      <c r="AG855" s="82"/>
      <c r="AH855" s="82"/>
    </row>
    <row r="856" spans="1:34" ht="15.75" customHeight="1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  <c r="AA856" s="82"/>
      <c r="AB856" s="82"/>
      <c r="AC856" s="82"/>
      <c r="AD856" s="82"/>
      <c r="AE856" s="82"/>
      <c r="AF856" s="82"/>
      <c r="AG856" s="82"/>
      <c r="AH856" s="82"/>
    </row>
    <row r="857" spans="1:34" ht="15.75" customHeight="1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  <c r="AA857" s="82"/>
      <c r="AB857" s="82"/>
      <c r="AC857" s="82"/>
      <c r="AD857" s="82"/>
      <c r="AE857" s="82"/>
      <c r="AF857" s="82"/>
      <c r="AG857" s="82"/>
      <c r="AH857" s="82"/>
    </row>
    <row r="858" spans="1:34" ht="15.75" customHeight="1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  <c r="AA858" s="82"/>
      <c r="AB858" s="82"/>
      <c r="AC858" s="82"/>
      <c r="AD858" s="82"/>
      <c r="AE858" s="82"/>
      <c r="AF858" s="82"/>
      <c r="AG858" s="82"/>
      <c r="AH858" s="82"/>
    </row>
    <row r="859" spans="1:34" ht="15.75" customHeight="1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  <c r="AA859" s="82"/>
      <c r="AB859" s="82"/>
      <c r="AC859" s="82"/>
      <c r="AD859" s="82"/>
      <c r="AE859" s="82"/>
      <c r="AF859" s="82"/>
      <c r="AG859" s="82"/>
      <c r="AH859" s="82"/>
    </row>
    <row r="860" spans="1:34" ht="15.75" customHeight="1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  <c r="AA860" s="82"/>
      <c r="AB860" s="82"/>
      <c r="AC860" s="82"/>
      <c r="AD860" s="82"/>
      <c r="AE860" s="82"/>
      <c r="AF860" s="82"/>
      <c r="AG860" s="82"/>
      <c r="AH860" s="82"/>
    </row>
    <row r="861" spans="1:34" ht="15.75" customHeight="1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  <c r="AA861" s="82"/>
      <c r="AB861" s="82"/>
      <c r="AC861" s="82"/>
      <c r="AD861" s="82"/>
      <c r="AE861" s="82"/>
      <c r="AF861" s="82"/>
      <c r="AG861" s="82"/>
      <c r="AH861" s="82"/>
    </row>
    <row r="862" spans="1:34" ht="15.75" customHeight="1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  <c r="AA862" s="82"/>
      <c r="AB862" s="82"/>
      <c r="AC862" s="82"/>
      <c r="AD862" s="82"/>
      <c r="AE862" s="82"/>
      <c r="AF862" s="82"/>
      <c r="AG862" s="82"/>
      <c r="AH862" s="82"/>
    </row>
    <row r="863" spans="1:34" ht="15.75" customHeight="1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  <c r="AA863" s="82"/>
      <c r="AB863" s="82"/>
      <c r="AC863" s="82"/>
      <c r="AD863" s="82"/>
      <c r="AE863" s="82"/>
      <c r="AF863" s="82"/>
      <c r="AG863" s="82"/>
      <c r="AH863" s="82"/>
    </row>
    <row r="864" spans="1:34" ht="15.75" customHeight="1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  <c r="AA864" s="82"/>
      <c r="AB864" s="82"/>
      <c r="AC864" s="82"/>
      <c r="AD864" s="82"/>
      <c r="AE864" s="82"/>
      <c r="AF864" s="82"/>
      <c r="AG864" s="82"/>
      <c r="AH864" s="82"/>
    </row>
    <row r="865" spans="1:34" ht="15.75" customHeight="1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  <c r="AA865" s="82"/>
      <c r="AB865" s="82"/>
      <c r="AC865" s="82"/>
      <c r="AD865" s="82"/>
      <c r="AE865" s="82"/>
      <c r="AF865" s="82"/>
      <c r="AG865" s="82"/>
      <c r="AH865" s="82"/>
    </row>
    <row r="866" spans="1:34" ht="15.75" customHeight="1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  <c r="AA866" s="82"/>
      <c r="AB866" s="82"/>
      <c r="AC866" s="82"/>
      <c r="AD866" s="82"/>
      <c r="AE866" s="82"/>
      <c r="AF866" s="82"/>
      <c r="AG866" s="82"/>
      <c r="AH866" s="82"/>
    </row>
    <row r="867" spans="1:34" ht="15.75" customHeight="1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  <c r="AA867" s="82"/>
      <c r="AB867" s="82"/>
      <c r="AC867" s="82"/>
      <c r="AD867" s="82"/>
      <c r="AE867" s="82"/>
      <c r="AF867" s="82"/>
      <c r="AG867" s="82"/>
      <c r="AH867" s="82"/>
    </row>
    <row r="868" spans="1:34" ht="15.75" customHeight="1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  <c r="AA868" s="82"/>
      <c r="AB868" s="82"/>
      <c r="AC868" s="82"/>
      <c r="AD868" s="82"/>
      <c r="AE868" s="82"/>
      <c r="AF868" s="82"/>
      <c r="AG868" s="82"/>
      <c r="AH868" s="82"/>
    </row>
    <row r="869" spans="1:34" ht="15.75" customHeight="1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  <c r="AA869" s="82"/>
      <c r="AB869" s="82"/>
      <c r="AC869" s="82"/>
      <c r="AD869" s="82"/>
      <c r="AE869" s="82"/>
      <c r="AF869" s="82"/>
      <c r="AG869" s="82"/>
      <c r="AH869" s="82"/>
    </row>
    <row r="870" spans="1:34" ht="15.75" customHeight="1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  <c r="AA870" s="82"/>
      <c r="AB870" s="82"/>
      <c r="AC870" s="82"/>
      <c r="AD870" s="82"/>
      <c r="AE870" s="82"/>
      <c r="AF870" s="82"/>
      <c r="AG870" s="82"/>
      <c r="AH870" s="82"/>
    </row>
    <row r="871" spans="1:34" ht="15.75" customHeight="1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  <c r="AA871" s="82"/>
      <c r="AB871" s="82"/>
      <c r="AC871" s="82"/>
      <c r="AD871" s="82"/>
      <c r="AE871" s="82"/>
      <c r="AF871" s="82"/>
      <c r="AG871" s="82"/>
      <c r="AH871" s="82"/>
    </row>
    <row r="872" spans="1:34" ht="15.75" customHeight="1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  <c r="AA872" s="82"/>
      <c r="AB872" s="82"/>
      <c r="AC872" s="82"/>
      <c r="AD872" s="82"/>
      <c r="AE872" s="82"/>
      <c r="AF872" s="82"/>
      <c r="AG872" s="82"/>
      <c r="AH872" s="82"/>
    </row>
    <row r="873" spans="1:34" ht="15.75" customHeight="1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  <c r="AA873" s="82"/>
      <c r="AB873" s="82"/>
      <c r="AC873" s="82"/>
      <c r="AD873" s="82"/>
      <c r="AE873" s="82"/>
      <c r="AF873" s="82"/>
      <c r="AG873" s="82"/>
      <c r="AH873" s="82"/>
    </row>
    <row r="874" spans="1:34" ht="15.75" customHeight="1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  <c r="AA874" s="82"/>
      <c r="AB874" s="82"/>
      <c r="AC874" s="82"/>
      <c r="AD874" s="82"/>
      <c r="AE874" s="82"/>
      <c r="AF874" s="82"/>
      <c r="AG874" s="82"/>
      <c r="AH874" s="82"/>
    </row>
    <row r="875" spans="1:34" ht="15.75" customHeight="1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  <c r="AA875" s="82"/>
      <c r="AB875" s="82"/>
      <c r="AC875" s="82"/>
      <c r="AD875" s="82"/>
      <c r="AE875" s="82"/>
      <c r="AF875" s="82"/>
      <c r="AG875" s="82"/>
      <c r="AH875" s="82"/>
    </row>
    <row r="876" spans="1:34" ht="15.75" customHeight="1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  <c r="AA876" s="82"/>
      <c r="AB876" s="82"/>
      <c r="AC876" s="82"/>
      <c r="AD876" s="82"/>
      <c r="AE876" s="82"/>
      <c r="AF876" s="82"/>
      <c r="AG876" s="82"/>
      <c r="AH876" s="82"/>
    </row>
    <row r="877" spans="1:34" ht="15.75" customHeight="1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  <c r="AA877" s="82"/>
      <c r="AB877" s="82"/>
      <c r="AC877" s="82"/>
      <c r="AD877" s="82"/>
      <c r="AE877" s="82"/>
      <c r="AF877" s="82"/>
      <c r="AG877" s="82"/>
      <c r="AH877" s="82"/>
    </row>
    <row r="878" spans="1:34" ht="15.75" customHeight="1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  <c r="AA878" s="82"/>
      <c r="AB878" s="82"/>
      <c r="AC878" s="82"/>
      <c r="AD878" s="82"/>
      <c r="AE878" s="82"/>
      <c r="AF878" s="82"/>
      <c r="AG878" s="82"/>
      <c r="AH878" s="82"/>
    </row>
    <row r="879" spans="1:34" ht="15.75" customHeight="1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  <c r="AA879" s="82"/>
      <c r="AB879" s="82"/>
      <c r="AC879" s="82"/>
      <c r="AD879" s="82"/>
      <c r="AE879" s="82"/>
      <c r="AF879" s="82"/>
      <c r="AG879" s="82"/>
      <c r="AH879" s="82"/>
    </row>
    <row r="880" spans="1:34" ht="15.75" customHeight="1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  <c r="AA880" s="82"/>
      <c r="AB880" s="82"/>
      <c r="AC880" s="82"/>
      <c r="AD880" s="82"/>
      <c r="AE880" s="82"/>
      <c r="AF880" s="82"/>
      <c r="AG880" s="82"/>
      <c r="AH880" s="82"/>
    </row>
    <row r="881" spans="1:34" ht="15.75" customHeight="1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  <c r="AA881" s="82"/>
      <c r="AB881" s="82"/>
      <c r="AC881" s="82"/>
      <c r="AD881" s="82"/>
      <c r="AE881" s="82"/>
      <c r="AF881" s="82"/>
      <c r="AG881" s="82"/>
      <c r="AH881" s="82"/>
    </row>
    <row r="882" spans="1:34" ht="15.75" customHeight="1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  <c r="AA882" s="82"/>
      <c r="AB882" s="82"/>
      <c r="AC882" s="82"/>
      <c r="AD882" s="82"/>
      <c r="AE882" s="82"/>
      <c r="AF882" s="82"/>
      <c r="AG882" s="82"/>
      <c r="AH882" s="82"/>
    </row>
    <row r="883" spans="1:34" ht="15.75" customHeight="1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  <c r="AA883" s="82"/>
      <c r="AB883" s="82"/>
      <c r="AC883" s="82"/>
      <c r="AD883" s="82"/>
      <c r="AE883" s="82"/>
      <c r="AF883" s="82"/>
      <c r="AG883" s="82"/>
      <c r="AH883" s="82"/>
    </row>
    <row r="884" spans="1:34" ht="15.75" customHeight="1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  <c r="AA884" s="82"/>
      <c r="AB884" s="82"/>
      <c r="AC884" s="82"/>
      <c r="AD884" s="82"/>
      <c r="AE884" s="82"/>
      <c r="AF884" s="82"/>
      <c r="AG884" s="82"/>
      <c r="AH884" s="82"/>
    </row>
    <row r="885" spans="1:34" ht="15.75" customHeight="1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  <c r="AA885" s="82"/>
      <c r="AB885" s="82"/>
      <c r="AC885" s="82"/>
      <c r="AD885" s="82"/>
      <c r="AE885" s="82"/>
      <c r="AF885" s="82"/>
      <c r="AG885" s="82"/>
      <c r="AH885" s="82"/>
    </row>
    <row r="886" spans="1:34" ht="15.75" customHeight="1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  <c r="AA886" s="82"/>
      <c r="AB886" s="82"/>
      <c r="AC886" s="82"/>
      <c r="AD886" s="82"/>
      <c r="AE886" s="82"/>
      <c r="AF886" s="82"/>
      <c r="AG886" s="82"/>
      <c r="AH886" s="82"/>
    </row>
    <row r="887" spans="1:34" ht="15.75" customHeight="1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  <c r="AA887" s="82"/>
      <c r="AB887" s="82"/>
      <c r="AC887" s="82"/>
      <c r="AD887" s="82"/>
      <c r="AE887" s="82"/>
      <c r="AF887" s="82"/>
      <c r="AG887" s="82"/>
      <c r="AH887" s="82"/>
    </row>
    <row r="888" spans="1:34" ht="15.75" customHeight="1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  <c r="AA888" s="82"/>
      <c r="AB888" s="82"/>
      <c r="AC888" s="82"/>
      <c r="AD888" s="82"/>
      <c r="AE888" s="82"/>
      <c r="AF888" s="82"/>
      <c r="AG888" s="82"/>
      <c r="AH888" s="82"/>
    </row>
    <row r="889" spans="1:34" ht="15.75" customHeight="1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  <c r="AA889" s="82"/>
      <c r="AB889" s="82"/>
      <c r="AC889" s="82"/>
      <c r="AD889" s="82"/>
      <c r="AE889" s="82"/>
      <c r="AF889" s="82"/>
      <c r="AG889" s="82"/>
      <c r="AH889" s="82"/>
    </row>
    <row r="890" spans="1:34" ht="15.75" customHeight="1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  <c r="AA890" s="82"/>
      <c r="AB890" s="82"/>
      <c r="AC890" s="82"/>
      <c r="AD890" s="82"/>
      <c r="AE890" s="82"/>
      <c r="AF890" s="82"/>
      <c r="AG890" s="82"/>
      <c r="AH890" s="82"/>
    </row>
    <row r="891" spans="1:34" ht="15.75" customHeight="1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  <c r="AA891" s="82"/>
      <c r="AB891" s="82"/>
      <c r="AC891" s="82"/>
      <c r="AD891" s="82"/>
      <c r="AE891" s="82"/>
      <c r="AF891" s="82"/>
      <c r="AG891" s="82"/>
      <c r="AH891" s="82"/>
    </row>
    <row r="892" spans="1:34" ht="15.75" customHeight="1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  <c r="AA892" s="82"/>
      <c r="AB892" s="82"/>
      <c r="AC892" s="82"/>
      <c r="AD892" s="82"/>
      <c r="AE892" s="82"/>
      <c r="AF892" s="82"/>
      <c r="AG892" s="82"/>
      <c r="AH892" s="82"/>
    </row>
    <row r="893" spans="1:34" ht="15.75" customHeight="1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  <c r="AA893" s="82"/>
      <c r="AB893" s="82"/>
      <c r="AC893" s="82"/>
      <c r="AD893" s="82"/>
      <c r="AE893" s="82"/>
      <c r="AF893" s="82"/>
      <c r="AG893" s="82"/>
      <c r="AH893" s="82"/>
    </row>
    <row r="894" spans="1:34" ht="15.75" customHeight="1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  <c r="AA894" s="82"/>
      <c r="AB894" s="82"/>
      <c r="AC894" s="82"/>
      <c r="AD894" s="82"/>
      <c r="AE894" s="82"/>
      <c r="AF894" s="82"/>
      <c r="AG894" s="82"/>
      <c r="AH894" s="82"/>
    </row>
    <row r="895" spans="1:34" ht="15.75" customHeight="1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  <c r="AA895" s="82"/>
      <c r="AB895" s="82"/>
      <c r="AC895" s="82"/>
      <c r="AD895" s="82"/>
      <c r="AE895" s="82"/>
      <c r="AF895" s="82"/>
      <c r="AG895" s="82"/>
      <c r="AH895" s="82"/>
    </row>
    <row r="896" spans="1:34" ht="15.75" customHeight="1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  <c r="AA896" s="82"/>
      <c r="AB896" s="82"/>
      <c r="AC896" s="82"/>
      <c r="AD896" s="82"/>
      <c r="AE896" s="82"/>
      <c r="AF896" s="82"/>
      <c r="AG896" s="82"/>
      <c r="AH896" s="82"/>
    </row>
    <row r="897" spans="1:34" ht="15.75" customHeight="1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  <c r="AA897" s="82"/>
      <c r="AB897" s="82"/>
      <c r="AC897" s="82"/>
      <c r="AD897" s="82"/>
      <c r="AE897" s="82"/>
      <c r="AF897" s="82"/>
      <c r="AG897" s="82"/>
      <c r="AH897" s="82"/>
    </row>
    <row r="898" spans="1:34" ht="15.75" customHeight="1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  <c r="AA898" s="82"/>
      <c r="AB898" s="82"/>
      <c r="AC898" s="82"/>
      <c r="AD898" s="82"/>
      <c r="AE898" s="82"/>
      <c r="AF898" s="82"/>
      <c r="AG898" s="82"/>
      <c r="AH898" s="82"/>
    </row>
    <row r="899" spans="1:34" ht="15.75" customHeight="1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  <c r="AA899" s="82"/>
      <c r="AB899" s="82"/>
      <c r="AC899" s="82"/>
      <c r="AD899" s="82"/>
      <c r="AE899" s="82"/>
      <c r="AF899" s="82"/>
      <c r="AG899" s="82"/>
      <c r="AH899" s="82"/>
    </row>
    <row r="900" spans="1:34" ht="15.75" customHeight="1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  <c r="AA900" s="82"/>
      <c r="AB900" s="82"/>
      <c r="AC900" s="82"/>
      <c r="AD900" s="82"/>
      <c r="AE900" s="82"/>
      <c r="AF900" s="82"/>
      <c r="AG900" s="82"/>
      <c r="AH900" s="82"/>
    </row>
    <row r="901" spans="1:34" ht="15.75" customHeight="1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  <c r="AA901" s="82"/>
      <c r="AB901" s="82"/>
      <c r="AC901" s="82"/>
      <c r="AD901" s="82"/>
      <c r="AE901" s="82"/>
      <c r="AF901" s="82"/>
      <c r="AG901" s="82"/>
      <c r="AH901" s="82"/>
    </row>
    <row r="902" spans="1:34" ht="15.75" customHeight="1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  <c r="AA902" s="82"/>
      <c r="AB902" s="82"/>
      <c r="AC902" s="82"/>
      <c r="AD902" s="82"/>
      <c r="AE902" s="82"/>
      <c r="AF902" s="82"/>
      <c r="AG902" s="82"/>
      <c r="AH902" s="82"/>
    </row>
    <row r="903" spans="1:34" ht="15.75" customHeight="1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  <c r="AA903" s="82"/>
      <c r="AB903" s="82"/>
      <c r="AC903" s="82"/>
      <c r="AD903" s="82"/>
      <c r="AE903" s="82"/>
      <c r="AF903" s="82"/>
      <c r="AG903" s="82"/>
      <c r="AH903" s="82"/>
    </row>
    <row r="904" spans="1:34" ht="15.75" customHeight="1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  <c r="AA904" s="82"/>
      <c r="AB904" s="82"/>
      <c r="AC904" s="82"/>
      <c r="AD904" s="82"/>
      <c r="AE904" s="82"/>
      <c r="AF904" s="82"/>
      <c r="AG904" s="82"/>
      <c r="AH904" s="82"/>
    </row>
    <row r="905" spans="1:34" ht="15.75" customHeight="1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  <c r="AA905" s="82"/>
      <c r="AB905" s="82"/>
      <c r="AC905" s="82"/>
      <c r="AD905" s="82"/>
      <c r="AE905" s="82"/>
      <c r="AF905" s="82"/>
      <c r="AG905" s="82"/>
      <c r="AH905" s="82"/>
    </row>
    <row r="906" spans="1:34" ht="15.75" customHeight="1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  <c r="AA906" s="82"/>
      <c r="AB906" s="82"/>
      <c r="AC906" s="82"/>
      <c r="AD906" s="82"/>
      <c r="AE906" s="82"/>
      <c r="AF906" s="82"/>
      <c r="AG906" s="82"/>
      <c r="AH906" s="82"/>
    </row>
    <row r="907" spans="1:34" ht="15.75" customHeight="1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  <c r="AA907" s="82"/>
      <c r="AB907" s="82"/>
      <c r="AC907" s="82"/>
      <c r="AD907" s="82"/>
      <c r="AE907" s="82"/>
      <c r="AF907" s="82"/>
      <c r="AG907" s="82"/>
      <c r="AH907" s="82"/>
    </row>
    <row r="908" spans="1:34" ht="15.75" customHeight="1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  <c r="AA908" s="82"/>
      <c r="AB908" s="82"/>
      <c r="AC908" s="82"/>
      <c r="AD908" s="82"/>
      <c r="AE908" s="82"/>
      <c r="AF908" s="82"/>
      <c r="AG908" s="82"/>
      <c r="AH908" s="82"/>
    </row>
    <row r="909" spans="1:34" ht="15.75" customHeight="1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  <c r="AA909" s="82"/>
      <c r="AB909" s="82"/>
      <c r="AC909" s="82"/>
      <c r="AD909" s="82"/>
      <c r="AE909" s="82"/>
      <c r="AF909" s="82"/>
      <c r="AG909" s="82"/>
      <c r="AH909" s="82"/>
    </row>
    <row r="910" spans="1:34" ht="15.75" customHeight="1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  <c r="AA910" s="82"/>
      <c r="AB910" s="82"/>
      <c r="AC910" s="82"/>
      <c r="AD910" s="82"/>
      <c r="AE910" s="82"/>
      <c r="AF910" s="82"/>
      <c r="AG910" s="82"/>
      <c r="AH910" s="82"/>
    </row>
    <row r="911" spans="1:34" ht="15.75" customHeight="1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  <c r="AA911" s="82"/>
      <c r="AB911" s="82"/>
      <c r="AC911" s="82"/>
      <c r="AD911" s="82"/>
      <c r="AE911" s="82"/>
      <c r="AF911" s="82"/>
      <c r="AG911" s="82"/>
      <c r="AH911" s="82"/>
    </row>
    <row r="912" spans="1:34" ht="15.75" customHeight="1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  <c r="AA912" s="82"/>
      <c r="AB912" s="82"/>
      <c r="AC912" s="82"/>
      <c r="AD912" s="82"/>
      <c r="AE912" s="82"/>
      <c r="AF912" s="82"/>
      <c r="AG912" s="82"/>
      <c r="AH912" s="82"/>
    </row>
    <row r="913" spans="1:34" ht="15.75" customHeight="1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  <c r="AA913" s="82"/>
      <c r="AB913" s="82"/>
      <c r="AC913" s="82"/>
      <c r="AD913" s="82"/>
      <c r="AE913" s="82"/>
      <c r="AF913" s="82"/>
      <c r="AG913" s="82"/>
      <c r="AH913" s="82"/>
    </row>
    <row r="914" spans="1:34" ht="15.75" customHeight="1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  <c r="AA914" s="82"/>
      <c r="AB914" s="82"/>
      <c r="AC914" s="82"/>
      <c r="AD914" s="82"/>
      <c r="AE914" s="82"/>
      <c r="AF914" s="82"/>
      <c r="AG914" s="82"/>
      <c r="AH914" s="82"/>
    </row>
    <row r="915" spans="1:34" ht="15.75" customHeight="1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  <c r="AA915" s="82"/>
      <c r="AB915" s="82"/>
      <c r="AC915" s="82"/>
      <c r="AD915" s="82"/>
      <c r="AE915" s="82"/>
      <c r="AF915" s="82"/>
      <c r="AG915" s="82"/>
      <c r="AH915" s="82"/>
    </row>
    <row r="916" spans="1:34" ht="15.75" customHeight="1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  <c r="AA916" s="82"/>
      <c r="AB916" s="82"/>
      <c r="AC916" s="82"/>
      <c r="AD916" s="82"/>
      <c r="AE916" s="82"/>
      <c r="AF916" s="82"/>
      <c r="AG916" s="82"/>
      <c r="AH916" s="82"/>
    </row>
    <row r="917" spans="1:34" ht="15.75" customHeight="1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  <c r="AA917" s="82"/>
      <c r="AB917" s="82"/>
      <c r="AC917" s="82"/>
      <c r="AD917" s="82"/>
      <c r="AE917" s="82"/>
      <c r="AF917" s="82"/>
      <c r="AG917" s="82"/>
      <c r="AH917" s="82"/>
    </row>
    <row r="918" spans="1:34" ht="15.75" customHeight="1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  <c r="AA918" s="82"/>
      <c r="AB918" s="82"/>
      <c r="AC918" s="82"/>
      <c r="AD918" s="82"/>
      <c r="AE918" s="82"/>
      <c r="AF918" s="82"/>
      <c r="AG918" s="82"/>
      <c r="AH918" s="82"/>
    </row>
    <row r="919" spans="1:34" ht="15.75" customHeight="1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  <c r="AA919" s="82"/>
      <c r="AB919" s="82"/>
      <c r="AC919" s="82"/>
      <c r="AD919" s="82"/>
      <c r="AE919" s="82"/>
      <c r="AF919" s="82"/>
      <c r="AG919" s="82"/>
      <c r="AH919" s="82"/>
    </row>
    <row r="920" spans="1:34" ht="15.75" customHeight="1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  <c r="AA920" s="82"/>
      <c r="AB920" s="82"/>
      <c r="AC920" s="82"/>
      <c r="AD920" s="82"/>
      <c r="AE920" s="82"/>
      <c r="AF920" s="82"/>
      <c r="AG920" s="82"/>
      <c r="AH920" s="82"/>
    </row>
    <row r="921" spans="1:34" ht="15.75" customHeight="1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  <c r="AA921" s="82"/>
      <c r="AB921" s="82"/>
      <c r="AC921" s="82"/>
      <c r="AD921" s="82"/>
      <c r="AE921" s="82"/>
      <c r="AF921" s="82"/>
      <c r="AG921" s="82"/>
      <c r="AH921" s="82"/>
    </row>
    <row r="922" spans="1:34" ht="15.75" customHeight="1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  <c r="AA922" s="82"/>
      <c r="AB922" s="82"/>
      <c r="AC922" s="82"/>
      <c r="AD922" s="82"/>
      <c r="AE922" s="82"/>
      <c r="AF922" s="82"/>
      <c r="AG922" s="82"/>
      <c r="AH922" s="82"/>
    </row>
    <row r="923" spans="1:34" ht="15.75" customHeight="1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  <c r="AA923" s="82"/>
      <c r="AB923" s="82"/>
      <c r="AC923" s="82"/>
      <c r="AD923" s="82"/>
      <c r="AE923" s="82"/>
      <c r="AF923" s="82"/>
      <c r="AG923" s="82"/>
      <c r="AH923" s="82"/>
    </row>
    <row r="924" spans="1:34" ht="15.75" customHeight="1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  <c r="AA924" s="82"/>
      <c r="AB924" s="82"/>
      <c r="AC924" s="82"/>
      <c r="AD924" s="82"/>
      <c r="AE924" s="82"/>
      <c r="AF924" s="82"/>
      <c r="AG924" s="82"/>
      <c r="AH924" s="82"/>
    </row>
    <row r="925" spans="1:34" ht="15.75" customHeight="1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  <c r="AA925" s="82"/>
      <c r="AB925" s="82"/>
      <c r="AC925" s="82"/>
      <c r="AD925" s="82"/>
      <c r="AE925" s="82"/>
      <c r="AF925" s="82"/>
      <c r="AG925" s="82"/>
      <c r="AH925" s="82"/>
    </row>
    <row r="926" spans="1:34" ht="15.75" customHeight="1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  <c r="AA926" s="82"/>
      <c r="AB926" s="82"/>
      <c r="AC926" s="82"/>
      <c r="AD926" s="82"/>
      <c r="AE926" s="82"/>
      <c r="AF926" s="82"/>
      <c r="AG926" s="82"/>
      <c r="AH926" s="82"/>
    </row>
    <row r="927" spans="1:34" ht="15.75" customHeight="1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  <c r="AA927" s="82"/>
      <c r="AB927" s="82"/>
      <c r="AC927" s="82"/>
      <c r="AD927" s="82"/>
      <c r="AE927" s="82"/>
      <c r="AF927" s="82"/>
      <c r="AG927" s="82"/>
      <c r="AH927" s="82"/>
    </row>
    <row r="928" spans="1:34" ht="15.75" customHeight="1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  <c r="AA928" s="82"/>
      <c r="AB928" s="82"/>
      <c r="AC928" s="82"/>
      <c r="AD928" s="82"/>
      <c r="AE928" s="82"/>
      <c r="AF928" s="82"/>
      <c r="AG928" s="82"/>
      <c r="AH928" s="82"/>
    </row>
    <row r="929" spans="1:34" ht="15.75" customHeight="1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  <c r="AA929" s="82"/>
      <c r="AB929" s="82"/>
      <c r="AC929" s="82"/>
      <c r="AD929" s="82"/>
      <c r="AE929" s="82"/>
      <c r="AF929" s="82"/>
      <c r="AG929" s="82"/>
      <c r="AH929" s="82"/>
    </row>
    <row r="930" spans="1:34" ht="15.75" customHeight="1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  <c r="AA930" s="82"/>
      <c r="AB930" s="82"/>
      <c r="AC930" s="82"/>
      <c r="AD930" s="82"/>
      <c r="AE930" s="82"/>
      <c r="AF930" s="82"/>
      <c r="AG930" s="82"/>
      <c r="AH930" s="82"/>
    </row>
    <row r="931" spans="1:34" ht="15.75" customHeight="1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  <c r="AA931" s="82"/>
      <c r="AB931" s="82"/>
      <c r="AC931" s="82"/>
      <c r="AD931" s="82"/>
      <c r="AE931" s="82"/>
      <c r="AF931" s="82"/>
      <c r="AG931" s="82"/>
      <c r="AH931" s="82"/>
    </row>
    <row r="932" spans="1:34" ht="15.75" customHeight="1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  <c r="AA932" s="82"/>
      <c r="AB932" s="82"/>
      <c r="AC932" s="82"/>
      <c r="AD932" s="82"/>
      <c r="AE932" s="82"/>
      <c r="AF932" s="82"/>
      <c r="AG932" s="82"/>
      <c r="AH932" s="82"/>
    </row>
    <row r="933" spans="1:34" ht="15.75" customHeight="1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  <c r="AA933" s="82"/>
      <c r="AB933" s="82"/>
      <c r="AC933" s="82"/>
      <c r="AD933" s="82"/>
      <c r="AE933" s="82"/>
      <c r="AF933" s="82"/>
      <c r="AG933" s="82"/>
      <c r="AH933" s="82"/>
    </row>
    <row r="934" spans="1:34" ht="15.75" customHeight="1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  <c r="AA934" s="82"/>
      <c r="AB934" s="82"/>
      <c r="AC934" s="82"/>
      <c r="AD934" s="82"/>
      <c r="AE934" s="82"/>
      <c r="AF934" s="82"/>
      <c r="AG934" s="82"/>
      <c r="AH934" s="82"/>
    </row>
    <row r="935" spans="1:34" ht="15.75" customHeight="1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  <c r="AA935" s="82"/>
      <c r="AB935" s="82"/>
      <c r="AC935" s="82"/>
      <c r="AD935" s="82"/>
      <c r="AE935" s="82"/>
      <c r="AF935" s="82"/>
      <c r="AG935" s="82"/>
      <c r="AH935" s="82"/>
    </row>
    <row r="936" spans="1:34" ht="15.75" customHeight="1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  <c r="AA936" s="82"/>
      <c r="AB936" s="82"/>
      <c r="AC936" s="82"/>
      <c r="AD936" s="82"/>
      <c r="AE936" s="82"/>
      <c r="AF936" s="82"/>
      <c r="AG936" s="82"/>
      <c r="AH936" s="82"/>
    </row>
    <row r="937" spans="1:34" ht="15.75" customHeight="1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  <c r="AA937" s="82"/>
      <c r="AB937" s="82"/>
      <c r="AC937" s="82"/>
      <c r="AD937" s="82"/>
      <c r="AE937" s="82"/>
      <c r="AF937" s="82"/>
      <c r="AG937" s="82"/>
      <c r="AH937" s="82"/>
    </row>
    <row r="938" spans="1:34" ht="15.75" customHeight="1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  <c r="AA938" s="82"/>
      <c r="AB938" s="82"/>
      <c r="AC938" s="82"/>
      <c r="AD938" s="82"/>
      <c r="AE938" s="82"/>
      <c r="AF938" s="82"/>
      <c r="AG938" s="82"/>
      <c r="AH938" s="82"/>
    </row>
    <row r="939" spans="1:34" ht="15.75" customHeight="1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  <c r="AA939" s="82"/>
      <c r="AB939" s="82"/>
      <c r="AC939" s="82"/>
      <c r="AD939" s="82"/>
      <c r="AE939" s="82"/>
      <c r="AF939" s="82"/>
      <c r="AG939" s="82"/>
      <c r="AH939" s="82"/>
    </row>
    <row r="940" spans="1:34" ht="15.75" customHeight="1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  <c r="AA940" s="82"/>
      <c r="AB940" s="82"/>
      <c r="AC940" s="82"/>
      <c r="AD940" s="82"/>
      <c r="AE940" s="82"/>
      <c r="AF940" s="82"/>
      <c r="AG940" s="82"/>
      <c r="AH940" s="82"/>
    </row>
    <row r="941" spans="1:34" ht="15.75" customHeight="1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  <c r="AA941" s="82"/>
      <c r="AB941" s="82"/>
      <c r="AC941" s="82"/>
      <c r="AD941" s="82"/>
      <c r="AE941" s="82"/>
      <c r="AF941" s="82"/>
      <c r="AG941" s="82"/>
      <c r="AH941" s="82"/>
    </row>
    <row r="942" spans="1:34" ht="15.75" customHeight="1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  <c r="AA942" s="82"/>
      <c r="AB942" s="82"/>
      <c r="AC942" s="82"/>
      <c r="AD942" s="82"/>
      <c r="AE942" s="82"/>
      <c r="AF942" s="82"/>
      <c r="AG942" s="82"/>
      <c r="AH942" s="82"/>
    </row>
    <row r="943" spans="1:34" ht="15.75" customHeight="1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  <c r="AA943" s="82"/>
      <c r="AB943" s="82"/>
      <c r="AC943" s="82"/>
      <c r="AD943" s="82"/>
      <c r="AE943" s="82"/>
      <c r="AF943" s="82"/>
      <c r="AG943" s="82"/>
      <c r="AH943" s="82"/>
    </row>
    <row r="944" spans="1:34" ht="15.75" customHeight="1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  <c r="AA944" s="82"/>
      <c r="AB944" s="82"/>
      <c r="AC944" s="82"/>
      <c r="AD944" s="82"/>
      <c r="AE944" s="82"/>
      <c r="AF944" s="82"/>
      <c r="AG944" s="82"/>
      <c r="AH944" s="82"/>
    </row>
    <row r="945" spans="1:34" ht="15.75" customHeight="1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  <c r="AA945" s="82"/>
      <c r="AB945" s="82"/>
      <c r="AC945" s="82"/>
      <c r="AD945" s="82"/>
      <c r="AE945" s="82"/>
      <c r="AF945" s="82"/>
      <c r="AG945" s="82"/>
      <c r="AH945" s="82"/>
    </row>
    <row r="946" spans="1:34" ht="15.75" customHeight="1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  <c r="AA946" s="82"/>
      <c r="AB946" s="82"/>
      <c r="AC946" s="82"/>
      <c r="AD946" s="82"/>
      <c r="AE946" s="82"/>
      <c r="AF946" s="82"/>
      <c r="AG946" s="82"/>
      <c r="AH946" s="82"/>
    </row>
    <row r="947" spans="1:34" ht="15.75" customHeight="1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  <c r="AA947" s="82"/>
      <c r="AB947" s="82"/>
      <c r="AC947" s="82"/>
      <c r="AD947" s="82"/>
      <c r="AE947" s="82"/>
      <c r="AF947" s="82"/>
      <c r="AG947" s="82"/>
      <c r="AH947" s="82"/>
    </row>
    <row r="948" spans="1:34" ht="15.75" customHeight="1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  <c r="AA948" s="82"/>
      <c r="AB948" s="82"/>
      <c r="AC948" s="82"/>
      <c r="AD948" s="82"/>
      <c r="AE948" s="82"/>
      <c r="AF948" s="82"/>
      <c r="AG948" s="82"/>
      <c r="AH948" s="82"/>
    </row>
    <row r="949" spans="1:34" ht="15.75" customHeight="1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  <c r="AA949" s="82"/>
      <c r="AB949" s="82"/>
      <c r="AC949" s="82"/>
      <c r="AD949" s="82"/>
      <c r="AE949" s="82"/>
      <c r="AF949" s="82"/>
      <c r="AG949" s="82"/>
      <c r="AH949" s="82"/>
    </row>
    <row r="950" spans="1:34" ht="15.75" customHeight="1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  <c r="AA950" s="82"/>
      <c r="AB950" s="82"/>
      <c r="AC950" s="82"/>
      <c r="AD950" s="82"/>
      <c r="AE950" s="82"/>
      <c r="AF950" s="82"/>
      <c r="AG950" s="82"/>
      <c r="AH950" s="82"/>
    </row>
    <row r="951" spans="1:34" ht="15.75" customHeight="1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  <c r="AA951" s="82"/>
      <c r="AB951" s="82"/>
      <c r="AC951" s="82"/>
      <c r="AD951" s="82"/>
      <c r="AE951" s="82"/>
      <c r="AF951" s="82"/>
      <c r="AG951" s="82"/>
      <c r="AH951" s="82"/>
    </row>
    <row r="952" spans="1:34" ht="15.75" customHeight="1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  <c r="AA952" s="82"/>
      <c r="AB952" s="82"/>
      <c r="AC952" s="82"/>
      <c r="AD952" s="82"/>
      <c r="AE952" s="82"/>
      <c r="AF952" s="82"/>
      <c r="AG952" s="82"/>
      <c r="AH952" s="82"/>
    </row>
    <row r="953" spans="1:34" ht="15.75" customHeight="1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  <c r="AA953" s="82"/>
      <c r="AB953" s="82"/>
      <c r="AC953" s="82"/>
      <c r="AD953" s="82"/>
      <c r="AE953" s="82"/>
      <c r="AF953" s="82"/>
      <c r="AG953" s="82"/>
      <c r="AH953" s="82"/>
    </row>
    <row r="954" spans="1:34" ht="15.75" customHeight="1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  <c r="AA954" s="82"/>
      <c r="AB954" s="82"/>
      <c r="AC954" s="82"/>
      <c r="AD954" s="82"/>
      <c r="AE954" s="82"/>
      <c r="AF954" s="82"/>
      <c r="AG954" s="82"/>
      <c r="AH954" s="82"/>
    </row>
    <row r="955" spans="1:34" ht="15.75" customHeight="1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  <c r="AA955" s="82"/>
      <c r="AB955" s="82"/>
      <c r="AC955" s="82"/>
      <c r="AD955" s="82"/>
      <c r="AE955" s="82"/>
      <c r="AF955" s="82"/>
      <c r="AG955" s="82"/>
      <c r="AH955" s="82"/>
    </row>
    <row r="956" spans="1:34" ht="15.75" customHeight="1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  <c r="AA956" s="82"/>
      <c r="AB956" s="82"/>
      <c r="AC956" s="82"/>
      <c r="AD956" s="82"/>
      <c r="AE956" s="82"/>
      <c r="AF956" s="82"/>
      <c r="AG956" s="82"/>
      <c r="AH956" s="82"/>
    </row>
    <row r="957" spans="1:34" ht="15.75" customHeight="1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  <c r="AA957" s="82"/>
      <c r="AB957" s="82"/>
      <c r="AC957" s="82"/>
      <c r="AD957" s="82"/>
      <c r="AE957" s="82"/>
      <c r="AF957" s="82"/>
      <c r="AG957" s="82"/>
      <c r="AH957" s="82"/>
    </row>
    <row r="958" spans="1:34" ht="15.75" customHeight="1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  <c r="AA958" s="82"/>
      <c r="AB958" s="82"/>
      <c r="AC958" s="82"/>
      <c r="AD958" s="82"/>
      <c r="AE958" s="82"/>
      <c r="AF958" s="82"/>
      <c r="AG958" s="82"/>
      <c r="AH958" s="82"/>
    </row>
    <row r="959" spans="1:34" ht="15.75" customHeight="1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  <c r="AA959" s="82"/>
      <c r="AB959" s="82"/>
      <c r="AC959" s="82"/>
      <c r="AD959" s="82"/>
      <c r="AE959" s="82"/>
      <c r="AF959" s="82"/>
      <c r="AG959" s="82"/>
      <c r="AH959" s="82"/>
    </row>
    <row r="960" spans="1:34" ht="15.75" customHeight="1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  <c r="AA960" s="82"/>
      <c r="AB960" s="82"/>
      <c r="AC960" s="82"/>
      <c r="AD960" s="82"/>
      <c r="AE960" s="82"/>
      <c r="AF960" s="82"/>
      <c r="AG960" s="82"/>
      <c r="AH960" s="82"/>
    </row>
    <row r="961" spans="1:34" ht="15.75" customHeight="1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  <c r="AA961" s="82"/>
      <c r="AB961" s="82"/>
      <c r="AC961" s="82"/>
      <c r="AD961" s="82"/>
      <c r="AE961" s="82"/>
      <c r="AF961" s="82"/>
      <c r="AG961" s="82"/>
      <c r="AH961" s="82"/>
    </row>
    <row r="962" spans="1:34" ht="15.75" customHeight="1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  <c r="AA962" s="82"/>
      <c r="AB962" s="82"/>
      <c r="AC962" s="82"/>
      <c r="AD962" s="82"/>
      <c r="AE962" s="82"/>
      <c r="AF962" s="82"/>
      <c r="AG962" s="82"/>
      <c r="AH962" s="82"/>
    </row>
    <row r="963" spans="1:34" ht="15.75" customHeight="1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  <c r="AA963" s="82"/>
      <c r="AB963" s="82"/>
      <c r="AC963" s="82"/>
      <c r="AD963" s="82"/>
      <c r="AE963" s="82"/>
      <c r="AF963" s="82"/>
      <c r="AG963" s="82"/>
      <c r="AH963" s="82"/>
    </row>
    <row r="964" spans="1:34" ht="15.75" customHeight="1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  <c r="AA964" s="82"/>
      <c r="AB964" s="82"/>
      <c r="AC964" s="82"/>
      <c r="AD964" s="82"/>
      <c r="AE964" s="82"/>
      <c r="AF964" s="82"/>
      <c r="AG964" s="82"/>
      <c r="AH964" s="82"/>
    </row>
    <row r="965" spans="1:34" ht="15.75" customHeight="1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  <c r="AA965" s="82"/>
      <c r="AB965" s="82"/>
      <c r="AC965" s="82"/>
      <c r="AD965" s="82"/>
      <c r="AE965" s="82"/>
      <c r="AF965" s="82"/>
      <c r="AG965" s="82"/>
      <c r="AH965" s="82"/>
    </row>
    <row r="966" spans="1:34" ht="15.75" customHeight="1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  <c r="AA966" s="82"/>
      <c r="AB966" s="82"/>
      <c r="AC966" s="82"/>
      <c r="AD966" s="82"/>
      <c r="AE966" s="82"/>
      <c r="AF966" s="82"/>
      <c r="AG966" s="82"/>
      <c r="AH966" s="82"/>
    </row>
    <row r="967" spans="1:34" ht="15.75" customHeight="1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  <c r="AA967" s="82"/>
      <c r="AB967" s="82"/>
      <c r="AC967" s="82"/>
      <c r="AD967" s="82"/>
      <c r="AE967" s="82"/>
      <c r="AF967" s="82"/>
      <c r="AG967" s="82"/>
      <c r="AH967" s="82"/>
    </row>
    <row r="968" spans="1:34" ht="15.75" customHeight="1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  <c r="AA968" s="82"/>
      <c r="AB968" s="82"/>
      <c r="AC968" s="82"/>
      <c r="AD968" s="82"/>
      <c r="AE968" s="82"/>
      <c r="AF968" s="82"/>
      <c r="AG968" s="82"/>
      <c r="AH968" s="82"/>
    </row>
    <row r="969" spans="1:34" ht="15.75" customHeight="1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  <c r="AA969" s="82"/>
      <c r="AB969" s="82"/>
      <c r="AC969" s="82"/>
      <c r="AD969" s="82"/>
      <c r="AE969" s="82"/>
      <c r="AF969" s="82"/>
      <c r="AG969" s="82"/>
      <c r="AH969" s="82"/>
    </row>
    <row r="970" spans="1:34" ht="15.75" customHeight="1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  <c r="AA970" s="82"/>
      <c r="AB970" s="82"/>
      <c r="AC970" s="82"/>
      <c r="AD970" s="82"/>
      <c r="AE970" s="82"/>
      <c r="AF970" s="82"/>
      <c r="AG970" s="82"/>
      <c r="AH970" s="82"/>
    </row>
    <row r="971" spans="1:34" ht="15.75" customHeight="1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  <c r="AA971" s="82"/>
      <c r="AB971" s="82"/>
      <c r="AC971" s="82"/>
      <c r="AD971" s="82"/>
      <c r="AE971" s="82"/>
      <c r="AF971" s="82"/>
      <c r="AG971" s="82"/>
      <c r="AH971" s="82"/>
    </row>
    <row r="972" spans="1:34" ht="15.75" customHeight="1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  <c r="AA972" s="82"/>
      <c r="AB972" s="82"/>
      <c r="AC972" s="82"/>
      <c r="AD972" s="82"/>
      <c r="AE972" s="82"/>
      <c r="AF972" s="82"/>
      <c r="AG972" s="82"/>
      <c r="AH972" s="82"/>
    </row>
    <row r="973" spans="1:34" ht="15.75" customHeight="1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  <c r="AA973" s="82"/>
      <c r="AB973" s="82"/>
      <c r="AC973" s="82"/>
      <c r="AD973" s="82"/>
      <c r="AE973" s="82"/>
      <c r="AF973" s="82"/>
      <c r="AG973" s="82"/>
      <c r="AH973" s="82"/>
    </row>
    <row r="974" spans="1:34" ht="15.75" customHeight="1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  <c r="AA974" s="82"/>
      <c r="AB974" s="82"/>
      <c r="AC974" s="82"/>
      <c r="AD974" s="82"/>
      <c r="AE974" s="82"/>
      <c r="AF974" s="82"/>
      <c r="AG974" s="82"/>
      <c r="AH974" s="82"/>
    </row>
    <row r="975" spans="1:34" ht="15.75" customHeight="1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  <c r="AA975" s="82"/>
      <c r="AB975" s="82"/>
      <c r="AC975" s="82"/>
      <c r="AD975" s="82"/>
      <c r="AE975" s="82"/>
      <c r="AF975" s="82"/>
      <c r="AG975" s="82"/>
      <c r="AH975" s="82"/>
    </row>
    <row r="976" spans="1:34" ht="15.75" customHeight="1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  <c r="AA976" s="82"/>
      <c r="AB976" s="82"/>
      <c r="AC976" s="82"/>
      <c r="AD976" s="82"/>
      <c r="AE976" s="82"/>
      <c r="AF976" s="82"/>
      <c r="AG976" s="82"/>
      <c r="AH976" s="82"/>
    </row>
    <row r="977" spans="1:34" ht="15.75" customHeight="1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  <c r="AA977" s="82"/>
      <c r="AB977" s="82"/>
      <c r="AC977" s="82"/>
      <c r="AD977" s="82"/>
      <c r="AE977" s="82"/>
      <c r="AF977" s="82"/>
      <c r="AG977" s="82"/>
      <c r="AH977" s="82"/>
    </row>
    <row r="978" spans="1:34" ht="15.75" customHeight="1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  <c r="AA978" s="82"/>
      <c r="AB978" s="82"/>
      <c r="AC978" s="82"/>
      <c r="AD978" s="82"/>
      <c r="AE978" s="82"/>
      <c r="AF978" s="82"/>
      <c r="AG978" s="82"/>
      <c r="AH978" s="82"/>
    </row>
    <row r="979" spans="1:34" ht="15.75" customHeight="1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  <c r="AA979" s="82"/>
      <c r="AB979" s="82"/>
      <c r="AC979" s="82"/>
      <c r="AD979" s="82"/>
      <c r="AE979" s="82"/>
      <c r="AF979" s="82"/>
      <c r="AG979" s="82"/>
      <c r="AH979" s="82"/>
    </row>
    <row r="980" spans="1:34" ht="15.75" customHeight="1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  <c r="AA980" s="82"/>
      <c r="AB980" s="82"/>
      <c r="AC980" s="82"/>
      <c r="AD980" s="82"/>
      <c r="AE980" s="82"/>
      <c r="AF980" s="82"/>
      <c r="AG980" s="82"/>
      <c r="AH980" s="82"/>
    </row>
    <row r="981" spans="1:34" ht="15.75" customHeight="1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  <c r="AA981" s="82"/>
      <c r="AB981" s="82"/>
      <c r="AC981" s="82"/>
      <c r="AD981" s="82"/>
      <c r="AE981" s="82"/>
      <c r="AF981" s="82"/>
      <c r="AG981" s="82"/>
      <c r="AH981" s="82"/>
    </row>
    <row r="982" spans="1:34" ht="15.75" customHeight="1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  <c r="AA982" s="82"/>
      <c r="AB982" s="82"/>
      <c r="AC982" s="82"/>
      <c r="AD982" s="82"/>
      <c r="AE982" s="82"/>
      <c r="AF982" s="82"/>
      <c r="AG982" s="82"/>
      <c r="AH982" s="82"/>
    </row>
    <row r="983" spans="1:34" ht="15.75" customHeight="1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  <c r="AA983" s="82"/>
      <c r="AB983" s="82"/>
      <c r="AC983" s="82"/>
      <c r="AD983" s="82"/>
      <c r="AE983" s="82"/>
      <c r="AF983" s="82"/>
      <c r="AG983" s="82"/>
      <c r="AH983" s="82"/>
    </row>
    <row r="984" spans="1:34" ht="15.75" customHeight="1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  <c r="AA984" s="82"/>
      <c r="AB984" s="82"/>
      <c r="AC984" s="82"/>
      <c r="AD984" s="82"/>
      <c r="AE984" s="82"/>
      <c r="AF984" s="82"/>
      <c r="AG984" s="82"/>
      <c r="AH984" s="82"/>
    </row>
    <row r="985" spans="1:34" ht="15.75" customHeight="1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  <c r="AA985" s="82"/>
      <c r="AB985" s="82"/>
      <c r="AC985" s="82"/>
      <c r="AD985" s="82"/>
      <c r="AE985" s="82"/>
      <c r="AF985" s="82"/>
      <c r="AG985" s="82"/>
      <c r="AH985" s="82"/>
    </row>
    <row r="986" spans="1:34" ht="15.75" customHeight="1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  <c r="AA986" s="82"/>
      <c r="AB986" s="82"/>
      <c r="AC986" s="82"/>
      <c r="AD986" s="82"/>
      <c r="AE986" s="82"/>
      <c r="AF986" s="82"/>
      <c r="AG986" s="82"/>
      <c r="AH986" s="82"/>
    </row>
    <row r="987" spans="1:34" ht="15.75" customHeight="1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  <c r="AA987" s="82"/>
      <c r="AB987" s="82"/>
      <c r="AC987" s="82"/>
      <c r="AD987" s="82"/>
      <c r="AE987" s="82"/>
      <c r="AF987" s="82"/>
      <c r="AG987" s="82"/>
      <c r="AH987" s="82"/>
    </row>
    <row r="988" spans="1:34" ht="15.75" customHeight="1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  <c r="AA988" s="82"/>
      <c r="AB988" s="82"/>
      <c r="AC988" s="82"/>
      <c r="AD988" s="82"/>
      <c r="AE988" s="82"/>
      <c r="AF988" s="82"/>
      <c r="AG988" s="82"/>
      <c r="AH988" s="82"/>
    </row>
    <row r="989" spans="1:34" ht="15.75" customHeight="1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  <c r="AA989" s="82"/>
      <c r="AB989" s="82"/>
      <c r="AC989" s="82"/>
      <c r="AD989" s="82"/>
      <c r="AE989" s="82"/>
      <c r="AF989" s="82"/>
      <c r="AG989" s="82"/>
      <c r="AH989" s="82"/>
    </row>
    <row r="990" spans="1:34" ht="15.75" customHeight="1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  <c r="AA990" s="82"/>
      <c r="AB990" s="82"/>
      <c r="AC990" s="82"/>
      <c r="AD990" s="82"/>
      <c r="AE990" s="82"/>
      <c r="AF990" s="82"/>
      <c r="AG990" s="82"/>
      <c r="AH990" s="82"/>
    </row>
    <row r="991" spans="1:34" ht="15.75" customHeight="1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  <c r="AA991" s="82"/>
      <c r="AB991" s="82"/>
      <c r="AC991" s="82"/>
      <c r="AD991" s="82"/>
      <c r="AE991" s="82"/>
      <c r="AF991" s="82"/>
      <c r="AG991" s="82"/>
      <c r="AH991" s="82"/>
    </row>
    <row r="992" spans="1:34" ht="15.75" customHeight="1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  <c r="AA992" s="82"/>
      <c r="AB992" s="82"/>
      <c r="AC992" s="82"/>
      <c r="AD992" s="82"/>
      <c r="AE992" s="82"/>
      <c r="AF992" s="82"/>
      <c r="AG992" s="82"/>
      <c r="AH992" s="82"/>
    </row>
    <row r="993" spans="1:34" ht="15.75" customHeight="1">
      <c r="A993" s="82"/>
      <c r="B993" s="82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  <c r="AA993" s="82"/>
      <c r="AB993" s="82"/>
      <c r="AC993" s="82"/>
      <c r="AD993" s="82"/>
      <c r="AE993" s="82"/>
      <c r="AF993" s="82"/>
      <c r="AG993" s="82"/>
      <c r="AH993" s="82"/>
    </row>
    <row r="994" spans="1:34" ht="15.75" customHeight="1">
      <c r="A994" s="82"/>
      <c r="B994" s="82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  <c r="AA994" s="82"/>
      <c r="AB994" s="82"/>
      <c r="AC994" s="82"/>
      <c r="AD994" s="82"/>
      <c r="AE994" s="82"/>
      <c r="AF994" s="82"/>
      <c r="AG994" s="82"/>
      <c r="AH994" s="82"/>
    </row>
    <row r="995" spans="1:34" ht="15.75" customHeight="1">
      <c r="A995" s="82"/>
      <c r="B995" s="82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  <c r="AA995" s="82"/>
      <c r="AB995" s="82"/>
      <c r="AC995" s="82"/>
      <c r="AD995" s="82"/>
      <c r="AE995" s="82"/>
      <c r="AF995" s="82"/>
      <c r="AG995" s="82"/>
      <c r="AH995" s="82"/>
    </row>
    <row r="996" spans="1:34" ht="15.75" customHeight="1">
      <c r="A996" s="82"/>
      <c r="B996" s="82"/>
      <c r="C996" s="82"/>
      <c r="D996" s="82"/>
      <c r="E996" s="82"/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  <c r="AA996" s="82"/>
      <c r="AB996" s="82"/>
      <c r="AC996" s="82"/>
      <c r="AD996" s="82"/>
      <c r="AE996" s="82"/>
      <c r="AF996" s="82"/>
      <c r="AG996" s="82"/>
      <c r="AH996" s="82"/>
    </row>
    <row r="997" spans="1:34" ht="15.75" customHeight="1">
      <c r="A997" s="82"/>
      <c r="B997" s="82"/>
      <c r="C997" s="82"/>
      <c r="D997" s="82"/>
      <c r="E997" s="82"/>
      <c r="F997" s="8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  <c r="AA997" s="82"/>
      <c r="AB997" s="82"/>
      <c r="AC997" s="82"/>
      <c r="AD997" s="82"/>
      <c r="AE997" s="82"/>
      <c r="AF997" s="82"/>
      <c r="AG997" s="82"/>
      <c r="AH997" s="82"/>
    </row>
    <row r="998" spans="1:34" ht="15.75" customHeight="1">
      <c r="A998" s="82"/>
      <c r="B998" s="82"/>
      <c r="C998" s="82"/>
      <c r="D998" s="82"/>
      <c r="E998" s="82"/>
      <c r="F998" s="8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  <c r="AA998" s="82"/>
      <c r="AB998" s="82"/>
      <c r="AC998" s="82"/>
      <c r="AD998" s="82"/>
      <c r="AE998" s="82"/>
      <c r="AF998" s="82"/>
      <c r="AG998" s="82"/>
      <c r="AH998" s="82"/>
    </row>
    <row r="999" spans="1:34" ht="15.75" customHeight="1">
      <c r="A999" s="82"/>
      <c r="B999" s="82"/>
      <c r="C999" s="82"/>
      <c r="D999" s="82"/>
      <c r="E999" s="82"/>
      <c r="F999" s="8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  <c r="Z999" s="82"/>
      <c r="AA999" s="82"/>
      <c r="AB999" s="82"/>
      <c r="AC999" s="82"/>
      <c r="AD999" s="82"/>
      <c r="AE999" s="82"/>
      <c r="AF999" s="82"/>
      <c r="AG999" s="82"/>
      <c r="AH999" s="82"/>
    </row>
    <row r="1000" spans="1:34" ht="15.75" customHeight="1">
      <c r="A1000" s="82"/>
      <c r="B1000" s="82"/>
      <c r="C1000" s="82"/>
      <c r="D1000" s="82"/>
      <c r="E1000" s="82"/>
      <c r="F1000" s="82"/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  <c r="AA1000" s="82"/>
      <c r="AB1000" s="82"/>
      <c r="AC1000" s="82"/>
      <c r="AD1000" s="82"/>
      <c r="AE1000" s="82"/>
      <c r="AF1000" s="82"/>
      <c r="AG1000" s="82"/>
      <c r="AH1000" s="82"/>
    </row>
    <row r="1001" spans="1:34" ht="15.75" customHeight="1">
      <c r="A1001" s="82"/>
      <c r="B1001" s="82"/>
      <c r="C1001" s="82"/>
      <c r="D1001" s="82"/>
      <c r="E1001" s="82"/>
      <c r="F1001" s="82"/>
      <c r="G1001" s="82"/>
      <c r="H1001" s="82"/>
      <c r="I1001" s="82"/>
      <c r="J1001" s="82"/>
      <c r="K1001" s="82"/>
      <c r="L1001" s="82"/>
      <c r="M1001" s="82"/>
      <c r="N1001" s="82"/>
      <c r="O1001" s="82"/>
      <c r="P1001" s="82"/>
      <c r="Q1001" s="82"/>
      <c r="R1001" s="82"/>
      <c r="S1001" s="82"/>
      <c r="T1001" s="82"/>
      <c r="U1001" s="82"/>
      <c r="V1001" s="82"/>
      <c r="W1001" s="82"/>
      <c r="X1001" s="82"/>
      <c r="Y1001" s="82"/>
      <c r="Z1001" s="82"/>
      <c r="AA1001" s="82"/>
      <c r="AB1001" s="82"/>
      <c r="AC1001" s="82"/>
      <c r="AD1001" s="82"/>
      <c r="AE1001" s="82"/>
      <c r="AF1001" s="82"/>
      <c r="AG1001" s="82"/>
      <c r="AH1001" s="82"/>
    </row>
    <row r="1002" spans="1:34" ht="15.75" customHeight="1">
      <c r="A1002" s="82"/>
      <c r="B1002" s="82"/>
      <c r="C1002" s="82"/>
      <c r="D1002" s="82"/>
      <c r="E1002" s="82"/>
      <c r="F1002" s="82"/>
      <c r="G1002" s="82"/>
      <c r="H1002" s="82"/>
      <c r="I1002" s="82"/>
      <c r="J1002" s="82"/>
      <c r="K1002" s="82"/>
      <c r="L1002" s="82"/>
      <c r="M1002" s="82"/>
      <c r="N1002" s="82"/>
      <c r="O1002" s="82"/>
      <c r="P1002" s="82"/>
      <c r="Q1002" s="82"/>
      <c r="R1002" s="82"/>
      <c r="S1002" s="82"/>
      <c r="T1002" s="82"/>
      <c r="U1002" s="82"/>
      <c r="V1002" s="82"/>
      <c r="W1002" s="82"/>
      <c r="X1002" s="82"/>
      <c r="Y1002" s="82"/>
      <c r="Z1002" s="82"/>
      <c r="AA1002" s="82"/>
      <c r="AB1002" s="82"/>
      <c r="AC1002" s="82"/>
      <c r="AD1002" s="82"/>
      <c r="AE1002" s="82"/>
      <c r="AF1002" s="82"/>
      <c r="AG1002" s="82"/>
      <c r="AH1002" s="82"/>
    </row>
    <row r="1003" spans="1:34" ht="15.75" customHeight="1">
      <c r="A1003" s="82"/>
      <c r="B1003" s="82"/>
      <c r="C1003" s="82"/>
      <c r="D1003" s="82"/>
      <c r="E1003" s="82"/>
      <c r="F1003" s="82"/>
      <c r="G1003" s="82"/>
      <c r="H1003" s="82"/>
      <c r="I1003" s="82"/>
      <c r="J1003" s="82"/>
      <c r="K1003" s="82"/>
      <c r="L1003" s="82"/>
      <c r="M1003" s="82"/>
      <c r="N1003" s="82"/>
      <c r="O1003" s="82"/>
      <c r="P1003" s="82"/>
      <c r="Q1003" s="82"/>
      <c r="R1003" s="82"/>
      <c r="S1003" s="82"/>
      <c r="T1003" s="82"/>
      <c r="U1003" s="82"/>
      <c r="V1003" s="82"/>
      <c r="W1003" s="82"/>
      <c r="X1003" s="82"/>
      <c r="Y1003" s="82"/>
      <c r="Z1003" s="82"/>
      <c r="AA1003" s="82"/>
      <c r="AB1003" s="82"/>
      <c r="AC1003" s="82"/>
      <c r="AD1003" s="82"/>
      <c r="AE1003" s="82"/>
      <c r="AF1003" s="82"/>
      <c r="AG1003" s="82"/>
      <c r="AH1003" s="82"/>
    </row>
    <row r="1004" spans="1:34" ht="15.75" customHeight="1">
      <c r="A1004" s="82"/>
      <c r="B1004" s="82"/>
      <c r="C1004" s="82"/>
      <c r="D1004" s="82"/>
      <c r="E1004" s="82"/>
      <c r="F1004" s="82"/>
      <c r="G1004" s="82"/>
      <c r="H1004" s="82"/>
      <c r="I1004" s="82"/>
      <c r="J1004" s="82"/>
      <c r="K1004" s="82"/>
      <c r="L1004" s="82"/>
      <c r="M1004" s="82"/>
      <c r="N1004" s="82"/>
      <c r="O1004" s="82"/>
      <c r="P1004" s="82"/>
      <c r="Q1004" s="82"/>
      <c r="R1004" s="82"/>
      <c r="S1004" s="82"/>
      <c r="T1004" s="82"/>
      <c r="U1004" s="82"/>
      <c r="V1004" s="82"/>
      <c r="W1004" s="82"/>
      <c r="X1004" s="82"/>
      <c r="Y1004" s="82"/>
      <c r="Z1004" s="82"/>
      <c r="AA1004" s="82"/>
      <c r="AB1004" s="82"/>
      <c r="AC1004" s="82"/>
      <c r="AD1004" s="82"/>
      <c r="AE1004" s="82"/>
      <c r="AF1004" s="82"/>
      <c r="AG1004" s="82"/>
      <c r="AH1004" s="82"/>
    </row>
    <row r="1005" spans="1:34" ht="15.75" customHeight="1">
      <c r="A1005" s="82"/>
      <c r="B1005" s="82"/>
      <c r="C1005" s="82"/>
      <c r="D1005" s="82"/>
      <c r="E1005" s="82"/>
      <c r="F1005" s="82"/>
      <c r="G1005" s="82"/>
      <c r="H1005" s="82"/>
      <c r="I1005" s="82"/>
      <c r="J1005" s="82"/>
      <c r="K1005" s="82"/>
      <c r="L1005" s="82"/>
      <c r="M1005" s="82"/>
      <c r="N1005" s="82"/>
      <c r="O1005" s="82"/>
      <c r="P1005" s="82"/>
      <c r="Q1005" s="82"/>
      <c r="R1005" s="82"/>
      <c r="S1005" s="82"/>
      <c r="T1005" s="82"/>
      <c r="U1005" s="82"/>
      <c r="V1005" s="82"/>
      <c r="W1005" s="82"/>
      <c r="X1005" s="82"/>
      <c r="Y1005" s="82"/>
      <c r="Z1005" s="82"/>
      <c r="AA1005" s="82"/>
      <c r="AB1005" s="82"/>
      <c r="AC1005" s="82"/>
      <c r="AD1005" s="82"/>
      <c r="AE1005" s="82"/>
      <c r="AF1005" s="82"/>
      <c r="AG1005" s="82"/>
      <c r="AH1005" s="82"/>
    </row>
    <row r="1006" spans="1:34" ht="15.75" customHeight="1">
      <c r="A1006" s="82"/>
      <c r="B1006" s="82"/>
      <c r="C1006" s="82"/>
      <c r="D1006" s="82"/>
      <c r="E1006" s="82"/>
      <c r="F1006" s="82"/>
      <c r="G1006" s="82"/>
      <c r="H1006" s="82"/>
      <c r="I1006" s="82"/>
      <c r="J1006" s="82"/>
      <c r="K1006" s="82"/>
      <c r="L1006" s="82"/>
      <c r="M1006" s="82"/>
      <c r="N1006" s="82"/>
      <c r="O1006" s="82"/>
      <c r="P1006" s="82"/>
      <c r="Q1006" s="82"/>
      <c r="R1006" s="82"/>
      <c r="S1006" s="82"/>
      <c r="T1006" s="82"/>
      <c r="U1006" s="82"/>
      <c r="V1006" s="82"/>
      <c r="W1006" s="82"/>
      <c r="X1006" s="82"/>
      <c r="Y1006" s="82"/>
      <c r="Z1006" s="82"/>
      <c r="AA1006" s="82"/>
      <c r="AB1006" s="82"/>
      <c r="AC1006" s="82"/>
      <c r="AD1006" s="82"/>
      <c r="AE1006" s="82"/>
      <c r="AF1006" s="82"/>
      <c r="AG1006" s="82"/>
      <c r="AH1006" s="82"/>
    </row>
    <row r="1007" spans="1:34" ht="15.75" customHeight="1">
      <c r="A1007" s="82"/>
      <c r="B1007" s="82"/>
      <c r="C1007" s="82"/>
      <c r="D1007" s="82"/>
      <c r="E1007" s="82"/>
      <c r="F1007" s="82"/>
      <c r="G1007" s="82"/>
      <c r="H1007" s="82"/>
      <c r="I1007" s="82"/>
      <c r="J1007" s="82"/>
      <c r="K1007" s="82"/>
      <c r="L1007" s="82"/>
      <c r="M1007" s="82"/>
      <c r="N1007" s="82"/>
      <c r="O1007" s="82"/>
      <c r="P1007" s="82"/>
      <c r="Q1007" s="82"/>
      <c r="R1007" s="82"/>
      <c r="S1007" s="82"/>
      <c r="T1007" s="82"/>
      <c r="U1007" s="82"/>
      <c r="V1007" s="82"/>
      <c r="W1007" s="82"/>
      <c r="X1007" s="82"/>
      <c r="Y1007" s="82"/>
      <c r="Z1007" s="82"/>
      <c r="AA1007" s="82"/>
      <c r="AB1007" s="82"/>
      <c r="AC1007" s="82"/>
      <c r="AD1007" s="82"/>
      <c r="AE1007" s="82"/>
      <c r="AF1007" s="82"/>
      <c r="AG1007" s="82"/>
      <c r="AH1007" s="82"/>
    </row>
    <row r="1008" spans="1:34" ht="15.75" customHeight="1">
      <c r="A1008" s="82"/>
      <c r="B1008" s="82"/>
      <c r="C1008" s="82"/>
      <c r="D1008" s="82"/>
      <c r="E1008" s="82"/>
      <c r="F1008" s="82"/>
      <c r="G1008" s="82"/>
      <c r="H1008" s="82"/>
      <c r="I1008" s="82"/>
      <c r="J1008" s="82"/>
      <c r="K1008" s="82"/>
      <c r="L1008" s="82"/>
      <c r="M1008" s="82"/>
      <c r="N1008" s="82"/>
      <c r="O1008" s="82"/>
      <c r="P1008" s="82"/>
      <c r="Q1008" s="82"/>
      <c r="R1008" s="82"/>
      <c r="S1008" s="82"/>
      <c r="T1008" s="82"/>
      <c r="U1008" s="82"/>
      <c r="V1008" s="82"/>
      <c r="W1008" s="82"/>
      <c r="X1008" s="82"/>
      <c r="Y1008" s="82"/>
      <c r="Z1008" s="82"/>
      <c r="AA1008" s="82"/>
      <c r="AB1008" s="82"/>
      <c r="AC1008" s="82"/>
      <c r="AD1008" s="82"/>
      <c r="AE1008" s="82"/>
      <c r="AF1008" s="82"/>
      <c r="AG1008" s="82"/>
      <c r="AH1008" s="82"/>
    </row>
    <row r="1009" spans="1:34" ht="15.75" customHeight="1">
      <c r="A1009" s="82"/>
      <c r="B1009" s="82"/>
      <c r="C1009" s="82"/>
      <c r="D1009" s="82"/>
      <c r="E1009" s="82"/>
      <c r="F1009" s="82"/>
      <c r="G1009" s="82"/>
      <c r="H1009" s="82"/>
      <c r="I1009" s="82"/>
      <c r="J1009" s="82"/>
      <c r="K1009" s="82"/>
      <c r="L1009" s="82"/>
      <c r="M1009" s="82"/>
      <c r="N1009" s="82"/>
      <c r="O1009" s="82"/>
      <c r="P1009" s="82"/>
      <c r="Q1009" s="82"/>
      <c r="R1009" s="82"/>
      <c r="S1009" s="82"/>
      <c r="T1009" s="82"/>
      <c r="U1009" s="82"/>
      <c r="V1009" s="82"/>
      <c r="W1009" s="82"/>
      <c r="X1009" s="82"/>
      <c r="Y1009" s="82"/>
      <c r="Z1009" s="82"/>
      <c r="AA1009" s="82"/>
      <c r="AB1009" s="82"/>
      <c r="AC1009" s="82"/>
      <c r="AD1009" s="82"/>
      <c r="AE1009" s="82"/>
      <c r="AF1009" s="82"/>
      <c r="AG1009" s="82"/>
      <c r="AH1009" s="82"/>
    </row>
  </sheetData>
  <mergeCells count="112">
    <mergeCell ref="A39:A52"/>
    <mergeCell ref="I43:X43"/>
    <mergeCell ref="Z55:AA55"/>
    <mergeCell ref="E43:E44"/>
    <mergeCell ref="E45:E46"/>
    <mergeCell ref="G60:G61"/>
    <mergeCell ref="H60:H61"/>
    <mergeCell ref="C42:D42"/>
    <mergeCell ref="B43:B44"/>
    <mergeCell ref="C43:C44"/>
    <mergeCell ref="D43:D44"/>
    <mergeCell ref="H43:H44"/>
    <mergeCell ref="AA56:AC56"/>
    <mergeCell ref="C57:H57"/>
    <mergeCell ref="AA57:AC57"/>
    <mergeCell ref="AA58:AC58"/>
    <mergeCell ref="E51:E52"/>
    <mergeCell ref="A55:X55"/>
    <mergeCell ref="C56:X56"/>
    <mergeCell ref="B60:B61"/>
    <mergeCell ref="D18:D19"/>
    <mergeCell ref="E18:E19"/>
    <mergeCell ref="I18:X18"/>
    <mergeCell ref="C26:X26"/>
    <mergeCell ref="C27:H27"/>
    <mergeCell ref="F29:H29"/>
    <mergeCell ref="H30:H31"/>
    <mergeCell ref="A26:A36"/>
    <mergeCell ref="B30:B31"/>
    <mergeCell ref="C30:C31"/>
    <mergeCell ref="D30:D31"/>
    <mergeCell ref="E30:E31"/>
    <mergeCell ref="B94:B95"/>
    <mergeCell ref="C94:C95"/>
    <mergeCell ref="C114:C115"/>
    <mergeCell ref="I6:X6"/>
    <mergeCell ref="C14:X14"/>
    <mergeCell ref="A1:X1"/>
    <mergeCell ref="A2:A12"/>
    <mergeCell ref="C2:X2"/>
    <mergeCell ref="C3:H3"/>
    <mergeCell ref="B6:B7"/>
    <mergeCell ref="C6:C7"/>
    <mergeCell ref="D6:D7"/>
    <mergeCell ref="E6:E7"/>
    <mergeCell ref="H6:H7"/>
    <mergeCell ref="A14:A24"/>
    <mergeCell ref="C15:H15"/>
    <mergeCell ref="F17:H17"/>
    <mergeCell ref="B18:B19"/>
    <mergeCell ref="C18:C19"/>
    <mergeCell ref="H18:H19"/>
    <mergeCell ref="I30:X30"/>
    <mergeCell ref="A38:X38"/>
    <mergeCell ref="C39:X39"/>
    <mergeCell ref="C40:H40"/>
    <mergeCell ref="C110:X110"/>
    <mergeCell ref="C111:H111"/>
    <mergeCell ref="I150:X150"/>
    <mergeCell ref="A180:X180"/>
    <mergeCell ref="C181:X181"/>
    <mergeCell ref="C182:G182"/>
    <mergeCell ref="H185:H186"/>
    <mergeCell ref="I185:X185"/>
    <mergeCell ref="G114:G115"/>
    <mergeCell ref="H114:H115"/>
    <mergeCell ref="I114:X114"/>
    <mergeCell ref="C146:X146"/>
    <mergeCell ref="C147:H147"/>
    <mergeCell ref="G150:G151"/>
    <mergeCell ref="H150:H151"/>
    <mergeCell ref="AC63:AD63"/>
    <mergeCell ref="I60:X60"/>
    <mergeCell ref="C73:X73"/>
    <mergeCell ref="C74:H74"/>
    <mergeCell ref="AC76:AD76"/>
    <mergeCell ref="A181:A191"/>
    <mergeCell ref="B185:B186"/>
    <mergeCell ref="C185:C186"/>
    <mergeCell ref="D185:D186"/>
    <mergeCell ref="E185:E186"/>
    <mergeCell ref="A110:A125"/>
    <mergeCell ref="A144:B144"/>
    <mergeCell ref="A146:A161"/>
    <mergeCell ref="B150:B151"/>
    <mergeCell ref="C150:C151"/>
    <mergeCell ref="D150:D151"/>
    <mergeCell ref="E150:E151"/>
    <mergeCell ref="A108:B108"/>
    <mergeCell ref="B114:B115"/>
    <mergeCell ref="D114:D115"/>
    <mergeCell ref="E114:E115"/>
    <mergeCell ref="A56:A105"/>
    <mergeCell ref="B77:B78"/>
    <mergeCell ref="C77:C78"/>
    <mergeCell ref="G77:G78"/>
    <mergeCell ref="H77:H78"/>
    <mergeCell ref="I77:X77"/>
    <mergeCell ref="C90:X90"/>
    <mergeCell ref="E47:E48"/>
    <mergeCell ref="E49:E50"/>
    <mergeCell ref="D77:D78"/>
    <mergeCell ref="E77:E78"/>
    <mergeCell ref="D94:D95"/>
    <mergeCell ref="E94:E95"/>
    <mergeCell ref="C60:C61"/>
    <mergeCell ref="D60:D61"/>
    <mergeCell ref="E60:E61"/>
    <mergeCell ref="C91:H91"/>
    <mergeCell ref="G94:G95"/>
    <mergeCell ref="H94:H95"/>
    <mergeCell ref="I94:X94"/>
  </mergeCells>
  <phoneticPr fontId="29" type="noConversion"/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1003"/>
  <sheetViews>
    <sheetView workbookViewId="0">
      <selection sqref="A1:X1"/>
    </sheetView>
  </sheetViews>
  <sheetFormatPr defaultColWidth="12.59765625" defaultRowHeight="15" customHeight="1"/>
  <cols>
    <col min="1" max="1" width="7.59765625" customWidth="1"/>
    <col min="2" max="2" width="13.8984375" customWidth="1"/>
    <col min="3" max="3" width="11.69921875" customWidth="1"/>
    <col min="4" max="4" width="10.8984375" customWidth="1"/>
    <col min="5" max="5" width="12.59765625" customWidth="1"/>
    <col min="6" max="6" width="30.69921875" customWidth="1"/>
    <col min="7" max="7" width="13.09765625" customWidth="1"/>
    <col min="8" max="8" width="33.59765625" customWidth="1"/>
    <col min="9" max="24" width="6.5" customWidth="1"/>
    <col min="25" max="27" width="9.59765625" customWidth="1"/>
  </cols>
  <sheetData>
    <row r="1" spans="1:27" ht="16.5" customHeight="1">
      <c r="A1" s="249" t="s">
        <v>1654</v>
      </c>
      <c r="B1" s="250"/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  <c r="O1" s="250"/>
      <c r="P1" s="250"/>
      <c r="Q1" s="250"/>
      <c r="R1" s="250"/>
      <c r="S1" s="250"/>
      <c r="T1" s="250"/>
      <c r="U1" s="250"/>
      <c r="V1" s="250"/>
      <c r="W1" s="250"/>
      <c r="X1" s="251"/>
      <c r="Y1" s="16"/>
      <c r="Z1" s="16"/>
      <c r="AA1" s="16"/>
    </row>
    <row r="2" spans="1:27" ht="16.5" customHeight="1">
      <c r="A2" s="271" t="s">
        <v>1655</v>
      </c>
      <c r="B2" s="102" t="s">
        <v>1540</v>
      </c>
      <c r="C2" s="255" t="s">
        <v>1656</v>
      </c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14"/>
      <c r="Q2" s="214"/>
      <c r="R2" s="214"/>
      <c r="S2" s="214"/>
      <c r="T2" s="214"/>
      <c r="U2" s="214"/>
      <c r="V2" s="214"/>
      <c r="W2" s="214"/>
      <c r="X2" s="215"/>
      <c r="Y2" s="16"/>
      <c r="Z2" s="16"/>
      <c r="AA2" s="16"/>
    </row>
    <row r="3" spans="1:27" ht="16.5" customHeight="1">
      <c r="A3" s="253"/>
      <c r="B3" s="102" t="s">
        <v>1542</v>
      </c>
      <c r="C3" s="63"/>
      <c r="D3" s="16"/>
      <c r="E3" s="16"/>
      <c r="F3" s="16"/>
      <c r="G3" s="16"/>
      <c r="H3" s="16"/>
      <c r="I3" s="16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16"/>
      <c r="Z3" s="16"/>
      <c r="AA3" s="16"/>
    </row>
    <row r="4" spans="1:27" ht="16.5" customHeight="1">
      <c r="A4" s="253"/>
      <c r="B4" s="102" t="s">
        <v>1544</v>
      </c>
      <c r="C4" s="291" t="s">
        <v>1658</v>
      </c>
      <c r="D4" s="215"/>
      <c r="E4" s="272" t="s">
        <v>1657</v>
      </c>
      <c r="F4" s="214"/>
      <c r="G4" s="214"/>
      <c r="H4" s="214"/>
      <c r="I4" s="214"/>
      <c r="J4" s="214"/>
      <c r="K4" s="214"/>
      <c r="L4" s="214"/>
      <c r="M4" s="214"/>
      <c r="N4" s="214"/>
      <c r="O4" s="214"/>
      <c r="P4" s="214"/>
      <c r="Q4" s="214"/>
      <c r="R4" s="214"/>
      <c r="S4" s="214"/>
      <c r="T4" s="214"/>
      <c r="U4" s="214"/>
      <c r="V4" s="214"/>
      <c r="W4" s="214"/>
      <c r="X4" s="215"/>
      <c r="Y4" s="16"/>
      <c r="Z4" s="16"/>
      <c r="AA4" s="16"/>
    </row>
    <row r="5" spans="1:27" ht="16.5" customHeight="1">
      <c r="A5" s="253"/>
      <c r="B5" s="102" t="s">
        <v>1547</v>
      </c>
      <c r="C5" s="107">
        <v>2</v>
      </c>
      <c r="D5" s="108"/>
      <c r="E5" s="108"/>
      <c r="F5" s="106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16"/>
      <c r="Z5" s="16"/>
      <c r="AA5" s="16"/>
    </row>
    <row r="6" spans="1:27" ht="16.5" customHeight="1">
      <c r="A6" s="253"/>
      <c r="B6" s="257" t="s">
        <v>1550</v>
      </c>
      <c r="C6" s="274" t="s">
        <v>1551</v>
      </c>
      <c r="D6" s="239"/>
      <c r="E6" s="259" t="s">
        <v>1552</v>
      </c>
      <c r="F6" s="259" t="s">
        <v>1553</v>
      </c>
      <c r="G6" s="109" t="s">
        <v>1554</v>
      </c>
      <c r="H6" s="257" t="s">
        <v>1555</v>
      </c>
      <c r="I6" s="247" t="s">
        <v>1556</v>
      </c>
      <c r="J6" s="214"/>
      <c r="K6" s="214"/>
      <c r="L6" s="214"/>
      <c r="M6" s="214"/>
      <c r="N6" s="214"/>
      <c r="O6" s="214"/>
      <c r="P6" s="214"/>
      <c r="Q6" s="214"/>
      <c r="R6" s="214"/>
      <c r="S6" s="214"/>
      <c r="T6" s="214"/>
      <c r="U6" s="214"/>
      <c r="V6" s="214"/>
      <c r="W6" s="214"/>
      <c r="X6" s="215"/>
      <c r="Y6" s="16"/>
      <c r="Z6" s="16"/>
      <c r="AA6" s="16"/>
    </row>
    <row r="7" spans="1:27" ht="16.5" customHeight="1">
      <c r="A7" s="253"/>
      <c r="B7" s="219"/>
      <c r="C7" s="240"/>
      <c r="D7" s="241"/>
      <c r="E7" s="219"/>
      <c r="F7" s="219"/>
      <c r="G7" s="109" t="s">
        <v>1557</v>
      </c>
      <c r="H7" s="219"/>
      <c r="I7" s="109">
        <v>15</v>
      </c>
      <c r="J7" s="109">
        <v>14</v>
      </c>
      <c r="K7" s="109">
        <v>13</v>
      </c>
      <c r="L7" s="109">
        <v>12</v>
      </c>
      <c r="M7" s="109">
        <v>11</v>
      </c>
      <c r="N7" s="109">
        <v>10</v>
      </c>
      <c r="O7" s="109">
        <v>9</v>
      </c>
      <c r="P7" s="109">
        <v>8</v>
      </c>
      <c r="Q7" s="109">
        <v>7</v>
      </c>
      <c r="R7" s="109">
        <v>6</v>
      </c>
      <c r="S7" s="109">
        <v>5</v>
      </c>
      <c r="T7" s="109">
        <v>4</v>
      </c>
      <c r="U7" s="109">
        <v>3</v>
      </c>
      <c r="V7" s="109">
        <v>2</v>
      </c>
      <c r="W7" s="109">
        <v>1</v>
      </c>
      <c r="X7" s="109">
        <v>0</v>
      </c>
      <c r="Y7" s="16"/>
      <c r="Z7" s="16"/>
      <c r="AA7" s="16"/>
    </row>
    <row r="8" spans="1:27" ht="16.5" customHeight="1">
      <c r="A8" s="254"/>
      <c r="B8" s="110">
        <v>1</v>
      </c>
      <c r="C8" s="111" t="s">
        <v>1558</v>
      </c>
      <c r="D8" s="36">
        <v>17999</v>
      </c>
      <c r="E8" s="36" t="s">
        <v>1655</v>
      </c>
      <c r="F8" s="36"/>
      <c r="G8" s="36" t="s">
        <v>1560</v>
      </c>
      <c r="H8" s="36" t="s">
        <v>1659</v>
      </c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16"/>
      <c r="Z8" s="16"/>
      <c r="AA8" s="16"/>
    </row>
    <row r="9" spans="1:27" ht="16.5" customHeight="1">
      <c r="A9" s="134"/>
      <c r="B9" s="110">
        <v>2</v>
      </c>
      <c r="C9" s="111" t="s">
        <v>1562</v>
      </c>
      <c r="D9" s="36">
        <v>18000</v>
      </c>
      <c r="E9" s="36" t="s">
        <v>1655</v>
      </c>
      <c r="F9" s="36"/>
      <c r="G9" s="36" t="s">
        <v>1560</v>
      </c>
      <c r="H9" s="36" t="s">
        <v>1659</v>
      </c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16"/>
      <c r="Z9" s="16"/>
      <c r="AA9" s="16"/>
    </row>
    <row r="10" spans="1:27" ht="16.5" customHeight="1">
      <c r="A10" s="114"/>
      <c r="B10" s="114"/>
      <c r="C10" s="114"/>
      <c r="D10" s="114"/>
      <c r="E10" s="114"/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4"/>
      <c r="S10" s="114"/>
      <c r="T10" s="114"/>
      <c r="U10" s="114"/>
      <c r="V10" s="114"/>
      <c r="W10" s="114"/>
      <c r="X10" s="114"/>
      <c r="Y10" s="16"/>
      <c r="Z10" s="16"/>
      <c r="AA10" s="16"/>
    </row>
    <row r="11" spans="1:27" ht="16.5" customHeight="1">
      <c r="A11" s="249" t="s">
        <v>1866</v>
      </c>
      <c r="B11" s="250"/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1"/>
      <c r="Y11" s="16"/>
      <c r="Z11" s="16"/>
      <c r="AA11" s="16"/>
    </row>
    <row r="12" spans="1:27" ht="16.5" customHeight="1">
      <c r="A12" s="271" t="s">
        <v>1661</v>
      </c>
      <c r="B12" s="102" t="s">
        <v>1540</v>
      </c>
      <c r="C12" s="255" t="s">
        <v>1867</v>
      </c>
      <c r="D12" s="214"/>
      <c r="E12" s="214"/>
      <c r="F12" s="214"/>
      <c r="G12" s="214"/>
      <c r="H12" s="214"/>
      <c r="I12" s="214"/>
      <c r="J12" s="214"/>
      <c r="K12" s="214"/>
      <c r="L12" s="214"/>
      <c r="M12" s="214"/>
      <c r="N12" s="214"/>
      <c r="O12" s="214"/>
      <c r="P12" s="214"/>
      <c r="Q12" s="214"/>
      <c r="R12" s="214"/>
      <c r="S12" s="214"/>
      <c r="T12" s="214"/>
      <c r="U12" s="214"/>
      <c r="V12" s="214"/>
      <c r="W12" s="214"/>
      <c r="X12" s="215"/>
      <c r="Y12" s="16"/>
      <c r="Z12" s="16"/>
      <c r="AA12" s="16"/>
    </row>
    <row r="13" spans="1:27" ht="16.5" customHeight="1">
      <c r="A13" s="253"/>
      <c r="B13" s="102" t="s">
        <v>1542</v>
      </c>
      <c r="C13" s="256" t="s">
        <v>1657</v>
      </c>
      <c r="D13" s="214"/>
      <c r="E13" s="214"/>
      <c r="F13" s="214"/>
      <c r="G13" s="214"/>
      <c r="H13" s="214"/>
      <c r="I13" s="214"/>
      <c r="J13" s="214"/>
      <c r="K13" s="214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214"/>
      <c r="X13" s="215"/>
      <c r="Y13" s="16"/>
      <c r="Z13" s="16"/>
      <c r="AA13" s="16"/>
    </row>
    <row r="14" spans="1:27" ht="16.5" customHeight="1">
      <c r="A14" s="253"/>
      <c r="B14" s="102" t="s">
        <v>1544</v>
      </c>
      <c r="C14" s="104" t="s">
        <v>1663</v>
      </c>
      <c r="D14" s="105" t="s">
        <v>2067</v>
      </c>
      <c r="E14" s="16"/>
      <c r="F14" s="106" t="s">
        <v>2068</v>
      </c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16"/>
      <c r="Z14" s="16"/>
      <c r="AA14" s="16"/>
    </row>
    <row r="15" spans="1:27" ht="16.5" customHeight="1">
      <c r="A15" s="253"/>
      <c r="B15" s="102" t="s">
        <v>1547</v>
      </c>
      <c r="C15" s="256" t="s">
        <v>2069</v>
      </c>
      <c r="D15" s="214"/>
      <c r="E15" s="215"/>
      <c r="F15" s="106" t="s">
        <v>2070</v>
      </c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16"/>
      <c r="Z15" s="16"/>
      <c r="AA15" s="16"/>
    </row>
    <row r="16" spans="1:27" ht="16.5" customHeight="1">
      <c r="A16" s="253"/>
      <c r="B16" s="257" t="s">
        <v>1550</v>
      </c>
      <c r="C16" s="274" t="s">
        <v>1551</v>
      </c>
      <c r="D16" s="239"/>
      <c r="E16" s="259" t="s">
        <v>1552</v>
      </c>
      <c r="F16" s="259" t="s">
        <v>1553</v>
      </c>
      <c r="G16" s="109" t="s">
        <v>1554</v>
      </c>
      <c r="H16" s="257" t="s">
        <v>1555</v>
      </c>
      <c r="I16" s="247" t="s">
        <v>1556</v>
      </c>
      <c r="J16" s="214"/>
      <c r="K16" s="214"/>
      <c r="L16" s="214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5"/>
      <c r="Y16" s="16"/>
      <c r="Z16" s="16"/>
      <c r="AA16" s="16"/>
    </row>
    <row r="17" spans="1:27" ht="16.5" customHeight="1">
      <c r="A17" s="253"/>
      <c r="B17" s="219"/>
      <c r="C17" s="240"/>
      <c r="D17" s="241"/>
      <c r="E17" s="219"/>
      <c r="F17" s="219"/>
      <c r="G17" s="109" t="s">
        <v>1557</v>
      </c>
      <c r="H17" s="219"/>
      <c r="I17" s="109">
        <v>15</v>
      </c>
      <c r="J17" s="109">
        <v>14</v>
      </c>
      <c r="K17" s="109">
        <v>13</v>
      </c>
      <c r="L17" s="109">
        <v>12</v>
      </c>
      <c r="M17" s="109">
        <v>11</v>
      </c>
      <c r="N17" s="109">
        <v>10</v>
      </c>
      <c r="O17" s="109">
        <v>9</v>
      </c>
      <c r="P17" s="109">
        <v>8</v>
      </c>
      <c r="Q17" s="109">
        <v>7</v>
      </c>
      <c r="R17" s="109">
        <v>6</v>
      </c>
      <c r="S17" s="109">
        <v>5</v>
      </c>
      <c r="T17" s="109">
        <v>4</v>
      </c>
      <c r="U17" s="109">
        <v>3</v>
      </c>
      <c r="V17" s="109">
        <v>2</v>
      </c>
      <c r="W17" s="109">
        <v>1</v>
      </c>
      <c r="X17" s="109">
        <v>0</v>
      </c>
      <c r="Y17" s="16"/>
      <c r="Z17" s="16"/>
      <c r="AA17" s="16"/>
    </row>
    <row r="18" spans="1:27" ht="16.5" customHeight="1">
      <c r="A18" s="253"/>
      <c r="B18" s="110">
        <v>1</v>
      </c>
      <c r="C18" s="111" t="s">
        <v>1558</v>
      </c>
      <c r="D18" s="286">
        <v>18001</v>
      </c>
      <c r="E18" s="53" t="s">
        <v>1599</v>
      </c>
      <c r="F18" s="266" t="s">
        <v>1963</v>
      </c>
      <c r="G18" s="53" t="s">
        <v>1560</v>
      </c>
      <c r="H18" s="200" t="s">
        <v>1601</v>
      </c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16"/>
      <c r="Z18" s="16"/>
      <c r="AA18" s="16"/>
    </row>
    <row r="19" spans="1:27" ht="16.5" customHeight="1">
      <c r="A19" s="253"/>
      <c r="B19" s="110">
        <v>2</v>
      </c>
      <c r="C19" s="111" t="s">
        <v>1562</v>
      </c>
      <c r="D19" s="218"/>
      <c r="E19" s="53" t="s">
        <v>1667</v>
      </c>
      <c r="F19" s="218"/>
      <c r="G19" s="201" t="s">
        <v>1560</v>
      </c>
      <c r="H19" s="201" t="s">
        <v>2071</v>
      </c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16"/>
      <c r="Z19" s="16"/>
      <c r="AA19" s="16"/>
    </row>
    <row r="20" spans="1:27" ht="16.5" customHeight="1">
      <c r="A20" s="253"/>
      <c r="B20" s="110">
        <v>3</v>
      </c>
      <c r="C20" s="111" t="s">
        <v>1568</v>
      </c>
      <c r="D20" s="219"/>
      <c r="E20" s="53" t="s">
        <v>1873</v>
      </c>
      <c r="F20" s="219"/>
      <c r="G20" s="201" t="s">
        <v>1560</v>
      </c>
      <c r="H20" s="201" t="s">
        <v>1874</v>
      </c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16"/>
      <c r="Z20" s="16"/>
      <c r="AA20" s="16"/>
    </row>
    <row r="21" spans="1:27" ht="16.5" customHeight="1">
      <c r="A21" s="253"/>
      <c r="B21" s="137">
        <v>4</v>
      </c>
      <c r="C21" s="138" t="s">
        <v>1571</v>
      </c>
      <c r="D21" s="287">
        <f>D18+3</f>
        <v>18004</v>
      </c>
      <c r="E21" s="137" t="s">
        <v>1599</v>
      </c>
      <c r="F21" s="292" t="s">
        <v>1964</v>
      </c>
      <c r="G21" s="137" t="s">
        <v>1560</v>
      </c>
      <c r="H21" s="162" t="s">
        <v>1601</v>
      </c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16"/>
      <c r="Z21" s="16"/>
      <c r="AA21" s="16"/>
    </row>
    <row r="22" spans="1:27" ht="16.5" customHeight="1">
      <c r="A22" s="253"/>
      <c r="B22" s="137">
        <v>5</v>
      </c>
      <c r="C22" s="138" t="s">
        <v>1573</v>
      </c>
      <c r="D22" s="218"/>
      <c r="E22" s="137" t="s">
        <v>1667</v>
      </c>
      <c r="F22" s="218"/>
      <c r="G22" s="162" t="s">
        <v>1560</v>
      </c>
      <c r="H22" s="162" t="s">
        <v>2072</v>
      </c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16"/>
      <c r="Z22" s="16"/>
      <c r="AA22" s="16"/>
    </row>
    <row r="23" spans="1:27" ht="16.5" customHeight="1">
      <c r="A23" s="253"/>
      <c r="B23" s="137">
        <v>6</v>
      </c>
      <c r="C23" s="138" t="s">
        <v>1670</v>
      </c>
      <c r="D23" s="219"/>
      <c r="E23" s="137" t="s">
        <v>1873</v>
      </c>
      <c r="F23" s="219"/>
      <c r="G23" s="162" t="s">
        <v>1560</v>
      </c>
      <c r="H23" s="162" t="s">
        <v>1874</v>
      </c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16"/>
      <c r="Z23" s="16"/>
      <c r="AA23" s="16"/>
    </row>
    <row r="24" spans="1:27" ht="16.5" customHeight="1">
      <c r="A24" s="253"/>
      <c r="B24" s="137">
        <v>7</v>
      </c>
      <c r="C24" s="138" t="s">
        <v>1672</v>
      </c>
      <c r="D24" s="287">
        <f>D21+3</f>
        <v>18007</v>
      </c>
      <c r="E24" s="137" t="s">
        <v>1599</v>
      </c>
      <c r="F24" s="292" t="s">
        <v>1965</v>
      </c>
      <c r="G24" s="137" t="s">
        <v>1560</v>
      </c>
      <c r="H24" s="162" t="s">
        <v>1601</v>
      </c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16"/>
      <c r="Z24" s="16"/>
      <c r="AA24" s="16"/>
    </row>
    <row r="25" spans="1:27" ht="16.5" customHeight="1">
      <c r="A25" s="253"/>
      <c r="B25" s="137">
        <v>8</v>
      </c>
      <c r="C25" s="138" t="s">
        <v>1673</v>
      </c>
      <c r="D25" s="218"/>
      <c r="E25" s="137" t="s">
        <v>1667</v>
      </c>
      <c r="F25" s="218"/>
      <c r="G25" s="162" t="s">
        <v>1560</v>
      </c>
      <c r="H25" s="162" t="s">
        <v>2073</v>
      </c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16"/>
      <c r="Z25" s="16"/>
      <c r="AA25" s="16"/>
    </row>
    <row r="26" spans="1:27" ht="16.5" customHeight="1">
      <c r="A26" s="253"/>
      <c r="B26" s="137">
        <v>9</v>
      </c>
      <c r="C26" s="138" t="s">
        <v>1675</v>
      </c>
      <c r="D26" s="219"/>
      <c r="E26" s="137" t="s">
        <v>1873</v>
      </c>
      <c r="F26" s="219"/>
      <c r="G26" s="162" t="s">
        <v>1560</v>
      </c>
      <c r="H26" s="162" t="s">
        <v>1874</v>
      </c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16"/>
      <c r="Z26" s="16"/>
      <c r="AA26" s="16"/>
    </row>
    <row r="27" spans="1:27" ht="16.5" customHeight="1">
      <c r="A27" s="253"/>
      <c r="B27" s="110">
        <v>10</v>
      </c>
      <c r="C27" s="111" t="s">
        <v>1676</v>
      </c>
      <c r="D27" s="286">
        <f>D24+3</f>
        <v>18010</v>
      </c>
      <c r="E27" s="53" t="s">
        <v>1599</v>
      </c>
      <c r="F27" s="267" t="s">
        <v>1966</v>
      </c>
      <c r="G27" s="135" t="s">
        <v>1560</v>
      </c>
      <c r="H27" s="201" t="s">
        <v>1601</v>
      </c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16"/>
      <c r="Z27" s="16"/>
      <c r="AA27" s="16"/>
    </row>
    <row r="28" spans="1:27" ht="16.5" customHeight="1">
      <c r="A28" s="253"/>
      <c r="B28" s="110">
        <v>11</v>
      </c>
      <c r="C28" s="111" t="s">
        <v>1678</v>
      </c>
      <c r="D28" s="218"/>
      <c r="E28" s="53" t="s">
        <v>1667</v>
      </c>
      <c r="F28" s="218"/>
      <c r="G28" s="201" t="s">
        <v>1560</v>
      </c>
      <c r="H28" s="201" t="s">
        <v>2074</v>
      </c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16"/>
      <c r="Z28" s="16"/>
      <c r="AA28" s="16"/>
    </row>
    <row r="29" spans="1:27" ht="16.5" customHeight="1">
      <c r="A29" s="253"/>
      <c r="B29" s="110">
        <v>12</v>
      </c>
      <c r="C29" s="111" t="s">
        <v>1679</v>
      </c>
      <c r="D29" s="219"/>
      <c r="E29" s="53" t="s">
        <v>1873</v>
      </c>
      <c r="F29" s="219"/>
      <c r="G29" s="201" t="s">
        <v>1560</v>
      </c>
      <c r="H29" s="201" t="s">
        <v>1874</v>
      </c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16"/>
      <c r="Z29" s="16"/>
      <c r="AA29" s="16"/>
    </row>
    <row r="30" spans="1:27" ht="16.5" customHeight="1">
      <c r="A30" s="253"/>
      <c r="B30" s="110">
        <v>13</v>
      </c>
      <c r="C30" s="110" t="s">
        <v>1681</v>
      </c>
      <c r="D30" s="286">
        <f>D27+3</f>
        <v>18013</v>
      </c>
      <c r="E30" s="141" t="s">
        <v>1599</v>
      </c>
      <c r="F30" s="266" t="s">
        <v>2075</v>
      </c>
      <c r="G30" s="135" t="s">
        <v>1560</v>
      </c>
      <c r="H30" s="160" t="s">
        <v>1601</v>
      </c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16"/>
      <c r="Z30" s="16"/>
      <c r="AA30" s="16"/>
    </row>
    <row r="31" spans="1:27" ht="16.5" customHeight="1">
      <c r="A31" s="253"/>
      <c r="B31" s="110">
        <v>14</v>
      </c>
      <c r="C31" s="110" t="s">
        <v>1682</v>
      </c>
      <c r="D31" s="218"/>
      <c r="E31" s="142" t="s">
        <v>1667</v>
      </c>
      <c r="F31" s="218"/>
      <c r="G31" s="161" t="s">
        <v>1560</v>
      </c>
      <c r="H31" s="161" t="s">
        <v>2076</v>
      </c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16"/>
      <c r="Z31" s="16"/>
      <c r="AA31" s="16"/>
    </row>
    <row r="32" spans="1:27" ht="16.5" customHeight="1">
      <c r="A32" s="253"/>
      <c r="B32" s="110">
        <v>15</v>
      </c>
      <c r="C32" s="110" t="s">
        <v>1684</v>
      </c>
      <c r="D32" s="219"/>
      <c r="E32" s="142" t="s">
        <v>1873</v>
      </c>
      <c r="F32" s="219"/>
      <c r="G32" s="161" t="s">
        <v>1560</v>
      </c>
      <c r="H32" s="161" t="s">
        <v>1874</v>
      </c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16"/>
      <c r="Z32" s="16"/>
      <c r="AA32" s="16"/>
    </row>
    <row r="33" spans="1:27" ht="16.5" customHeight="1">
      <c r="A33" s="253"/>
      <c r="B33" s="110">
        <v>16</v>
      </c>
      <c r="C33" s="110" t="s">
        <v>1685</v>
      </c>
      <c r="D33" s="286">
        <f>D30+3</f>
        <v>18016</v>
      </c>
      <c r="E33" s="142" t="s">
        <v>1599</v>
      </c>
      <c r="F33" s="267" t="s">
        <v>2077</v>
      </c>
      <c r="G33" s="135" t="s">
        <v>1560</v>
      </c>
      <c r="H33" s="161" t="s">
        <v>1601</v>
      </c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16"/>
      <c r="Z33" s="16"/>
      <c r="AA33" s="16"/>
    </row>
    <row r="34" spans="1:27" ht="16.5" customHeight="1">
      <c r="A34" s="253"/>
      <c r="B34" s="110">
        <v>17</v>
      </c>
      <c r="C34" s="110" t="s">
        <v>1687</v>
      </c>
      <c r="D34" s="218"/>
      <c r="E34" s="142" t="s">
        <v>1667</v>
      </c>
      <c r="F34" s="218"/>
      <c r="G34" s="161" t="s">
        <v>1560</v>
      </c>
      <c r="H34" s="161" t="s">
        <v>2078</v>
      </c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16"/>
      <c r="Z34" s="16"/>
      <c r="AA34" s="16"/>
    </row>
    <row r="35" spans="1:27" ht="16.5" customHeight="1">
      <c r="A35" s="253"/>
      <c r="B35" s="110">
        <v>18</v>
      </c>
      <c r="C35" s="110" t="s">
        <v>1688</v>
      </c>
      <c r="D35" s="219"/>
      <c r="E35" s="142" t="s">
        <v>1873</v>
      </c>
      <c r="F35" s="219"/>
      <c r="G35" s="161" t="s">
        <v>1560</v>
      </c>
      <c r="H35" s="161" t="s">
        <v>1874</v>
      </c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16"/>
      <c r="Z35" s="16"/>
      <c r="AA35" s="16"/>
    </row>
    <row r="36" spans="1:27" ht="16.5" customHeight="1">
      <c r="A36" s="253"/>
      <c r="B36" s="110">
        <v>19</v>
      </c>
      <c r="C36" s="110" t="s">
        <v>1690</v>
      </c>
      <c r="D36" s="286">
        <f>D33+3</f>
        <v>18019</v>
      </c>
      <c r="E36" s="142" t="s">
        <v>1599</v>
      </c>
      <c r="F36" s="307" t="s">
        <v>2079</v>
      </c>
      <c r="G36" s="135" t="s">
        <v>1560</v>
      </c>
      <c r="H36" s="161" t="s">
        <v>1601</v>
      </c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16"/>
      <c r="Z36" s="16"/>
      <c r="AA36" s="16"/>
    </row>
    <row r="37" spans="1:27" ht="16.5" customHeight="1">
      <c r="A37" s="253"/>
      <c r="B37" s="110">
        <v>20</v>
      </c>
      <c r="C37" s="110" t="s">
        <v>1691</v>
      </c>
      <c r="D37" s="218"/>
      <c r="E37" s="142" t="s">
        <v>1667</v>
      </c>
      <c r="F37" s="218"/>
      <c r="G37" s="161" t="s">
        <v>1560</v>
      </c>
      <c r="H37" s="161" t="s">
        <v>2080</v>
      </c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16"/>
      <c r="Z37" s="16"/>
      <c r="AA37" s="16"/>
    </row>
    <row r="38" spans="1:27" ht="16.5" customHeight="1">
      <c r="A38" s="254"/>
      <c r="B38" s="110">
        <v>21</v>
      </c>
      <c r="C38" s="110" t="s">
        <v>1693</v>
      </c>
      <c r="D38" s="219"/>
      <c r="E38" s="142" t="s">
        <v>1873</v>
      </c>
      <c r="F38" s="219"/>
      <c r="G38" s="161" t="s">
        <v>1560</v>
      </c>
      <c r="H38" s="161" t="s">
        <v>2081</v>
      </c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16"/>
      <c r="Z38" s="16"/>
      <c r="AA38" s="16"/>
    </row>
    <row r="39" spans="1:27" ht="16.5" customHeight="1">
      <c r="A39" s="134"/>
      <c r="B39" s="110">
        <v>22</v>
      </c>
      <c r="C39" s="110" t="s">
        <v>1694</v>
      </c>
      <c r="D39" s="286">
        <v>18022</v>
      </c>
      <c r="E39" s="142" t="s">
        <v>1599</v>
      </c>
      <c r="F39" s="307" t="s">
        <v>2082</v>
      </c>
      <c r="G39" s="135" t="s">
        <v>1560</v>
      </c>
      <c r="H39" s="161" t="s">
        <v>1601</v>
      </c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16"/>
      <c r="Z39" s="16"/>
      <c r="AA39" s="16"/>
    </row>
    <row r="40" spans="1:27" ht="16.5" customHeight="1">
      <c r="A40" s="134"/>
      <c r="B40" s="110">
        <v>23</v>
      </c>
      <c r="C40" s="110" t="s">
        <v>1696</v>
      </c>
      <c r="D40" s="218"/>
      <c r="E40" s="142" t="s">
        <v>1667</v>
      </c>
      <c r="F40" s="218"/>
      <c r="G40" s="161" t="s">
        <v>1560</v>
      </c>
      <c r="H40" s="161" t="s">
        <v>2083</v>
      </c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16"/>
      <c r="Z40" s="16"/>
      <c r="AA40" s="16"/>
    </row>
    <row r="41" spans="1:27" ht="16.5" customHeight="1">
      <c r="A41" s="134"/>
      <c r="B41" s="110">
        <v>24</v>
      </c>
      <c r="C41" s="110" t="s">
        <v>1697</v>
      </c>
      <c r="D41" s="219"/>
      <c r="E41" s="142" t="s">
        <v>1873</v>
      </c>
      <c r="F41" s="219"/>
      <c r="G41" s="161" t="s">
        <v>1560</v>
      </c>
      <c r="H41" s="161" t="s">
        <v>2084</v>
      </c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16"/>
      <c r="Z41" s="16"/>
      <c r="AA41" s="16"/>
    </row>
    <row r="42" spans="1:27" ht="16.5" customHeight="1">
      <c r="A42" s="114"/>
      <c r="B42" s="202" t="s">
        <v>2085</v>
      </c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3"/>
      <c r="O42" s="203"/>
      <c r="P42" s="203"/>
      <c r="Q42" s="203"/>
      <c r="R42" s="203"/>
      <c r="S42" s="203"/>
      <c r="T42" s="203"/>
      <c r="U42" s="203"/>
      <c r="V42" s="203"/>
      <c r="W42" s="203"/>
      <c r="X42" s="203"/>
      <c r="Y42" s="16"/>
      <c r="Z42" s="16"/>
      <c r="AA42" s="16"/>
    </row>
    <row r="43" spans="1:27" ht="16.5" customHeight="1">
      <c r="A43" s="204" t="s">
        <v>2086</v>
      </c>
      <c r="B43" s="114"/>
      <c r="C43" s="114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6"/>
      <c r="Z43" s="16"/>
      <c r="AA43" s="16"/>
    </row>
    <row r="44" spans="1:27" ht="16.5" customHeight="1">
      <c r="A44" s="249" t="s">
        <v>1967</v>
      </c>
      <c r="B44" s="250"/>
      <c r="C44" s="250"/>
      <c r="D44" s="250"/>
      <c r="E44" s="250"/>
      <c r="F44" s="250"/>
      <c r="G44" s="250"/>
      <c r="H44" s="250"/>
      <c r="I44" s="250"/>
      <c r="J44" s="250"/>
      <c r="K44" s="250"/>
      <c r="L44" s="250"/>
      <c r="M44" s="250"/>
      <c r="N44" s="250"/>
      <c r="O44" s="250"/>
      <c r="P44" s="250"/>
      <c r="Q44" s="250"/>
      <c r="R44" s="250"/>
      <c r="S44" s="250"/>
      <c r="T44" s="250"/>
      <c r="U44" s="250"/>
      <c r="V44" s="250"/>
      <c r="W44" s="250"/>
      <c r="X44" s="251"/>
      <c r="Y44" s="16"/>
      <c r="Z44" s="16"/>
      <c r="AA44" s="16"/>
    </row>
    <row r="45" spans="1:27" ht="16.5" customHeight="1">
      <c r="A45" s="271" t="s">
        <v>1967</v>
      </c>
      <c r="B45" s="102" t="s">
        <v>1540</v>
      </c>
      <c r="C45" s="255" t="s">
        <v>2087</v>
      </c>
      <c r="D45" s="214"/>
      <c r="E45" s="214"/>
      <c r="F45" s="214"/>
      <c r="G45" s="214"/>
      <c r="H45" s="214"/>
      <c r="I45" s="214"/>
      <c r="J45" s="214"/>
      <c r="K45" s="214"/>
      <c r="L45" s="214"/>
      <c r="M45" s="214"/>
      <c r="N45" s="214"/>
      <c r="O45" s="214"/>
      <c r="P45" s="214"/>
      <c r="Q45" s="214"/>
      <c r="R45" s="214"/>
      <c r="S45" s="214"/>
      <c r="T45" s="214"/>
      <c r="U45" s="214"/>
      <c r="V45" s="214"/>
      <c r="W45" s="214"/>
      <c r="X45" s="215"/>
      <c r="Y45" s="16"/>
      <c r="Z45" s="16"/>
      <c r="AA45" s="16"/>
    </row>
    <row r="46" spans="1:27" ht="16.5" customHeight="1">
      <c r="A46" s="253"/>
      <c r="B46" s="102" t="s">
        <v>1542</v>
      </c>
      <c r="C46" s="256" t="s">
        <v>1657</v>
      </c>
      <c r="D46" s="214"/>
      <c r="E46" s="214"/>
      <c r="F46" s="214"/>
      <c r="G46" s="214"/>
      <c r="H46" s="214"/>
      <c r="I46" s="214"/>
      <c r="J46" s="214"/>
      <c r="K46" s="214"/>
      <c r="L46" s="214"/>
      <c r="M46" s="214"/>
      <c r="N46" s="214"/>
      <c r="O46" s="214"/>
      <c r="P46" s="214"/>
      <c r="Q46" s="214"/>
      <c r="R46" s="214"/>
      <c r="S46" s="214"/>
      <c r="T46" s="214"/>
      <c r="U46" s="214"/>
      <c r="V46" s="214"/>
      <c r="W46" s="214"/>
      <c r="X46" s="215"/>
      <c r="Y46" s="16"/>
      <c r="Z46" s="16"/>
      <c r="AA46" s="16"/>
    </row>
    <row r="47" spans="1:27" ht="16.5" customHeight="1">
      <c r="A47" s="253"/>
      <c r="B47" s="102" t="s">
        <v>1544</v>
      </c>
      <c r="C47" s="104" t="s">
        <v>1917</v>
      </c>
      <c r="D47" s="105" t="s">
        <v>2088</v>
      </c>
      <c r="E47" s="16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16"/>
      <c r="Y47" s="16"/>
      <c r="Z47" s="16"/>
      <c r="AA47" s="16"/>
    </row>
    <row r="48" spans="1:27" ht="16.5" customHeight="1">
      <c r="A48" s="253"/>
      <c r="B48" s="102" t="s">
        <v>1547</v>
      </c>
      <c r="C48" s="156">
        <v>2</v>
      </c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16"/>
      <c r="Y48" s="16"/>
      <c r="Z48" s="16"/>
      <c r="AA48" s="16"/>
    </row>
    <row r="49" spans="1:27" ht="16.5" customHeight="1">
      <c r="A49" s="253"/>
      <c r="B49" s="257" t="s">
        <v>1550</v>
      </c>
      <c r="C49" s="274" t="s">
        <v>1551</v>
      </c>
      <c r="D49" s="239"/>
      <c r="E49" s="259" t="s">
        <v>1552</v>
      </c>
      <c r="F49" s="259" t="s">
        <v>1553</v>
      </c>
      <c r="G49" s="109" t="s">
        <v>1554</v>
      </c>
      <c r="H49" s="257" t="s">
        <v>1555</v>
      </c>
      <c r="I49" s="247" t="s">
        <v>1556</v>
      </c>
      <c r="J49" s="214"/>
      <c r="K49" s="214"/>
      <c r="L49" s="214"/>
      <c r="M49" s="214"/>
      <c r="N49" s="214"/>
      <c r="O49" s="214"/>
      <c r="P49" s="214"/>
      <c r="Q49" s="214"/>
      <c r="R49" s="214"/>
      <c r="S49" s="214"/>
      <c r="T49" s="214"/>
      <c r="U49" s="214"/>
      <c r="V49" s="214"/>
      <c r="W49" s="214"/>
      <c r="X49" s="215"/>
      <c r="Y49" s="16"/>
      <c r="Z49" s="16"/>
      <c r="AA49" s="16"/>
    </row>
    <row r="50" spans="1:27" ht="16.5" customHeight="1">
      <c r="A50" s="253"/>
      <c r="B50" s="219"/>
      <c r="C50" s="240"/>
      <c r="D50" s="241"/>
      <c r="E50" s="219"/>
      <c r="F50" s="219"/>
      <c r="G50" s="109" t="s">
        <v>1557</v>
      </c>
      <c r="H50" s="219"/>
      <c r="I50" s="109">
        <v>15</v>
      </c>
      <c r="J50" s="109">
        <v>14</v>
      </c>
      <c r="K50" s="109">
        <v>13</v>
      </c>
      <c r="L50" s="109">
        <v>12</v>
      </c>
      <c r="M50" s="109">
        <v>11</v>
      </c>
      <c r="N50" s="109">
        <v>10</v>
      </c>
      <c r="O50" s="109">
        <v>9</v>
      </c>
      <c r="P50" s="109">
        <v>8</v>
      </c>
      <c r="Q50" s="109">
        <v>7</v>
      </c>
      <c r="R50" s="109">
        <v>6</v>
      </c>
      <c r="S50" s="109">
        <v>5</v>
      </c>
      <c r="T50" s="109">
        <v>4</v>
      </c>
      <c r="U50" s="109">
        <v>3</v>
      </c>
      <c r="V50" s="109">
        <v>2</v>
      </c>
      <c r="W50" s="109">
        <v>1</v>
      </c>
      <c r="X50" s="109">
        <v>0</v>
      </c>
      <c r="Y50" s="16"/>
      <c r="Z50" s="16"/>
      <c r="AA50" s="16"/>
    </row>
    <row r="51" spans="1:27" ht="16.5" customHeight="1">
      <c r="A51" s="253"/>
      <c r="B51" s="110">
        <v>1</v>
      </c>
      <c r="C51" s="111" t="s">
        <v>1558</v>
      </c>
      <c r="D51" s="36">
        <v>19001</v>
      </c>
      <c r="E51" s="36" t="s">
        <v>1599</v>
      </c>
      <c r="F51" s="36"/>
      <c r="G51" s="36" t="s">
        <v>1560</v>
      </c>
      <c r="H51" s="108" t="s">
        <v>2089</v>
      </c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16"/>
      <c r="Z51" s="16"/>
      <c r="AA51" s="16"/>
    </row>
    <row r="52" spans="1:27" ht="16.5" customHeight="1">
      <c r="A52" s="253"/>
      <c r="B52" s="110">
        <v>2</v>
      </c>
      <c r="C52" s="110" t="s">
        <v>1562</v>
      </c>
      <c r="D52" s="36">
        <v>19002</v>
      </c>
      <c r="E52" s="36" t="s">
        <v>2090</v>
      </c>
      <c r="F52" s="36"/>
      <c r="G52" s="36" t="s">
        <v>1560</v>
      </c>
      <c r="H52" s="36" t="s">
        <v>2091</v>
      </c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16"/>
      <c r="Z52" s="16"/>
      <c r="AA52" s="16"/>
    </row>
    <row r="53" spans="1:27" ht="16.5" customHeight="1">
      <c r="A53" s="253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16"/>
      <c r="Z53" s="16"/>
      <c r="AA53" s="16"/>
    </row>
    <row r="54" spans="1:27" ht="16.5" customHeight="1">
      <c r="A54" s="253"/>
      <c r="B54" s="102" t="s">
        <v>1540</v>
      </c>
      <c r="C54" s="255" t="s">
        <v>2092</v>
      </c>
      <c r="D54" s="214"/>
      <c r="E54" s="214"/>
      <c r="F54" s="214"/>
      <c r="G54" s="214"/>
      <c r="H54" s="214"/>
      <c r="I54" s="214"/>
      <c r="J54" s="214"/>
      <c r="K54" s="214"/>
      <c r="L54" s="214"/>
      <c r="M54" s="214"/>
      <c r="N54" s="214"/>
      <c r="O54" s="214"/>
      <c r="P54" s="214"/>
      <c r="Q54" s="214"/>
      <c r="R54" s="214"/>
      <c r="S54" s="214"/>
      <c r="T54" s="214"/>
      <c r="U54" s="214"/>
      <c r="V54" s="214"/>
      <c r="W54" s="214"/>
      <c r="X54" s="215"/>
      <c r="Y54" s="16"/>
      <c r="Z54" s="16"/>
      <c r="AA54" s="16"/>
    </row>
    <row r="55" spans="1:27" ht="16.5" customHeight="1">
      <c r="A55" s="253"/>
      <c r="B55" s="102" t="s">
        <v>1542</v>
      </c>
      <c r="C55" s="256" t="s">
        <v>1657</v>
      </c>
      <c r="D55" s="214"/>
      <c r="E55" s="214"/>
      <c r="F55" s="214"/>
      <c r="G55" s="214"/>
      <c r="H55" s="214"/>
      <c r="I55" s="214"/>
      <c r="J55" s="214"/>
      <c r="K55" s="214"/>
      <c r="L55" s="214"/>
      <c r="M55" s="214"/>
      <c r="N55" s="214"/>
      <c r="O55" s="214"/>
      <c r="P55" s="214"/>
      <c r="Q55" s="214"/>
      <c r="R55" s="214"/>
      <c r="S55" s="214"/>
      <c r="T55" s="214"/>
      <c r="U55" s="214"/>
      <c r="V55" s="214"/>
      <c r="W55" s="214"/>
      <c r="X55" s="215"/>
      <c r="Y55" s="16"/>
      <c r="Z55" s="16"/>
      <c r="AA55" s="16"/>
    </row>
    <row r="56" spans="1:27" ht="16.5" customHeight="1">
      <c r="A56" s="253"/>
      <c r="B56" s="102" t="s">
        <v>1544</v>
      </c>
      <c r="C56" s="104" t="s">
        <v>1924</v>
      </c>
      <c r="D56" s="105" t="s">
        <v>2093</v>
      </c>
      <c r="E56" s="16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16"/>
      <c r="Y56" s="16"/>
      <c r="Z56" s="16"/>
      <c r="AA56" s="16"/>
    </row>
    <row r="57" spans="1:27" ht="16.5" customHeight="1">
      <c r="A57" s="253"/>
      <c r="B57" s="102" t="s">
        <v>1547</v>
      </c>
      <c r="C57" s="156">
        <v>2</v>
      </c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16"/>
      <c r="Y57" s="16"/>
      <c r="Z57" s="16"/>
      <c r="AA57" s="16"/>
    </row>
    <row r="58" spans="1:27" ht="16.5" customHeight="1">
      <c r="A58" s="253"/>
      <c r="B58" s="257" t="s">
        <v>1550</v>
      </c>
      <c r="C58" s="274" t="s">
        <v>1551</v>
      </c>
      <c r="D58" s="239"/>
      <c r="E58" s="259" t="s">
        <v>1552</v>
      </c>
      <c r="F58" s="259" t="s">
        <v>1553</v>
      </c>
      <c r="G58" s="109" t="s">
        <v>1554</v>
      </c>
      <c r="H58" s="257" t="s">
        <v>1555</v>
      </c>
      <c r="I58" s="247" t="s">
        <v>1556</v>
      </c>
      <c r="J58" s="214"/>
      <c r="K58" s="214"/>
      <c r="L58" s="214"/>
      <c r="M58" s="214"/>
      <c r="N58" s="214"/>
      <c r="O58" s="214"/>
      <c r="P58" s="214"/>
      <c r="Q58" s="214"/>
      <c r="R58" s="214"/>
      <c r="S58" s="214"/>
      <c r="T58" s="214"/>
      <c r="U58" s="214"/>
      <c r="V58" s="214"/>
      <c r="W58" s="214"/>
      <c r="X58" s="215"/>
      <c r="Y58" s="16"/>
      <c r="Z58" s="16"/>
      <c r="AA58" s="16"/>
    </row>
    <row r="59" spans="1:27" ht="16.5" customHeight="1">
      <c r="A59" s="253"/>
      <c r="B59" s="219"/>
      <c r="C59" s="240"/>
      <c r="D59" s="241"/>
      <c r="E59" s="219"/>
      <c r="F59" s="219"/>
      <c r="G59" s="109" t="s">
        <v>1557</v>
      </c>
      <c r="H59" s="219"/>
      <c r="I59" s="109">
        <v>15</v>
      </c>
      <c r="J59" s="109">
        <v>14</v>
      </c>
      <c r="K59" s="109">
        <v>13</v>
      </c>
      <c r="L59" s="109">
        <v>12</v>
      </c>
      <c r="M59" s="109">
        <v>11</v>
      </c>
      <c r="N59" s="109">
        <v>10</v>
      </c>
      <c r="O59" s="109">
        <v>9</v>
      </c>
      <c r="P59" s="109">
        <v>8</v>
      </c>
      <c r="Q59" s="109">
        <v>7</v>
      </c>
      <c r="R59" s="109">
        <v>6</v>
      </c>
      <c r="S59" s="109">
        <v>5</v>
      </c>
      <c r="T59" s="109">
        <v>4</v>
      </c>
      <c r="U59" s="109">
        <v>3</v>
      </c>
      <c r="V59" s="109">
        <v>2</v>
      </c>
      <c r="W59" s="109">
        <v>1</v>
      </c>
      <c r="X59" s="109">
        <v>0</v>
      </c>
      <c r="Y59" s="16"/>
      <c r="Z59" s="16"/>
      <c r="AA59" s="16"/>
    </row>
    <row r="60" spans="1:27" ht="16.5" customHeight="1">
      <c r="A60" s="253"/>
      <c r="B60" s="110">
        <v>1</v>
      </c>
      <c r="C60" s="111" t="s">
        <v>1558</v>
      </c>
      <c r="D60" s="36">
        <v>19101</v>
      </c>
      <c r="E60" s="36" t="s">
        <v>1599</v>
      </c>
      <c r="F60" s="36"/>
      <c r="G60" s="36" t="s">
        <v>1560</v>
      </c>
      <c r="H60" s="108" t="s">
        <v>2089</v>
      </c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16"/>
      <c r="Z60" s="16"/>
      <c r="AA60" s="16"/>
    </row>
    <row r="61" spans="1:27" ht="16.5" customHeight="1">
      <c r="A61" s="253"/>
      <c r="B61" s="110">
        <v>2</v>
      </c>
      <c r="C61" s="110" t="s">
        <v>1562</v>
      </c>
      <c r="D61" s="36">
        <v>19102</v>
      </c>
      <c r="E61" s="36" t="s">
        <v>2090</v>
      </c>
      <c r="F61" s="36"/>
      <c r="G61" s="36" t="s">
        <v>1560</v>
      </c>
      <c r="H61" s="36" t="s">
        <v>2091</v>
      </c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16"/>
      <c r="Z61" s="16"/>
      <c r="AA61" s="16"/>
    </row>
    <row r="62" spans="1:27" ht="16.5" customHeight="1">
      <c r="A62" s="25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16"/>
      <c r="Z62" s="16"/>
      <c r="AA62" s="16"/>
    </row>
    <row r="63" spans="1:27" ht="16.5" customHeight="1">
      <c r="A63" s="253"/>
      <c r="B63" s="102" t="s">
        <v>1540</v>
      </c>
      <c r="C63" s="255" t="s">
        <v>2094</v>
      </c>
      <c r="D63" s="214"/>
      <c r="E63" s="214"/>
      <c r="F63" s="214"/>
      <c r="G63" s="214"/>
      <c r="H63" s="214"/>
      <c r="I63" s="214"/>
      <c r="J63" s="214"/>
      <c r="K63" s="214"/>
      <c r="L63" s="214"/>
      <c r="M63" s="214"/>
      <c r="N63" s="214"/>
      <c r="O63" s="214"/>
      <c r="P63" s="214"/>
      <c r="Q63" s="214"/>
      <c r="R63" s="214"/>
      <c r="S63" s="214"/>
      <c r="T63" s="214"/>
      <c r="U63" s="214"/>
      <c r="V63" s="214"/>
      <c r="W63" s="214"/>
      <c r="X63" s="215"/>
      <c r="Y63" s="16"/>
      <c r="Z63" s="16"/>
      <c r="AA63" s="16"/>
    </row>
    <row r="64" spans="1:27" ht="16.5" customHeight="1">
      <c r="A64" s="253"/>
      <c r="B64" s="102" t="s">
        <v>1542</v>
      </c>
      <c r="C64" s="256" t="s">
        <v>1657</v>
      </c>
      <c r="D64" s="214"/>
      <c r="E64" s="214"/>
      <c r="F64" s="214"/>
      <c r="G64" s="214"/>
      <c r="H64" s="214"/>
      <c r="I64" s="214"/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/>
      <c r="V64" s="214"/>
      <c r="W64" s="214"/>
      <c r="X64" s="215"/>
      <c r="Y64" s="16"/>
      <c r="Z64" s="16"/>
      <c r="AA64" s="16"/>
    </row>
    <row r="65" spans="1:27" ht="16.5" customHeight="1">
      <c r="A65" s="253"/>
      <c r="B65" s="102" t="s">
        <v>1544</v>
      </c>
      <c r="C65" s="104" t="s">
        <v>1928</v>
      </c>
      <c r="D65" s="105" t="s">
        <v>2095</v>
      </c>
      <c r="E65" s="16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16"/>
      <c r="Y65" s="16"/>
      <c r="Z65" s="16"/>
      <c r="AA65" s="16"/>
    </row>
    <row r="66" spans="1:27" ht="16.5" customHeight="1">
      <c r="A66" s="253"/>
      <c r="B66" s="102" t="s">
        <v>1547</v>
      </c>
      <c r="C66" s="156">
        <v>2</v>
      </c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16"/>
      <c r="Y66" s="16"/>
      <c r="Z66" s="16"/>
      <c r="AA66" s="16"/>
    </row>
    <row r="67" spans="1:27" ht="16.5" customHeight="1">
      <c r="A67" s="253"/>
      <c r="B67" s="257" t="s">
        <v>1550</v>
      </c>
      <c r="C67" s="274" t="s">
        <v>1551</v>
      </c>
      <c r="D67" s="239"/>
      <c r="E67" s="259" t="s">
        <v>1552</v>
      </c>
      <c r="F67" s="259" t="s">
        <v>1553</v>
      </c>
      <c r="G67" s="109" t="s">
        <v>1554</v>
      </c>
      <c r="H67" s="257" t="s">
        <v>1555</v>
      </c>
      <c r="I67" s="247" t="s">
        <v>1556</v>
      </c>
      <c r="J67" s="214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4"/>
      <c r="X67" s="215"/>
      <c r="Y67" s="16"/>
      <c r="Z67" s="16"/>
      <c r="AA67" s="16"/>
    </row>
    <row r="68" spans="1:27" ht="16.5" customHeight="1">
      <c r="A68" s="253"/>
      <c r="B68" s="219"/>
      <c r="C68" s="240"/>
      <c r="D68" s="241"/>
      <c r="E68" s="219"/>
      <c r="F68" s="219"/>
      <c r="G68" s="109" t="s">
        <v>1557</v>
      </c>
      <c r="H68" s="219"/>
      <c r="I68" s="109">
        <v>15</v>
      </c>
      <c r="J68" s="109">
        <v>14</v>
      </c>
      <c r="K68" s="109">
        <v>13</v>
      </c>
      <c r="L68" s="109">
        <v>12</v>
      </c>
      <c r="M68" s="109">
        <v>11</v>
      </c>
      <c r="N68" s="109">
        <v>10</v>
      </c>
      <c r="O68" s="109">
        <v>9</v>
      </c>
      <c r="P68" s="109">
        <v>8</v>
      </c>
      <c r="Q68" s="109">
        <v>7</v>
      </c>
      <c r="R68" s="109">
        <v>6</v>
      </c>
      <c r="S68" s="109">
        <v>5</v>
      </c>
      <c r="T68" s="109">
        <v>4</v>
      </c>
      <c r="U68" s="109">
        <v>3</v>
      </c>
      <c r="V68" s="109">
        <v>2</v>
      </c>
      <c r="W68" s="109">
        <v>1</v>
      </c>
      <c r="X68" s="109">
        <v>0</v>
      </c>
      <c r="Y68" s="16"/>
      <c r="Z68" s="16"/>
      <c r="AA68" s="16"/>
    </row>
    <row r="69" spans="1:27" ht="16.5" customHeight="1">
      <c r="A69" s="253"/>
      <c r="B69" s="110">
        <v>1</v>
      </c>
      <c r="C69" s="111" t="s">
        <v>1558</v>
      </c>
      <c r="D69" s="36">
        <v>19201</v>
      </c>
      <c r="E69" s="36" t="s">
        <v>1599</v>
      </c>
      <c r="F69" s="36"/>
      <c r="G69" s="36" t="s">
        <v>1560</v>
      </c>
      <c r="H69" s="108" t="s">
        <v>2089</v>
      </c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16"/>
      <c r="Z69" s="16"/>
      <c r="AA69" s="16"/>
    </row>
    <row r="70" spans="1:27" ht="16.5" customHeight="1">
      <c r="A70" s="254"/>
      <c r="B70" s="110">
        <v>2</v>
      </c>
      <c r="C70" s="110" t="s">
        <v>1562</v>
      </c>
      <c r="D70" s="36">
        <v>19202</v>
      </c>
      <c r="E70" s="36" t="s">
        <v>2090</v>
      </c>
      <c r="F70" s="36"/>
      <c r="G70" s="36" t="s">
        <v>1560</v>
      </c>
      <c r="H70" s="36" t="s">
        <v>2091</v>
      </c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16"/>
      <c r="Z70" s="16"/>
      <c r="AA70" s="16"/>
    </row>
    <row r="71" spans="1:27" ht="16.5" customHeight="1">
      <c r="A71" s="115"/>
      <c r="B71" s="115"/>
      <c r="C71" s="115"/>
      <c r="D71" s="115"/>
      <c r="E71" s="115"/>
      <c r="F71" s="115"/>
      <c r="G71" s="115"/>
      <c r="H71" s="115"/>
      <c r="I71" s="115"/>
      <c r="J71" s="115"/>
      <c r="K71" s="115"/>
      <c r="L71" s="115"/>
      <c r="M71" s="115"/>
      <c r="N71" s="115"/>
      <c r="O71" s="115"/>
      <c r="P71" s="115"/>
      <c r="Q71" s="115"/>
      <c r="R71" s="115"/>
      <c r="S71" s="115"/>
      <c r="T71" s="115"/>
      <c r="U71" s="115"/>
      <c r="V71" s="115"/>
      <c r="W71" s="115"/>
      <c r="X71" s="115"/>
      <c r="Y71" s="101"/>
      <c r="Z71" s="101"/>
      <c r="AA71" s="101"/>
    </row>
    <row r="72" spans="1:27" ht="16.5" customHeight="1">
      <c r="A72" s="249" t="s">
        <v>2096</v>
      </c>
      <c r="B72" s="250"/>
      <c r="C72" s="250"/>
      <c r="D72" s="250"/>
      <c r="E72" s="250"/>
      <c r="F72" s="250"/>
      <c r="G72" s="250"/>
      <c r="H72" s="250"/>
      <c r="I72" s="250"/>
      <c r="J72" s="250"/>
      <c r="K72" s="250"/>
      <c r="L72" s="250"/>
      <c r="M72" s="250"/>
      <c r="N72" s="250"/>
      <c r="O72" s="250"/>
      <c r="P72" s="250"/>
      <c r="Q72" s="250"/>
      <c r="R72" s="250"/>
      <c r="S72" s="250"/>
      <c r="T72" s="250"/>
      <c r="U72" s="250"/>
      <c r="V72" s="250"/>
      <c r="W72" s="250"/>
      <c r="X72" s="251"/>
      <c r="Y72" s="101"/>
      <c r="Z72" s="101"/>
      <c r="AA72" s="101"/>
    </row>
    <row r="73" spans="1:27" ht="16.5" customHeight="1">
      <c r="A73" s="252" t="s">
        <v>1539</v>
      </c>
      <c r="B73" s="165" t="s">
        <v>1540</v>
      </c>
      <c r="C73" s="255" t="s">
        <v>2064</v>
      </c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4"/>
      <c r="X73" s="215"/>
      <c r="Y73" s="101"/>
      <c r="Z73" s="101"/>
      <c r="AA73" s="101"/>
    </row>
    <row r="74" spans="1:27" ht="16.5" customHeight="1">
      <c r="A74" s="253"/>
      <c r="B74" s="169" t="s">
        <v>1542</v>
      </c>
      <c r="C74" s="256" t="s">
        <v>1853</v>
      </c>
      <c r="D74" s="214"/>
      <c r="E74" s="214"/>
      <c r="F74" s="214"/>
      <c r="G74" s="215"/>
      <c r="H74" s="170"/>
      <c r="I74" s="103">
        <v>19906</v>
      </c>
      <c r="J74" s="27">
        <f>I74+I75-1</f>
        <v>19906</v>
      </c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1"/>
      <c r="Z74" s="101"/>
      <c r="AA74" s="101"/>
    </row>
    <row r="75" spans="1:27" ht="16.5" customHeight="1">
      <c r="A75" s="253"/>
      <c r="B75" s="169" t="s">
        <v>1544</v>
      </c>
      <c r="C75" s="104" t="s">
        <v>1945</v>
      </c>
      <c r="D75" s="105"/>
      <c r="E75" s="119" t="s">
        <v>1946</v>
      </c>
      <c r="F75" s="27"/>
      <c r="G75" s="27"/>
      <c r="H75" s="103"/>
      <c r="I75" s="103">
        <f>1*1</f>
        <v>1</v>
      </c>
      <c r="J75" s="27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1"/>
      <c r="Z75" s="101"/>
      <c r="AA75" s="101"/>
    </row>
    <row r="76" spans="1:27" ht="16.5" customHeight="1">
      <c r="A76" s="253"/>
      <c r="B76" s="171" t="s">
        <v>1547</v>
      </c>
      <c r="C76" s="172" t="s">
        <v>1947</v>
      </c>
      <c r="D76" s="121"/>
      <c r="E76" s="119" t="s">
        <v>1774</v>
      </c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1"/>
      <c r="Z76" s="101"/>
      <c r="AA76" s="101"/>
    </row>
    <row r="77" spans="1:27" ht="16.5" customHeight="1">
      <c r="A77" s="253"/>
      <c r="B77" s="293" t="s">
        <v>1550</v>
      </c>
      <c r="C77" s="274" t="s">
        <v>1551</v>
      </c>
      <c r="D77" s="239"/>
      <c r="E77" s="259" t="s">
        <v>1552</v>
      </c>
      <c r="F77" s="259" t="s">
        <v>1553</v>
      </c>
      <c r="G77" s="173"/>
      <c r="H77" s="259" t="s">
        <v>1555</v>
      </c>
      <c r="I77" s="264" t="s">
        <v>1556</v>
      </c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4"/>
      <c r="X77" s="215"/>
      <c r="Y77" s="101"/>
      <c r="Z77" s="101"/>
      <c r="AA77" s="101"/>
    </row>
    <row r="78" spans="1:27" ht="16.5" customHeight="1">
      <c r="A78" s="253"/>
      <c r="B78" s="241"/>
      <c r="C78" s="240"/>
      <c r="D78" s="241"/>
      <c r="E78" s="219"/>
      <c r="F78" s="219"/>
      <c r="G78" s="109" t="s">
        <v>1554</v>
      </c>
      <c r="H78" s="219"/>
      <c r="I78" s="124">
        <v>15</v>
      </c>
      <c r="J78" s="124">
        <v>14</v>
      </c>
      <c r="K78" s="124">
        <v>13</v>
      </c>
      <c r="L78" s="124">
        <v>12</v>
      </c>
      <c r="M78" s="124">
        <v>11</v>
      </c>
      <c r="N78" s="124">
        <v>10</v>
      </c>
      <c r="O78" s="124">
        <v>9</v>
      </c>
      <c r="P78" s="124">
        <v>8</v>
      </c>
      <c r="Q78" s="124">
        <v>7</v>
      </c>
      <c r="R78" s="124">
        <v>6</v>
      </c>
      <c r="S78" s="124">
        <v>5</v>
      </c>
      <c r="T78" s="124">
        <v>4</v>
      </c>
      <c r="U78" s="124">
        <v>3</v>
      </c>
      <c r="V78" s="124">
        <v>2</v>
      </c>
      <c r="W78" s="124">
        <v>1</v>
      </c>
      <c r="X78" s="124">
        <v>0</v>
      </c>
      <c r="Y78" s="101"/>
      <c r="Z78" s="101"/>
      <c r="AA78" s="101"/>
    </row>
    <row r="79" spans="1:27" ht="16.5" customHeight="1">
      <c r="A79" s="253"/>
      <c r="B79" s="174">
        <v>1</v>
      </c>
      <c r="C79" s="111" t="s">
        <v>1558</v>
      </c>
      <c r="D79" s="36">
        <v>19906</v>
      </c>
      <c r="E79" s="36" t="s">
        <v>1948</v>
      </c>
      <c r="F79" s="36" t="s">
        <v>1560</v>
      </c>
      <c r="G79" s="109" t="s">
        <v>1557</v>
      </c>
      <c r="H79" s="36" t="s">
        <v>1949</v>
      </c>
      <c r="I79" s="73"/>
      <c r="J79" s="73"/>
      <c r="K79" s="73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101"/>
      <c r="Z79" s="101"/>
      <c r="AA79" s="101"/>
    </row>
    <row r="80" spans="1:27" ht="16.5" customHeight="1">
      <c r="A80" s="115"/>
      <c r="B80" s="115"/>
      <c r="C80" s="115"/>
      <c r="D80" s="115"/>
      <c r="E80" s="115"/>
      <c r="F80" s="115"/>
      <c r="G80" s="115"/>
      <c r="H80" s="115"/>
      <c r="I80" s="115"/>
      <c r="J80" s="115"/>
      <c r="K80" s="115"/>
      <c r="L80" s="115"/>
      <c r="M80" s="115"/>
      <c r="N80" s="115"/>
      <c r="O80" s="115"/>
      <c r="P80" s="115"/>
      <c r="Q80" s="115"/>
      <c r="R80" s="115"/>
      <c r="S80" s="115"/>
      <c r="T80" s="115"/>
      <c r="U80" s="115"/>
      <c r="V80" s="115"/>
      <c r="W80" s="115"/>
      <c r="X80" s="115"/>
      <c r="Y80" s="101"/>
      <c r="Z80" s="101"/>
      <c r="AA80" s="101"/>
    </row>
    <row r="81" spans="1:27" ht="16.5" customHeight="1">
      <c r="A81" s="115"/>
      <c r="B81" s="115"/>
      <c r="C81" s="115"/>
      <c r="D81" s="115"/>
      <c r="E81" s="115"/>
      <c r="F81" s="115"/>
      <c r="G81" s="115"/>
      <c r="H81" s="115"/>
      <c r="I81" s="115"/>
      <c r="J81" s="115"/>
      <c r="K81" s="115"/>
      <c r="L81" s="115"/>
      <c r="M81" s="115"/>
      <c r="N81" s="115"/>
      <c r="O81" s="115"/>
      <c r="P81" s="115"/>
      <c r="Q81" s="115"/>
      <c r="R81" s="115"/>
      <c r="S81" s="115"/>
      <c r="T81" s="115"/>
      <c r="U81" s="115"/>
      <c r="V81" s="115"/>
      <c r="W81" s="115"/>
      <c r="X81" s="115"/>
      <c r="Y81" s="101"/>
      <c r="Z81" s="101"/>
      <c r="AA81" s="101"/>
    </row>
    <row r="82" spans="1:27" ht="16.5" customHeight="1">
      <c r="A82" s="115"/>
      <c r="B82" s="115"/>
      <c r="C82" s="115"/>
      <c r="D82" s="115"/>
      <c r="E82" s="115"/>
      <c r="F82" s="115"/>
      <c r="G82" s="115"/>
      <c r="H82" s="115"/>
      <c r="I82" s="115"/>
      <c r="J82" s="115"/>
      <c r="K82" s="115"/>
      <c r="L82" s="115"/>
      <c r="M82" s="115"/>
      <c r="N82" s="115"/>
      <c r="O82" s="115"/>
      <c r="P82" s="115"/>
      <c r="Q82" s="115"/>
      <c r="R82" s="115"/>
      <c r="S82" s="115"/>
      <c r="T82" s="115"/>
      <c r="U82" s="115"/>
      <c r="V82" s="115"/>
      <c r="W82" s="115"/>
      <c r="X82" s="115"/>
      <c r="Y82" s="101"/>
      <c r="Z82" s="101"/>
      <c r="AA82" s="101"/>
    </row>
    <row r="83" spans="1:27" ht="16.5" customHeight="1">
      <c r="A83" s="115"/>
      <c r="B83" s="115"/>
      <c r="C83" s="115"/>
      <c r="D83" s="115"/>
      <c r="E83" s="115"/>
      <c r="F83" s="115"/>
      <c r="G83" s="115"/>
      <c r="H83" s="115"/>
      <c r="I83" s="115"/>
      <c r="J83" s="115"/>
      <c r="K83" s="115"/>
      <c r="L83" s="115"/>
      <c r="M83" s="115"/>
      <c r="N83" s="115"/>
      <c r="O83" s="115"/>
      <c r="P83" s="115"/>
      <c r="Q83" s="115"/>
      <c r="R83" s="115"/>
      <c r="S83" s="115"/>
      <c r="T83" s="115"/>
      <c r="U83" s="115"/>
      <c r="V83" s="115"/>
      <c r="W83" s="115"/>
      <c r="X83" s="115"/>
      <c r="Y83" s="101"/>
      <c r="Z83" s="101"/>
      <c r="AA83" s="101"/>
    </row>
    <row r="84" spans="1:27" ht="16.5" customHeight="1">
      <c r="A84" s="115"/>
      <c r="B84" s="115"/>
      <c r="C84" s="115"/>
      <c r="D84" s="115"/>
      <c r="E84" s="115"/>
      <c r="F84" s="115"/>
      <c r="G84" s="115"/>
      <c r="H84" s="115"/>
      <c r="I84" s="115"/>
      <c r="J84" s="115"/>
      <c r="K84" s="115"/>
      <c r="L84" s="115"/>
      <c r="M84" s="115"/>
      <c r="N84" s="115"/>
      <c r="O84" s="115"/>
      <c r="P84" s="115"/>
      <c r="Q84" s="115"/>
      <c r="R84" s="115"/>
      <c r="S84" s="115"/>
      <c r="T84" s="115"/>
      <c r="U84" s="115"/>
      <c r="V84" s="115"/>
      <c r="W84" s="115"/>
      <c r="X84" s="115"/>
      <c r="Y84" s="101"/>
      <c r="Z84" s="101"/>
      <c r="AA84" s="101"/>
    </row>
    <row r="85" spans="1:27" ht="16.5" customHeight="1">
      <c r="A85" s="115"/>
      <c r="B85" s="115"/>
      <c r="C85" s="115"/>
      <c r="D85" s="115"/>
      <c r="E85" s="115"/>
      <c r="F85" s="115"/>
      <c r="G85" s="115"/>
      <c r="H85" s="115"/>
      <c r="I85" s="115"/>
      <c r="J85" s="115"/>
      <c r="K85" s="115"/>
      <c r="L85" s="115"/>
      <c r="M85" s="115"/>
      <c r="N85" s="115"/>
      <c r="O85" s="115"/>
      <c r="P85" s="115"/>
      <c r="Q85" s="115"/>
      <c r="R85" s="115"/>
      <c r="S85" s="115"/>
      <c r="T85" s="115"/>
      <c r="U85" s="115"/>
      <c r="V85" s="115"/>
      <c r="W85" s="115"/>
      <c r="X85" s="115"/>
      <c r="Y85" s="101"/>
      <c r="Z85" s="101"/>
      <c r="AA85" s="101"/>
    </row>
    <row r="86" spans="1:27" ht="16.5" customHeight="1">
      <c r="A86" s="115"/>
      <c r="B86" s="115"/>
      <c r="C86" s="115"/>
      <c r="D86" s="115"/>
      <c r="E86" s="115"/>
      <c r="F86" s="115"/>
      <c r="G86" s="115"/>
      <c r="H86" s="115"/>
      <c r="I86" s="115"/>
      <c r="J86" s="115"/>
      <c r="K86" s="115"/>
      <c r="L86" s="115"/>
      <c r="M86" s="115"/>
      <c r="N86" s="115"/>
      <c r="O86" s="115"/>
      <c r="P86" s="115"/>
      <c r="Q86" s="115"/>
      <c r="R86" s="115"/>
      <c r="S86" s="115"/>
      <c r="T86" s="115"/>
      <c r="U86" s="115"/>
      <c r="V86" s="115"/>
      <c r="W86" s="115"/>
      <c r="X86" s="115"/>
      <c r="Y86" s="101"/>
      <c r="Z86" s="101"/>
      <c r="AA86" s="101"/>
    </row>
    <row r="87" spans="1:27" ht="16.5" customHeight="1">
      <c r="A87" s="115"/>
      <c r="B87" s="115"/>
      <c r="C87" s="115"/>
      <c r="D87" s="115"/>
      <c r="E87" s="115"/>
      <c r="F87" s="115"/>
      <c r="G87" s="115"/>
      <c r="H87" s="115"/>
      <c r="I87" s="115"/>
      <c r="J87" s="115"/>
      <c r="K87" s="115"/>
      <c r="L87" s="115"/>
      <c r="M87" s="115"/>
      <c r="N87" s="115"/>
      <c r="O87" s="115"/>
      <c r="P87" s="115"/>
      <c r="Q87" s="115"/>
      <c r="R87" s="115"/>
      <c r="S87" s="115"/>
      <c r="T87" s="115"/>
      <c r="U87" s="115"/>
      <c r="V87" s="115"/>
      <c r="W87" s="115"/>
      <c r="X87" s="115"/>
      <c r="Y87" s="101"/>
      <c r="Z87" s="101"/>
      <c r="AA87" s="101"/>
    </row>
    <row r="88" spans="1:27" ht="16.5" customHeight="1">
      <c r="A88" s="115"/>
      <c r="B88" s="115"/>
      <c r="C88" s="115"/>
      <c r="D88" s="115"/>
      <c r="E88" s="115"/>
      <c r="F88" s="115"/>
      <c r="G88" s="115"/>
      <c r="H88" s="115"/>
      <c r="I88" s="115"/>
      <c r="J88" s="115"/>
      <c r="K88" s="115"/>
      <c r="L88" s="115"/>
      <c r="M88" s="115"/>
      <c r="N88" s="115"/>
      <c r="O88" s="115"/>
      <c r="P88" s="115"/>
      <c r="Q88" s="115"/>
      <c r="R88" s="115"/>
      <c r="S88" s="115"/>
      <c r="T88" s="115"/>
      <c r="U88" s="115"/>
      <c r="V88" s="115"/>
      <c r="W88" s="115"/>
      <c r="X88" s="115"/>
      <c r="Y88" s="101"/>
      <c r="Z88" s="101"/>
      <c r="AA88" s="101"/>
    </row>
    <row r="89" spans="1:27" ht="16.5" customHeight="1">
      <c r="A89" s="115"/>
      <c r="B89" s="115"/>
      <c r="C89" s="115"/>
      <c r="D89" s="115"/>
      <c r="E89" s="115"/>
      <c r="F89" s="115"/>
      <c r="G89" s="115"/>
      <c r="H89" s="115"/>
      <c r="I89" s="115"/>
      <c r="J89" s="115"/>
      <c r="K89" s="115"/>
      <c r="L89" s="115"/>
      <c r="M89" s="115"/>
      <c r="N89" s="115"/>
      <c r="O89" s="115"/>
      <c r="P89" s="115"/>
      <c r="Q89" s="115"/>
      <c r="R89" s="115"/>
      <c r="S89" s="115"/>
      <c r="T89" s="115"/>
      <c r="U89" s="115"/>
      <c r="V89" s="115"/>
      <c r="W89" s="115"/>
      <c r="X89" s="115"/>
      <c r="Y89" s="101"/>
      <c r="Z89" s="101"/>
      <c r="AA89" s="101"/>
    </row>
    <row r="90" spans="1:27" ht="16.5" customHeight="1">
      <c r="A90" s="115"/>
      <c r="B90" s="115"/>
      <c r="C90" s="115"/>
      <c r="D90" s="115"/>
      <c r="E90" s="115"/>
      <c r="F90" s="115"/>
      <c r="G90" s="115"/>
      <c r="H90" s="115"/>
      <c r="I90" s="115"/>
      <c r="J90" s="115"/>
      <c r="K90" s="115"/>
      <c r="L90" s="115"/>
      <c r="M90" s="115"/>
      <c r="N90" s="115"/>
      <c r="O90" s="115"/>
      <c r="P90" s="115"/>
      <c r="Q90" s="115"/>
      <c r="R90" s="115"/>
      <c r="S90" s="115"/>
      <c r="T90" s="115"/>
      <c r="U90" s="115"/>
      <c r="V90" s="115"/>
      <c r="W90" s="115"/>
      <c r="X90" s="115"/>
      <c r="Y90" s="101"/>
      <c r="Z90" s="101"/>
      <c r="AA90" s="101"/>
    </row>
    <row r="91" spans="1:27" ht="16.5" customHeight="1">
      <c r="A91" s="115"/>
      <c r="B91" s="115"/>
      <c r="C91" s="115"/>
      <c r="D91" s="115"/>
      <c r="E91" s="115"/>
      <c r="F91" s="115"/>
      <c r="G91" s="115"/>
      <c r="H91" s="115"/>
      <c r="I91" s="115"/>
      <c r="J91" s="115"/>
      <c r="K91" s="115"/>
      <c r="L91" s="115"/>
      <c r="M91" s="115"/>
      <c r="N91" s="115"/>
      <c r="O91" s="115"/>
      <c r="P91" s="115"/>
      <c r="Q91" s="115"/>
      <c r="R91" s="115"/>
      <c r="S91" s="115"/>
      <c r="T91" s="115"/>
      <c r="U91" s="115"/>
      <c r="V91" s="115"/>
      <c r="W91" s="115"/>
      <c r="X91" s="115"/>
      <c r="Y91" s="101"/>
      <c r="Z91" s="101"/>
      <c r="AA91" s="101"/>
    </row>
    <row r="92" spans="1:27" ht="16.5" customHeight="1">
      <c r="A92" s="115"/>
      <c r="B92" s="115"/>
      <c r="C92" s="115"/>
      <c r="D92" s="115"/>
      <c r="E92" s="115"/>
      <c r="F92" s="115"/>
      <c r="G92" s="115"/>
      <c r="H92" s="115"/>
      <c r="I92" s="115"/>
      <c r="J92" s="115"/>
      <c r="K92" s="115"/>
      <c r="L92" s="115"/>
      <c r="M92" s="115"/>
      <c r="N92" s="115"/>
      <c r="O92" s="115"/>
      <c r="P92" s="115"/>
      <c r="Q92" s="115"/>
      <c r="R92" s="115"/>
      <c r="S92" s="115"/>
      <c r="T92" s="115"/>
      <c r="U92" s="115"/>
      <c r="V92" s="115"/>
      <c r="W92" s="115"/>
      <c r="X92" s="115"/>
      <c r="Y92" s="101"/>
      <c r="Z92" s="101"/>
      <c r="AA92" s="101"/>
    </row>
    <row r="93" spans="1:27" ht="16.5" customHeight="1">
      <c r="A93" s="115"/>
      <c r="B93" s="115"/>
      <c r="C93" s="115"/>
      <c r="D93" s="115"/>
      <c r="E93" s="115"/>
      <c r="F93" s="115"/>
      <c r="G93" s="115"/>
      <c r="H93" s="115"/>
      <c r="I93" s="115"/>
      <c r="J93" s="115"/>
      <c r="K93" s="115"/>
      <c r="L93" s="115"/>
      <c r="M93" s="115"/>
      <c r="N93" s="115"/>
      <c r="O93" s="115"/>
      <c r="P93" s="115"/>
      <c r="Q93" s="115"/>
      <c r="R93" s="115"/>
      <c r="S93" s="115"/>
      <c r="T93" s="115"/>
      <c r="U93" s="115"/>
      <c r="V93" s="115"/>
      <c r="W93" s="115"/>
      <c r="X93" s="115"/>
      <c r="Y93" s="101"/>
      <c r="Z93" s="101"/>
      <c r="AA93" s="101"/>
    </row>
    <row r="94" spans="1:27" ht="16.5" customHeight="1">
      <c r="A94" s="115"/>
      <c r="B94" s="115"/>
      <c r="C94" s="115"/>
      <c r="D94" s="115"/>
      <c r="E94" s="115"/>
      <c r="F94" s="115"/>
      <c r="G94" s="115"/>
      <c r="H94" s="115"/>
      <c r="I94" s="115"/>
      <c r="J94" s="115"/>
      <c r="K94" s="115"/>
      <c r="L94" s="115"/>
      <c r="M94" s="115"/>
      <c r="N94" s="115"/>
      <c r="O94" s="115"/>
      <c r="P94" s="115"/>
      <c r="Q94" s="115"/>
      <c r="R94" s="115"/>
      <c r="S94" s="115"/>
      <c r="T94" s="115"/>
      <c r="U94" s="115"/>
      <c r="V94" s="115"/>
      <c r="W94" s="115"/>
      <c r="X94" s="115"/>
      <c r="Y94" s="101"/>
      <c r="Z94" s="101"/>
      <c r="AA94" s="101"/>
    </row>
    <row r="95" spans="1:27" ht="16.5" customHeight="1">
      <c r="A95" s="115"/>
      <c r="B95" s="115"/>
      <c r="C95" s="115"/>
      <c r="D95" s="115"/>
      <c r="E95" s="115"/>
      <c r="F95" s="115"/>
      <c r="G95" s="115"/>
      <c r="H95" s="115"/>
      <c r="I95" s="115"/>
      <c r="J95" s="115"/>
      <c r="K95" s="115"/>
      <c r="L95" s="115"/>
      <c r="M95" s="115"/>
      <c r="N95" s="115"/>
      <c r="O95" s="115"/>
      <c r="P95" s="115"/>
      <c r="Q95" s="115"/>
      <c r="R95" s="115"/>
      <c r="S95" s="115"/>
      <c r="T95" s="115"/>
      <c r="U95" s="115"/>
      <c r="V95" s="115"/>
      <c r="W95" s="115"/>
      <c r="X95" s="115"/>
      <c r="Y95" s="101"/>
      <c r="Z95" s="101"/>
      <c r="AA95" s="101"/>
    </row>
    <row r="96" spans="1:27" ht="16.5" customHeight="1">
      <c r="A96" s="115"/>
      <c r="B96" s="115"/>
      <c r="C96" s="115"/>
      <c r="D96" s="115"/>
      <c r="E96" s="115"/>
      <c r="F96" s="115"/>
      <c r="G96" s="115"/>
      <c r="H96" s="115"/>
      <c r="I96" s="115"/>
      <c r="J96" s="115"/>
      <c r="K96" s="115"/>
      <c r="L96" s="115"/>
      <c r="M96" s="115"/>
      <c r="N96" s="115"/>
      <c r="O96" s="115"/>
      <c r="P96" s="115"/>
      <c r="Q96" s="115"/>
      <c r="R96" s="115"/>
      <c r="S96" s="115"/>
      <c r="T96" s="115"/>
      <c r="U96" s="115"/>
      <c r="V96" s="115"/>
      <c r="W96" s="115"/>
      <c r="X96" s="115"/>
      <c r="Y96" s="101"/>
      <c r="Z96" s="101"/>
      <c r="AA96" s="101"/>
    </row>
    <row r="97" spans="1:27" ht="16.5" customHeight="1">
      <c r="A97" s="115"/>
      <c r="B97" s="115"/>
      <c r="C97" s="115"/>
      <c r="D97" s="115"/>
      <c r="E97" s="115"/>
      <c r="F97" s="115"/>
      <c r="G97" s="115"/>
      <c r="H97" s="115"/>
      <c r="I97" s="115"/>
      <c r="J97" s="115"/>
      <c r="K97" s="115"/>
      <c r="L97" s="115"/>
      <c r="M97" s="115"/>
      <c r="N97" s="115"/>
      <c r="O97" s="115"/>
      <c r="P97" s="115"/>
      <c r="Q97" s="115"/>
      <c r="R97" s="115"/>
      <c r="S97" s="115"/>
      <c r="T97" s="115"/>
      <c r="U97" s="115"/>
      <c r="V97" s="115"/>
      <c r="W97" s="115"/>
      <c r="X97" s="115"/>
      <c r="Y97" s="101"/>
      <c r="Z97" s="101"/>
      <c r="AA97" s="101"/>
    </row>
    <row r="98" spans="1:27" ht="16.5" customHeight="1">
      <c r="A98" s="115"/>
      <c r="B98" s="115"/>
      <c r="C98" s="115"/>
      <c r="D98" s="115"/>
      <c r="E98" s="115"/>
      <c r="F98" s="115"/>
      <c r="G98" s="115"/>
      <c r="H98" s="115"/>
      <c r="I98" s="115"/>
      <c r="J98" s="115"/>
      <c r="K98" s="115"/>
      <c r="L98" s="115"/>
      <c r="M98" s="115"/>
      <c r="N98" s="115"/>
      <c r="O98" s="115"/>
      <c r="P98" s="115"/>
      <c r="Q98" s="115"/>
      <c r="R98" s="115"/>
      <c r="S98" s="115"/>
      <c r="T98" s="115"/>
      <c r="U98" s="115"/>
      <c r="V98" s="115"/>
      <c r="W98" s="115"/>
      <c r="X98" s="115"/>
      <c r="Y98" s="101"/>
      <c r="Z98" s="101"/>
      <c r="AA98" s="101"/>
    </row>
    <row r="99" spans="1:27" ht="16.5" customHeight="1">
      <c r="A99" s="115"/>
      <c r="B99" s="115"/>
      <c r="C99" s="115"/>
      <c r="D99" s="115"/>
      <c r="E99" s="115"/>
      <c r="F99" s="115"/>
      <c r="G99" s="115"/>
      <c r="H99" s="115"/>
      <c r="I99" s="115"/>
      <c r="J99" s="115"/>
      <c r="K99" s="115"/>
      <c r="L99" s="115"/>
      <c r="M99" s="115"/>
      <c r="N99" s="115"/>
      <c r="O99" s="115"/>
      <c r="P99" s="115"/>
      <c r="Q99" s="115"/>
      <c r="R99" s="115"/>
      <c r="S99" s="115"/>
      <c r="T99" s="115"/>
      <c r="U99" s="115"/>
      <c r="V99" s="115"/>
      <c r="W99" s="115"/>
      <c r="X99" s="115"/>
      <c r="Y99" s="101"/>
      <c r="Z99" s="101"/>
      <c r="AA99" s="101"/>
    </row>
    <row r="100" spans="1:27" ht="16.5" customHeight="1">
      <c r="A100" s="115"/>
      <c r="B100" s="115"/>
      <c r="C100" s="115"/>
      <c r="D100" s="115"/>
      <c r="E100" s="115"/>
      <c r="F100" s="115"/>
      <c r="G100" s="115"/>
      <c r="H100" s="115"/>
      <c r="I100" s="115"/>
      <c r="J100" s="115"/>
      <c r="K100" s="115"/>
      <c r="L100" s="115"/>
      <c r="M100" s="115"/>
      <c r="N100" s="115"/>
      <c r="O100" s="115"/>
      <c r="P100" s="115"/>
      <c r="Q100" s="115"/>
      <c r="R100" s="115"/>
      <c r="S100" s="115"/>
      <c r="T100" s="115"/>
      <c r="U100" s="115"/>
      <c r="V100" s="115"/>
      <c r="W100" s="115"/>
      <c r="X100" s="115"/>
      <c r="Y100" s="101"/>
      <c r="Z100" s="101"/>
      <c r="AA100" s="101"/>
    </row>
    <row r="101" spans="1:27" ht="16.5" customHeight="1">
      <c r="A101" s="115"/>
      <c r="B101" s="115"/>
      <c r="C101" s="115"/>
      <c r="D101" s="115"/>
      <c r="E101" s="115"/>
      <c r="F101" s="115"/>
      <c r="G101" s="115"/>
      <c r="H101" s="115"/>
      <c r="I101" s="115"/>
      <c r="J101" s="115"/>
      <c r="K101" s="115"/>
      <c r="L101" s="115"/>
      <c r="M101" s="115"/>
      <c r="N101" s="115"/>
      <c r="O101" s="115"/>
      <c r="P101" s="115"/>
      <c r="Q101" s="115"/>
      <c r="R101" s="115"/>
      <c r="S101" s="115"/>
      <c r="T101" s="115"/>
      <c r="U101" s="115"/>
      <c r="V101" s="115"/>
      <c r="W101" s="115"/>
      <c r="X101" s="115"/>
      <c r="Y101" s="101"/>
      <c r="Z101" s="101"/>
      <c r="AA101" s="101"/>
    </row>
    <row r="102" spans="1:27" ht="16.5" customHeight="1">
      <c r="A102" s="115"/>
      <c r="B102" s="115"/>
      <c r="C102" s="115"/>
      <c r="D102" s="115"/>
      <c r="E102" s="115"/>
      <c r="F102" s="115"/>
      <c r="G102" s="115"/>
      <c r="H102" s="115"/>
      <c r="I102" s="115"/>
      <c r="J102" s="115"/>
      <c r="K102" s="115"/>
      <c r="L102" s="115"/>
      <c r="M102" s="115"/>
      <c r="N102" s="115"/>
      <c r="O102" s="115"/>
      <c r="P102" s="115"/>
      <c r="Q102" s="115"/>
      <c r="R102" s="115"/>
      <c r="S102" s="115"/>
      <c r="T102" s="115"/>
      <c r="U102" s="115"/>
      <c r="V102" s="115"/>
      <c r="W102" s="115"/>
      <c r="X102" s="115"/>
      <c r="Y102" s="101"/>
      <c r="Z102" s="101"/>
      <c r="AA102" s="101"/>
    </row>
    <row r="103" spans="1:27" ht="16.5" customHeight="1">
      <c r="A103" s="115"/>
      <c r="B103" s="115"/>
      <c r="C103" s="115"/>
      <c r="D103" s="115"/>
      <c r="E103" s="115"/>
      <c r="F103" s="115"/>
      <c r="G103" s="115"/>
      <c r="H103" s="115"/>
      <c r="I103" s="115"/>
      <c r="J103" s="115"/>
      <c r="K103" s="115"/>
      <c r="L103" s="115"/>
      <c r="M103" s="115"/>
      <c r="N103" s="115"/>
      <c r="O103" s="115"/>
      <c r="P103" s="115"/>
      <c r="Q103" s="115"/>
      <c r="R103" s="115"/>
      <c r="S103" s="115"/>
      <c r="T103" s="115"/>
      <c r="U103" s="115"/>
      <c r="V103" s="115"/>
      <c r="W103" s="115"/>
      <c r="X103" s="115"/>
      <c r="Y103" s="101"/>
      <c r="Z103" s="101"/>
      <c r="AA103" s="101"/>
    </row>
    <row r="104" spans="1:27" ht="16.5" customHeight="1">
      <c r="A104" s="115"/>
      <c r="B104" s="115"/>
      <c r="C104" s="115"/>
      <c r="D104" s="115"/>
      <c r="E104" s="115"/>
      <c r="F104" s="115"/>
      <c r="G104" s="115"/>
      <c r="H104" s="115"/>
      <c r="I104" s="115"/>
      <c r="J104" s="115"/>
      <c r="K104" s="115"/>
      <c r="L104" s="115"/>
      <c r="M104" s="115"/>
      <c r="N104" s="115"/>
      <c r="O104" s="115"/>
      <c r="P104" s="115"/>
      <c r="Q104" s="115"/>
      <c r="R104" s="115"/>
      <c r="S104" s="115"/>
      <c r="T104" s="115"/>
      <c r="U104" s="115"/>
      <c r="V104" s="115"/>
      <c r="W104" s="115"/>
      <c r="X104" s="115"/>
      <c r="Y104" s="101"/>
      <c r="Z104" s="101"/>
      <c r="AA104" s="101"/>
    </row>
    <row r="105" spans="1:27" ht="16.5" customHeight="1">
      <c r="A105" s="115"/>
      <c r="B105" s="115"/>
      <c r="C105" s="115"/>
      <c r="D105" s="115"/>
      <c r="E105" s="115"/>
      <c r="F105" s="115"/>
      <c r="G105" s="115"/>
      <c r="H105" s="115"/>
      <c r="I105" s="115"/>
      <c r="J105" s="115"/>
      <c r="K105" s="115"/>
      <c r="L105" s="115"/>
      <c r="M105" s="115"/>
      <c r="N105" s="115"/>
      <c r="O105" s="115"/>
      <c r="P105" s="115"/>
      <c r="Q105" s="115"/>
      <c r="R105" s="115"/>
      <c r="S105" s="115"/>
      <c r="T105" s="115"/>
      <c r="U105" s="115"/>
      <c r="V105" s="115"/>
      <c r="W105" s="115"/>
      <c r="X105" s="115"/>
      <c r="Y105" s="101"/>
      <c r="Z105" s="101"/>
      <c r="AA105" s="101"/>
    </row>
    <row r="106" spans="1:27" ht="16.5" customHeight="1">
      <c r="A106" s="115"/>
      <c r="B106" s="115"/>
      <c r="C106" s="115"/>
      <c r="D106" s="115"/>
      <c r="E106" s="115"/>
      <c r="F106" s="115"/>
      <c r="G106" s="115"/>
      <c r="H106" s="115"/>
      <c r="I106" s="115"/>
      <c r="J106" s="115"/>
      <c r="K106" s="115"/>
      <c r="L106" s="115"/>
      <c r="M106" s="115"/>
      <c r="N106" s="115"/>
      <c r="O106" s="115"/>
      <c r="P106" s="115"/>
      <c r="Q106" s="115"/>
      <c r="R106" s="115"/>
      <c r="S106" s="115"/>
      <c r="T106" s="115"/>
      <c r="U106" s="115"/>
      <c r="V106" s="115"/>
      <c r="W106" s="115"/>
      <c r="X106" s="115"/>
      <c r="Y106" s="101"/>
      <c r="Z106" s="101"/>
      <c r="AA106" s="101"/>
    </row>
    <row r="107" spans="1:27" ht="16.5" customHeight="1">
      <c r="A107" s="115"/>
      <c r="B107" s="115"/>
      <c r="C107" s="115"/>
      <c r="D107" s="115"/>
      <c r="E107" s="115"/>
      <c r="F107" s="115"/>
      <c r="G107" s="115"/>
      <c r="H107" s="115"/>
      <c r="I107" s="115"/>
      <c r="J107" s="115"/>
      <c r="K107" s="115"/>
      <c r="L107" s="115"/>
      <c r="M107" s="115"/>
      <c r="N107" s="115"/>
      <c r="O107" s="115"/>
      <c r="P107" s="115"/>
      <c r="Q107" s="115"/>
      <c r="R107" s="115"/>
      <c r="S107" s="115"/>
      <c r="T107" s="115"/>
      <c r="U107" s="115"/>
      <c r="V107" s="115"/>
      <c r="W107" s="115"/>
      <c r="X107" s="115"/>
      <c r="Y107" s="101"/>
      <c r="Z107" s="101"/>
      <c r="AA107" s="101"/>
    </row>
    <row r="108" spans="1:27" ht="16.5" customHeight="1">
      <c r="A108" s="115"/>
      <c r="B108" s="115"/>
      <c r="C108" s="115"/>
      <c r="D108" s="115"/>
      <c r="E108" s="115"/>
      <c r="F108" s="115"/>
      <c r="G108" s="115"/>
      <c r="H108" s="115"/>
      <c r="I108" s="115"/>
      <c r="J108" s="115"/>
      <c r="K108" s="115"/>
      <c r="L108" s="115"/>
      <c r="M108" s="115"/>
      <c r="N108" s="115"/>
      <c r="O108" s="115"/>
      <c r="P108" s="115"/>
      <c r="Q108" s="115"/>
      <c r="R108" s="115"/>
      <c r="S108" s="115"/>
      <c r="T108" s="115"/>
      <c r="U108" s="115"/>
      <c r="V108" s="115"/>
      <c r="W108" s="115"/>
      <c r="X108" s="115"/>
      <c r="Y108" s="101"/>
      <c r="Z108" s="101"/>
      <c r="AA108" s="101"/>
    </row>
    <row r="109" spans="1:27" ht="16.5" customHeight="1">
      <c r="A109" s="115"/>
      <c r="B109" s="115"/>
      <c r="C109" s="115"/>
      <c r="D109" s="115"/>
      <c r="E109" s="115"/>
      <c r="F109" s="115"/>
      <c r="G109" s="115"/>
      <c r="H109" s="115"/>
      <c r="I109" s="115"/>
      <c r="J109" s="115"/>
      <c r="K109" s="115"/>
      <c r="L109" s="115"/>
      <c r="M109" s="115"/>
      <c r="N109" s="115"/>
      <c r="O109" s="115"/>
      <c r="P109" s="115"/>
      <c r="Q109" s="115"/>
      <c r="R109" s="115"/>
      <c r="S109" s="115"/>
      <c r="T109" s="115"/>
      <c r="U109" s="115"/>
      <c r="V109" s="115"/>
      <c r="W109" s="115"/>
      <c r="X109" s="115"/>
      <c r="Y109" s="101"/>
      <c r="Z109" s="101"/>
      <c r="AA109" s="101"/>
    </row>
    <row r="110" spans="1:27" ht="16.5" customHeight="1">
      <c r="A110" s="115"/>
      <c r="B110" s="115"/>
      <c r="C110" s="115"/>
      <c r="D110" s="115"/>
      <c r="E110" s="115"/>
      <c r="F110" s="115"/>
      <c r="G110" s="115"/>
      <c r="H110" s="115"/>
      <c r="I110" s="115"/>
      <c r="J110" s="115"/>
      <c r="K110" s="115"/>
      <c r="L110" s="115"/>
      <c r="M110" s="115"/>
      <c r="N110" s="115"/>
      <c r="O110" s="115"/>
      <c r="P110" s="115"/>
      <c r="Q110" s="115"/>
      <c r="R110" s="115"/>
      <c r="S110" s="115"/>
      <c r="T110" s="115"/>
      <c r="U110" s="115"/>
      <c r="V110" s="115"/>
      <c r="W110" s="115"/>
      <c r="X110" s="115"/>
      <c r="Y110" s="101"/>
      <c r="Z110" s="101"/>
      <c r="AA110" s="101"/>
    </row>
    <row r="111" spans="1:27" ht="16.5" customHeight="1">
      <c r="A111" s="115"/>
      <c r="B111" s="115"/>
      <c r="C111" s="115"/>
      <c r="D111" s="115"/>
      <c r="E111" s="115"/>
      <c r="F111" s="115"/>
      <c r="G111" s="115"/>
      <c r="H111" s="115"/>
      <c r="I111" s="115"/>
      <c r="J111" s="115"/>
      <c r="K111" s="115"/>
      <c r="L111" s="115"/>
      <c r="M111" s="115"/>
      <c r="N111" s="115"/>
      <c r="O111" s="115"/>
      <c r="P111" s="115"/>
      <c r="Q111" s="115"/>
      <c r="R111" s="115"/>
      <c r="S111" s="115"/>
      <c r="T111" s="115"/>
      <c r="U111" s="115"/>
      <c r="V111" s="115"/>
      <c r="W111" s="115"/>
      <c r="X111" s="115"/>
      <c r="Y111" s="101"/>
      <c r="Z111" s="101"/>
      <c r="AA111" s="101"/>
    </row>
    <row r="112" spans="1:27" ht="16.5" customHeight="1">
      <c r="A112" s="115"/>
      <c r="B112" s="115"/>
      <c r="C112" s="115"/>
      <c r="D112" s="115"/>
      <c r="E112" s="115"/>
      <c r="F112" s="115"/>
      <c r="G112" s="115"/>
      <c r="H112" s="115"/>
      <c r="I112" s="115"/>
      <c r="J112" s="115"/>
      <c r="K112" s="115"/>
      <c r="L112" s="115"/>
      <c r="M112" s="115"/>
      <c r="N112" s="115"/>
      <c r="O112" s="115"/>
      <c r="P112" s="115"/>
      <c r="Q112" s="115"/>
      <c r="R112" s="115"/>
      <c r="S112" s="115"/>
      <c r="T112" s="115"/>
      <c r="U112" s="115"/>
      <c r="V112" s="115"/>
      <c r="W112" s="115"/>
      <c r="X112" s="115"/>
      <c r="Y112" s="101"/>
      <c r="Z112" s="101"/>
      <c r="AA112" s="101"/>
    </row>
    <row r="113" spans="1:27" ht="16.5" customHeight="1">
      <c r="A113" s="115"/>
      <c r="B113" s="115"/>
      <c r="C113" s="115"/>
      <c r="D113" s="115"/>
      <c r="E113" s="115"/>
      <c r="F113" s="115"/>
      <c r="G113" s="115"/>
      <c r="H113" s="115"/>
      <c r="I113" s="115"/>
      <c r="J113" s="115"/>
      <c r="K113" s="115"/>
      <c r="L113" s="115"/>
      <c r="M113" s="115"/>
      <c r="N113" s="115"/>
      <c r="O113" s="115"/>
      <c r="P113" s="115"/>
      <c r="Q113" s="115"/>
      <c r="R113" s="115"/>
      <c r="S113" s="115"/>
      <c r="T113" s="115"/>
      <c r="U113" s="115"/>
      <c r="V113" s="115"/>
      <c r="W113" s="115"/>
      <c r="X113" s="115"/>
      <c r="Y113" s="101"/>
      <c r="Z113" s="101"/>
      <c r="AA113" s="101"/>
    </row>
    <row r="114" spans="1:27" ht="16.5" customHeight="1">
      <c r="A114" s="115"/>
      <c r="B114" s="115"/>
      <c r="C114" s="115"/>
      <c r="D114" s="115"/>
      <c r="E114" s="115"/>
      <c r="F114" s="115"/>
      <c r="G114" s="115"/>
      <c r="H114" s="115"/>
      <c r="I114" s="115"/>
      <c r="J114" s="115"/>
      <c r="K114" s="115"/>
      <c r="L114" s="115"/>
      <c r="M114" s="115"/>
      <c r="N114" s="115"/>
      <c r="O114" s="115"/>
      <c r="P114" s="115"/>
      <c r="Q114" s="115"/>
      <c r="R114" s="115"/>
      <c r="S114" s="115"/>
      <c r="T114" s="115"/>
      <c r="U114" s="115"/>
      <c r="V114" s="115"/>
      <c r="W114" s="115"/>
      <c r="X114" s="115"/>
      <c r="Y114" s="101"/>
      <c r="Z114" s="101"/>
      <c r="AA114" s="101"/>
    </row>
    <row r="115" spans="1:27" ht="16.5" customHeight="1">
      <c r="A115" s="115"/>
      <c r="B115" s="115"/>
      <c r="C115" s="115"/>
      <c r="D115" s="115"/>
      <c r="E115" s="115"/>
      <c r="F115" s="115"/>
      <c r="G115" s="115"/>
      <c r="H115" s="115"/>
      <c r="I115" s="115"/>
      <c r="J115" s="115"/>
      <c r="K115" s="115"/>
      <c r="L115" s="115"/>
      <c r="M115" s="115"/>
      <c r="N115" s="115"/>
      <c r="O115" s="115"/>
      <c r="P115" s="115"/>
      <c r="Q115" s="115"/>
      <c r="R115" s="115"/>
      <c r="S115" s="115"/>
      <c r="T115" s="115"/>
      <c r="U115" s="115"/>
      <c r="V115" s="115"/>
      <c r="W115" s="115"/>
      <c r="X115" s="115"/>
      <c r="Y115" s="101"/>
      <c r="Z115" s="101"/>
      <c r="AA115" s="101"/>
    </row>
    <row r="116" spans="1:27" ht="16.5" customHeight="1">
      <c r="A116" s="115"/>
      <c r="B116" s="115"/>
      <c r="C116" s="115"/>
      <c r="D116" s="115"/>
      <c r="E116" s="115"/>
      <c r="F116" s="115"/>
      <c r="G116" s="115"/>
      <c r="H116" s="115"/>
      <c r="I116" s="115"/>
      <c r="J116" s="115"/>
      <c r="K116" s="115"/>
      <c r="L116" s="115"/>
      <c r="M116" s="115"/>
      <c r="N116" s="115"/>
      <c r="O116" s="115"/>
      <c r="P116" s="115"/>
      <c r="Q116" s="115"/>
      <c r="R116" s="115"/>
      <c r="S116" s="115"/>
      <c r="T116" s="115"/>
      <c r="U116" s="115"/>
      <c r="V116" s="115"/>
      <c r="W116" s="115"/>
      <c r="X116" s="115"/>
      <c r="Y116" s="101"/>
      <c r="Z116" s="101"/>
      <c r="AA116" s="101"/>
    </row>
    <row r="117" spans="1:27" ht="16.5" customHeight="1">
      <c r="A117" s="115"/>
      <c r="B117" s="115"/>
      <c r="C117" s="115"/>
      <c r="D117" s="115"/>
      <c r="E117" s="115"/>
      <c r="F117" s="115"/>
      <c r="G117" s="115"/>
      <c r="H117" s="115"/>
      <c r="I117" s="115"/>
      <c r="J117" s="115"/>
      <c r="K117" s="115"/>
      <c r="L117" s="115"/>
      <c r="M117" s="115"/>
      <c r="N117" s="115"/>
      <c r="O117" s="115"/>
      <c r="P117" s="115"/>
      <c r="Q117" s="115"/>
      <c r="R117" s="115"/>
      <c r="S117" s="115"/>
      <c r="T117" s="115"/>
      <c r="U117" s="115"/>
      <c r="V117" s="115"/>
      <c r="W117" s="115"/>
      <c r="X117" s="115"/>
      <c r="Y117" s="101"/>
      <c r="Z117" s="101"/>
      <c r="AA117" s="101"/>
    </row>
    <row r="118" spans="1:27" ht="16.5" customHeight="1">
      <c r="A118" s="115"/>
      <c r="B118" s="115"/>
      <c r="C118" s="115"/>
      <c r="D118" s="115"/>
      <c r="E118" s="115"/>
      <c r="F118" s="115"/>
      <c r="G118" s="115"/>
      <c r="H118" s="115"/>
      <c r="I118" s="115"/>
      <c r="J118" s="115"/>
      <c r="K118" s="115"/>
      <c r="L118" s="115"/>
      <c r="M118" s="115"/>
      <c r="N118" s="115"/>
      <c r="O118" s="115"/>
      <c r="P118" s="115"/>
      <c r="Q118" s="115"/>
      <c r="R118" s="115"/>
      <c r="S118" s="115"/>
      <c r="T118" s="115"/>
      <c r="U118" s="115"/>
      <c r="V118" s="115"/>
      <c r="W118" s="115"/>
      <c r="X118" s="115"/>
      <c r="Y118" s="101"/>
      <c r="Z118" s="101"/>
      <c r="AA118" s="101"/>
    </row>
    <row r="119" spans="1:27" ht="16.5" customHeight="1">
      <c r="A119" s="115"/>
      <c r="B119" s="115"/>
      <c r="C119" s="115"/>
      <c r="D119" s="115"/>
      <c r="E119" s="115"/>
      <c r="F119" s="115"/>
      <c r="G119" s="115"/>
      <c r="H119" s="115"/>
      <c r="I119" s="115"/>
      <c r="J119" s="115"/>
      <c r="K119" s="115"/>
      <c r="L119" s="115"/>
      <c r="M119" s="115"/>
      <c r="N119" s="115"/>
      <c r="O119" s="115"/>
      <c r="P119" s="115"/>
      <c r="Q119" s="115"/>
      <c r="R119" s="115"/>
      <c r="S119" s="115"/>
      <c r="T119" s="115"/>
      <c r="U119" s="115"/>
      <c r="V119" s="115"/>
      <c r="W119" s="115"/>
      <c r="X119" s="115"/>
      <c r="Y119" s="101"/>
      <c r="Z119" s="101"/>
      <c r="AA119" s="101"/>
    </row>
    <row r="120" spans="1:27" ht="16.5" customHeight="1">
      <c r="A120" s="115"/>
      <c r="B120" s="115"/>
      <c r="C120" s="115"/>
      <c r="D120" s="115"/>
      <c r="E120" s="115"/>
      <c r="F120" s="115"/>
      <c r="G120" s="115"/>
      <c r="H120" s="115"/>
      <c r="I120" s="115"/>
      <c r="J120" s="115"/>
      <c r="K120" s="115"/>
      <c r="L120" s="115"/>
      <c r="M120" s="115"/>
      <c r="N120" s="115"/>
      <c r="O120" s="115"/>
      <c r="P120" s="115"/>
      <c r="Q120" s="115"/>
      <c r="R120" s="115"/>
      <c r="S120" s="115"/>
      <c r="T120" s="115"/>
      <c r="U120" s="115"/>
      <c r="V120" s="115"/>
      <c r="W120" s="115"/>
      <c r="X120" s="115"/>
      <c r="Y120" s="101"/>
      <c r="Z120" s="101"/>
      <c r="AA120" s="101"/>
    </row>
    <row r="121" spans="1:27" ht="16.5" customHeight="1">
      <c r="A121" s="115"/>
      <c r="B121" s="115"/>
      <c r="C121" s="115"/>
      <c r="D121" s="115"/>
      <c r="E121" s="115"/>
      <c r="F121" s="115"/>
      <c r="G121" s="115"/>
      <c r="H121" s="115"/>
      <c r="I121" s="115"/>
      <c r="J121" s="115"/>
      <c r="K121" s="115"/>
      <c r="L121" s="115"/>
      <c r="M121" s="115"/>
      <c r="N121" s="115"/>
      <c r="O121" s="115"/>
      <c r="P121" s="115"/>
      <c r="Q121" s="115"/>
      <c r="R121" s="115"/>
      <c r="S121" s="115"/>
      <c r="T121" s="115"/>
      <c r="U121" s="115"/>
      <c r="V121" s="115"/>
      <c r="W121" s="115"/>
      <c r="X121" s="115"/>
      <c r="Y121" s="101"/>
      <c r="Z121" s="101"/>
      <c r="AA121" s="101"/>
    </row>
    <row r="122" spans="1:27" ht="16.5" customHeight="1">
      <c r="A122" s="115"/>
      <c r="B122" s="115"/>
      <c r="C122" s="115"/>
      <c r="D122" s="115"/>
      <c r="E122" s="115"/>
      <c r="F122" s="115"/>
      <c r="G122" s="115"/>
      <c r="H122" s="115"/>
      <c r="I122" s="115"/>
      <c r="J122" s="115"/>
      <c r="K122" s="115"/>
      <c r="L122" s="115"/>
      <c r="M122" s="115"/>
      <c r="N122" s="115"/>
      <c r="O122" s="115"/>
      <c r="P122" s="115"/>
      <c r="Q122" s="115"/>
      <c r="R122" s="115"/>
      <c r="S122" s="115"/>
      <c r="T122" s="115"/>
      <c r="U122" s="115"/>
      <c r="V122" s="115"/>
      <c r="W122" s="115"/>
      <c r="X122" s="115"/>
      <c r="Y122" s="101"/>
      <c r="Z122" s="101"/>
      <c r="AA122" s="101"/>
    </row>
    <row r="123" spans="1:27" ht="16.5" customHeight="1">
      <c r="A123" s="115"/>
      <c r="B123" s="115"/>
      <c r="C123" s="115"/>
      <c r="D123" s="115"/>
      <c r="E123" s="115"/>
      <c r="F123" s="115"/>
      <c r="G123" s="115"/>
      <c r="H123" s="115"/>
      <c r="I123" s="115"/>
      <c r="J123" s="115"/>
      <c r="K123" s="115"/>
      <c r="L123" s="115"/>
      <c r="M123" s="115"/>
      <c r="N123" s="115"/>
      <c r="O123" s="115"/>
      <c r="P123" s="115"/>
      <c r="Q123" s="115"/>
      <c r="R123" s="115"/>
      <c r="S123" s="115"/>
      <c r="T123" s="115"/>
      <c r="U123" s="115"/>
      <c r="V123" s="115"/>
      <c r="W123" s="115"/>
      <c r="X123" s="115"/>
      <c r="Y123" s="101"/>
      <c r="Z123" s="101"/>
      <c r="AA123" s="101"/>
    </row>
    <row r="124" spans="1:27" ht="16.5" customHeight="1">
      <c r="A124" s="115"/>
      <c r="B124" s="115"/>
      <c r="C124" s="115"/>
      <c r="D124" s="115"/>
      <c r="E124" s="115"/>
      <c r="F124" s="115"/>
      <c r="G124" s="115"/>
      <c r="H124" s="115"/>
      <c r="I124" s="115"/>
      <c r="J124" s="115"/>
      <c r="K124" s="115"/>
      <c r="L124" s="115"/>
      <c r="M124" s="115"/>
      <c r="N124" s="115"/>
      <c r="O124" s="115"/>
      <c r="P124" s="115"/>
      <c r="Q124" s="115"/>
      <c r="R124" s="115"/>
      <c r="S124" s="115"/>
      <c r="T124" s="115"/>
      <c r="U124" s="115"/>
      <c r="V124" s="115"/>
      <c r="W124" s="115"/>
      <c r="X124" s="115"/>
      <c r="Y124" s="101"/>
      <c r="Z124" s="101"/>
      <c r="AA124" s="101"/>
    </row>
    <row r="125" spans="1:27" ht="16.5" customHeight="1">
      <c r="A125" s="115"/>
      <c r="B125" s="115"/>
      <c r="C125" s="115"/>
      <c r="D125" s="115"/>
      <c r="E125" s="115"/>
      <c r="F125" s="115"/>
      <c r="G125" s="115"/>
      <c r="H125" s="115"/>
      <c r="I125" s="115"/>
      <c r="J125" s="115"/>
      <c r="K125" s="115"/>
      <c r="L125" s="115"/>
      <c r="M125" s="115"/>
      <c r="N125" s="115"/>
      <c r="O125" s="115"/>
      <c r="P125" s="115"/>
      <c r="Q125" s="115"/>
      <c r="R125" s="115"/>
      <c r="S125" s="115"/>
      <c r="T125" s="115"/>
      <c r="U125" s="115"/>
      <c r="V125" s="115"/>
      <c r="W125" s="115"/>
      <c r="X125" s="115"/>
      <c r="Y125" s="101"/>
      <c r="Z125" s="101"/>
      <c r="AA125" s="101"/>
    </row>
    <row r="126" spans="1:27" ht="16.5" customHeight="1">
      <c r="A126" s="115"/>
      <c r="B126" s="115"/>
      <c r="C126" s="115"/>
      <c r="D126" s="115"/>
      <c r="E126" s="115"/>
      <c r="F126" s="115"/>
      <c r="G126" s="115"/>
      <c r="H126" s="115"/>
      <c r="I126" s="115"/>
      <c r="J126" s="115"/>
      <c r="K126" s="115"/>
      <c r="L126" s="115"/>
      <c r="M126" s="115"/>
      <c r="N126" s="115"/>
      <c r="O126" s="115"/>
      <c r="P126" s="115"/>
      <c r="Q126" s="115"/>
      <c r="R126" s="115"/>
      <c r="S126" s="115"/>
      <c r="T126" s="115"/>
      <c r="U126" s="115"/>
      <c r="V126" s="115"/>
      <c r="W126" s="115"/>
      <c r="X126" s="115"/>
      <c r="Y126" s="101"/>
      <c r="Z126" s="101"/>
      <c r="AA126" s="101"/>
    </row>
    <row r="127" spans="1:27" ht="16.5" customHeight="1">
      <c r="A127" s="115"/>
      <c r="B127" s="115"/>
      <c r="C127" s="115"/>
      <c r="D127" s="115"/>
      <c r="E127" s="115"/>
      <c r="F127" s="115"/>
      <c r="G127" s="115"/>
      <c r="H127" s="115"/>
      <c r="I127" s="115"/>
      <c r="J127" s="115"/>
      <c r="K127" s="115"/>
      <c r="L127" s="115"/>
      <c r="M127" s="115"/>
      <c r="N127" s="115"/>
      <c r="O127" s="115"/>
      <c r="P127" s="115"/>
      <c r="Q127" s="115"/>
      <c r="R127" s="115"/>
      <c r="S127" s="115"/>
      <c r="T127" s="115"/>
      <c r="U127" s="115"/>
      <c r="V127" s="115"/>
      <c r="W127" s="115"/>
      <c r="X127" s="115"/>
      <c r="Y127" s="101"/>
      <c r="Z127" s="101"/>
      <c r="AA127" s="101"/>
    </row>
    <row r="128" spans="1:27" ht="16.5" customHeight="1">
      <c r="A128" s="115"/>
      <c r="B128" s="115"/>
      <c r="C128" s="115"/>
      <c r="D128" s="115"/>
      <c r="E128" s="115"/>
      <c r="F128" s="115"/>
      <c r="G128" s="115"/>
      <c r="H128" s="115"/>
      <c r="I128" s="115"/>
      <c r="J128" s="115"/>
      <c r="K128" s="115"/>
      <c r="L128" s="115"/>
      <c r="M128" s="115"/>
      <c r="N128" s="115"/>
      <c r="O128" s="115"/>
      <c r="P128" s="115"/>
      <c r="Q128" s="115"/>
      <c r="R128" s="115"/>
      <c r="S128" s="115"/>
      <c r="T128" s="115"/>
      <c r="U128" s="115"/>
      <c r="V128" s="115"/>
      <c r="W128" s="115"/>
      <c r="X128" s="115"/>
      <c r="Y128" s="101"/>
      <c r="Z128" s="101"/>
      <c r="AA128" s="101"/>
    </row>
    <row r="129" spans="1:27" ht="16.5" customHeight="1">
      <c r="A129" s="115"/>
      <c r="B129" s="115"/>
      <c r="C129" s="115"/>
      <c r="D129" s="115"/>
      <c r="E129" s="115"/>
      <c r="F129" s="115"/>
      <c r="G129" s="115"/>
      <c r="H129" s="115"/>
      <c r="I129" s="115"/>
      <c r="J129" s="115"/>
      <c r="K129" s="115"/>
      <c r="L129" s="115"/>
      <c r="M129" s="115"/>
      <c r="N129" s="115"/>
      <c r="O129" s="115"/>
      <c r="P129" s="115"/>
      <c r="Q129" s="115"/>
      <c r="R129" s="115"/>
      <c r="S129" s="115"/>
      <c r="T129" s="115"/>
      <c r="U129" s="115"/>
      <c r="V129" s="115"/>
      <c r="W129" s="115"/>
      <c r="X129" s="115"/>
      <c r="Y129" s="101"/>
      <c r="Z129" s="101"/>
      <c r="AA129" s="101"/>
    </row>
    <row r="130" spans="1:27" ht="16.5" customHeight="1">
      <c r="A130" s="115"/>
      <c r="B130" s="115"/>
      <c r="C130" s="115"/>
      <c r="D130" s="115"/>
      <c r="E130" s="115"/>
      <c r="F130" s="115"/>
      <c r="G130" s="115"/>
      <c r="H130" s="115"/>
      <c r="I130" s="115"/>
      <c r="J130" s="115"/>
      <c r="K130" s="115"/>
      <c r="L130" s="115"/>
      <c r="M130" s="115"/>
      <c r="N130" s="115"/>
      <c r="O130" s="115"/>
      <c r="P130" s="115"/>
      <c r="Q130" s="115"/>
      <c r="R130" s="115"/>
      <c r="S130" s="115"/>
      <c r="T130" s="115"/>
      <c r="U130" s="115"/>
      <c r="V130" s="115"/>
      <c r="W130" s="115"/>
      <c r="X130" s="115"/>
      <c r="Y130" s="101"/>
      <c r="Z130" s="101"/>
      <c r="AA130" s="101"/>
    </row>
    <row r="131" spans="1:27" ht="16.5" customHeight="1">
      <c r="A131" s="115"/>
      <c r="B131" s="115"/>
      <c r="C131" s="115"/>
      <c r="D131" s="115"/>
      <c r="E131" s="115"/>
      <c r="F131" s="115"/>
      <c r="G131" s="115"/>
      <c r="H131" s="115"/>
      <c r="I131" s="115"/>
      <c r="J131" s="115"/>
      <c r="K131" s="115"/>
      <c r="L131" s="115"/>
      <c r="M131" s="115"/>
      <c r="N131" s="115"/>
      <c r="O131" s="115"/>
      <c r="P131" s="115"/>
      <c r="Q131" s="115"/>
      <c r="R131" s="115"/>
      <c r="S131" s="115"/>
      <c r="T131" s="115"/>
      <c r="U131" s="115"/>
      <c r="V131" s="115"/>
      <c r="W131" s="115"/>
      <c r="X131" s="115"/>
      <c r="Y131" s="101"/>
      <c r="Z131" s="101"/>
      <c r="AA131" s="101"/>
    </row>
    <row r="132" spans="1:27" ht="16.5" customHeight="1">
      <c r="A132" s="115"/>
      <c r="B132" s="115"/>
      <c r="C132" s="115"/>
      <c r="D132" s="115"/>
      <c r="E132" s="115"/>
      <c r="F132" s="115"/>
      <c r="G132" s="115"/>
      <c r="H132" s="115"/>
      <c r="I132" s="115"/>
      <c r="J132" s="115"/>
      <c r="K132" s="115"/>
      <c r="L132" s="115"/>
      <c r="M132" s="115"/>
      <c r="N132" s="115"/>
      <c r="O132" s="115"/>
      <c r="P132" s="115"/>
      <c r="Q132" s="115"/>
      <c r="R132" s="115"/>
      <c r="S132" s="115"/>
      <c r="T132" s="115"/>
      <c r="U132" s="115"/>
      <c r="V132" s="115"/>
      <c r="W132" s="115"/>
      <c r="X132" s="115"/>
      <c r="Y132" s="101"/>
      <c r="Z132" s="101"/>
      <c r="AA132" s="101"/>
    </row>
    <row r="133" spans="1:27" ht="16.5" customHeight="1">
      <c r="A133" s="115"/>
      <c r="B133" s="115"/>
      <c r="C133" s="115"/>
      <c r="D133" s="115"/>
      <c r="E133" s="115"/>
      <c r="F133" s="115"/>
      <c r="G133" s="115"/>
      <c r="H133" s="115"/>
      <c r="I133" s="115"/>
      <c r="J133" s="115"/>
      <c r="K133" s="115"/>
      <c r="L133" s="115"/>
      <c r="M133" s="115"/>
      <c r="N133" s="115"/>
      <c r="O133" s="115"/>
      <c r="P133" s="115"/>
      <c r="Q133" s="115"/>
      <c r="R133" s="115"/>
      <c r="S133" s="115"/>
      <c r="T133" s="115"/>
      <c r="U133" s="115"/>
      <c r="V133" s="115"/>
      <c r="W133" s="115"/>
      <c r="X133" s="115"/>
      <c r="Y133" s="101"/>
      <c r="Z133" s="101"/>
      <c r="AA133" s="101"/>
    </row>
    <row r="134" spans="1:27" ht="16.5" customHeight="1">
      <c r="A134" s="115"/>
      <c r="B134" s="115"/>
      <c r="C134" s="115"/>
      <c r="D134" s="115"/>
      <c r="E134" s="115"/>
      <c r="F134" s="115"/>
      <c r="G134" s="115"/>
      <c r="H134" s="115"/>
      <c r="I134" s="115"/>
      <c r="J134" s="115"/>
      <c r="K134" s="115"/>
      <c r="L134" s="115"/>
      <c r="M134" s="115"/>
      <c r="N134" s="115"/>
      <c r="O134" s="115"/>
      <c r="P134" s="115"/>
      <c r="Q134" s="115"/>
      <c r="R134" s="115"/>
      <c r="S134" s="115"/>
      <c r="T134" s="115"/>
      <c r="U134" s="115"/>
      <c r="V134" s="115"/>
      <c r="W134" s="115"/>
      <c r="X134" s="115"/>
      <c r="Y134" s="101"/>
      <c r="Z134" s="101"/>
      <c r="AA134" s="101"/>
    </row>
    <row r="135" spans="1:27" ht="16.5" customHeight="1">
      <c r="A135" s="115"/>
      <c r="B135" s="115"/>
      <c r="C135" s="115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115"/>
      <c r="O135" s="115"/>
      <c r="P135" s="115"/>
      <c r="Q135" s="115"/>
      <c r="R135" s="115"/>
      <c r="S135" s="115"/>
      <c r="T135" s="115"/>
      <c r="U135" s="115"/>
      <c r="V135" s="115"/>
      <c r="W135" s="115"/>
      <c r="X135" s="115"/>
      <c r="Y135" s="101"/>
      <c r="Z135" s="101"/>
      <c r="AA135" s="101"/>
    </row>
    <row r="136" spans="1:27" ht="16.5" customHeight="1">
      <c r="A136" s="115"/>
      <c r="B136" s="115"/>
      <c r="C136" s="115"/>
      <c r="D136" s="115"/>
      <c r="E136" s="115"/>
      <c r="F136" s="115"/>
      <c r="G136" s="115"/>
      <c r="H136" s="115"/>
      <c r="I136" s="115"/>
      <c r="J136" s="115"/>
      <c r="K136" s="115"/>
      <c r="L136" s="115"/>
      <c r="M136" s="115"/>
      <c r="N136" s="115"/>
      <c r="O136" s="115"/>
      <c r="P136" s="115"/>
      <c r="Q136" s="115"/>
      <c r="R136" s="115"/>
      <c r="S136" s="115"/>
      <c r="T136" s="115"/>
      <c r="U136" s="115"/>
      <c r="V136" s="115"/>
      <c r="W136" s="115"/>
      <c r="X136" s="115"/>
      <c r="Y136" s="101"/>
      <c r="Z136" s="101"/>
      <c r="AA136" s="101"/>
    </row>
    <row r="137" spans="1:27" ht="16.5" customHeight="1">
      <c r="A137" s="115"/>
      <c r="B137" s="115"/>
      <c r="C137" s="115"/>
      <c r="D137" s="115"/>
      <c r="E137" s="115"/>
      <c r="F137" s="115"/>
      <c r="G137" s="115"/>
      <c r="H137" s="115"/>
      <c r="I137" s="115"/>
      <c r="J137" s="115"/>
      <c r="K137" s="115"/>
      <c r="L137" s="115"/>
      <c r="M137" s="115"/>
      <c r="N137" s="115"/>
      <c r="O137" s="115"/>
      <c r="P137" s="115"/>
      <c r="Q137" s="115"/>
      <c r="R137" s="115"/>
      <c r="S137" s="115"/>
      <c r="T137" s="115"/>
      <c r="U137" s="115"/>
      <c r="V137" s="115"/>
      <c r="W137" s="115"/>
      <c r="X137" s="115"/>
      <c r="Y137" s="101"/>
      <c r="Z137" s="101"/>
      <c r="AA137" s="101"/>
    </row>
    <row r="138" spans="1:27" ht="16.5" customHeight="1">
      <c r="A138" s="115"/>
      <c r="B138" s="115"/>
      <c r="C138" s="115"/>
      <c r="D138" s="115"/>
      <c r="E138" s="115"/>
      <c r="F138" s="115"/>
      <c r="G138" s="115"/>
      <c r="H138" s="115"/>
      <c r="I138" s="115"/>
      <c r="J138" s="115"/>
      <c r="K138" s="115"/>
      <c r="L138" s="115"/>
      <c r="M138" s="115"/>
      <c r="N138" s="115"/>
      <c r="O138" s="115"/>
      <c r="P138" s="115"/>
      <c r="Q138" s="115"/>
      <c r="R138" s="115"/>
      <c r="S138" s="115"/>
      <c r="T138" s="115"/>
      <c r="U138" s="115"/>
      <c r="V138" s="115"/>
      <c r="W138" s="115"/>
      <c r="X138" s="115"/>
      <c r="Y138" s="101"/>
      <c r="Z138" s="101"/>
      <c r="AA138" s="101"/>
    </row>
    <row r="139" spans="1:27" ht="16.5" customHeight="1">
      <c r="A139" s="115"/>
      <c r="B139" s="115"/>
      <c r="C139" s="115"/>
      <c r="D139" s="115"/>
      <c r="E139" s="115"/>
      <c r="F139" s="115"/>
      <c r="G139" s="115"/>
      <c r="H139" s="115"/>
      <c r="I139" s="115"/>
      <c r="J139" s="115"/>
      <c r="K139" s="115"/>
      <c r="L139" s="115"/>
      <c r="M139" s="115"/>
      <c r="N139" s="115"/>
      <c r="O139" s="115"/>
      <c r="P139" s="115"/>
      <c r="Q139" s="115"/>
      <c r="R139" s="115"/>
      <c r="S139" s="115"/>
      <c r="T139" s="115"/>
      <c r="U139" s="115"/>
      <c r="V139" s="115"/>
      <c r="W139" s="115"/>
      <c r="X139" s="115"/>
      <c r="Y139" s="101"/>
      <c r="Z139" s="101"/>
      <c r="AA139" s="101"/>
    </row>
    <row r="140" spans="1:27" ht="16.5" customHeight="1">
      <c r="A140" s="115"/>
      <c r="B140" s="115"/>
      <c r="C140" s="115"/>
      <c r="D140" s="115"/>
      <c r="E140" s="115"/>
      <c r="F140" s="115"/>
      <c r="G140" s="115"/>
      <c r="H140" s="115"/>
      <c r="I140" s="115"/>
      <c r="J140" s="115"/>
      <c r="K140" s="115"/>
      <c r="L140" s="115"/>
      <c r="M140" s="115"/>
      <c r="N140" s="115"/>
      <c r="O140" s="115"/>
      <c r="P140" s="115"/>
      <c r="Q140" s="115"/>
      <c r="R140" s="115"/>
      <c r="S140" s="115"/>
      <c r="T140" s="115"/>
      <c r="U140" s="115"/>
      <c r="V140" s="115"/>
      <c r="W140" s="115"/>
      <c r="X140" s="115"/>
      <c r="Y140" s="101"/>
      <c r="Z140" s="101"/>
      <c r="AA140" s="101"/>
    </row>
    <row r="141" spans="1:27" ht="16.5" customHeight="1">
      <c r="A141" s="115"/>
      <c r="B141" s="115"/>
      <c r="C141" s="115"/>
      <c r="D141" s="115"/>
      <c r="E141" s="115"/>
      <c r="F141" s="115"/>
      <c r="G141" s="115"/>
      <c r="H141" s="115"/>
      <c r="I141" s="115"/>
      <c r="J141" s="115"/>
      <c r="K141" s="115"/>
      <c r="L141" s="115"/>
      <c r="M141" s="115"/>
      <c r="N141" s="115"/>
      <c r="O141" s="115"/>
      <c r="P141" s="115"/>
      <c r="Q141" s="115"/>
      <c r="R141" s="115"/>
      <c r="S141" s="115"/>
      <c r="T141" s="115"/>
      <c r="U141" s="115"/>
      <c r="V141" s="115"/>
      <c r="W141" s="115"/>
      <c r="X141" s="115"/>
      <c r="Y141" s="101"/>
      <c r="Z141" s="101"/>
      <c r="AA141" s="101"/>
    </row>
    <row r="142" spans="1:27" ht="16.5" customHeight="1">
      <c r="A142" s="115"/>
      <c r="B142" s="115"/>
      <c r="C142" s="115"/>
      <c r="D142" s="115"/>
      <c r="E142" s="115"/>
      <c r="F142" s="115"/>
      <c r="G142" s="115"/>
      <c r="H142" s="115"/>
      <c r="I142" s="115"/>
      <c r="J142" s="115"/>
      <c r="K142" s="115"/>
      <c r="L142" s="115"/>
      <c r="M142" s="115"/>
      <c r="N142" s="115"/>
      <c r="O142" s="115"/>
      <c r="P142" s="115"/>
      <c r="Q142" s="115"/>
      <c r="R142" s="115"/>
      <c r="S142" s="115"/>
      <c r="T142" s="115"/>
      <c r="U142" s="115"/>
      <c r="V142" s="115"/>
      <c r="W142" s="115"/>
      <c r="X142" s="115"/>
      <c r="Y142" s="101"/>
      <c r="Z142" s="101"/>
      <c r="AA142" s="101"/>
    </row>
    <row r="143" spans="1:27" ht="16.5" customHeight="1">
      <c r="A143" s="115"/>
      <c r="B143" s="115"/>
      <c r="C143" s="115"/>
      <c r="D143" s="115"/>
      <c r="E143" s="115"/>
      <c r="F143" s="115"/>
      <c r="G143" s="115"/>
      <c r="H143" s="115"/>
      <c r="I143" s="115"/>
      <c r="J143" s="115"/>
      <c r="K143" s="115"/>
      <c r="L143" s="115"/>
      <c r="M143" s="115"/>
      <c r="N143" s="115"/>
      <c r="O143" s="115"/>
      <c r="P143" s="115"/>
      <c r="Q143" s="115"/>
      <c r="R143" s="115"/>
      <c r="S143" s="115"/>
      <c r="T143" s="115"/>
      <c r="U143" s="115"/>
      <c r="V143" s="115"/>
      <c r="W143" s="115"/>
      <c r="X143" s="115"/>
      <c r="Y143" s="101"/>
      <c r="Z143" s="101"/>
      <c r="AA143" s="101"/>
    </row>
    <row r="144" spans="1:27" ht="16.5" customHeight="1">
      <c r="A144" s="115"/>
      <c r="B144" s="115"/>
      <c r="C144" s="115"/>
      <c r="D144" s="115"/>
      <c r="E144" s="115"/>
      <c r="F144" s="115"/>
      <c r="G144" s="115"/>
      <c r="H144" s="115"/>
      <c r="I144" s="115"/>
      <c r="J144" s="115"/>
      <c r="K144" s="115"/>
      <c r="L144" s="115"/>
      <c r="M144" s="115"/>
      <c r="N144" s="115"/>
      <c r="O144" s="115"/>
      <c r="P144" s="115"/>
      <c r="Q144" s="115"/>
      <c r="R144" s="115"/>
      <c r="S144" s="115"/>
      <c r="T144" s="115"/>
      <c r="U144" s="115"/>
      <c r="V144" s="115"/>
      <c r="W144" s="115"/>
      <c r="X144" s="115"/>
      <c r="Y144" s="101"/>
      <c r="Z144" s="101"/>
      <c r="AA144" s="101"/>
    </row>
    <row r="145" spans="1:27" ht="16.5" customHeight="1">
      <c r="A145" s="115"/>
      <c r="B145" s="115"/>
      <c r="C145" s="115"/>
      <c r="D145" s="115"/>
      <c r="E145" s="115"/>
      <c r="F145" s="115"/>
      <c r="G145" s="115"/>
      <c r="H145" s="115"/>
      <c r="I145" s="115"/>
      <c r="J145" s="115"/>
      <c r="K145" s="115"/>
      <c r="L145" s="115"/>
      <c r="M145" s="115"/>
      <c r="N145" s="115"/>
      <c r="O145" s="115"/>
      <c r="P145" s="115"/>
      <c r="Q145" s="115"/>
      <c r="R145" s="115"/>
      <c r="S145" s="115"/>
      <c r="T145" s="115"/>
      <c r="U145" s="115"/>
      <c r="V145" s="115"/>
      <c r="W145" s="115"/>
      <c r="X145" s="115"/>
      <c r="Y145" s="101"/>
      <c r="Z145" s="101"/>
      <c r="AA145" s="101"/>
    </row>
    <row r="146" spans="1:27" ht="16.5" customHeight="1">
      <c r="A146" s="115"/>
      <c r="B146" s="115"/>
      <c r="C146" s="115"/>
      <c r="D146" s="115"/>
      <c r="E146" s="115"/>
      <c r="F146" s="115"/>
      <c r="G146" s="115"/>
      <c r="H146" s="115"/>
      <c r="I146" s="115"/>
      <c r="J146" s="115"/>
      <c r="K146" s="115"/>
      <c r="L146" s="115"/>
      <c r="M146" s="115"/>
      <c r="N146" s="115"/>
      <c r="O146" s="115"/>
      <c r="P146" s="115"/>
      <c r="Q146" s="115"/>
      <c r="R146" s="115"/>
      <c r="S146" s="115"/>
      <c r="T146" s="115"/>
      <c r="U146" s="115"/>
      <c r="V146" s="115"/>
      <c r="W146" s="115"/>
      <c r="X146" s="115"/>
      <c r="Y146" s="101"/>
      <c r="Z146" s="101"/>
      <c r="AA146" s="101"/>
    </row>
    <row r="147" spans="1:27" ht="16.5" customHeight="1">
      <c r="A147" s="115"/>
      <c r="B147" s="115"/>
      <c r="C147" s="115"/>
      <c r="D147" s="115"/>
      <c r="E147" s="115"/>
      <c r="F147" s="115"/>
      <c r="G147" s="115"/>
      <c r="H147" s="115"/>
      <c r="I147" s="115"/>
      <c r="J147" s="115"/>
      <c r="K147" s="115"/>
      <c r="L147" s="115"/>
      <c r="M147" s="115"/>
      <c r="N147" s="115"/>
      <c r="O147" s="115"/>
      <c r="P147" s="115"/>
      <c r="Q147" s="115"/>
      <c r="R147" s="115"/>
      <c r="S147" s="115"/>
      <c r="T147" s="115"/>
      <c r="U147" s="115"/>
      <c r="V147" s="115"/>
      <c r="W147" s="115"/>
      <c r="X147" s="115"/>
      <c r="Y147" s="101"/>
      <c r="Z147" s="101"/>
      <c r="AA147" s="101"/>
    </row>
    <row r="148" spans="1:27" ht="16.5" customHeight="1">
      <c r="A148" s="115"/>
      <c r="B148" s="115"/>
      <c r="C148" s="115"/>
      <c r="D148" s="115"/>
      <c r="E148" s="115"/>
      <c r="F148" s="115"/>
      <c r="G148" s="115"/>
      <c r="H148" s="115"/>
      <c r="I148" s="115"/>
      <c r="J148" s="115"/>
      <c r="K148" s="115"/>
      <c r="L148" s="115"/>
      <c r="M148" s="115"/>
      <c r="N148" s="115"/>
      <c r="O148" s="115"/>
      <c r="P148" s="115"/>
      <c r="Q148" s="115"/>
      <c r="R148" s="115"/>
      <c r="S148" s="115"/>
      <c r="T148" s="115"/>
      <c r="U148" s="115"/>
      <c r="V148" s="115"/>
      <c r="W148" s="115"/>
      <c r="X148" s="115"/>
      <c r="Y148" s="101"/>
      <c r="Z148" s="101"/>
      <c r="AA148" s="101"/>
    </row>
    <row r="149" spans="1:27" ht="16.5" customHeight="1">
      <c r="A149" s="115"/>
      <c r="B149" s="115"/>
      <c r="C149" s="115"/>
      <c r="D149" s="115"/>
      <c r="E149" s="115"/>
      <c r="F149" s="115"/>
      <c r="G149" s="115"/>
      <c r="H149" s="115"/>
      <c r="I149" s="115"/>
      <c r="J149" s="115"/>
      <c r="K149" s="115"/>
      <c r="L149" s="115"/>
      <c r="M149" s="115"/>
      <c r="N149" s="115"/>
      <c r="O149" s="115"/>
      <c r="P149" s="115"/>
      <c r="Q149" s="115"/>
      <c r="R149" s="115"/>
      <c r="S149" s="115"/>
      <c r="T149" s="115"/>
      <c r="U149" s="115"/>
      <c r="V149" s="115"/>
      <c r="W149" s="115"/>
      <c r="X149" s="115"/>
      <c r="Y149" s="101"/>
      <c r="Z149" s="101"/>
      <c r="AA149" s="101"/>
    </row>
    <row r="150" spans="1:27" ht="16.5" customHeight="1">
      <c r="A150" s="115"/>
      <c r="B150" s="115"/>
      <c r="C150" s="115"/>
      <c r="D150" s="115"/>
      <c r="E150" s="115"/>
      <c r="F150" s="115"/>
      <c r="G150" s="115"/>
      <c r="H150" s="115"/>
      <c r="I150" s="115"/>
      <c r="J150" s="115"/>
      <c r="K150" s="115"/>
      <c r="L150" s="115"/>
      <c r="M150" s="115"/>
      <c r="N150" s="115"/>
      <c r="O150" s="115"/>
      <c r="P150" s="115"/>
      <c r="Q150" s="115"/>
      <c r="R150" s="115"/>
      <c r="S150" s="115"/>
      <c r="T150" s="115"/>
      <c r="U150" s="115"/>
      <c r="V150" s="115"/>
      <c r="W150" s="115"/>
      <c r="X150" s="115"/>
      <c r="Y150" s="101"/>
      <c r="Z150" s="101"/>
      <c r="AA150" s="101"/>
    </row>
    <row r="151" spans="1:27" ht="16.5" customHeight="1">
      <c r="A151" s="115"/>
      <c r="B151" s="115"/>
      <c r="C151" s="115"/>
      <c r="D151" s="115"/>
      <c r="E151" s="115"/>
      <c r="F151" s="115"/>
      <c r="G151" s="115"/>
      <c r="H151" s="115"/>
      <c r="I151" s="115"/>
      <c r="J151" s="115"/>
      <c r="K151" s="115"/>
      <c r="L151" s="115"/>
      <c r="M151" s="115"/>
      <c r="N151" s="115"/>
      <c r="O151" s="115"/>
      <c r="P151" s="115"/>
      <c r="Q151" s="115"/>
      <c r="R151" s="115"/>
      <c r="S151" s="115"/>
      <c r="T151" s="115"/>
      <c r="U151" s="115"/>
      <c r="V151" s="115"/>
      <c r="W151" s="115"/>
      <c r="X151" s="115"/>
      <c r="Y151" s="101"/>
      <c r="Z151" s="101"/>
      <c r="AA151" s="101"/>
    </row>
    <row r="152" spans="1:27" ht="16.5" customHeight="1">
      <c r="A152" s="115"/>
      <c r="B152" s="115"/>
      <c r="C152" s="115"/>
      <c r="D152" s="115"/>
      <c r="E152" s="115"/>
      <c r="F152" s="115"/>
      <c r="G152" s="115"/>
      <c r="H152" s="115"/>
      <c r="I152" s="115"/>
      <c r="J152" s="115"/>
      <c r="K152" s="115"/>
      <c r="L152" s="115"/>
      <c r="M152" s="115"/>
      <c r="N152" s="115"/>
      <c r="O152" s="115"/>
      <c r="P152" s="115"/>
      <c r="Q152" s="115"/>
      <c r="R152" s="115"/>
      <c r="S152" s="115"/>
      <c r="T152" s="115"/>
      <c r="U152" s="115"/>
      <c r="V152" s="115"/>
      <c r="W152" s="115"/>
      <c r="X152" s="115"/>
      <c r="Y152" s="101"/>
      <c r="Z152" s="101"/>
      <c r="AA152" s="101"/>
    </row>
    <row r="153" spans="1:27" ht="16.5" customHeight="1">
      <c r="A153" s="115"/>
      <c r="B153" s="115"/>
      <c r="C153" s="115"/>
      <c r="D153" s="115"/>
      <c r="E153" s="115"/>
      <c r="F153" s="115"/>
      <c r="G153" s="115"/>
      <c r="H153" s="115"/>
      <c r="I153" s="115"/>
      <c r="J153" s="115"/>
      <c r="K153" s="115"/>
      <c r="L153" s="115"/>
      <c r="M153" s="115"/>
      <c r="N153" s="115"/>
      <c r="O153" s="115"/>
      <c r="P153" s="115"/>
      <c r="Q153" s="115"/>
      <c r="R153" s="115"/>
      <c r="S153" s="115"/>
      <c r="T153" s="115"/>
      <c r="U153" s="115"/>
      <c r="V153" s="115"/>
      <c r="W153" s="115"/>
      <c r="X153" s="115"/>
      <c r="Y153" s="101"/>
      <c r="Z153" s="101"/>
      <c r="AA153" s="101"/>
    </row>
    <row r="154" spans="1:27" ht="16.5" customHeight="1">
      <c r="A154" s="115"/>
      <c r="B154" s="115"/>
      <c r="C154" s="115"/>
      <c r="D154" s="115"/>
      <c r="E154" s="115"/>
      <c r="F154" s="115"/>
      <c r="G154" s="115"/>
      <c r="H154" s="115"/>
      <c r="I154" s="115"/>
      <c r="J154" s="115"/>
      <c r="K154" s="115"/>
      <c r="L154" s="115"/>
      <c r="M154" s="115"/>
      <c r="N154" s="115"/>
      <c r="O154" s="115"/>
      <c r="P154" s="115"/>
      <c r="Q154" s="115"/>
      <c r="R154" s="115"/>
      <c r="S154" s="115"/>
      <c r="T154" s="115"/>
      <c r="U154" s="115"/>
      <c r="V154" s="115"/>
      <c r="W154" s="115"/>
      <c r="X154" s="115"/>
      <c r="Y154" s="101"/>
      <c r="Z154" s="101"/>
      <c r="AA154" s="101"/>
    </row>
    <row r="155" spans="1:27" ht="16.5" customHeight="1">
      <c r="A155" s="115"/>
      <c r="B155" s="115"/>
      <c r="C155" s="115"/>
      <c r="D155" s="115"/>
      <c r="E155" s="115"/>
      <c r="F155" s="115"/>
      <c r="G155" s="115"/>
      <c r="H155" s="115"/>
      <c r="I155" s="115"/>
      <c r="J155" s="115"/>
      <c r="K155" s="115"/>
      <c r="L155" s="115"/>
      <c r="M155" s="115"/>
      <c r="N155" s="115"/>
      <c r="O155" s="115"/>
      <c r="P155" s="115"/>
      <c r="Q155" s="115"/>
      <c r="R155" s="115"/>
      <c r="S155" s="115"/>
      <c r="T155" s="115"/>
      <c r="U155" s="115"/>
      <c r="V155" s="115"/>
      <c r="W155" s="115"/>
      <c r="X155" s="115"/>
      <c r="Y155" s="101"/>
      <c r="Z155" s="101"/>
      <c r="AA155" s="101"/>
    </row>
    <row r="156" spans="1:27" ht="16.5" customHeight="1">
      <c r="A156" s="115"/>
      <c r="B156" s="115"/>
      <c r="C156" s="115"/>
      <c r="D156" s="115"/>
      <c r="E156" s="115"/>
      <c r="F156" s="115"/>
      <c r="G156" s="115"/>
      <c r="H156" s="115"/>
      <c r="I156" s="115"/>
      <c r="J156" s="115"/>
      <c r="K156" s="115"/>
      <c r="L156" s="115"/>
      <c r="M156" s="115"/>
      <c r="N156" s="115"/>
      <c r="O156" s="115"/>
      <c r="P156" s="115"/>
      <c r="Q156" s="115"/>
      <c r="R156" s="115"/>
      <c r="S156" s="115"/>
      <c r="T156" s="115"/>
      <c r="U156" s="115"/>
      <c r="V156" s="115"/>
      <c r="W156" s="115"/>
      <c r="X156" s="115"/>
      <c r="Y156" s="101"/>
      <c r="Z156" s="101"/>
      <c r="AA156" s="101"/>
    </row>
    <row r="157" spans="1:27" ht="16.5" customHeight="1">
      <c r="A157" s="115"/>
      <c r="B157" s="115"/>
      <c r="C157" s="115"/>
      <c r="D157" s="115"/>
      <c r="E157" s="115"/>
      <c r="F157" s="115"/>
      <c r="G157" s="115"/>
      <c r="H157" s="115"/>
      <c r="I157" s="115"/>
      <c r="J157" s="115"/>
      <c r="K157" s="115"/>
      <c r="L157" s="115"/>
      <c r="M157" s="115"/>
      <c r="N157" s="115"/>
      <c r="O157" s="115"/>
      <c r="P157" s="115"/>
      <c r="Q157" s="115"/>
      <c r="R157" s="115"/>
      <c r="S157" s="115"/>
      <c r="T157" s="115"/>
      <c r="U157" s="115"/>
      <c r="V157" s="115"/>
      <c r="W157" s="115"/>
      <c r="X157" s="115"/>
      <c r="Y157" s="101"/>
      <c r="Z157" s="101"/>
      <c r="AA157" s="101"/>
    </row>
    <row r="158" spans="1:27" ht="16.5" customHeight="1">
      <c r="A158" s="115"/>
      <c r="B158" s="115"/>
      <c r="C158" s="115"/>
      <c r="D158" s="115"/>
      <c r="E158" s="115"/>
      <c r="F158" s="115"/>
      <c r="G158" s="115"/>
      <c r="H158" s="115"/>
      <c r="I158" s="115"/>
      <c r="J158" s="115"/>
      <c r="K158" s="115"/>
      <c r="L158" s="115"/>
      <c r="M158" s="115"/>
      <c r="N158" s="115"/>
      <c r="O158" s="115"/>
      <c r="P158" s="115"/>
      <c r="Q158" s="115"/>
      <c r="R158" s="115"/>
      <c r="S158" s="115"/>
      <c r="T158" s="115"/>
      <c r="U158" s="115"/>
      <c r="V158" s="115"/>
      <c r="W158" s="115"/>
      <c r="X158" s="115"/>
      <c r="Y158" s="101"/>
      <c r="Z158" s="101"/>
      <c r="AA158" s="101"/>
    </row>
    <row r="159" spans="1:27" ht="16.5" customHeight="1">
      <c r="A159" s="115"/>
      <c r="B159" s="115"/>
      <c r="C159" s="115"/>
      <c r="D159" s="115"/>
      <c r="E159" s="115"/>
      <c r="F159" s="115"/>
      <c r="G159" s="115"/>
      <c r="H159" s="115"/>
      <c r="I159" s="115"/>
      <c r="J159" s="115"/>
      <c r="K159" s="115"/>
      <c r="L159" s="115"/>
      <c r="M159" s="115"/>
      <c r="N159" s="115"/>
      <c r="O159" s="115"/>
      <c r="P159" s="115"/>
      <c r="Q159" s="115"/>
      <c r="R159" s="115"/>
      <c r="S159" s="115"/>
      <c r="T159" s="115"/>
      <c r="U159" s="115"/>
      <c r="V159" s="115"/>
      <c r="W159" s="115"/>
      <c r="X159" s="115"/>
      <c r="Y159" s="101"/>
      <c r="Z159" s="101"/>
      <c r="AA159" s="101"/>
    </row>
    <row r="160" spans="1:27" ht="16.5" customHeight="1">
      <c r="A160" s="115"/>
      <c r="B160" s="115"/>
      <c r="C160" s="115"/>
      <c r="D160" s="115"/>
      <c r="E160" s="115"/>
      <c r="F160" s="115"/>
      <c r="G160" s="115"/>
      <c r="H160" s="115"/>
      <c r="I160" s="115"/>
      <c r="J160" s="115"/>
      <c r="K160" s="115"/>
      <c r="L160" s="115"/>
      <c r="M160" s="115"/>
      <c r="N160" s="115"/>
      <c r="O160" s="115"/>
      <c r="P160" s="115"/>
      <c r="Q160" s="115"/>
      <c r="R160" s="115"/>
      <c r="S160" s="115"/>
      <c r="T160" s="115"/>
      <c r="U160" s="115"/>
      <c r="V160" s="115"/>
      <c r="W160" s="115"/>
      <c r="X160" s="115"/>
      <c r="Y160" s="101"/>
      <c r="Z160" s="101"/>
      <c r="AA160" s="101"/>
    </row>
    <row r="161" spans="1:27" ht="16.5" customHeight="1">
      <c r="A161" s="115"/>
      <c r="B161" s="115"/>
      <c r="C161" s="115"/>
      <c r="D161" s="115"/>
      <c r="E161" s="115"/>
      <c r="F161" s="115"/>
      <c r="G161" s="115"/>
      <c r="H161" s="115"/>
      <c r="I161" s="115"/>
      <c r="J161" s="115"/>
      <c r="K161" s="115"/>
      <c r="L161" s="115"/>
      <c r="M161" s="115"/>
      <c r="N161" s="115"/>
      <c r="O161" s="115"/>
      <c r="P161" s="115"/>
      <c r="Q161" s="115"/>
      <c r="R161" s="115"/>
      <c r="S161" s="115"/>
      <c r="T161" s="115"/>
      <c r="U161" s="115"/>
      <c r="V161" s="115"/>
      <c r="W161" s="115"/>
      <c r="X161" s="115"/>
      <c r="Y161" s="101"/>
      <c r="Z161" s="101"/>
      <c r="AA161" s="101"/>
    </row>
    <row r="162" spans="1:27" ht="16.5" customHeight="1">
      <c r="A162" s="115"/>
      <c r="B162" s="115"/>
      <c r="C162" s="115"/>
      <c r="D162" s="115"/>
      <c r="E162" s="115"/>
      <c r="F162" s="115"/>
      <c r="G162" s="115"/>
      <c r="H162" s="115"/>
      <c r="I162" s="115"/>
      <c r="J162" s="115"/>
      <c r="K162" s="115"/>
      <c r="L162" s="115"/>
      <c r="M162" s="115"/>
      <c r="N162" s="115"/>
      <c r="O162" s="115"/>
      <c r="P162" s="115"/>
      <c r="Q162" s="115"/>
      <c r="R162" s="115"/>
      <c r="S162" s="115"/>
      <c r="T162" s="115"/>
      <c r="U162" s="115"/>
      <c r="V162" s="115"/>
      <c r="W162" s="115"/>
      <c r="X162" s="115"/>
      <c r="Y162" s="101"/>
      <c r="Z162" s="101"/>
      <c r="AA162" s="101"/>
    </row>
    <row r="163" spans="1:27" ht="16.5" customHeight="1">
      <c r="A163" s="115"/>
      <c r="B163" s="115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01"/>
      <c r="Z163" s="101"/>
      <c r="AA163" s="101"/>
    </row>
    <row r="164" spans="1:27" ht="16.5" customHeight="1">
      <c r="A164" s="115"/>
      <c r="B164" s="115"/>
      <c r="C164" s="115"/>
      <c r="D164" s="115"/>
      <c r="E164" s="115"/>
      <c r="F164" s="115"/>
      <c r="G164" s="115"/>
      <c r="H164" s="115"/>
      <c r="I164" s="115"/>
      <c r="J164" s="115"/>
      <c r="K164" s="115"/>
      <c r="L164" s="115"/>
      <c r="M164" s="115"/>
      <c r="N164" s="115"/>
      <c r="O164" s="115"/>
      <c r="P164" s="115"/>
      <c r="Q164" s="115"/>
      <c r="R164" s="115"/>
      <c r="S164" s="115"/>
      <c r="T164" s="115"/>
      <c r="U164" s="115"/>
      <c r="V164" s="115"/>
      <c r="W164" s="115"/>
      <c r="X164" s="115"/>
      <c r="Y164" s="101"/>
      <c r="Z164" s="101"/>
      <c r="AA164" s="101"/>
    </row>
    <row r="165" spans="1:27" ht="16.5" customHeight="1">
      <c r="A165" s="115"/>
      <c r="B165" s="115"/>
      <c r="C165" s="115"/>
      <c r="D165" s="115"/>
      <c r="E165" s="115"/>
      <c r="F165" s="115"/>
      <c r="G165" s="115"/>
      <c r="H165" s="115"/>
      <c r="I165" s="115"/>
      <c r="J165" s="115"/>
      <c r="K165" s="115"/>
      <c r="L165" s="115"/>
      <c r="M165" s="115"/>
      <c r="N165" s="115"/>
      <c r="O165" s="115"/>
      <c r="P165" s="115"/>
      <c r="Q165" s="115"/>
      <c r="R165" s="115"/>
      <c r="S165" s="115"/>
      <c r="T165" s="115"/>
      <c r="U165" s="115"/>
      <c r="V165" s="115"/>
      <c r="W165" s="115"/>
      <c r="X165" s="115"/>
      <c r="Y165" s="101"/>
      <c r="Z165" s="101"/>
      <c r="AA165" s="101"/>
    </row>
    <row r="166" spans="1:27" ht="16.5" customHeight="1">
      <c r="A166" s="115"/>
      <c r="B166" s="115"/>
      <c r="C166" s="115"/>
      <c r="D166" s="115"/>
      <c r="E166" s="115"/>
      <c r="F166" s="115"/>
      <c r="G166" s="115"/>
      <c r="H166" s="115"/>
      <c r="I166" s="115"/>
      <c r="J166" s="115"/>
      <c r="K166" s="115"/>
      <c r="L166" s="115"/>
      <c r="M166" s="115"/>
      <c r="N166" s="115"/>
      <c r="O166" s="115"/>
      <c r="P166" s="115"/>
      <c r="Q166" s="115"/>
      <c r="R166" s="115"/>
      <c r="S166" s="115"/>
      <c r="T166" s="115"/>
      <c r="U166" s="115"/>
      <c r="V166" s="115"/>
      <c r="W166" s="115"/>
      <c r="X166" s="115"/>
      <c r="Y166" s="101"/>
      <c r="Z166" s="101"/>
      <c r="AA166" s="101"/>
    </row>
    <row r="167" spans="1:27" ht="16.5" customHeight="1">
      <c r="A167" s="115"/>
      <c r="B167" s="115"/>
      <c r="C167" s="115"/>
      <c r="D167" s="115"/>
      <c r="E167" s="115"/>
      <c r="F167" s="115"/>
      <c r="G167" s="115"/>
      <c r="H167" s="115"/>
      <c r="I167" s="115"/>
      <c r="J167" s="115"/>
      <c r="K167" s="115"/>
      <c r="L167" s="115"/>
      <c r="M167" s="115"/>
      <c r="N167" s="115"/>
      <c r="O167" s="115"/>
      <c r="P167" s="115"/>
      <c r="Q167" s="115"/>
      <c r="R167" s="115"/>
      <c r="S167" s="115"/>
      <c r="T167" s="115"/>
      <c r="U167" s="115"/>
      <c r="V167" s="115"/>
      <c r="W167" s="115"/>
      <c r="X167" s="115"/>
      <c r="Y167" s="101"/>
      <c r="Z167" s="101"/>
      <c r="AA167" s="101"/>
    </row>
    <row r="168" spans="1:27" ht="16.5" customHeight="1">
      <c r="A168" s="115"/>
      <c r="B168" s="115"/>
      <c r="C168" s="115"/>
      <c r="D168" s="115"/>
      <c r="E168" s="115"/>
      <c r="F168" s="115"/>
      <c r="G168" s="115"/>
      <c r="H168" s="115"/>
      <c r="I168" s="115"/>
      <c r="J168" s="115"/>
      <c r="K168" s="115"/>
      <c r="L168" s="115"/>
      <c r="M168" s="115"/>
      <c r="N168" s="115"/>
      <c r="O168" s="115"/>
      <c r="P168" s="115"/>
      <c r="Q168" s="115"/>
      <c r="R168" s="115"/>
      <c r="S168" s="115"/>
      <c r="T168" s="115"/>
      <c r="U168" s="115"/>
      <c r="V168" s="115"/>
      <c r="W168" s="115"/>
      <c r="X168" s="115"/>
      <c r="Y168" s="101"/>
      <c r="Z168" s="101"/>
      <c r="AA168" s="101"/>
    </row>
    <row r="169" spans="1:27" ht="16.5" customHeight="1">
      <c r="A169" s="115"/>
      <c r="B169" s="115"/>
      <c r="C169" s="115"/>
      <c r="D169" s="115"/>
      <c r="E169" s="115"/>
      <c r="F169" s="115"/>
      <c r="G169" s="115"/>
      <c r="H169" s="115"/>
      <c r="I169" s="115"/>
      <c r="J169" s="115"/>
      <c r="K169" s="115"/>
      <c r="L169" s="115"/>
      <c r="M169" s="115"/>
      <c r="N169" s="115"/>
      <c r="O169" s="115"/>
      <c r="P169" s="115"/>
      <c r="Q169" s="115"/>
      <c r="R169" s="115"/>
      <c r="S169" s="115"/>
      <c r="T169" s="115"/>
      <c r="U169" s="115"/>
      <c r="V169" s="115"/>
      <c r="W169" s="115"/>
      <c r="X169" s="115"/>
      <c r="Y169" s="101"/>
      <c r="Z169" s="101"/>
      <c r="AA169" s="101"/>
    </row>
    <row r="170" spans="1:27" ht="16.5" customHeight="1">
      <c r="A170" s="115"/>
      <c r="B170" s="115"/>
      <c r="C170" s="115"/>
      <c r="D170" s="115"/>
      <c r="E170" s="115"/>
      <c r="F170" s="115"/>
      <c r="G170" s="115"/>
      <c r="H170" s="115"/>
      <c r="I170" s="115"/>
      <c r="J170" s="115"/>
      <c r="K170" s="115"/>
      <c r="L170" s="115"/>
      <c r="M170" s="115"/>
      <c r="N170" s="115"/>
      <c r="O170" s="115"/>
      <c r="P170" s="115"/>
      <c r="Q170" s="115"/>
      <c r="R170" s="115"/>
      <c r="S170" s="115"/>
      <c r="T170" s="115"/>
      <c r="U170" s="115"/>
      <c r="V170" s="115"/>
      <c r="W170" s="115"/>
      <c r="X170" s="115"/>
      <c r="Y170" s="101"/>
      <c r="Z170" s="101"/>
      <c r="AA170" s="101"/>
    </row>
    <row r="171" spans="1:27" ht="16.5" customHeight="1">
      <c r="A171" s="115"/>
      <c r="B171" s="115"/>
      <c r="C171" s="115"/>
      <c r="D171" s="115"/>
      <c r="E171" s="115"/>
      <c r="F171" s="115"/>
      <c r="G171" s="115"/>
      <c r="H171" s="115"/>
      <c r="I171" s="115"/>
      <c r="J171" s="115"/>
      <c r="K171" s="115"/>
      <c r="L171" s="115"/>
      <c r="M171" s="115"/>
      <c r="N171" s="115"/>
      <c r="O171" s="115"/>
      <c r="P171" s="115"/>
      <c r="Q171" s="115"/>
      <c r="R171" s="115"/>
      <c r="S171" s="115"/>
      <c r="T171" s="115"/>
      <c r="U171" s="115"/>
      <c r="V171" s="115"/>
      <c r="W171" s="115"/>
      <c r="X171" s="115"/>
      <c r="Y171" s="101"/>
      <c r="Z171" s="101"/>
      <c r="AA171" s="101"/>
    </row>
    <row r="172" spans="1:27" ht="16.5" customHeight="1">
      <c r="A172" s="115"/>
      <c r="B172" s="115"/>
      <c r="C172" s="115"/>
      <c r="D172" s="115"/>
      <c r="E172" s="115"/>
      <c r="F172" s="115"/>
      <c r="G172" s="115"/>
      <c r="H172" s="115"/>
      <c r="I172" s="115"/>
      <c r="J172" s="115"/>
      <c r="K172" s="115"/>
      <c r="L172" s="115"/>
      <c r="M172" s="115"/>
      <c r="N172" s="115"/>
      <c r="O172" s="115"/>
      <c r="P172" s="115"/>
      <c r="Q172" s="115"/>
      <c r="R172" s="115"/>
      <c r="S172" s="115"/>
      <c r="T172" s="115"/>
      <c r="U172" s="115"/>
      <c r="V172" s="115"/>
      <c r="W172" s="115"/>
      <c r="X172" s="115"/>
      <c r="Y172" s="101"/>
      <c r="Z172" s="101"/>
      <c r="AA172" s="101"/>
    </row>
    <row r="173" spans="1:27" ht="16.5" customHeight="1">
      <c r="A173" s="115"/>
      <c r="B173" s="115"/>
      <c r="C173" s="115"/>
      <c r="D173" s="115"/>
      <c r="E173" s="115"/>
      <c r="F173" s="115"/>
      <c r="G173" s="115"/>
      <c r="H173" s="115"/>
      <c r="I173" s="115"/>
      <c r="J173" s="115"/>
      <c r="K173" s="115"/>
      <c r="L173" s="115"/>
      <c r="M173" s="115"/>
      <c r="N173" s="115"/>
      <c r="O173" s="115"/>
      <c r="P173" s="115"/>
      <c r="Q173" s="115"/>
      <c r="R173" s="115"/>
      <c r="S173" s="115"/>
      <c r="T173" s="115"/>
      <c r="U173" s="115"/>
      <c r="V173" s="115"/>
      <c r="W173" s="115"/>
      <c r="X173" s="115"/>
      <c r="Y173" s="101"/>
      <c r="Z173" s="101"/>
      <c r="AA173" s="101"/>
    </row>
    <row r="174" spans="1:27" ht="16.5" customHeight="1">
      <c r="A174" s="115"/>
      <c r="B174" s="115"/>
      <c r="C174" s="115"/>
      <c r="D174" s="115"/>
      <c r="E174" s="115"/>
      <c r="F174" s="115"/>
      <c r="G174" s="115"/>
      <c r="H174" s="115"/>
      <c r="I174" s="115"/>
      <c r="J174" s="115"/>
      <c r="K174" s="115"/>
      <c r="L174" s="115"/>
      <c r="M174" s="115"/>
      <c r="N174" s="115"/>
      <c r="O174" s="115"/>
      <c r="P174" s="115"/>
      <c r="Q174" s="115"/>
      <c r="R174" s="115"/>
      <c r="S174" s="115"/>
      <c r="T174" s="115"/>
      <c r="U174" s="115"/>
      <c r="V174" s="115"/>
      <c r="W174" s="115"/>
      <c r="X174" s="115"/>
      <c r="Y174" s="101"/>
      <c r="Z174" s="101"/>
      <c r="AA174" s="101"/>
    </row>
    <row r="175" spans="1:27" ht="16.5" customHeight="1">
      <c r="A175" s="115"/>
      <c r="B175" s="115"/>
      <c r="C175" s="115"/>
      <c r="D175" s="115"/>
      <c r="E175" s="115"/>
      <c r="F175" s="115"/>
      <c r="G175" s="115"/>
      <c r="H175" s="115"/>
      <c r="I175" s="115"/>
      <c r="J175" s="115"/>
      <c r="K175" s="115"/>
      <c r="L175" s="115"/>
      <c r="M175" s="115"/>
      <c r="N175" s="115"/>
      <c r="O175" s="115"/>
      <c r="P175" s="115"/>
      <c r="Q175" s="115"/>
      <c r="R175" s="115"/>
      <c r="S175" s="115"/>
      <c r="T175" s="115"/>
      <c r="U175" s="115"/>
      <c r="V175" s="115"/>
      <c r="W175" s="115"/>
      <c r="X175" s="115"/>
      <c r="Y175" s="101"/>
      <c r="Z175" s="101"/>
      <c r="AA175" s="101"/>
    </row>
    <row r="176" spans="1:27" ht="16.5" customHeight="1">
      <c r="A176" s="115"/>
      <c r="B176" s="115"/>
      <c r="C176" s="115"/>
      <c r="D176" s="115"/>
      <c r="E176" s="115"/>
      <c r="F176" s="115"/>
      <c r="G176" s="115"/>
      <c r="H176" s="115"/>
      <c r="I176" s="115"/>
      <c r="J176" s="115"/>
      <c r="K176" s="115"/>
      <c r="L176" s="115"/>
      <c r="M176" s="115"/>
      <c r="N176" s="115"/>
      <c r="O176" s="115"/>
      <c r="P176" s="115"/>
      <c r="Q176" s="115"/>
      <c r="R176" s="115"/>
      <c r="S176" s="115"/>
      <c r="T176" s="115"/>
      <c r="U176" s="115"/>
      <c r="V176" s="115"/>
      <c r="W176" s="115"/>
      <c r="X176" s="115"/>
      <c r="Y176" s="101"/>
      <c r="Z176" s="101"/>
      <c r="AA176" s="101"/>
    </row>
    <row r="177" spans="1:27" ht="16.5" customHeight="1">
      <c r="A177" s="115"/>
      <c r="B177" s="115"/>
      <c r="C177" s="115"/>
      <c r="D177" s="115"/>
      <c r="E177" s="115"/>
      <c r="F177" s="115"/>
      <c r="G177" s="115"/>
      <c r="H177" s="115"/>
      <c r="I177" s="115"/>
      <c r="J177" s="115"/>
      <c r="K177" s="115"/>
      <c r="L177" s="115"/>
      <c r="M177" s="115"/>
      <c r="N177" s="115"/>
      <c r="O177" s="115"/>
      <c r="P177" s="115"/>
      <c r="Q177" s="115"/>
      <c r="R177" s="115"/>
      <c r="S177" s="115"/>
      <c r="T177" s="115"/>
      <c r="U177" s="115"/>
      <c r="V177" s="115"/>
      <c r="W177" s="115"/>
      <c r="X177" s="115"/>
      <c r="Y177" s="101"/>
      <c r="Z177" s="101"/>
      <c r="AA177" s="101"/>
    </row>
    <row r="178" spans="1:27" ht="16.5" customHeight="1">
      <c r="A178" s="115"/>
      <c r="B178" s="115"/>
      <c r="C178" s="115"/>
      <c r="D178" s="115"/>
      <c r="E178" s="115"/>
      <c r="F178" s="115"/>
      <c r="G178" s="115"/>
      <c r="H178" s="115"/>
      <c r="I178" s="115"/>
      <c r="J178" s="115"/>
      <c r="K178" s="115"/>
      <c r="L178" s="115"/>
      <c r="M178" s="115"/>
      <c r="N178" s="115"/>
      <c r="O178" s="115"/>
      <c r="P178" s="115"/>
      <c r="Q178" s="115"/>
      <c r="R178" s="115"/>
      <c r="S178" s="115"/>
      <c r="T178" s="115"/>
      <c r="U178" s="115"/>
      <c r="V178" s="115"/>
      <c r="W178" s="115"/>
      <c r="X178" s="115"/>
      <c r="Y178" s="101"/>
      <c r="Z178" s="101"/>
      <c r="AA178" s="101"/>
    </row>
    <row r="179" spans="1:27" ht="16.5" customHeight="1">
      <c r="A179" s="115"/>
      <c r="B179" s="115"/>
      <c r="C179" s="115"/>
      <c r="D179" s="115"/>
      <c r="E179" s="115"/>
      <c r="F179" s="115"/>
      <c r="G179" s="115"/>
      <c r="H179" s="115"/>
      <c r="I179" s="115"/>
      <c r="J179" s="115"/>
      <c r="K179" s="115"/>
      <c r="L179" s="115"/>
      <c r="M179" s="115"/>
      <c r="N179" s="115"/>
      <c r="O179" s="115"/>
      <c r="P179" s="115"/>
      <c r="Q179" s="115"/>
      <c r="R179" s="115"/>
      <c r="S179" s="115"/>
      <c r="T179" s="115"/>
      <c r="U179" s="115"/>
      <c r="V179" s="115"/>
      <c r="W179" s="115"/>
      <c r="X179" s="115"/>
      <c r="Y179" s="101"/>
      <c r="Z179" s="101"/>
      <c r="AA179" s="101"/>
    </row>
    <row r="180" spans="1:27" ht="16.5" customHeight="1">
      <c r="A180" s="115"/>
      <c r="B180" s="115"/>
      <c r="C180" s="115"/>
      <c r="D180" s="115"/>
      <c r="E180" s="115"/>
      <c r="F180" s="115"/>
      <c r="G180" s="115"/>
      <c r="H180" s="115"/>
      <c r="I180" s="115"/>
      <c r="J180" s="115"/>
      <c r="K180" s="115"/>
      <c r="L180" s="115"/>
      <c r="M180" s="115"/>
      <c r="N180" s="115"/>
      <c r="O180" s="115"/>
      <c r="P180" s="115"/>
      <c r="Q180" s="115"/>
      <c r="R180" s="115"/>
      <c r="S180" s="115"/>
      <c r="T180" s="115"/>
      <c r="U180" s="115"/>
      <c r="V180" s="115"/>
      <c r="W180" s="115"/>
      <c r="X180" s="115"/>
      <c r="Y180" s="101"/>
      <c r="Z180" s="101"/>
      <c r="AA180" s="101"/>
    </row>
    <row r="181" spans="1:27" ht="16.5" customHeight="1">
      <c r="A181" s="115"/>
      <c r="B181" s="115"/>
      <c r="C181" s="115"/>
      <c r="D181" s="115"/>
      <c r="E181" s="115"/>
      <c r="F181" s="115"/>
      <c r="G181" s="115"/>
      <c r="H181" s="115"/>
      <c r="I181" s="115"/>
      <c r="J181" s="115"/>
      <c r="K181" s="115"/>
      <c r="L181" s="115"/>
      <c r="M181" s="115"/>
      <c r="N181" s="115"/>
      <c r="O181" s="115"/>
      <c r="P181" s="115"/>
      <c r="Q181" s="115"/>
      <c r="R181" s="115"/>
      <c r="S181" s="115"/>
      <c r="T181" s="115"/>
      <c r="U181" s="115"/>
      <c r="V181" s="115"/>
      <c r="W181" s="115"/>
      <c r="X181" s="115"/>
      <c r="Y181" s="101"/>
      <c r="Z181" s="101"/>
      <c r="AA181" s="101"/>
    </row>
    <row r="182" spans="1:27" ht="16.5" customHeight="1">
      <c r="A182" s="115"/>
      <c r="B182" s="115"/>
      <c r="C182" s="115"/>
      <c r="D182" s="115"/>
      <c r="E182" s="115"/>
      <c r="F182" s="115"/>
      <c r="G182" s="115"/>
      <c r="H182" s="115"/>
      <c r="I182" s="115"/>
      <c r="J182" s="115"/>
      <c r="K182" s="115"/>
      <c r="L182" s="115"/>
      <c r="M182" s="115"/>
      <c r="N182" s="115"/>
      <c r="O182" s="115"/>
      <c r="P182" s="115"/>
      <c r="Q182" s="115"/>
      <c r="R182" s="115"/>
      <c r="S182" s="115"/>
      <c r="T182" s="115"/>
      <c r="U182" s="115"/>
      <c r="V182" s="115"/>
      <c r="W182" s="115"/>
      <c r="X182" s="115"/>
      <c r="Y182" s="101"/>
      <c r="Z182" s="101"/>
      <c r="AA182" s="101"/>
    </row>
    <row r="183" spans="1:27" ht="16.5" customHeight="1">
      <c r="A183" s="115"/>
      <c r="B183" s="115"/>
      <c r="C183" s="115"/>
      <c r="D183" s="115"/>
      <c r="E183" s="115"/>
      <c r="F183" s="115"/>
      <c r="G183" s="115"/>
      <c r="H183" s="115"/>
      <c r="I183" s="115"/>
      <c r="J183" s="115"/>
      <c r="K183" s="115"/>
      <c r="L183" s="115"/>
      <c r="M183" s="115"/>
      <c r="N183" s="115"/>
      <c r="O183" s="115"/>
      <c r="P183" s="115"/>
      <c r="Q183" s="115"/>
      <c r="R183" s="115"/>
      <c r="S183" s="115"/>
      <c r="T183" s="115"/>
      <c r="U183" s="115"/>
      <c r="V183" s="115"/>
      <c r="W183" s="115"/>
      <c r="X183" s="115"/>
      <c r="Y183" s="101"/>
      <c r="Z183" s="101"/>
      <c r="AA183" s="101"/>
    </row>
    <row r="184" spans="1:27" ht="16.5" customHeight="1">
      <c r="A184" s="115"/>
      <c r="B184" s="115"/>
      <c r="C184" s="115"/>
      <c r="D184" s="115"/>
      <c r="E184" s="115"/>
      <c r="F184" s="115"/>
      <c r="G184" s="115"/>
      <c r="H184" s="115"/>
      <c r="I184" s="115"/>
      <c r="J184" s="115"/>
      <c r="K184" s="115"/>
      <c r="L184" s="115"/>
      <c r="M184" s="115"/>
      <c r="N184" s="115"/>
      <c r="O184" s="115"/>
      <c r="P184" s="115"/>
      <c r="Q184" s="115"/>
      <c r="R184" s="115"/>
      <c r="S184" s="115"/>
      <c r="T184" s="115"/>
      <c r="U184" s="115"/>
      <c r="V184" s="115"/>
      <c r="W184" s="115"/>
      <c r="X184" s="115"/>
      <c r="Y184" s="101"/>
      <c r="Z184" s="101"/>
      <c r="AA184" s="101"/>
    </row>
    <row r="185" spans="1:27" ht="16.5" customHeight="1">
      <c r="A185" s="115"/>
      <c r="B185" s="115"/>
      <c r="C185" s="115"/>
      <c r="D185" s="115"/>
      <c r="E185" s="115"/>
      <c r="F185" s="115"/>
      <c r="G185" s="115"/>
      <c r="H185" s="115"/>
      <c r="I185" s="115"/>
      <c r="J185" s="115"/>
      <c r="K185" s="115"/>
      <c r="L185" s="115"/>
      <c r="M185" s="115"/>
      <c r="N185" s="115"/>
      <c r="O185" s="115"/>
      <c r="P185" s="115"/>
      <c r="Q185" s="115"/>
      <c r="R185" s="115"/>
      <c r="S185" s="115"/>
      <c r="T185" s="115"/>
      <c r="U185" s="115"/>
      <c r="V185" s="115"/>
      <c r="W185" s="115"/>
      <c r="X185" s="115"/>
      <c r="Y185" s="101"/>
      <c r="Z185" s="101"/>
      <c r="AA185" s="101"/>
    </row>
    <row r="186" spans="1:27" ht="16.5" customHeight="1">
      <c r="A186" s="115"/>
      <c r="B186" s="115"/>
      <c r="C186" s="115"/>
      <c r="D186" s="115"/>
      <c r="E186" s="115"/>
      <c r="F186" s="115"/>
      <c r="G186" s="115"/>
      <c r="H186" s="115"/>
      <c r="I186" s="115"/>
      <c r="J186" s="115"/>
      <c r="K186" s="115"/>
      <c r="L186" s="115"/>
      <c r="M186" s="115"/>
      <c r="N186" s="115"/>
      <c r="O186" s="115"/>
      <c r="P186" s="115"/>
      <c r="Q186" s="115"/>
      <c r="R186" s="115"/>
      <c r="S186" s="115"/>
      <c r="T186" s="115"/>
      <c r="U186" s="115"/>
      <c r="V186" s="115"/>
      <c r="W186" s="115"/>
      <c r="X186" s="115"/>
      <c r="Y186" s="101"/>
      <c r="Z186" s="101"/>
      <c r="AA186" s="101"/>
    </row>
    <row r="187" spans="1:27" ht="16.5" customHeight="1">
      <c r="A187" s="115"/>
      <c r="B187" s="115"/>
      <c r="C187" s="115"/>
      <c r="D187" s="115"/>
      <c r="E187" s="115"/>
      <c r="F187" s="115"/>
      <c r="G187" s="115"/>
      <c r="H187" s="115"/>
      <c r="I187" s="115"/>
      <c r="J187" s="115"/>
      <c r="K187" s="115"/>
      <c r="L187" s="115"/>
      <c r="M187" s="115"/>
      <c r="N187" s="115"/>
      <c r="O187" s="115"/>
      <c r="P187" s="115"/>
      <c r="Q187" s="115"/>
      <c r="R187" s="115"/>
      <c r="S187" s="115"/>
      <c r="T187" s="115"/>
      <c r="U187" s="115"/>
      <c r="V187" s="115"/>
      <c r="W187" s="115"/>
      <c r="X187" s="115"/>
      <c r="Y187" s="101"/>
      <c r="Z187" s="101"/>
      <c r="AA187" s="101"/>
    </row>
    <row r="188" spans="1:27" ht="16.5" customHeight="1">
      <c r="A188" s="115"/>
      <c r="B188" s="115"/>
      <c r="C188" s="115"/>
      <c r="D188" s="115"/>
      <c r="E188" s="115"/>
      <c r="F188" s="115"/>
      <c r="G188" s="115"/>
      <c r="H188" s="115"/>
      <c r="I188" s="115"/>
      <c r="J188" s="115"/>
      <c r="K188" s="115"/>
      <c r="L188" s="115"/>
      <c r="M188" s="115"/>
      <c r="N188" s="115"/>
      <c r="O188" s="115"/>
      <c r="P188" s="115"/>
      <c r="Q188" s="115"/>
      <c r="R188" s="115"/>
      <c r="S188" s="115"/>
      <c r="T188" s="115"/>
      <c r="U188" s="115"/>
      <c r="V188" s="115"/>
      <c r="W188" s="115"/>
      <c r="X188" s="115"/>
      <c r="Y188" s="101"/>
      <c r="Z188" s="101"/>
      <c r="AA188" s="101"/>
    </row>
    <row r="189" spans="1:27" ht="16.5" customHeight="1">
      <c r="A189" s="115"/>
      <c r="B189" s="115"/>
      <c r="C189" s="115"/>
      <c r="D189" s="115"/>
      <c r="E189" s="115"/>
      <c r="F189" s="115"/>
      <c r="G189" s="115"/>
      <c r="H189" s="115"/>
      <c r="I189" s="115"/>
      <c r="J189" s="115"/>
      <c r="K189" s="115"/>
      <c r="L189" s="115"/>
      <c r="M189" s="115"/>
      <c r="N189" s="115"/>
      <c r="O189" s="115"/>
      <c r="P189" s="115"/>
      <c r="Q189" s="115"/>
      <c r="R189" s="115"/>
      <c r="S189" s="115"/>
      <c r="T189" s="115"/>
      <c r="U189" s="115"/>
      <c r="V189" s="115"/>
      <c r="W189" s="115"/>
      <c r="X189" s="115"/>
      <c r="Y189" s="101"/>
      <c r="Z189" s="101"/>
      <c r="AA189" s="101"/>
    </row>
    <row r="190" spans="1:27" ht="16.5" customHeight="1">
      <c r="A190" s="115"/>
      <c r="B190" s="115"/>
      <c r="C190" s="115"/>
      <c r="D190" s="115"/>
      <c r="E190" s="115"/>
      <c r="F190" s="115"/>
      <c r="G190" s="115"/>
      <c r="H190" s="115"/>
      <c r="I190" s="115"/>
      <c r="J190" s="115"/>
      <c r="K190" s="115"/>
      <c r="L190" s="115"/>
      <c r="M190" s="115"/>
      <c r="N190" s="115"/>
      <c r="O190" s="115"/>
      <c r="P190" s="115"/>
      <c r="Q190" s="115"/>
      <c r="R190" s="115"/>
      <c r="S190" s="115"/>
      <c r="T190" s="115"/>
      <c r="U190" s="115"/>
      <c r="V190" s="115"/>
      <c r="W190" s="115"/>
      <c r="X190" s="115"/>
      <c r="Y190" s="101"/>
      <c r="Z190" s="101"/>
      <c r="AA190" s="101"/>
    </row>
    <row r="191" spans="1:27" ht="16.5" customHeight="1">
      <c r="A191" s="115"/>
      <c r="B191" s="115"/>
      <c r="C191" s="115"/>
      <c r="D191" s="115"/>
      <c r="E191" s="115"/>
      <c r="F191" s="115"/>
      <c r="G191" s="115"/>
      <c r="H191" s="115"/>
      <c r="I191" s="115"/>
      <c r="J191" s="115"/>
      <c r="K191" s="115"/>
      <c r="L191" s="115"/>
      <c r="M191" s="115"/>
      <c r="N191" s="115"/>
      <c r="O191" s="115"/>
      <c r="P191" s="115"/>
      <c r="Q191" s="115"/>
      <c r="R191" s="115"/>
      <c r="S191" s="115"/>
      <c r="T191" s="115"/>
      <c r="U191" s="115"/>
      <c r="V191" s="115"/>
      <c r="W191" s="115"/>
      <c r="X191" s="115"/>
      <c r="Y191" s="101"/>
      <c r="Z191" s="101"/>
      <c r="AA191" s="101"/>
    </row>
    <row r="192" spans="1:27" ht="16.5" customHeight="1">
      <c r="A192" s="115"/>
      <c r="B192" s="115"/>
      <c r="C192" s="115"/>
      <c r="D192" s="115"/>
      <c r="E192" s="115"/>
      <c r="F192" s="115"/>
      <c r="G192" s="115"/>
      <c r="H192" s="115"/>
      <c r="I192" s="115"/>
      <c r="J192" s="115"/>
      <c r="K192" s="115"/>
      <c r="L192" s="115"/>
      <c r="M192" s="115"/>
      <c r="N192" s="115"/>
      <c r="O192" s="115"/>
      <c r="P192" s="115"/>
      <c r="Q192" s="115"/>
      <c r="R192" s="115"/>
      <c r="S192" s="115"/>
      <c r="T192" s="115"/>
      <c r="U192" s="115"/>
      <c r="V192" s="115"/>
      <c r="W192" s="115"/>
      <c r="X192" s="115"/>
      <c r="Y192" s="101"/>
      <c r="Z192" s="101"/>
      <c r="AA192" s="101"/>
    </row>
    <row r="193" spans="1:27" ht="16.5" customHeight="1">
      <c r="A193" s="115"/>
      <c r="B193" s="115"/>
      <c r="C193" s="115"/>
      <c r="D193" s="115"/>
      <c r="E193" s="115"/>
      <c r="F193" s="115"/>
      <c r="G193" s="115"/>
      <c r="H193" s="115"/>
      <c r="I193" s="115"/>
      <c r="J193" s="115"/>
      <c r="K193" s="115"/>
      <c r="L193" s="115"/>
      <c r="M193" s="115"/>
      <c r="N193" s="115"/>
      <c r="O193" s="115"/>
      <c r="P193" s="115"/>
      <c r="Q193" s="115"/>
      <c r="R193" s="115"/>
      <c r="S193" s="115"/>
      <c r="T193" s="115"/>
      <c r="U193" s="115"/>
      <c r="V193" s="115"/>
      <c r="W193" s="115"/>
      <c r="X193" s="115"/>
      <c r="Y193" s="101"/>
      <c r="Z193" s="101"/>
      <c r="AA193" s="101"/>
    </row>
    <row r="194" spans="1:27" ht="16.5" customHeight="1">
      <c r="A194" s="115"/>
      <c r="B194" s="115"/>
      <c r="C194" s="115"/>
      <c r="D194" s="115"/>
      <c r="E194" s="115"/>
      <c r="F194" s="115"/>
      <c r="G194" s="115"/>
      <c r="H194" s="115"/>
      <c r="I194" s="115"/>
      <c r="J194" s="115"/>
      <c r="K194" s="115"/>
      <c r="L194" s="115"/>
      <c r="M194" s="115"/>
      <c r="N194" s="115"/>
      <c r="O194" s="115"/>
      <c r="P194" s="115"/>
      <c r="Q194" s="115"/>
      <c r="R194" s="115"/>
      <c r="S194" s="115"/>
      <c r="T194" s="115"/>
      <c r="U194" s="115"/>
      <c r="V194" s="115"/>
      <c r="W194" s="115"/>
      <c r="X194" s="115"/>
      <c r="Y194" s="101"/>
      <c r="Z194" s="101"/>
      <c r="AA194" s="101"/>
    </row>
    <row r="195" spans="1:27" ht="16.5" customHeight="1">
      <c r="A195" s="115"/>
      <c r="B195" s="115"/>
      <c r="C195" s="115"/>
      <c r="D195" s="115"/>
      <c r="E195" s="115"/>
      <c r="F195" s="115"/>
      <c r="G195" s="115"/>
      <c r="H195" s="115"/>
      <c r="I195" s="115"/>
      <c r="J195" s="115"/>
      <c r="K195" s="115"/>
      <c r="L195" s="115"/>
      <c r="M195" s="115"/>
      <c r="N195" s="115"/>
      <c r="O195" s="115"/>
      <c r="P195" s="115"/>
      <c r="Q195" s="115"/>
      <c r="R195" s="115"/>
      <c r="S195" s="115"/>
      <c r="T195" s="115"/>
      <c r="U195" s="115"/>
      <c r="V195" s="115"/>
      <c r="W195" s="115"/>
      <c r="X195" s="115"/>
      <c r="Y195" s="101"/>
      <c r="Z195" s="101"/>
      <c r="AA195" s="101"/>
    </row>
    <row r="196" spans="1:27" ht="16.5" customHeight="1">
      <c r="A196" s="115"/>
      <c r="B196" s="115"/>
      <c r="C196" s="115"/>
      <c r="D196" s="115"/>
      <c r="E196" s="115"/>
      <c r="F196" s="115"/>
      <c r="G196" s="115"/>
      <c r="H196" s="115"/>
      <c r="I196" s="115"/>
      <c r="J196" s="115"/>
      <c r="K196" s="115"/>
      <c r="L196" s="115"/>
      <c r="M196" s="115"/>
      <c r="N196" s="115"/>
      <c r="O196" s="115"/>
      <c r="P196" s="115"/>
      <c r="Q196" s="115"/>
      <c r="R196" s="115"/>
      <c r="S196" s="115"/>
      <c r="T196" s="115"/>
      <c r="U196" s="115"/>
      <c r="V196" s="115"/>
      <c r="W196" s="115"/>
      <c r="X196" s="115"/>
      <c r="Y196" s="101"/>
      <c r="Z196" s="101"/>
      <c r="AA196" s="101"/>
    </row>
    <row r="197" spans="1:27" ht="16.5" customHeight="1">
      <c r="A197" s="115"/>
      <c r="B197" s="115"/>
      <c r="C197" s="115"/>
      <c r="D197" s="115"/>
      <c r="E197" s="115"/>
      <c r="F197" s="115"/>
      <c r="G197" s="115"/>
      <c r="H197" s="115"/>
      <c r="I197" s="115"/>
      <c r="J197" s="115"/>
      <c r="K197" s="115"/>
      <c r="L197" s="115"/>
      <c r="M197" s="115"/>
      <c r="N197" s="115"/>
      <c r="O197" s="115"/>
      <c r="P197" s="115"/>
      <c r="Q197" s="115"/>
      <c r="R197" s="115"/>
      <c r="S197" s="115"/>
      <c r="T197" s="115"/>
      <c r="U197" s="115"/>
      <c r="V197" s="115"/>
      <c r="W197" s="115"/>
      <c r="X197" s="115"/>
      <c r="Y197" s="101"/>
      <c r="Z197" s="101"/>
      <c r="AA197" s="101"/>
    </row>
    <row r="198" spans="1:27" ht="16.5" customHeight="1">
      <c r="A198" s="115"/>
      <c r="B198" s="115"/>
      <c r="C198" s="115"/>
      <c r="D198" s="115"/>
      <c r="E198" s="115"/>
      <c r="F198" s="115"/>
      <c r="G198" s="115"/>
      <c r="H198" s="115"/>
      <c r="I198" s="115"/>
      <c r="J198" s="115"/>
      <c r="K198" s="115"/>
      <c r="L198" s="115"/>
      <c r="M198" s="115"/>
      <c r="N198" s="115"/>
      <c r="O198" s="115"/>
      <c r="P198" s="115"/>
      <c r="Q198" s="115"/>
      <c r="R198" s="115"/>
      <c r="S198" s="115"/>
      <c r="T198" s="115"/>
      <c r="U198" s="115"/>
      <c r="V198" s="115"/>
      <c r="W198" s="115"/>
      <c r="X198" s="115"/>
      <c r="Y198" s="101"/>
      <c r="Z198" s="101"/>
      <c r="AA198" s="101"/>
    </row>
    <row r="199" spans="1:27" ht="16.5" customHeight="1">
      <c r="A199" s="115"/>
      <c r="B199" s="115"/>
      <c r="C199" s="115"/>
      <c r="D199" s="115"/>
      <c r="E199" s="115"/>
      <c r="F199" s="115"/>
      <c r="G199" s="115"/>
      <c r="H199" s="115"/>
      <c r="I199" s="115"/>
      <c r="J199" s="115"/>
      <c r="K199" s="115"/>
      <c r="L199" s="115"/>
      <c r="M199" s="115"/>
      <c r="N199" s="115"/>
      <c r="O199" s="115"/>
      <c r="P199" s="115"/>
      <c r="Q199" s="115"/>
      <c r="R199" s="115"/>
      <c r="S199" s="115"/>
      <c r="T199" s="115"/>
      <c r="U199" s="115"/>
      <c r="V199" s="115"/>
      <c r="W199" s="115"/>
      <c r="X199" s="115"/>
      <c r="Y199" s="101"/>
      <c r="Z199" s="101"/>
      <c r="AA199" s="101"/>
    </row>
    <row r="200" spans="1:27" ht="16.5" customHeight="1">
      <c r="A200" s="115"/>
      <c r="B200" s="115"/>
      <c r="C200" s="115"/>
      <c r="D200" s="115"/>
      <c r="E200" s="115"/>
      <c r="F200" s="115"/>
      <c r="G200" s="115"/>
      <c r="H200" s="115"/>
      <c r="I200" s="115"/>
      <c r="J200" s="115"/>
      <c r="K200" s="115"/>
      <c r="L200" s="115"/>
      <c r="M200" s="115"/>
      <c r="N200" s="115"/>
      <c r="O200" s="115"/>
      <c r="P200" s="115"/>
      <c r="Q200" s="115"/>
      <c r="R200" s="115"/>
      <c r="S200" s="115"/>
      <c r="T200" s="115"/>
      <c r="U200" s="115"/>
      <c r="V200" s="115"/>
      <c r="W200" s="115"/>
      <c r="X200" s="115"/>
      <c r="Y200" s="101"/>
      <c r="Z200" s="101"/>
      <c r="AA200" s="101"/>
    </row>
    <row r="201" spans="1:27" ht="16.5" customHeight="1">
      <c r="A201" s="115"/>
      <c r="B201" s="115"/>
      <c r="C201" s="115"/>
      <c r="D201" s="115"/>
      <c r="E201" s="115"/>
      <c r="F201" s="115"/>
      <c r="G201" s="115"/>
      <c r="H201" s="115"/>
      <c r="I201" s="115"/>
      <c r="J201" s="115"/>
      <c r="K201" s="115"/>
      <c r="L201" s="115"/>
      <c r="M201" s="115"/>
      <c r="N201" s="115"/>
      <c r="O201" s="115"/>
      <c r="P201" s="115"/>
      <c r="Q201" s="115"/>
      <c r="R201" s="115"/>
      <c r="S201" s="115"/>
      <c r="T201" s="115"/>
      <c r="U201" s="115"/>
      <c r="V201" s="115"/>
      <c r="W201" s="115"/>
      <c r="X201" s="115"/>
      <c r="Y201" s="101"/>
      <c r="Z201" s="101"/>
      <c r="AA201" s="101"/>
    </row>
    <row r="202" spans="1:27" ht="16.5" customHeight="1">
      <c r="A202" s="115"/>
      <c r="B202" s="115"/>
      <c r="C202" s="115"/>
      <c r="D202" s="115"/>
      <c r="E202" s="115"/>
      <c r="F202" s="115"/>
      <c r="G202" s="115"/>
      <c r="H202" s="115"/>
      <c r="I202" s="115"/>
      <c r="J202" s="115"/>
      <c r="K202" s="115"/>
      <c r="L202" s="115"/>
      <c r="M202" s="115"/>
      <c r="N202" s="115"/>
      <c r="O202" s="115"/>
      <c r="P202" s="115"/>
      <c r="Q202" s="115"/>
      <c r="R202" s="115"/>
      <c r="S202" s="115"/>
      <c r="T202" s="115"/>
      <c r="U202" s="115"/>
      <c r="V202" s="115"/>
      <c r="W202" s="115"/>
      <c r="X202" s="115"/>
      <c r="Y202" s="101"/>
      <c r="Z202" s="101"/>
      <c r="AA202" s="101"/>
    </row>
    <row r="203" spans="1:27" ht="16.5" customHeight="1">
      <c r="A203" s="115"/>
      <c r="B203" s="115"/>
      <c r="C203" s="115"/>
      <c r="D203" s="115"/>
      <c r="E203" s="115"/>
      <c r="F203" s="115"/>
      <c r="G203" s="115"/>
      <c r="H203" s="115"/>
      <c r="I203" s="115"/>
      <c r="J203" s="115"/>
      <c r="K203" s="115"/>
      <c r="L203" s="115"/>
      <c r="M203" s="115"/>
      <c r="N203" s="115"/>
      <c r="O203" s="115"/>
      <c r="P203" s="115"/>
      <c r="Q203" s="115"/>
      <c r="R203" s="115"/>
      <c r="S203" s="115"/>
      <c r="T203" s="115"/>
      <c r="U203" s="115"/>
      <c r="V203" s="115"/>
      <c r="W203" s="115"/>
      <c r="X203" s="115"/>
      <c r="Y203" s="101"/>
      <c r="Z203" s="101"/>
      <c r="AA203" s="101"/>
    </row>
    <row r="204" spans="1:27" ht="16.5" customHeight="1">
      <c r="A204" s="115"/>
      <c r="B204" s="115"/>
      <c r="C204" s="115"/>
      <c r="D204" s="115"/>
      <c r="E204" s="115"/>
      <c r="F204" s="115"/>
      <c r="G204" s="115"/>
      <c r="H204" s="115"/>
      <c r="I204" s="115"/>
      <c r="J204" s="115"/>
      <c r="K204" s="115"/>
      <c r="L204" s="115"/>
      <c r="M204" s="115"/>
      <c r="N204" s="115"/>
      <c r="O204" s="115"/>
      <c r="P204" s="115"/>
      <c r="Q204" s="115"/>
      <c r="R204" s="115"/>
      <c r="S204" s="115"/>
      <c r="T204" s="115"/>
      <c r="U204" s="115"/>
      <c r="V204" s="115"/>
      <c r="W204" s="115"/>
      <c r="X204" s="115"/>
      <c r="Y204" s="101"/>
      <c r="Z204" s="101"/>
      <c r="AA204" s="101"/>
    </row>
    <row r="205" spans="1:27" ht="16.5" customHeight="1">
      <c r="A205" s="115"/>
      <c r="B205" s="115"/>
      <c r="C205" s="115"/>
      <c r="D205" s="115"/>
      <c r="E205" s="115"/>
      <c r="F205" s="115"/>
      <c r="G205" s="115"/>
      <c r="H205" s="115"/>
      <c r="I205" s="115"/>
      <c r="J205" s="115"/>
      <c r="K205" s="115"/>
      <c r="L205" s="115"/>
      <c r="M205" s="115"/>
      <c r="N205" s="115"/>
      <c r="O205" s="115"/>
      <c r="P205" s="115"/>
      <c r="Q205" s="115"/>
      <c r="R205" s="115"/>
      <c r="S205" s="115"/>
      <c r="T205" s="115"/>
      <c r="U205" s="115"/>
      <c r="V205" s="115"/>
      <c r="W205" s="115"/>
      <c r="X205" s="115"/>
      <c r="Y205" s="101"/>
      <c r="Z205" s="101"/>
      <c r="AA205" s="101"/>
    </row>
    <row r="206" spans="1:27" ht="16.5" customHeight="1">
      <c r="A206" s="115"/>
      <c r="B206" s="115"/>
      <c r="C206" s="115"/>
      <c r="D206" s="115"/>
      <c r="E206" s="115"/>
      <c r="F206" s="115"/>
      <c r="G206" s="115"/>
      <c r="H206" s="115"/>
      <c r="I206" s="115"/>
      <c r="J206" s="115"/>
      <c r="K206" s="115"/>
      <c r="L206" s="115"/>
      <c r="M206" s="115"/>
      <c r="N206" s="115"/>
      <c r="O206" s="115"/>
      <c r="P206" s="115"/>
      <c r="Q206" s="115"/>
      <c r="R206" s="115"/>
      <c r="S206" s="115"/>
      <c r="T206" s="115"/>
      <c r="U206" s="115"/>
      <c r="V206" s="115"/>
      <c r="W206" s="115"/>
      <c r="X206" s="115"/>
      <c r="Y206" s="101"/>
      <c r="Z206" s="101"/>
      <c r="AA206" s="101"/>
    </row>
    <row r="207" spans="1:27" ht="16.5" customHeight="1">
      <c r="A207" s="115"/>
      <c r="B207" s="115"/>
      <c r="C207" s="115"/>
      <c r="D207" s="115"/>
      <c r="E207" s="115"/>
      <c r="F207" s="115"/>
      <c r="G207" s="115"/>
      <c r="H207" s="115"/>
      <c r="I207" s="115"/>
      <c r="J207" s="115"/>
      <c r="K207" s="115"/>
      <c r="L207" s="115"/>
      <c r="M207" s="115"/>
      <c r="N207" s="115"/>
      <c r="O207" s="115"/>
      <c r="P207" s="115"/>
      <c r="Q207" s="115"/>
      <c r="R207" s="115"/>
      <c r="S207" s="115"/>
      <c r="T207" s="115"/>
      <c r="U207" s="115"/>
      <c r="V207" s="115"/>
      <c r="W207" s="115"/>
      <c r="X207" s="115"/>
      <c r="Y207" s="101"/>
      <c r="Z207" s="101"/>
      <c r="AA207" s="101"/>
    </row>
    <row r="208" spans="1:27" ht="16.5" customHeight="1">
      <c r="A208" s="115"/>
      <c r="B208" s="115"/>
      <c r="C208" s="115"/>
      <c r="D208" s="115"/>
      <c r="E208" s="115"/>
      <c r="F208" s="115"/>
      <c r="G208" s="115"/>
      <c r="H208" s="115"/>
      <c r="I208" s="115"/>
      <c r="J208" s="115"/>
      <c r="K208" s="115"/>
      <c r="L208" s="115"/>
      <c r="M208" s="115"/>
      <c r="N208" s="115"/>
      <c r="O208" s="115"/>
      <c r="P208" s="115"/>
      <c r="Q208" s="115"/>
      <c r="R208" s="115"/>
      <c r="S208" s="115"/>
      <c r="T208" s="115"/>
      <c r="U208" s="115"/>
      <c r="V208" s="115"/>
      <c r="W208" s="115"/>
      <c r="X208" s="115"/>
      <c r="Y208" s="101"/>
      <c r="Z208" s="101"/>
      <c r="AA208" s="101"/>
    </row>
    <row r="209" spans="1:27" ht="16.5" customHeight="1">
      <c r="A209" s="115"/>
      <c r="B209" s="115"/>
      <c r="C209" s="115"/>
      <c r="D209" s="115"/>
      <c r="E209" s="115"/>
      <c r="F209" s="115"/>
      <c r="G209" s="115"/>
      <c r="H209" s="115"/>
      <c r="I209" s="115"/>
      <c r="J209" s="115"/>
      <c r="K209" s="115"/>
      <c r="L209" s="115"/>
      <c r="M209" s="115"/>
      <c r="N209" s="115"/>
      <c r="O209" s="115"/>
      <c r="P209" s="115"/>
      <c r="Q209" s="115"/>
      <c r="R209" s="115"/>
      <c r="S209" s="115"/>
      <c r="T209" s="115"/>
      <c r="U209" s="115"/>
      <c r="V209" s="115"/>
      <c r="W209" s="115"/>
      <c r="X209" s="115"/>
      <c r="Y209" s="101"/>
      <c r="Z209" s="101"/>
      <c r="AA209" s="101"/>
    </row>
    <row r="210" spans="1:27" ht="16.5" customHeight="1">
      <c r="A210" s="115"/>
      <c r="B210" s="115"/>
      <c r="C210" s="115"/>
      <c r="D210" s="115"/>
      <c r="E210" s="115"/>
      <c r="F210" s="115"/>
      <c r="G210" s="115"/>
      <c r="H210" s="115"/>
      <c r="I210" s="115"/>
      <c r="J210" s="115"/>
      <c r="K210" s="115"/>
      <c r="L210" s="115"/>
      <c r="M210" s="115"/>
      <c r="N210" s="115"/>
      <c r="O210" s="115"/>
      <c r="P210" s="115"/>
      <c r="Q210" s="115"/>
      <c r="R210" s="115"/>
      <c r="S210" s="115"/>
      <c r="T210" s="115"/>
      <c r="U210" s="115"/>
      <c r="V210" s="115"/>
      <c r="W210" s="115"/>
      <c r="X210" s="115"/>
      <c r="Y210" s="101"/>
      <c r="Z210" s="101"/>
      <c r="AA210" s="101"/>
    </row>
    <row r="211" spans="1:27" ht="16.5" customHeight="1">
      <c r="A211" s="115"/>
      <c r="B211" s="115"/>
      <c r="C211" s="115"/>
      <c r="D211" s="115"/>
      <c r="E211" s="115"/>
      <c r="F211" s="115"/>
      <c r="G211" s="115"/>
      <c r="H211" s="115"/>
      <c r="I211" s="115"/>
      <c r="J211" s="115"/>
      <c r="K211" s="115"/>
      <c r="L211" s="115"/>
      <c r="M211" s="115"/>
      <c r="N211" s="115"/>
      <c r="O211" s="115"/>
      <c r="P211" s="115"/>
      <c r="Q211" s="115"/>
      <c r="R211" s="115"/>
      <c r="S211" s="115"/>
      <c r="T211" s="115"/>
      <c r="U211" s="115"/>
      <c r="V211" s="115"/>
      <c r="W211" s="115"/>
      <c r="X211" s="115"/>
      <c r="Y211" s="101"/>
      <c r="Z211" s="101"/>
      <c r="AA211" s="101"/>
    </row>
    <row r="212" spans="1:27" ht="16.5" customHeight="1">
      <c r="A212" s="115"/>
      <c r="B212" s="115"/>
      <c r="C212" s="115"/>
      <c r="D212" s="115"/>
      <c r="E212" s="115"/>
      <c r="F212" s="115"/>
      <c r="G212" s="115"/>
      <c r="H212" s="115"/>
      <c r="I212" s="115"/>
      <c r="J212" s="115"/>
      <c r="K212" s="115"/>
      <c r="L212" s="115"/>
      <c r="M212" s="115"/>
      <c r="N212" s="115"/>
      <c r="O212" s="115"/>
      <c r="P212" s="115"/>
      <c r="Q212" s="115"/>
      <c r="R212" s="115"/>
      <c r="S212" s="115"/>
      <c r="T212" s="115"/>
      <c r="U212" s="115"/>
      <c r="V212" s="115"/>
      <c r="W212" s="115"/>
      <c r="X212" s="115"/>
      <c r="Y212" s="101"/>
      <c r="Z212" s="101"/>
      <c r="AA212" s="101"/>
    </row>
    <row r="213" spans="1:27" ht="16.5" customHeight="1">
      <c r="A213" s="115"/>
      <c r="B213" s="115"/>
      <c r="C213" s="115"/>
      <c r="D213" s="115"/>
      <c r="E213" s="115"/>
      <c r="F213" s="115"/>
      <c r="G213" s="115"/>
      <c r="H213" s="115"/>
      <c r="I213" s="115"/>
      <c r="J213" s="115"/>
      <c r="K213" s="115"/>
      <c r="L213" s="115"/>
      <c r="M213" s="115"/>
      <c r="N213" s="115"/>
      <c r="O213" s="115"/>
      <c r="P213" s="115"/>
      <c r="Q213" s="115"/>
      <c r="R213" s="115"/>
      <c r="S213" s="115"/>
      <c r="T213" s="115"/>
      <c r="U213" s="115"/>
      <c r="V213" s="115"/>
      <c r="W213" s="115"/>
      <c r="X213" s="115"/>
      <c r="Y213" s="101"/>
      <c r="Z213" s="101"/>
      <c r="AA213" s="101"/>
    </row>
    <row r="214" spans="1:27" ht="16.5" customHeight="1">
      <c r="A214" s="115"/>
      <c r="B214" s="115"/>
      <c r="C214" s="115"/>
      <c r="D214" s="115"/>
      <c r="E214" s="115"/>
      <c r="F214" s="115"/>
      <c r="G214" s="115"/>
      <c r="H214" s="115"/>
      <c r="I214" s="115"/>
      <c r="J214" s="115"/>
      <c r="K214" s="115"/>
      <c r="L214" s="115"/>
      <c r="M214" s="115"/>
      <c r="N214" s="115"/>
      <c r="O214" s="115"/>
      <c r="P214" s="115"/>
      <c r="Q214" s="115"/>
      <c r="R214" s="115"/>
      <c r="S214" s="115"/>
      <c r="T214" s="115"/>
      <c r="U214" s="115"/>
      <c r="V214" s="115"/>
      <c r="W214" s="115"/>
      <c r="X214" s="115"/>
      <c r="Y214" s="101"/>
      <c r="Z214" s="101"/>
      <c r="AA214" s="101"/>
    </row>
    <row r="215" spans="1:27" ht="15.75" customHeight="1">
      <c r="A215" s="101"/>
      <c r="B215" s="101"/>
      <c r="C215" s="101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  <c r="AA215" s="101"/>
    </row>
    <row r="216" spans="1:27" ht="15.75" customHeight="1">
      <c r="A216" s="101"/>
      <c r="B216" s="101"/>
      <c r="C216" s="101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  <c r="AA216" s="101"/>
    </row>
    <row r="217" spans="1:27" ht="15.75" customHeight="1">
      <c r="A217" s="101"/>
      <c r="B217" s="101"/>
      <c r="C217" s="101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  <c r="AA217" s="101"/>
    </row>
    <row r="218" spans="1:27" ht="15.75" customHeight="1">
      <c r="A218" s="101"/>
      <c r="B218" s="101"/>
      <c r="C218" s="101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  <c r="AA218" s="101"/>
    </row>
    <row r="219" spans="1:27" ht="15.75" customHeight="1">
      <c r="A219" s="101"/>
      <c r="B219" s="101"/>
      <c r="C219" s="101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  <c r="AA219" s="101"/>
    </row>
    <row r="220" spans="1:27" ht="15.75" customHeight="1">
      <c r="A220" s="101"/>
      <c r="B220" s="101"/>
      <c r="C220" s="101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  <c r="AA220" s="101"/>
    </row>
    <row r="221" spans="1:27" ht="15.75" customHeight="1">
      <c r="A221" s="101"/>
      <c r="B221" s="101"/>
      <c r="C221" s="101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  <c r="AA221" s="101"/>
    </row>
    <row r="222" spans="1:27" ht="15.75" customHeight="1">
      <c r="A222" s="101"/>
      <c r="B222" s="101"/>
      <c r="C222" s="101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  <c r="AA222" s="101"/>
    </row>
    <row r="223" spans="1:27" ht="15.75" customHeight="1">
      <c r="A223" s="101"/>
      <c r="B223" s="101"/>
      <c r="C223" s="101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  <c r="AA223" s="101"/>
    </row>
    <row r="224" spans="1:27" ht="15.75" customHeight="1">
      <c r="A224" s="101"/>
      <c r="B224" s="101"/>
      <c r="C224" s="101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  <c r="AA224" s="101"/>
    </row>
    <row r="225" spans="1:27" ht="15.75" customHeight="1">
      <c r="A225" s="101"/>
      <c r="B225" s="101"/>
      <c r="C225" s="101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  <c r="AA225" s="101"/>
    </row>
    <row r="226" spans="1:27" ht="15.75" customHeight="1">
      <c r="A226" s="101"/>
      <c r="B226" s="101"/>
      <c r="C226" s="101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  <c r="AA226" s="101"/>
    </row>
    <row r="227" spans="1:27" ht="15.75" customHeight="1">
      <c r="A227" s="101"/>
      <c r="B227" s="101"/>
      <c r="C227" s="101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  <c r="AA227" s="101"/>
    </row>
    <row r="228" spans="1:27" ht="15.75" customHeight="1">
      <c r="A228" s="101"/>
      <c r="B228" s="101"/>
      <c r="C228" s="101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  <c r="AA228" s="101"/>
    </row>
    <row r="229" spans="1:27" ht="15.75" customHeight="1">
      <c r="A229" s="101"/>
      <c r="B229" s="101"/>
      <c r="C229" s="101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  <c r="AA229" s="101"/>
    </row>
    <row r="230" spans="1:27" ht="15.75" customHeight="1">
      <c r="A230" s="101"/>
      <c r="B230" s="101"/>
      <c r="C230" s="101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  <c r="AA230" s="101"/>
    </row>
    <row r="231" spans="1:27" ht="15.75" customHeight="1">
      <c r="A231" s="101"/>
      <c r="B231" s="101"/>
      <c r="C231" s="101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  <c r="AA231" s="101"/>
    </row>
    <row r="232" spans="1:27" ht="15.75" customHeight="1">
      <c r="A232" s="101"/>
      <c r="B232" s="101"/>
      <c r="C232" s="101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  <c r="AA232" s="101"/>
    </row>
    <row r="233" spans="1:27" ht="15.75" customHeight="1">
      <c r="A233" s="101"/>
      <c r="B233" s="101"/>
      <c r="C233" s="101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  <c r="AA233" s="101"/>
    </row>
    <row r="234" spans="1:27" ht="15.75" customHeight="1">
      <c r="A234" s="101"/>
      <c r="B234" s="101"/>
      <c r="C234" s="101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  <c r="AA234" s="101"/>
    </row>
    <row r="235" spans="1:27" ht="15.75" customHeight="1">
      <c r="A235" s="101"/>
      <c r="B235" s="101"/>
      <c r="C235" s="101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  <c r="AA235" s="101"/>
    </row>
    <row r="236" spans="1:27" ht="15.75" customHeight="1">
      <c r="A236" s="101"/>
      <c r="B236" s="101"/>
      <c r="C236" s="101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  <c r="AA236" s="101"/>
    </row>
    <row r="237" spans="1:27" ht="15.75" customHeight="1">
      <c r="A237" s="101"/>
      <c r="B237" s="101"/>
      <c r="C237" s="101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  <c r="AA237" s="101"/>
    </row>
    <row r="238" spans="1:27" ht="15.75" customHeight="1">
      <c r="A238" s="101"/>
      <c r="B238" s="101"/>
      <c r="C238" s="101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  <c r="AA238" s="101"/>
    </row>
    <row r="239" spans="1:27" ht="15.75" customHeight="1">
      <c r="A239" s="101"/>
      <c r="B239" s="101"/>
      <c r="C239" s="101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  <c r="AA239" s="101"/>
    </row>
    <row r="240" spans="1:27" ht="15.75" customHeight="1">
      <c r="A240" s="101"/>
      <c r="B240" s="101"/>
      <c r="C240" s="101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  <c r="AA240" s="101"/>
    </row>
    <row r="241" spans="1:27" ht="15.75" customHeight="1">
      <c r="A241" s="101"/>
      <c r="B241" s="101"/>
      <c r="C241" s="101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  <c r="AA241" s="101"/>
    </row>
    <row r="242" spans="1:27" ht="15.75" customHeight="1">
      <c r="A242" s="101"/>
      <c r="B242" s="101"/>
      <c r="C242" s="101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  <c r="AA242" s="101"/>
    </row>
    <row r="243" spans="1:27" ht="15.75" customHeight="1">
      <c r="A243" s="101"/>
      <c r="B243" s="101"/>
      <c r="C243" s="101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  <c r="AA243" s="101"/>
    </row>
    <row r="244" spans="1:27" ht="15.75" customHeight="1">
      <c r="A244" s="101"/>
      <c r="B244" s="101"/>
      <c r="C244" s="101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  <c r="AA244" s="101"/>
    </row>
    <row r="245" spans="1:27" ht="15.75" customHeight="1">
      <c r="A245" s="101"/>
      <c r="B245" s="101"/>
      <c r="C245" s="101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  <c r="AA245" s="101"/>
    </row>
    <row r="246" spans="1:27" ht="15.75" customHeight="1">
      <c r="A246" s="101"/>
      <c r="B246" s="101"/>
      <c r="C246" s="101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  <c r="AA246" s="101"/>
    </row>
    <row r="247" spans="1:27" ht="15.75" customHeight="1">
      <c r="A247" s="101"/>
      <c r="B247" s="101"/>
      <c r="C247" s="101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  <c r="AA247" s="101"/>
    </row>
    <row r="248" spans="1:27" ht="15.75" customHeight="1">
      <c r="A248" s="101"/>
      <c r="B248" s="101"/>
      <c r="C248" s="101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  <c r="AA248" s="101"/>
    </row>
    <row r="249" spans="1:27" ht="15.75" customHeight="1">
      <c r="A249" s="101"/>
      <c r="B249" s="101"/>
      <c r="C249" s="101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  <c r="AA249" s="101"/>
    </row>
    <row r="250" spans="1:27" ht="15.75" customHeight="1">
      <c r="A250" s="101"/>
      <c r="B250" s="101"/>
      <c r="C250" s="101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  <c r="AA250" s="101"/>
    </row>
    <row r="251" spans="1:27" ht="15.75" customHeight="1">
      <c r="A251" s="101"/>
      <c r="B251" s="101"/>
      <c r="C251" s="101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  <c r="AA251" s="101"/>
    </row>
    <row r="252" spans="1:27" ht="15.75" customHeight="1">
      <c r="A252" s="101"/>
      <c r="B252" s="101"/>
      <c r="C252" s="101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  <c r="AA252" s="101"/>
    </row>
    <row r="253" spans="1:27" ht="15.75" customHeight="1">
      <c r="A253" s="101"/>
      <c r="B253" s="101"/>
      <c r="C253" s="101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  <c r="AA253" s="101"/>
    </row>
    <row r="254" spans="1:27" ht="15.75" customHeight="1">
      <c r="A254" s="101"/>
      <c r="B254" s="101"/>
      <c r="C254" s="101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  <c r="AA254" s="101"/>
    </row>
    <row r="255" spans="1:27" ht="15.75" customHeight="1">
      <c r="A255" s="101"/>
      <c r="B255" s="101"/>
      <c r="C255" s="101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  <c r="AA255" s="101"/>
    </row>
    <row r="256" spans="1:27" ht="15.75" customHeight="1">
      <c r="A256" s="101"/>
      <c r="B256" s="101"/>
      <c r="C256" s="101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  <c r="AA256" s="101"/>
    </row>
    <row r="257" spans="1:27" ht="15.75" customHeight="1">
      <c r="A257" s="101"/>
      <c r="B257" s="101"/>
      <c r="C257" s="101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  <c r="AA257" s="101"/>
    </row>
    <row r="258" spans="1:27" ht="15.75" customHeight="1">
      <c r="A258" s="101"/>
      <c r="B258" s="101"/>
      <c r="C258" s="101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  <c r="AA258" s="101"/>
    </row>
    <row r="259" spans="1:27" ht="15.75" customHeight="1">
      <c r="A259" s="101"/>
      <c r="B259" s="101"/>
      <c r="C259" s="101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  <c r="AA259" s="101"/>
    </row>
    <row r="260" spans="1:27" ht="15.75" customHeight="1">
      <c r="A260" s="101"/>
      <c r="B260" s="101"/>
      <c r="C260" s="101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  <c r="AA260" s="101"/>
    </row>
    <row r="261" spans="1:27" ht="15.75" customHeight="1">
      <c r="A261" s="101"/>
      <c r="B261" s="101"/>
      <c r="C261" s="101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  <c r="AA261" s="101"/>
    </row>
    <row r="262" spans="1:27" ht="15.75" customHeight="1">
      <c r="A262" s="101"/>
      <c r="B262" s="101"/>
      <c r="C262" s="101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  <c r="AA262" s="101"/>
    </row>
    <row r="263" spans="1:27" ht="15.75" customHeight="1">
      <c r="A263" s="101"/>
      <c r="B263" s="101"/>
      <c r="C263" s="101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  <c r="AA263" s="101"/>
    </row>
    <row r="264" spans="1:27" ht="15.75" customHeight="1">
      <c r="A264" s="101"/>
      <c r="B264" s="101"/>
      <c r="C264" s="101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  <c r="AA264" s="101"/>
    </row>
    <row r="265" spans="1:27" ht="15.75" customHeight="1">
      <c r="A265" s="101"/>
      <c r="B265" s="101"/>
      <c r="C265" s="101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  <c r="AA265" s="101"/>
    </row>
    <row r="266" spans="1:27" ht="15.75" customHeight="1">
      <c r="A266" s="101"/>
      <c r="B266" s="101"/>
      <c r="C266" s="101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  <c r="AA266" s="101"/>
    </row>
    <row r="267" spans="1:27" ht="15.75" customHeight="1">
      <c r="A267" s="101"/>
      <c r="B267" s="101"/>
      <c r="C267" s="101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  <c r="AA267" s="101"/>
    </row>
    <row r="268" spans="1:27" ht="15.75" customHeight="1">
      <c r="A268" s="101"/>
      <c r="B268" s="101"/>
      <c r="C268" s="101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  <c r="AA268" s="101"/>
    </row>
    <row r="269" spans="1:27" ht="15.75" customHeight="1">
      <c r="A269" s="101"/>
      <c r="B269" s="101"/>
      <c r="C269" s="101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  <c r="AA269" s="101"/>
    </row>
    <row r="270" spans="1:27" ht="15.75" customHeight="1">
      <c r="A270" s="101"/>
      <c r="B270" s="101"/>
      <c r="C270" s="101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  <c r="AA270" s="101"/>
    </row>
    <row r="271" spans="1:27" ht="15.75" customHeight="1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  <c r="AA271" s="82"/>
    </row>
    <row r="272" spans="1:27" ht="15.75" customHeight="1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  <c r="AA272" s="82"/>
    </row>
    <row r="273" spans="1:27" ht="15.75" customHeight="1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  <c r="AA273" s="82"/>
    </row>
    <row r="274" spans="1:27" ht="15.75" customHeight="1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  <c r="AA274" s="82"/>
    </row>
    <row r="275" spans="1:27" ht="15.75" customHeight="1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  <c r="AA275" s="82"/>
    </row>
    <row r="276" spans="1:27" ht="15.75" customHeight="1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  <c r="AA276" s="82"/>
    </row>
    <row r="277" spans="1:27" ht="15.75" customHeight="1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  <c r="AA277" s="82"/>
    </row>
    <row r="278" spans="1:27" ht="15.75" customHeight="1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  <c r="AA278" s="82"/>
    </row>
    <row r="279" spans="1:27" ht="15.75" customHeight="1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  <c r="AA279" s="82"/>
    </row>
    <row r="280" spans="1:27" ht="15.75" customHeight="1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  <c r="AA280" s="82"/>
    </row>
    <row r="281" spans="1:27" ht="15.75" customHeight="1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  <c r="AA281" s="82"/>
    </row>
    <row r="282" spans="1:27" ht="15.75" customHeight="1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  <c r="AA282" s="82"/>
    </row>
    <row r="283" spans="1:27" ht="15.75" customHeight="1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  <c r="AA283" s="82"/>
    </row>
    <row r="284" spans="1:27" ht="15.75" customHeight="1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  <c r="AA284" s="82"/>
    </row>
    <row r="285" spans="1:27" ht="15.75" customHeight="1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  <c r="AA285" s="82"/>
    </row>
    <row r="286" spans="1:27" ht="15.75" customHeight="1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  <c r="AA286" s="82"/>
    </row>
    <row r="287" spans="1:27" ht="15.75" customHeight="1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  <c r="AA287" s="82"/>
    </row>
    <row r="288" spans="1:27" ht="15.75" customHeight="1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  <c r="AA288" s="82"/>
    </row>
    <row r="289" spans="1:27" ht="15.75" customHeight="1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  <c r="AA289" s="82"/>
    </row>
    <row r="290" spans="1:27" ht="15.75" customHeight="1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  <c r="AA290" s="82"/>
    </row>
    <row r="291" spans="1:27" ht="15.75" customHeight="1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  <c r="AA291" s="82"/>
    </row>
    <row r="292" spans="1:27" ht="15.75" customHeight="1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  <c r="AA292" s="82"/>
    </row>
    <row r="293" spans="1:27" ht="15.75" customHeight="1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  <c r="AA293" s="82"/>
    </row>
    <row r="294" spans="1:27" ht="15.75" customHeight="1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  <c r="AA294" s="82"/>
    </row>
    <row r="295" spans="1:27" ht="15.75" customHeight="1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  <c r="AA295" s="82"/>
    </row>
    <row r="296" spans="1:27" ht="15.75" customHeight="1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  <c r="AA296" s="82"/>
    </row>
    <row r="297" spans="1:27" ht="15.75" customHeight="1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  <c r="AA297" s="82"/>
    </row>
    <row r="298" spans="1:27" ht="15.75" customHeight="1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  <c r="AA298" s="82"/>
    </row>
    <row r="299" spans="1:27" ht="15.75" customHeight="1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  <c r="AA299" s="82"/>
    </row>
    <row r="300" spans="1:27" ht="15.75" customHeight="1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  <c r="AA300" s="82"/>
    </row>
    <row r="301" spans="1:27" ht="15.75" customHeight="1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  <c r="AA301" s="82"/>
    </row>
    <row r="302" spans="1:27" ht="15.75" customHeight="1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  <c r="AA302" s="82"/>
    </row>
    <row r="303" spans="1:27" ht="15.75" customHeight="1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  <c r="AA303" s="82"/>
    </row>
    <row r="304" spans="1:27" ht="15.75" customHeight="1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  <c r="AA304" s="82"/>
    </row>
    <row r="305" spans="1:27" ht="15.75" customHeight="1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  <c r="AA305" s="82"/>
    </row>
    <row r="306" spans="1:27" ht="15.75" customHeight="1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  <c r="AA306" s="82"/>
    </row>
    <row r="307" spans="1:27" ht="15.75" customHeight="1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  <c r="AA307" s="82"/>
    </row>
    <row r="308" spans="1:27" ht="15.75" customHeight="1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  <c r="AA308" s="82"/>
    </row>
    <row r="309" spans="1:27" ht="15.75" customHeight="1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  <c r="AA309" s="82"/>
    </row>
    <row r="310" spans="1:27" ht="15.75" customHeight="1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  <c r="AA310" s="82"/>
    </row>
    <row r="311" spans="1:27" ht="15.75" customHeight="1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  <c r="AA311" s="82"/>
    </row>
    <row r="312" spans="1:27" ht="15.75" customHeight="1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  <c r="AA312" s="82"/>
    </row>
    <row r="313" spans="1:27" ht="15.75" customHeight="1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  <c r="AA313" s="82"/>
    </row>
    <row r="314" spans="1:27" ht="15.75" customHeight="1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  <c r="AA314" s="82"/>
    </row>
    <row r="315" spans="1:27" ht="15.75" customHeight="1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  <c r="AA315" s="82"/>
    </row>
    <row r="316" spans="1:27" ht="15.75" customHeight="1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  <c r="AA316" s="82"/>
    </row>
    <row r="317" spans="1:27" ht="15.75" customHeight="1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  <c r="AA317" s="82"/>
    </row>
    <row r="318" spans="1:27" ht="15.75" customHeight="1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  <c r="AA318" s="82"/>
    </row>
    <row r="319" spans="1:27" ht="15.75" customHeight="1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  <c r="AA319" s="82"/>
    </row>
    <row r="320" spans="1:27" ht="15.75" customHeight="1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  <c r="AA320" s="82"/>
    </row>
    <row r="321" spans="1:27" ht="15.75" customHeight="1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  <c r="AA321" s="82"/>
    </row>
    <row r="322" spans="1:27" ht="15.75" customHeight="1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  <c r="AA322" s="82"/>
    </row>
    <row r="323" spans="1:27" ht="15.75" customHeight="1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  <c r="AA323" s="82"/>
    </row>
    <row r="324" spans="1:27" ht="15.75" customHeight="1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  <c r="AA324" s="82"/>
    </row>
    <row r="325" spans="1:27" ht="15.75" customHeight="1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  <c r="AA325" s="82"/>
    </row>
    <row r="326" spans="1:27" ht="15.75" customHeight="1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  <c r="AA326" s="82"/>
    </row>
    <row r="327" spans="1:27" ht="15.75" customHeight="1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  <c r="AA327" s="82"/>
    </row>
    <row r="328" spans="1:27" ht="15.75" customHeight="1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  <c r="AA328" s="82"/>
    </row>
    <row r="329" spans="1:27" ht="15.75" customHeight="1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  <c r="AA329" s="82"/>
    </row>
    <row r="330" spans="1:27" ht="15.75" customHeight="1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  <c r="AA330" s="82"/>
    </row>
    <row r="331" spans="1:27" ht="15.75" customHeight="1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  <c r="AA331" s="82"/>
    </row>
    <row r="332" spans="1:27" ht="15.75" customHeight="1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  <c r="AA332" s="82"/>
    </row>
    <row r="333" spans="1:27" ht="15.75" customHeight="1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  <c r="AA333" s="82"/>
    </row>
    <row r="334" spans="1:27" ht="15.75" customHeight="1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  <c r="AA334" s="82"/>
    </row>
    <row r="335" spans="1:27" ht="15.75" customHeight="1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  <c r="AA335" s="82"/>
    </row>
    <row r="336" spans="1:27" ht="15.75" customHeight="1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  <c r="AA336" s="82"/>
    </row>
    <row r="337" spans="1:27" ht="15.75" customHeight="1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  <c r="AA337" s="82"/>
    </row>
    <row r="338" spans="1:27" ht="15.75" customHeight="1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  <c r="AA338" s="82"/>
    </row>
    <row r="339" spans="1:27" ht="15.75" customHeight="1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  <c r="AA339" s="82"/>
    </row>
    <row r="340" spans="1:27" ht="15.75" customHeight="1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  <c r="AA340" s="82"/>
    </row>
    <row r="341" spans="1:27" ht="15.75" customHeight="1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  <c r="AA341" s="82"/>
    </row>
    <row r="342" spans="1:27" ht="15.75" customHeight="1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  <c r="AA342" s="82"/>
    </row>
    <row r="343" spans="1:27" ht="15.75" customHeight="1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  <c r="AA343" s="82"/>
    </row>
    <row r="344" spans="1:27" ht="15.75" customHeight="1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  <c r="AA344" s="82"/>
    </row>
    <row r="345" spans="1:27" ht="15.75" customHeight="1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  <c r="AA345" s="82"/>
    </row>
    <row r="346" spans="1:27" ht="15.75" customHeight="1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  <c r="AA346" s="82"/>
    </row>
    <row r="347" spans="1:27" ht="15.75" customHeight="1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  <c r="AA347" s="82"/>
    </row>
    <row r="348" spans="1:27" ht="15.75" customHeight="1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  <c r="AA348" s="82"/>
    </row>
    <row r="349" spans="1:27" ht="15.75" customHeight="1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  <c r="AA349" s="82"/>
    </row>
    <row r="350" spans="1:27" ht="15.75" customHeight="1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  <c r="AA350" s="82"/>
    </row>
    <row r="351" spans="1:27" ht="15.75" customHeight="1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  <c r="AA351" s="82"/>
    </row>
    <row r="352" spans="1:27" ht="15.75" customHeight="1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  <c r="AA352" s="82"/>
    </row>
    <row r="353" spans="1:27" ht="15.75" customHeight="1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  <c r="AA353" s="82"/>
    </row>
    <row r="354" spans="1:27" ht="15.75" customHeight="1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  <c r="AA354" s="82"/>
    </row>
    <row r="355" spans="1:27" ht="15.75" customHeight="1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  <c r="AA355" s="82"/>
    </row>
    <row r="356" spans="1:27" ht="15.75" customHeight="1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  <c r="AA356" s="82"/>
    </row>
    <row r="357" spans="1:27" ht="15.75" customHeight="1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  <c r="AA357" s="82"/>
    </row>
    <row r="358" spans="1:27" ht="15.75" customHeight="1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  <c r="AA358" s="82"/>
    </row>
    <row r="359" spans="1:27" ht="15.75" customHeight="1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  <c r="AA359" s="82"/>
    </row>
    <row r="360" spans="1:27" ht="15.75" customHeight="1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  <c r="AA360" s="82"/>
    </row>
    <row r="361" spans="1:27" ht="15.75" customHeight="1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  <c r="AA361" s="82"/>
    </row>
    <row r="362" spans="1:27" ht="15.75" customHeight="1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  <c r="AA362" s="82"/>
    </row>
    <row r="363" spans="1:27" ht="15.75" customHeight="1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  <c r="AA363" s="82"/>
    </row>
    <row r="364" spans="1:27" ht="15.75" customHeight="1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  <c r="AA364" s="82"/>
    </row>
    <row r="365" spans="1:27" ht="15.75" customHeight="1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  <c r="AA365" s="82"/>
    </row>
    <row r="366" spans="1:27" ht="15.75" customHeight="1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  <c r="AA366" s="82"/>
    </row>
    <row r="367" spans="1:27" ht="15.75" customHeight="1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  <c r="AA367" s="82"/>
    </row>
    <row r="368" spans="1:27" ht="15.75" customHeight="1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  <c r="AA368" s="82"/>
    </row>
    <row r="369" spans="1:27" ht="15.75" customHeight="1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  <c r="AA369" s="82"/>
    </row>
    <row r="370" spans="1:27" ht="15.75" customHeight="1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  <c r="AA370" s="82"/>
    </row>
    <row r="371" spans="1:27" ht="15.75" customHeight="1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  <c r="AA371" s="82"/>
    </row>
    <row r="372" spans="1:27" ht="15.75" customHeight="1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  <c r="AA372" s="82"/>
    </row>
    <row r="373" spans="1:27" ht="15.75" customHeight="1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  <c r="AA373" s="82"/>
    </row>
    <row r="374" spans="1:27" ht="15.75" customHeight="1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  <c r="AA374" s="82"/>
    </row>
    <row r="375" spans="1:27" ht="15.75" customHeight="1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  <c r="AA375" s="82"/>
    </row>
    <row r="376" spans="1:27" ht="15.75" customHeight="1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  <c r="AA376" s="82"/>
    </row>
    <row r="377" spans="1:27" ht="15.75" customHeight="1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  <c r="AA377" s="82"/>
    </row>
    <row r="378" spans="1:27" ht="15.75" customHeight="1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  <c r="AA378" s="82"/>
    </row>
    <row r="379" spans="1:27" ht="15.75" customHeight="1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  <c r="AA379" s="82"/>
    </row>
    <row r="380" spans="1:27" ht="15.75" customHeight="1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  <c r="AA380" s="82"/>
    </row>
    <row r="381" spans="1:27" ht="15.75" customHeight="1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  <c r="AA381" s="82"/>
    </row>
    <row r="382" spans="1:27" ht="15.75" customHeight="1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  <c r="AA382" s="82"/>
    </row>
    <row r="383" spans="1:27" ht="15.75" customHeight="1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  <c r="AA383" s="82"/>
    </row>
    <row r="384" spans="1:27" ht="15.75" customHeight="1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  <c r="AA384" s="82"/>
    </row>
    <row r="385" spans="1:27" ht="15.75" customHeight="1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  <c r="AA385" s="82"/>
    </row>
    <row r="386" spans="1:27" ht="15.75" customHeight="1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  <c r="AA386" s="82"/>
    </row>
    <row r="387" spans="1:27" ht="15.75" customHeight="1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  <c r="AA387" s="82"/>
    </row>
    <row r="388" spans="1:27" ht="15.75" customHeight="1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  <c r="AA388" s="82"/>
    </row>
    <row r="389" spans="1:27" ht="15.75" customHeight="1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  <c r="AA389" s="82"/>
    </row>
    <row r="390" spans="1:27" ht="15.75" customHeight="1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  <c r="AA390" s="82"/>
    </row>
    <row r="391" spans="1:27" ht="15.75" customHeight="1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  <c r="AA391" s="82"/>
    </row>
    <row r="392" spans="1:27" ht="15.75" customHeight="1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  <c r="AA392" s="82"/>
    </row>
    <row r="393" spans="1:27" ht="15.75" customHeight="1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  <c r="AA393" s="82"/>
    </row>
    <row r="394" spans="1:27" ht="15.75" customHeight="1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  <c r="AA394" s="82"/>
    </row>
    <row r="395" spans="1:27" ht="15.75" customHeight="1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  <c r="AA395" s="82"/>
    </row>
    <row r="396" spans="1:27" ht="15.75" customHeight="1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  <c r="AA396" s="82"/>
    </row>
    <row r="397" spans="1:27" ht="15.75" customHeight="1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  <c r="AA397" s="82"/>
    </row>
    <row r="398" spans="1:27" ht="15.75" customHeight="1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  <c r="AA398" s="82"/>
    </row>
    <row r="399" spans="1:27" ht="15.75" customHeight="1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  <c r="AA399" s="82"/>
    </row>
    <row r="400" spans="1:27" ht="15.75" customHeight="1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  <c r="AA400" s="82"/>
    </row>
    <row r="401" spans="1:27" ht="15.75" customHeight="1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  <c r="AA401" s="82"/>
    </row>
    <row r="402" spans="1:27" ht="15.75" customHeight="1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  <c r="AA402" s="82"/>
    </row>
    <row r="403" spans="1:27" ht="15.75" customHeight="1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  <c r="AA403" s="82"/>
    </row>
    <row r="404" spans="1:27" ht="15.75" customHeight="1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  <c r="AA404" s="82"/>
    </row>
    <row r="405" spans="1:27" ht="15.75" customHeight="1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  <c r="AA405" s="82"/>
    </row>
    <row r="406" spans="1:27" ht="15.75" customHeight="1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  <c r="AA406" s="82"/>
    </row>
    <row r="407" spans="1:27" ht="15.75" customHeight="1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  <c r="AA407" s="82"/>
    </row>
    <row r="408" spans="1:27" ht="15.75" customHeight="1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  <c r="AA408" s="82"/>
    </row>
    <row r="409" spans="1:27" ht="15.75" customHeight="1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  <c r="AA409" s="82"/>
    </row>
    <row r="410" spans="1:27" ht="15.75" customHeight="1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  <c r="AA410" s="82"/>
    </row>
    <row r="411" spans="1:27" ht="15.75" customHeight="1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  <c r="AA411" s="82"/>
    </row>
    <row r="412" spans="1:27" ht="15.75" customHeight="1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  <c r="AA412" s="82"/>
    </row>
    <row r="413" spans="1:27" ht="15.75" customHeight="1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  <c r="AA413" s="82"/>
    </row>
    <row r="414" spans="1:27" ht="15.75" customHeight="1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  <c r="AA414" s="82"/>
    </row>
    <row r="415" spans="1:27" ht="15.75" customHeight="1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  <c r="AA415" s="82"/>
    </row>
    <row r="416" spans="1:27" ht="15.75" customHeight="1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  <c r="AA416" s="82"/>
    </row>
    <row r="417" spans="1:27" ht="15.75" customHeight="1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  <c r="AA417" s="82"/>
    </row>
    <row r="418" spans="1:27" ht="15.75" customHeight="1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  <c r="AA418" s="82"/>
    </row>
    <row r="419" spans="1:27" ht="15.75" customHeight="1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  <c r="AA419" s="82"/>
    </row>
    <row r="420" spans="1:27" ht="15.75" customHeight="1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  <c r="AA420" s="82"/>
    </row>
    <row r="421" spans="1:27" ht="15.75" customHeight="1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  <c r="AA421" s="82"/>
    </row>
    <row r="422" spans="1:27" ht="15.75" customHeight="1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  <c r="AA422" s="82"/>
    </row>
    <row r="423" spans="1:27" ht="15.75" customHeight="1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  <c r="AA423" s="82"/>
    </row>
    <row r="424" spans="1:27" ht="15.75" customHeight="1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  <c r="AA424" s="82"/>
    </row>
    <row r="425" spans="1:27" ht="15.75" customHeight="1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  <c r="AA425" s="82"/>
    </row>
    <row r="426" spans="1:27" ht="15.75" customHeight="1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  <c r="AA426" s="82"/>
    </row>
    <row r="427" spans="1:27" ht="15.75" customHeight="1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  <c r="AA427" s="82"/>
    </row>
    <row r="428" spans="1:27" ht="15.75" customHeight="1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  <c r="AA428" s="82"/>
    </row>
    <row r="429" spans="1:27" ht="15.75" customHeight="1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  <c r="AA429" s="82"/>
    </row>
    <row r="430" spans="1:27" ht="15.75" customHeight="1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  <c r="AA430" s="82"/>
    </row>
    <row r="431" spans="1:27" ht="15.75" customHeight="1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  <c r="AA431" s="82"/>
    </row>
    <row r="432" spans="1:27" ht="15.75" customHeight="1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  <c r="AA432" s="82"/>
    </row>
    <row r="433" spans="1:27" ht="15.75" customHeight="1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  <c r="AA433" s="82"/>
    </row>
    <row r="434" spans="1:27" ht="15.75" customHeight="1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  <c r="AA434" s="82"/>
    </row>
    <row r="435" spans="1:27" ht="15.75" customHeight="1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  <c r="AA435" s="82"/>
    </row>
    <row r="436" spans="1:27" ht="15.75" customHeight="1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  <c r="AA436" s="82"/>
    </row>
    <row r="437" spans="1:27" ht="15.75" customHeight="1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  <c r="AA437" s="82"/>
    </row>
    <row r="438" spans="1:27" ht="15.75" customHeight="1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  <c r="AA438" s="82"/>
    </row>
    <row r="439" spans="1:27" ht="15.75" customHeight="1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  <c r="AA439" s="82"/>
    </row>
    <row r="440" spans="1:27" ht="15.75" customHeight="1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  <c r="AA440" s="82"/>
    </row>
    <row r="441" spans="1:27" ht="15.75" customHeight="1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  <c r="AA441" s="82"/>
    </row>
    <row r="442" spans="1:27" ht="15.75" customHeight="1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  <c r="AA442" s="82"/>
    </row>
    <row r="443" spans="1:27" ht="15.75" customHeight="1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  <c r="AA443" s="82"/>
    </row>
    <row r="444" spans="1:27" ht="15.75" customHeight="1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  <c r="AA444" s="82"/>
    </row>
    <row r="445" spans="1:27" ht="15.75" customHeight="1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  <c r="AA445" s="82"/>
    </row>
    <row r="446" spans="1:27" ht="15.75" customHeight="1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  <c r="AA446" s="82"/>
    </row>
    <row r="447" spans="1:27" ht="15.75" customHeight="1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  <c r="AA447" s="82"/>
    </row>
    <row r="448" spans="1:27" ht="15.75" customHeight="1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  <c r="AA448" s="82"/>
    </row>
    <row r="449" spans="1:27" ht="15.75" customHeight="1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  <c r="AA449" s="82"/>
    </row>
    <row r="450" spans="1:27" ht="15.75" customHeight="1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  <c r="AA450" s="82"/>
    </row>
    <row r="451" spans="1:27" ht="15.75" customHeight="1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  <c r="AA451" s="82"/>
    </row>
    <row r="452" spans="1:27" ht="15.75" customHeight="1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  <c r="AA452" s="82"/>
    </row>
    <row r="453" spans="1:27" ht="15.75" customHeight="1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  <c r="AA453" s="82"/>
    </row>
    <row r="454" spans="1:27" ht="15.75" customHeight="1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  <c r="AA454" s="82"/>
    </row>
    <row r="455" spans="1:27" ht="15.75" customHeight="1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  <c r="AA455" s="82"/>
    </row>
    <row r="456" spans="1:27" ht="15.75" customHeight="1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  <c r="AA456" s="82"/>
    </row>
    <row r="457" spans="1:27" ht="15.75" customHeight="1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  <c r="AA457" s="82"/>
    </row>
    <row r="458" spans="1:27" ht="15.75" customHeight="1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  <c r="AA458" s="82"/>
    </row>
    <row r="459" spans="1:27" ht="15.75" customHeight="1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  <c r="AA459" s="82"/>
    </row>
    <row r="460" spans="1:27" ht="15.75" customHeight="1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  <c r="AA460" s="82"/>
    </row>
    <row r="461" spans="1:27" ht="15.75" customHeight="1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  <c r="AA461" s="82"/>
    </row>
    <row r="462" spans="1:27" ht="15.75" customHeight="1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  <c r="AA462" s="82"/>
    </row>
    <row r="463" spans="1:27" ht="15.75" customHeight="1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  <c r="AA463" s="82"/>
    </row>
    <row r="464" spans="1:27" ht="15.75" customHeight="1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  <c r="AA464" s="82"/>
    </row>
    <row r="465" spans="1:27" ht="15.75" customHeight="1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  <c r="AA465" s="82"/>
    </row>
    <row r="466" spans="1:27" ht="15.75" customHeight="1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  <c r="AA466" s="82"/>
    </row>
    <row r="467" spans="1:27" ht="15.75" customHeight="1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  <c r="AA467" s="82"/>
    </row>
    <row r="468" spans="1:27" ht="15.75" customHeight="1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  <c r="AA468" s="82"/>
    </row>
    <row r="469" spans="1:27" ht="15.75" customHeight="1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  <c r="AA469" s="82"/>
    </row>
    <row r="470" spans="1:27" ht="15.75" customHeight="1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  <c r="AA470" s="82"/>
    </row>
    <row r="471" spans="1:27" ht="15.75" customHeight="1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  <c r="AA471" s="82"/>
    </row>
    <row r="472" spans="1:27" ht="15.75" customHeight="1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  <c r="AA472" s="82"/>
    </row>
    <row r="473" spans="1:27" ht="15.75" customHeight="1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  <c r="AA473" s="82"/>
    </row>
    <row r="474" spans="1:27" ht="15.75" customHeight="1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  <c r="AA474" s="82"/>
    </row>
    <row r="475" spans="1:27" ht="15.75" customHeight="1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  <c r="AA475" s="82"/>
    </row>
    <row r="476" spans="1:27" ht="15.75" customHeight="1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  <c r="AA476" s="82"/>
    </row>
    <row r="477" spans="1:27" ht="15.75" customHeight="1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  <c r="AA477" s="82"/>
    </row>
    <row r="478" spans="1:27" ht="15.75" customHeight="1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  <c r="AA478" s="82"/>
    </row>
    <row r="479" spans="1:27" ht="15.75" customHeight="1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  <c r="AA479" s="82"/>
    </row>
    <row r="480" spans="1:27" ht="15.75" customHeight="1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  <c r="AA480" s="82"/>
    </row>
    <row r="481" spans="1:27" ht="15.75" customHeight="1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  <c r="AA481" s="82"/>
    </row>
    <row r="482" spans="1:27" ht="15.75" customHeight="1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  <c r="AA482" s="82"/>
    </row>
    <row r="483" spans="1:27" ht="15.75" customHeight="1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  <c r="AA483" s="82"/>
    </row>
    <row r="484" spans="1:27" ht="15.75" customHeight="1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  <c r="AA484" s="82"/>
    </row>
    <row r="485" spans="1:27" ht="15.75" customHeight="1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  <c r="AA485" s="82"/>
    </row>
    <row r="486" spans="1:27" ht="15.75" customHeight="1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  <c r="AA486" s="82"/>
    </row>
    <row r="487" spans="1:27" ht="15.75" customHeight="1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  <c r="AA487" s="82"/>
    </row>
    <row r="488" spans="1:27" ht="15.75" customHeight="1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  <c r="AA488" s="82"/>
    </row>
    <row r="489" spans="1:27" ht="15.75" customHeight="1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  <c r="AA489" s="82"/>
    </row>
    <row r="490" spans="1:27" ht="15.75" customHeight="1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  <c r="AA490" s="82"/>
    </row>
    <row r="491" spans="1:27" ht="15.75" customHeight="1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  <c r="AA491" s="82"/>
    </row>
    <row r="492" spans="1:27" ht="15.75" customHeight="1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  <c r="AA492" s="82"/>
    </row>
    <row r="493" spans="1:27" ht="15.75" customHeight="1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  <c r="AA493" s="82"/>
    </row>
    <row r="494" spans="1:27" ht="15.75" customHeight="1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  <c r="AA494" s="82"/>
    </row>
    <row r="495" spans="1:27" ht="15.75" customHeight="1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  <c r="AA495" s="82"/>
    </row>
    <row r="496" spans="1:27" ht="15.75" customHeight="1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  <c r="AA496" s="82"/>
    </row>
    <row r="497" spans="1:27" ht="15.75" customHeight="1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  <c r="AA497" s="82"/>
    </row>
    <row r="498" spans="1:27" ht="15.75" customHeight="1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  <c r="AA498" s="82"/>
    </row>
    <row r="499" spans="1:27" ht="15.75" customHeight="1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  <c r="AA499" s="82"/>
    </row>
    <row r="500" spans="1:27" ht="15.75" customHeight="1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  <c r="AA500" s="82"/>
    </row>
    <row r="501" spans="1:27" ht="15.75" customHeight="1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  <c r="AA501" s="82"/>
    </row>
    <row r="502" spans="1:27" ht="15.75" customHeight="1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  <c r="AA502" s="82"/>
    </row>
    <row r="503" spans="1:27" ht="15.75" customHeight="1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  <c r="AA503" s="82"/>
    </row>
    <row r="504" spans="1:27" ht="15.75" customHeight="1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  <c r="AA504" s="82"/>
    </row>
    <row r="505" spans="1:27" ht="15.75" customHeight="1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  <c r="AA505" s="82"/>
    </row>
    <row r="506" spans="1:27" ht="15.75" customHeight="1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  <c r="AA506" s="82"/>
    </row>
    <row r="507" spans="1:27" ht="15.75" customHeight="1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  <c r="AA507" s="82"/>
    </row>
    <row r="508" spans="1:27" ht="15.75" customHeight="1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  <c r="AA508" s="82"/>
    </row>
    <row r="509" spans="1:27" ht="15.75" customHeight="1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  <c r="AA509" s="82"/>
    </row>
    <row r="510" spans="1:27" ht="15.75" customHeight="1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  <c r="AA510" s="82"/>
    </row>
    <row r="511" spans="1:27" ht="15.75" customHeight="1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  <c r="AA511" s="82"/>
    </row>
    <row r="512" spans="1:27" ht="15.75" customHeight="1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  <c r="AA512" s="82"/>
    </row>
    <row r="513" spans="1:27" ht="15.75" customHeight="1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  <c r="AA513" s="82"/>
    </row>
    <row r="514" spans="1:27" ht="15.75" customHeight="1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  <c r="AA514" s="82"/>
    </row>
    <row r="515" spans="1:27" ht="15.75" customHeight="1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  <c r="AA515" s="82"/>
    </row>
    <row r="516" spans="1:27" ht="15.75" customHeight="1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  <c r="AA516" s="82"/>
    </row>
    <row r="517" spans="1:27" ht="15.75" customHeight="1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  <c r="AA517" s="82"/>
    </row>
    <row r="518" spans="1:27" ht="15.75" customHeight="1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  <c r="AA518" s="82"/>
    </row>
    <row r="519" spans="1:27" ht="15.75" customHeight="1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  <c r="AA519" s="82"/>
    </row>
    <row r="520" spans="1:27" ht="15.75" customHeight="1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  <c r="AA520" s="82"/>
    </row>
    <row r="521" spans="1:27" ht="15.75" customHeight="1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  <c r="AA521" s="82"/>
    </row>
    <row r="522" spans="1:27" ht="15.75" customHeight="1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  <c r="AA522" s="82"/>
    </row>
    <row r="523" spans="1:27" ht="15.75" customHeight="1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  <c r="AA523" s="82"/>
    </row>
    <row r="524" spans="1:27" ht="15.75" customHeight="1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  <c r="AA524" s="82"/>
    </row>
    <row r="525" spans="1:27" ht="15.75" customHeight="1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  <c r="AA525" s="82"/>
    </row>
    <row r="526" spans="1:27" ht="15.75" customHeight="1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  <c r="AA526" s="82"/>
    </row>
    <row r="527" spans="1:27" ht="15.75" customHeight="1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  <c r="AA527" s="82"/>
    </row>
    <row r="528" spans="1:27" ht="15.75" customHeight="1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  <c r="AA528" s="82"/>
    </row>
    <row r="529" spans="1:27" ht="15.75" customHeight="1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  <c r="AA529" s="82"/>
    </row>
    <row r="530" spans="1:27" ht="15.75" customHeight="1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  <c r="AA530" s="82"/>
    </row>
    <row r="531" spans="1:27" ht="15.75" customHeight="1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  <c r="AA531" s="82"/>
    </row>
    <row r="532" spans="1:27" ht="15.75" customHeight="1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  <c r="AA532" s="82"/>
    </row>
    <row r="533" spans="1:27" ht="15.75" customHeight="1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  <c r="AA533" s="82"/>
    </row>
    <row r="534" spans="1:27" ht="15.75" customHeight="1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  <c r="AA534" s="82"/>
    </row>
    <row r="535" spans="1:27" ht="15.75" customHeight="1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  <c r="AA535" s="82"/>
    </row>
    <row r="536" spans="1:27" ht="15.75" customHeight="1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  <c r="AA536" s="82"/>
    </row>
    <row r="537" spans="1:27" ht="15.75" customHeight="1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  <c r="AA537" s="82"/>
    </row>
    <row r="538" spans="1:27" ht="15.75" customHeight="1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  <c r="AA538" s="82"/>
    </row>
    <row r="539" spans="1:27" ht="15.75" customHeight="1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  <c r="AA539" s="82"/>
    </row>
    <row r="540" spans="1:27" ht="15.75" customHeight="1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  <c r="AA540" s="82"/>
    </row>
    <row r="541" spans="1:27" ht="15.75" customHeight="1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  <c r="AA541" s="82"/>
    </row>
    <row r="542" spans="1:27" ht="15.75" customHeight="1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  <c r="AA542" s="82"/>
    </row>
    <row r="543" spans="1:27" ht="15.75" customHeight="1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  <c r="AA543" s="82"/>
    </row>
    <row r="544" spans="1:27" ht="15.75" customHeight="1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  <c r="AA544" s="82"/>
    </row>
    <row r="545" spans="1:27" ht="15.75" customHeight="1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  <c r="AA545" s="82"/>
    </row>
    <row r="546" spans="1:27" ht="15.75" customHeight="1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  <c r="AA546" s="82"/>
    </row>
    <row r="547" spans="1:27" ht="15.75" customHeight="1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  <c r="AA547" s="82"/>
    </row>
    <row r="548" spans="1:27" ht="15.75" customHeight="1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  <c r="AA548" s="82"/>
    </row>
    <row r="549" spans="1:27" ht="15.75" customHeight="1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  <c r="AA549" s="82"/>
    </row>
    <row r="550" spans="1:27" ht="15.75" customHeight="1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  <c r="AA550" s="82"/>
    </row>
    <row r="551" spans="1:27" ht="15.75" customHeight="1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  <c r="AA551" s="82"/>
    </row>
    <row r="552" spans="1:27" ht="15.75" customHeight="1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  <c r="AA552" s="82"/>
    </row>
    <row r="553" spans="1:27" ht="15.75" customHeight="1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  <c r="AA553" s="82"/>
    </row>
    <row r="554" spans="1:27" ht="15.75" customHeight="1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  <c r="AA554" s="82"/>
    </row>
    <row r="555" spans="1:27" ht="15.75" customHeight="1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  <c r="AA555" s="82"/>
    </row>
    <row r="556" spans="1:27" ht="15.75" customHeight="1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  <c r="AA556" s="82"/>
    </row>
    <row r="557" spans="1:27" ht="15.75" customHeight="1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  <c r="AA557" s="82"/>
    </row>
    <row r="558" spans="1:27" ht="15.75" customHeight="1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  <c r="AA558" s="82"/>
    </row>
    <row r="559" spans="1:27" ht="15.75" customHeight="1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  <c r="AA559" s="82"/>
    </row>
    <row r="560" spans="1:27" ht="15.75" customHeight="1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  <c r="AA560" s="82"/>
    </row>
    <row r="561" spans="1:27" ht="15.75" customHeight="1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  <c r="AA561" s="82"/>
    </row>
    <row r="562" spans="1:27" ht="15.75" customHeight="1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  <c r="AA562" s="82"/>
    </row>
    <row r="563" spans="1:27" ht="15.75" customHeight="1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  <c r="AA563" s="82"/>
    </row>
    <row r="564" spans="1:27" ht="15.75" customHeight="1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  <c r="AA564" s="82"/>
    </row>
    <row r="565" spans="1:27" ht="15.75" customHeight="1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  <c r="AA565" s="82"/>
    </row>
    <row r="566" spans="1:27" ht="15.75" customHeight="1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  <c r="AA566" s="82"/>
    </row>
    <row r="567" spans="1:27" ht="15.75" customHeight="1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  <c r="AA567" s="82"/>
    </row>
    <row r="568" spans="1:27" ht="15.75" customHeight="1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  <c r="AA568" s="82"/>
    </row>
    <row r="569" spans="1:27" ht="15.75" customHeight="1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  <c r="AA569" s="82"/>
    </row>
    <row r="570" spans="1:27" ht="15.75" customHeight="1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  <c r="AA570" s="82"/>
    </row>
    <row r="571" spans="1:27" ht="15.75" customHeight="1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  <c r="AA571" s="82"/>
    </row>
    <row r="572" spans="1:27" ht="15.75" customHeight="1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  <c r="AA572" s="82"/>
    </row>
    <row r="573" spans="1:27" ht="15.75" customHeight="1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  <c r="AA573" s="82"/>
    </row>
    <row r="574" spans="1:27" ht="15.75" customHeight="1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  <c r="AA574" s="82"/>
    </row>
    <row r="575" spans="1:27" ht="15.75" customHeight="1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  <c r="AA575" s="82"/>
    </row>
    <row r="576" spans="1:27" ht="15.75" customHeight="1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  <c r="AA576" s="82"/>
    </row>
    <row r="577" spans="1:27" ht="15.75" customHeight="1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  <c r="AA577" s="82"/>
    </row>
    <row r="578" spans="1:27" ht="15.75" customHeight="1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  <c r="AA578" s="82"/>
    </row>
    <row r="579" spans="1:27" ht="15.75" customHeight="1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  <c r="AA579" s="82"/>
    </row>
    <row r="580" spans="1:27" ht="15.75" customHeight="1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  <c r="AA580" s="82"/>
    </row>
    <row r="581" spans="1:27" ht="15.75" customHeight="1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  <c r="AA581" s="82"/>
    </row>
    <row r="582" spans="1:27" ht="15.75" customHeight="1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  <c r="AA582" s="82"/>
    </row>
    <row r="583" spans="1:27" ht="15.75" customHeight="1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  <c r="AA583" s="82"/>
    </row>
    <row r="584" spans="1:27" ht="15.75" customHeight="1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  <c r="AA584" s="82"/>
    </row>
    <row r="585" spans="1:27" ht="15.75" customHeight="1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  <c r="AA585" s="82"/>
    </row>
    <row r="586" spans="1:27" ht="15.75" customHeight="1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  <c r="AA586" s="82"/>
    </row>
    <row r="587" spans="1:27" ht="15.75" customHeight="1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  <c r="AA587" s="82"/>
    </row>
    <row r="588" spans="1:27" ht="15.75" customHeight="1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  <c r="AA588" s="82"/>
    </row>
    <row r="589" spans="1:27" ht="15.75" customHeight="1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  <c r="AA589" s="82"/>
    </row>
    <row r="590" spans="1:27" ht="15.75" customHeight="1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  <c r="AA590" s="82"/>
    </row>
    <row r="591" spans="1:27" ht="15.75" customHeight="1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  <c r="AA591" s="82"/>
    </row>
    <row r="592" spans="1:27" ht="15.75" customHeight="1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  <c r="AA592" s="82"/>
    </row>
    <row r="593" spans="1:27" ht="15.75" customHeight="1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  <c r="AA593" s="82"/>
    </row>
    <row r="594" spans="1:27" ht="15.75" customHeight="1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  <c r="AA594" s="82"/>
    </row>
    <row r="595" spans="1:27" ht="15.75" customHeight="1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  <c r="AA595" s="82"/>
    </row>
    <row r="596" spans="1:27" ht="15.75" customHeight="1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  <c r="AA596" s="82"/>
    </row>
    <row r="597" spans="1:27" ht="15.75" customHeight="1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  <c r="AA597" s="82"/>
    </row>
    <row r="598" spans="1:27" ht="15.75" customHeight="1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  <c r="AA598" s="82"/>
    </row>
    <row r="599" spans="1:27" ht="15.75" customHeight="1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  <c r="AA599" s="82"/>
    </row>
    <row r="600" spans="1:27" ht="15.75" customHeight="1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  <c r="AA600" s="82"/>
    </row>
    <row r="601" spans="1:27" ht="15.75" customHeight="1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  <c r="AA601" s="82"/>
    </row>
    <row r="602" spans="1:27" ht="15.75" customHeight="1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  <c r="AA602" s="82"/>
    </row>
    <row r="603" spans="1:27" ht="15.75" customHeight="1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  <c r="AA603" s="82"/>
    </row>
    <row r="604" spans="1:27" ht="15.75" customHeight="1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  <c r="AA604" s="82"/>
    </row>
    <row r="605" spans="1:27" ht="15.75" customHeight="1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  <c r="AA605" s="82"/>
    </row>
    <row r="606" spans="1:27" ht="15.75" customHeight="1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  <c r="AA606" s="82"/>
    </row>
    <row r="607" spans="1:27" ht="15.75" customHeight="1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  <c r="AA607" s="82"/>
    </row>
    <row r="608" spans="1:27" ht="15.75" customHeight="1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  <c r="AA608" s="82"/>
    </row>
    <row r="609" spans="1:27" ht="15.75" customHeight="1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  <c r="AA609" s="82"/>
    </row>
    <row r="610" spans="1:27" ht="15.75" customHeight="1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  <c r="AA610" s="82"/>
    </row>
    <row r="611" spans="1:27" ht="15.75" customHeight="1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  <c r="AA611" s="82"/>
    </row>
    <row r="612" spans="1:27" ht="15.75" customHeight="1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  <c r="AA612" s="82"/>
    </row>
    <row r="613" spans="1:27" ht="15.75" customHeight="1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  <c r="AA613" s="82"/>
    </row>
    <row r="614" spans="1:27" ht="15.75" customHeight="1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  <c r="AA614" s="82"/>
    </row>
    <row r="615" spans="1:27" ht="15.75" customHeight="1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  <c r="AA615" s="82"/>
    </row>
    <row r="616" spans="1:27" ht="15.75" customHeight="1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  <c r="AA616" s="82"/>
    </row>
    <row r="617" spans="1:27" ht="15.75" customHeight="1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  <c r="AA617" s="82"/>
    </row>
    <row r="618" spans="1:27" ht="15.75" customHeight="1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  <c r="AA618" s="82"/>
    </row>
    <row r="619" spans="1:27" ht="15.75" customHeight="1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  <c r="AA619" s="82"/>
    </row>
    <row r="620" spans="1:27" ht="15.75" customHeight="1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  <c r="AA620" s="82"/>
    </row>
    <row r="621" spans="1:27" ht="15.75" customHeight="1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  <c r="AA621" s="82"/>
    </row>
    <row r="622" spans="1:27" ht="15.75" customHeight="1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  <c r="AA622" s="82"/>
    </row>
    <row r="623" spans="1:27" ht="15.75" customHeight="1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  <c r="AA623" s="82"/>
    </row>
    <row r="624" spans="1:27" ht="15.75" customHeight="1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  <c r="AA624" s="82"/>
    </row>
    <row r="625" spans="1:27" ht="15.75" customHeight="1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  <c r="AA625" s="82"/>
    </row>
    <row r="626" spans="1:27" ht="15.75" customHeight="1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  <c r="AA626" s="82"/>
    </row>
    <row r="627" spans="1:27" ht="15.75" customHeight="1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  <c r="AA627" s="82"/>
    </row>
    <row r="628" spans="1:27" ht="15.75" customHeight="1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  <c r="AA628" s="82"/>
    </row>
    <row r="629" spans="1:27" ht="15.75" customHeight="1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  <c r="AA629" s="82"/>
    </row>
    <row r="630" spans="1:27" ht="15.75" customHeight="1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  <c r="AA630" s="82"/>
    </row>
    <row r="631" spans="1:27" ht="15.75" customHeight="1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  <c r="AA631" s="82"/>
    </row>
    <row r="632" spans="1:27" ht="15.75" customHeight="1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  <c r="AA632" s="82"/>
    </row>
    <row r="633" spans="1:27" ht="15.75" customHeight="1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  <c r="AA633" s="82"/>
    </row>
    <row r="634" spans="1:27" ht="15.75" customHeight="1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  <c r="AA634" s="82"/>
    </row>
    <row r="635" spans="1:27" ht="15.75" customHeight="1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  <c r="AA635" s="82"/>
    </row>
    <row r="636" spans="1:27" ht="15.75" customHeight="1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  <c r="AA636" s="82"/>
    </row>
    <row r="637" spans="1:27" ht="15.75" customHeight="1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  <c r="AA637" s="82"/>
    </row>
    <row r="638" spans="1:27" ht="15.75" customHeight="1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  <c r="AA638" s="82"/>
    </row>
    <row r="639" spans="1:27" ht="15.75" customHeight="1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  <c r="AA639" s="82"/>
    </row>
    <row r="640" spans="1:27" ht="15.75" customHeight="1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  <c r="AA640" s="82"/>
    </row>
    <row r="641" spans="1:27" ht="15.75" customHeight="1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  <c r="AA641" s="82"/>
    </row>
    <row r="642" spans="1:27" ht="15.75" customHeight="1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  <c r="AA642" s="82"/>
    </row>
    <row r="643" spans="1:27" ht="15.75" customHeight="1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  <c r="AA643" s="82"/>
    </row>
    <row r="644" spans="1:27" ht="15.75" customHeight="1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  <c r="AA644" s="82"/>
    </row>
    <row r="645" spans="1:27" ht="15.75" customHeight="1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  <c r="AA645" s="82"/>
    </row>
    <row r="646" spans="1:27" ht="15.75" customHeight="1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  <c r="AA646" s="82"/>
    </row>
    <row r="647" spans="1:27" ht="15.75" customHeight="1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  <c r="AA647" s="82"/>
    </row>
    <row r="648" spans="1:27" ht="15.75" customHeight="1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  <c r="AA648" s="82"/>
    </row>
    <row r="649" spans="1:27" ht="15.75" customHeight="1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  <c r="AA649" s="82"/>
    </row>
    <row r="650" spans="1:27" ht="15.75" customHeight="1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  <c r="AA650" s="82"/>
    </row>
    <row r="651" spans="1:27" ht="15.75" customHeight="1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  <c r="AA651" s="82"/>
    </row>
    <row r="652" spans="1:27" ht="15.75" customHeight="1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  <c r="AA652" s="82"/>
    </row>
    <row r="653" spans="1:27" ht="15.75" customHeight="1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  <c r="AA653" s="82"/>
    </row>
    <row r="654" spans="1:27" ht="15.75" customHeight="1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  <c r="AA654" s="82"/>
    </row>
    <row r="655" spans="1:27" ht="15.75" customHeight="1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  <c r="AA655" s="82"/>
    </row>
    <row r="656" spans="1:27" ht="15.75" customHeight="1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  <c r="AA656" s="82"/>
    </row>
    <row r="657" spans="1:27" ht="15.75" customHeight="1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  <c r="AA657" s="82"/>
    </row>
    <row r="658" spans="1:27" ht="15.75" customHeight="1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  <c r="AA658" s="82"/>
    </row>
    <row r="659" spans="1:27" ht="15.75" customHeight="1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  <c r="AA659" s="82"/>
    </row>
    <row r="660" spans="1:27" ht="15.75" customHeight="1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  <c r="AA660" s="82"/>
    </row>
    <row r="661" spans="1:27" ht="15.75" customHeight="1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  <c r="AA661" s="82"/>
    </row>
    <row r="662" spans="1:27" ht="15.75" customHeight="1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  <c r="AA662" s="82"/>
    </row>
    <row r="663" spans="1:27" ht="15.75" customHeight="1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  <c r="AA663" s="82"/>
    </row>
    <row r="664" spans="1:27" ht="15.75" customHeight="1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  <c r="AA664" s="82"/>
    </row>
    <row r="665" spans="1:27" ht="15.75" customHeight="1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  <c r="AA665" s="82"/>
    </row>
    <row r="666" spans="1:27" ht="15.75" customHeight="1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  <c r="AA666" s="82"/>
    </row>
    <row r="667" spans="1:27" ht="15.75" customHeight="1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  <c r="AA667" s="82"/>
    </row>
    <row r="668" spans="1:27" ht="15.75" customHeight="1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  <c r="AA668" s="82"/>
    </row>
    <row r="669" spans="1:27" ht="15.75" customHeight="1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  <c r="AA669" s="82"/>
    </row>
    <row r="670" spans="1:27" ht="15.75" customHeight="1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  <c r="AA670" s="82"/>
    </row>
    <row r="671" spans="1:27" ht="15.75" customHeight="1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  <c r="AA671" s="82"/>
    </row>
    <row r="672" spans="1:27" ht="15.75" customHeight="1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  <c r="AA672" s="82"/>
    </row>
    <row r="673" spans="1:27" ht="15.75" customHeight="1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  <c r="AA673" s="82"/>
    </row>
    <row r="674" spans="1:27" ht="15.75" customHeight="1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  <c r="AA674" s="82"/>
    </row>
    <row r="675" spans="1:27" ht="15.75" customHeight="1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  <c r="AA675" s="82"/>
    </row>
    <row r="676" spans="1:27" ht="15.75" customHeight="1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  <c r="AA676" s="82"/>
    </row>
    <row r="677" spans="1:27" ht="15.75" customHeight="1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  <c r="AA677" s="82"/>
    </row>
    <row r="678" spans="1:27" ht="15.75" customHeight="1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  <c r="AA678" s="82"/>
    </row>
    <row r="679" spans="1:27" ht="15.75" customHeight="1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  <c r="AA679" s="82"/>
    </row>
    <row r="680" spans="1:27" ht="15.75" customHeight="1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  <c r="AA680" s="82"/>
    </row>
    <row r="681" spans="1:27" ht="15.75" customHeight="1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  <c r="AA681" s="82"/>
    </row>
    <row r="682" spans="1:27" ht="15.75" customHeight="1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  <c r="AA682" s="82"/>
    </row>
    <row r="683" spans="1:27" ht="15.75" customHeight="1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  <c r="AA683" s="82"/>
    </row>
    <row r="684" spans="1:27" ht="15.75" customHeight="1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  <c r="AA684" s="82"/>
    </row>
    <row r="685" spans="1:27" ht="15.75" customHeight="1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  <c r="AA685" s="82"/>
    </row>
    <row r="686" spans="1:27" ht="15.75" customHeight="1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  <c r="AA686" s="82"/>
    </row>
    <row r="687" spans="1:27" ht="15.75" customHeight="1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  <c r="AA687" s="82"/>
    </row>
    <row r="688" spans="1:27" ht="15.75" customHeight="1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  <c r="AA688" s="82"/>
    </row>
    <row r="689" spans="1:27" ht="15.75" customHeight="1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  <c r="AA689" s="82"/>
    </row>
    <row r="690" spans="1:27" ht="15.75" customHeight="1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  <c r="AA690" s="82"/>
    </row>
    <row r="691" spans="1:27" ht="15.75" customHeight="1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  <c r="AA691" s="82"/>
    </row>
    <row r="692" spans="1:27" ht="15.75" customHeight="1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  <c r="AA692" s="82"/>
    </row>
    <row r="693" spans="1:27" ht="15.75" customHeight="1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  <c r="AA693" s="82"/>
    </row>
    <row r="694" spans="1:27" ht="15.75" customHeight="1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  <c r="AA694" s="82"/>
    </row>
    <row r="695" spans="1:27" ht="15.75" customHeight="1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  <c r="AA695" s="82"/>
    </row>
    <row r="696" spans="1:27" ht="15.75" customHeight="1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  <c r="AA696" s="82"/>
    </row>
    <row r="697" spans="1:27" ht="15.75" customHeight="1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  <c r="AA697" s="82"/>
    </row>
    <row r="698" spans="1:27" ht="15.75" customHeight="1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  <c r="AA698" s="82"/>
    </row>
    <row r="699" spans="1:27" ht="15.75" customHeight="1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  <c r="AA699" s="82"/>
    </row>
    <row r="700" spans="1:27" ht="15.75" customHeight="1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  <c r="AA700" s="82"/>
    </row>
    <row r="701" spans="1:27" ht="15.75" customHeight="1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  <c r="AA701" s="82"/>
    </row>
    <row r="702" spans="1:27" ht="15.75" customHeight="1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  <c r="AA702" s="82"/>
    </row>
    <row r="703" spans="1:27" ht="15.75" customHeight="1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  <c r="AA703" s="82"/>
    </row>
    <row r="704" spans="1:27" ht="15.75" customHeight="1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  <c r="AA704" s="82"/>
    </row>
    <row r="705" spans="1:27" ht="15.75" customHeight="1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  <c r="AA705" s="82"/>
    </row>
    <row r="706" spans="1:27" ht="15.75" customHeight="1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  <c r="AA706" s="82"/>
    </row>
    <row r="707" spans="1:27" ht="15.75" customHeight="1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  <c r="AA707" s="82"/>
    </row>
    <row r="708" spans="1:27" ht="15.75" customHeight="1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  <c r="AA708" s="82"/>
    </row>
    <row r="709" spans="1:27" ht="15.75" customHeight="1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  <c r="AA709" s="82"/>
    </row>
    <row r="710" spans="1:27" ht="15.75" customHeight="1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  <c r="AA710" s="82"/>
    </row>
    <row r="711" spans="1:27" ht="15.75" customHeight="1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  <c r="AA711" s="82"/>
    </row>
    <row r="712" spans="1:27" ht="15.75" customHeight="1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  <c r="AA712" s="82"/>
    </row>
    <row r="713" spans="1:27" ht="15.75" customHeight="1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  <c r="AA713" s="82"/>
    </row>
    <row r="714" spans="1:27" ht="15.75" customHeight="1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  <c r="AA714" s="82"/>
    </row>
    <row r="715" spans="1:27" ht="15.75" customHeight="1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  <c r="AA715" s="82"/>
    </row>
    <row r="716" spans="1:27" ht="15.75" customHeight="1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  <c r="AA716" s="82"/>
    </row>
    <row r="717" spans="1:27" ht="15.75" customHeight="1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  <c r="AA717" s="82"/>
    </row>
    <row r="718" spans="1:27" ht="15.75" customHeight="1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  <c r="AA718" s="82"/>
    </row>
    <row r="719" spans="1:27" ht="15.75" customHeight="1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  <c r="AA719" s="82"/>
    </row>
    <row r="720" spans="1:27" ht="15.75" customHeight="1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  <c r="AA720" s="82"/>
    </row>
    <row r="721" spans="1:27" ht="15.75" customHeight="1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  <c r="AA721" s="82"/>
    </row>
    <row r="722" spans="1:27" ht="15.75" customHeight="1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  <c r="AA722" s="82"/>
    </row>
    <row r="723" spans="1:27" ht="15.75" customHeight="1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  <c r="AA723" s="82"/>
    </row>
    <row r="724" spans="1:27" ht="15.75" customHeight="1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  <c r="AA724" s="82"/>
    </row>
    <row r="725" spans="1:27" ht="15.75" customHeight="1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  <c r="AA725" s="82"/>
    </row>
    <row r="726" spans="1:27" ht="15.75" customHeight="1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  <c r="AA726" s="82"/>
    </row>
    <row r="727" spans="1:27" ht="15.75" customHeight="1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  <c r="AA727" s="82"/>
    </row>
    <row r="728" spans="1:27" ht="15.75" customHeight="1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  <c r="AA728" s="82"/>
    </row>
    <row r="729" spans="1:27" ht="15.75" customHeight="1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  <c r="AA729" s="82"/>
    </row>
    <row r="730" spans="1:27" ht="15.75" customHeight="1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  <c r="AA730" s="82"/>
    </row>
    <row r="731" spans="1:27" ht="15.75" customHeight="1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  <c r="AA731" s="82"/>
    </row>
    <row r="732" spans="1:27" ht="15.75" customHeight="1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  <c r="AA732" s="82"/>
    </row>
    <row r="733" spans="1:27" ht="15.75" customHeight="1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  <c r="AA733" s="82"/>
    </row>
    <row r="734" spans="1:27" ht="15.75" customHeight="1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  <c r="AA734" s="82"/>
    </row>
    <row r="735" spans="1:27" ht="15.75" customHeight="1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  <c r="AA735" s="82"/>
    </row>
    <row r="736" spans="1:27" ht="15.75" customHeight="1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  <c r="AA736" s="82"/>
    </row>
    <row r="737" spans="1:27" ht="15.75" customHeight="1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  <c r="AA737" s="82"/>
    </row>
    <row r="738" spans="1:27" ht="15.75" customHeight="1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  <c r="AA738" s="82"/>
    </row>
    <row r="739" spans="1:27" ht="15.75" customHeight="1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  <c r="AA739" s="82"/>
    </row>
    <row r="740" spans="1:27" ht="15.75" customHeight="1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  <c r="AA740" s="82"/>
    </row>
    <row r="741" spans="1:27" ht="15.75" customHeight="1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  <c r="AA741" s="82"/>
    </row>
    <row r="742" spans="1:27" ht="15.75" customHeight="1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  <c r="AA742" s="82"/>
    </row>
    <row r="743" spans="1:27" ht="15.75" customHeight="1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  <c r="AA743" s="82"/>
    </row>
    <row r="744" spans="1:27" ht="15.75" customHeight="1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  <c r="AA744" s="82"/>
    </row>
    <row r="745" spans="1:27" ht="15.75" customHeight="1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  <c r="AA745" s="82"/>
    </row>
    <row r="746" spans="1:27" ht="15.75" customHeight="1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  <c r="AA746" s="82"/>
    </row>
    <row r="747" spans="1:27" ht="15.75" customHeight="1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  <c r="AA747" s="82"/>
    </row>
    <row r="748" spans="1:27" ht="15.75" customHeight="1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  <c r="AA748" s="82"/>
    </row>
    <row r="749" spans="1:27" ht="15.75" customHeight="1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  <c r="AA749" s="82"/>
    </row>
    <row r="750" spans="1:27" ht="15.75" customHeight="1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  <c r="AA750" s="82"/>
    </row>
    <row r="751" spans="1:27" ht="15.75" customHeight="1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  <c r="AA751" s="82"/>
    </row>
    <row r="752" spans="1:27" ht="15.75" customHeight="1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  <c r="AA752" s="82"/>
    </row>
    <row r="753" spans="1:27" ht="15.75" customHeight="1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  <c r="AA753" s="82"/>
    </row>
    <row r="754" spans="1:27" ht="15.75" customHeight="1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  <c r="AA754" s="82"/>
    </row>
    <row r="755" spans="1:27" ht="15.75" customHeight="1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  <c r="AA755" s="82"/>
    </row>
    <row r="756" spans="1:27" ht="15.75" customHeight="1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  <c r="AA756" s="82"/>
    </row>
    <row r="757" spans="1:27" ht="15.75" customHeight="1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  <c r="AA757" s="82"/>
    </row>
    <row r="758" spans="1:27" ht="15.75" customHeight="1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  <c r="AA758" s="82"/>
    </row>
    <row r="759" spans="1:27" ht="15.75" customHeight="1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  <c r="AA759" s="82"/>
    </row>
    <row r="760" spans="1:27" ht="15.75" customHeight="1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  <c r="AA760" s="82"/>
    </row>
    <row r="761" spans="1:27" ht="15.75" customHeight="1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  <c r="AA761" s="82"/>
    </row>
    <row r="762" spans="1:27" ht="15.75" customHeight="1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  <c r="AA762" s="82"/>
    </row>
    <row r="763" spans="1:27" ht="15.75" customHeight="1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  <c r="AA763" s="82"/>
    </row>
    <row r="764" spans="1:27" ht="15.75" customHeight="1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  <c r="AA764" s="82"/>
    </row>
    <row r="765" spans="1:27" ht="15.75" customHeight="1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  <c r="AA765" s="82"/>
    </row>
    <row r="766" spans="1:27" ht="15.75" customHeight="1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  <c r="AA766" s="82"/>
    </row>
    <row r="767" spans="1:27" ht="15.75" customHeight="1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  <c r="AA767" s="82"/>
    </row>
    <row r="768" spans="1:27" ht="15.75" customHeight="1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  <c r="AA768" s="82"/>
    </row>
    <row r="769" spans="1:27" ht="15.75" customHeight="1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  <c r="AA769" s="82"/>
    </row>
    <row r="770" spans="1:27" ht="15.75" customHeight="1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  <c r="AA770" s="82"/>
    </row>
    <row r="771" spans="1:27" ht="15.75" customHeight="1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  <c r="AA771" s="82"/>
    </row>
    <row r="772" spans="1:27" ht="15.75" customHeight="1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  <c r="AA772" s="82"/>
    </row>
    <row r="773" spans="1:27" ht="15.75" customHeight="1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  <c r="AA773" s="82"/>
    </row>
    <row r="774" spans="1:27" ht="15.75" customHeight="1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  <c r="AA774" s="82"/>
    </row>
    <row r="775" spans="1:27" ht="15.75" customHeight="1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  <c r="AA775" s="82"/>
    </row>
    <row r="776" spans="1:27" ht="15.75" customHeight="1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  <c r="AA776" s="82"/>
    </row>
    <row r="777" spans="1:27" ht="15.75" customHeight="1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  <c r="AA777" s="82"/>
    </row>
    <row r="778" spans="1:27" ht="15.75" customHeight="1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  <c r="AA778" s="82"/>
    </row>
    <row r="779" spans="1:27" ht="15.75" customHeight="1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  <c r="AA779" s="82"/>
    </row>
    <row r="780" spans="1:27" ht="15.75" customHeight="1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  <c r="AA780" s="82"/>
    </row>
    <row r="781" spans="1:27" ht="15.75" customHeight="1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  <c r="AA781" s="82"/>
    </row>
    <row r="782" spans="1:27" ht="15.75" customHeight="1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  <c r="AA782" s="82"/>
    </row>
    <row r="783" spans="1:27" ht="15.75" customHeight="1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  <c r="AA783" s="82"/>
    </row>
    <row r="784" spans="1:27" ht="15.75" customHeight="1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  <c r="AA784" s="82"/>
    </row>
    <row r="785" spans="1:27" ht="15.75" customHeight="1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  <c r="AA785" s="82"/>
    </row>
    <row r="786" spans="1:27" ht="15.75" customHeight="1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  <c r="AA786" s="82"/>
    </row>
    <row r="787" spans="1:27" ht="15.75" customHeight="1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  <c r="AA787" s="82"/>
    </row>
    <row r="788" spans="1:27" ht="15.75" customHeight="1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  <c r="AA788" s="82"/>
    </row>
    <row r="789" spans="1:27" ht="15.75" customHeight="1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  <c r="AA789" s="82"/>
    </row>
    <row r="790" spans="1:27" ht="15.75" customHeight="1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  <c r="AA790" s="82"/>
    </row>
    <row r="791" spans="1:27" ht="15.75" customHeight="1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  <c r="AA791" s="82"/>
    </row>
    <row r="792" spans="1:27" ht="15.75" customHeight="1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  <c r="AA792" s="82"/>
    </row>
    <row r="793" spans="1:27" ht="15.75" customHeight="1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  <c r="AA793" s="82"/>
    </row>
    <row r="794" spans="1:27" ht="15.75" customHeight="1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  <c r="AA794" s="82"/>
    </row>
    <row r="795" spans="1:27" ht="15.75" customHeight="1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  <c r="AA795" s="82"/>
    </row>
    <row r="796" spans="1:27" ht="15.75" customHeight="1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  <c r="AA796" s="82"/>
    </row>
    <row r="797" spans="1:27" ht="15.75" customHeight="1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  <c r="AA797" s="82"/>
    </row>
    <row r="798" spans="1:27" ht="15.75" customHeight="1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  <c r="AA798" s="82"/>
    </row>
    <row r="799" spans="1:27" ht="15.75" customHeight="1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  <c r="AA799" s="82"/>
    </row>
    <row r="800" spans="1:27" ht="15.75" customHeight="1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  <c r="AA800" s="82"/>
    </row>
    <row r="801" spans="1:27" ht="15.75" customHeight="1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  <c r="AA801" s="82"/>
    </row>
    <row r="802" spans="1:27" ht="15.75" customHeight="1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  <c r="AA802" s="82"/>
    </row>
    <row r="803" spans="1:27" ht="15.75" customHeight="1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  <c r="AA803" s="82"/>
    </row>
    <row r="804" spans="1:27" ht="15.75" customHeight="1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  <c r="AA804" s="82"/>
    </row>
    <row r="805" spans="1:27" ht="15.75" customHeight="1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  <c r="AA805" s="82"/>
    </row>
    <row r="806" spans="1:27" ht="15.75" customHeight="1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  <c r="AA806" s="82"/>
    </row>
    <row r="807" spans="1:27" ht="15.75" customHeight="1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  <c r="AA807" s="82"/>
    </row>
    <row r="808" spans="1:27" ht="15.75" customHeight="1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  <c r="AA808" s="82"/>
    </row>
    <row r="809" spans="1:27" ht="15.75" customHeight="1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  <c r="AA809" s="82"/>
    </row>
    <row r="810" spans="1:27" ht="15.75" customHeight="1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  <c r="AA810" s="82"/>
    </row>
    <row r="811" spans="1:27" ht="15.75" customHeight="1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  <c r="AA811" s="82"/>
    </row>
    <row r="812" spans="1:27" ht="15.75" customHeight="1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  <c r="AA812" s="82"/>
    </row>
    <row r="813" spans="1:27" ht="15.75" customHeight="1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  <c r="AA813" s="82"/>
    </row>
    <row r="814" spans="1:27" ht="15.75" customHeight="1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  <c r="AA814" s="82"/>
    </row>
    <row r="815" spans="1:27" ht="15.75" customHeight="1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  <c r="AA815" s="82"/>
    </row>
    <row r="816" spans="1:27" ht="15.75" customHeight="1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  <c r="AA816" s="82"/>
    </row>
    <row r="817" spans="1:27" ht="15.75" customHeight="1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  <c r="AA817" s="82"/>
    </row>
    <row r="818" spans="1:27" ht="15.75" customHeight="1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  <c r="AA818" s="82"/>
    </row>
    <row r="819" spans="1:27" ht="15.75" customHeight="1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  <c r="AA819" s="82"/>
    </row>
    <row r="820" spans="1:27" ht="15.75" customHeight="1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  <c r="AA820" s="82"/>
    </row>
    <row r="821" spans="1:27" ht="15.75" customHeight="1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  <c r="AA821" s="82"/>
    </row>
    <row r="822" spans="1:27" ht="15.75" customHeight="1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  <c r="AA822" s="82"/>
    </row>
    <row r="823" spans="1:27" ht="15.75" customHeight="1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  <c r="AA823" s="82"/>
    </row>
    <row r="824" spans="1:27" ht="15.75" customHeight="1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  <c r="AA824" s="82"/>
    </row>
    <row r="825" spans="1:27" ht="15.75" customHeight="1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  <c r="AA825" s="82"/>
    </row>
    <row r="826" spans="1:27" ht="15.75" customHeight="1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  <c r="AA826" s="82"/>
    </row>
    <row r="827" spans="1:27" ht="15.75" customHeight="1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  <c r="AA827" s="82"/>
    </row>
    <row r="828" spans="1:27" ht="15.75" customHeight="1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  <c r="AA828" s="82"/>
    </row>
    <row r="829" spans="1:27" ht="15.75" customHeight="1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  <c r="AA829" s="82"/>
    </row>
    <row r="830" spans="1:27" ht="15.75" customHeight="1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  <c r="AA830" s="82"/>
    </row>
    <row r="831" spans="1:27" ht="15.75" customHeight="1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  <c r="AA831" s="82"/>
    </row>
    <row r="832" spans="1:27" ht="15.75" customHeight="1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  <c r="AA832" s="82"/>
    </row>
    <row r="833" spans="1:27" ht="15.75" customHeight="1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  <c r="AA833" s="82"/>
    </row>
    <row r="834" spans="1:27" ht="15.75" customHeight="1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  <c r="AA834" s="82"/>
    </row>
    <row r="835" spans="1:27" ht="15.75" customHeight="1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  <c r="AA835" s="82"/>
    </row>
    <row r="836" spans="1:27" ht="15.75" customHeight="1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  <c r="AA836" s="82"/>
    </row>
    <row r="837" spans="1:27" ht="15.75" customHeight="1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  <c r="AA837" s="82"/>
    </row>
    <row r="838" spans="1:27" ht="15.75" customHeight="1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  <c r="AA838" s="82"/>
    </row>
    <row r="839" spans="1:27" ht="15.75" customHeight="1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  <c r="AA839" s="82"/>
    </row>
    <row r="840" spans="1:27" ht="15.75" customHeight="1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  <c r="AA840" s="82"/>
    </row>
    <row r="841" spans="1:27" ht="15.75" customHeight="1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  <c r="AA841" s="82"/>
    </row>
    <row r="842" spans="1:27" ht="15.75" customHeight="1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  <c r="AA842" s="82"/>
    </row>
    <row r="843" spans="1:27" ht="15.75" customHeight="1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  <c r="AA843" s="82"/>
    </row>
    <row r="844" spans="1:27" ht="15.75" customHeight="1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  <c r="AA844" s="82"/>
    </row>
    <row r="845" spans="1:27" ht="15.75" customHeight="1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  <c r="AA845" s="82"/>
    </row>
    <row r="846" spans="1:27" ht="15.75" customHeight="1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  <c r="AA846" s="82"/>
    </row>
    <row r="847" spans="1:27" ht="15.75" customHeight="1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  <c r="AA847" s="82"/>
    </row>
    <row r="848" spans="1:27" ht="15.75" customHeight="1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  <c r="AA848" s="82"/>
    </row>
    <row r="849" spans="1:27" ht="15.75" customHeight="1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  <c r="AA849" s="82"/>
    </row>
    <row r="850" spans="1:27" ht="15.75" customHeight="1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  <c r="AA850" s="82"/>
    </row>
    <row r="851" spans="1:27" ht="15.75" customHeight="1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  <c r="AA851" s="82"/>
    </row>
    <row r="852" spans="1:27" ht="15.75" customHeight="1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  <c r="AA852" s="82"/>
    </row>
    <row r="853" spans="1:27" ht="15.75" customHeight="1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  <c r="AA853" s="82"/>
    </row>
    <row r="854" spans="1:27" ht="15.75" customHeight="1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  <c r="AA854" s="82"/>
    </row>
    <row r="855" spans="1:27" ht="15.75" customHeight="1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  <c r="AA855" s="82"/>
    </row>
    <row r="856" spans="1:27" ht="15.75" customHeight="1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  <c r="AA856" s="82"/>
    </row>
    <row r="857" spans="1:27" ht="15.75" customHeight="1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  <c r="AA857" s="82"/>
    </row>
    <row r="858" spans="1:27" ht="15.75" customHeight="1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  <c r="AA858" s="82"/>
    </row>
    <row r="859" spans="1:27" ht="15.75" customHeight="1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  <c r="AA859" s="82"/>
    </row>
    <row r="860" spans="1:27" ht="15.75" customHeight="1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  <c r="AA860" s="82"/>
    </row>
    <row r="861" spans="1:27" ht="15.75" customHeight="1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  <c r="AA861" s="82"/>
    </row>
    <row r="862" spans="1:27" ht="15.75" customHeight="1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  <c r="AA862" s="82"/>
    </row>
    <row r="863" spans="1:27" ht="15.75" customHeight="1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  <c r="AA863" s="82"/>
    </row>
    <row r="864" spans="1:27" ht="15.75" customHeight="1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  <c r="AA864" s="82"/>
    </row>
    <row r="865" spans="1:27" ht="15.75" customHeight="1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  <c r="AA865" s="82"/>
    </row>
    <row r="866" spans="1:27" ht="15.75" customHeight="1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  <c r="AA866" s="82"/>
    </row>
    <row r="867" spans="1:27" ht="15.75" customHeight="1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  <c r="AA867" s="82"/>
    </row>
    <row r="868" spans="1:27" ht="15.75" customHeight="1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  <c r="AA868" s="82"/>
    </row>
    <row r="869" spans="1:27" ht="15.75" customHeight="1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  <c r="AA869" s="82"/>
    </row>
    <row r="870" spans="1:27" ht="15.75" customHeight="1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  <c r="AA870" s="82"/>
    </row>
    <row r="871" spans="1:27" ht="15.75" customHeight="1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  <c r="AA871" s="82"/>
    </row>
    <row r="872" spans="1:27" ht="15.75" customHeight="1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  <c r="AA872" s="82"/>
    </row>
    <row r="873" spans="1:27" ht="15.75" customHeight="1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  <c r="AA873" s="82"/>
    </row>
    <row r="874" spans="1:27" ht="15.75" customHeight="1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  <c r="AA874" s="82"/>
    </row>
    <row r="875" spans="1:27" ht="15.75" customHeight="1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  <c r="AA875" s="82"/>
    </row>
    <row r="876" spans="1:27" ht="15.75" customHeight="1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  <c r="AA876" s="82"/>
    </row>
    <row r="877" spans="1:27" ht="15.75" customHeight="1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  <c r="AA877" s="82"/>
    </row>
    <row r="878" spans="1:27" ht="15.75" customHeight="1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  <c r="AA878" s="82"/>
    </row>
    <row r="879" spans="1:27" ht="15.75" customHeight="1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  <c r="AA879" s="82"/>
    </row>
    <row r="880" spans="1:27" ht="15.75" customHeight="1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  <c r="AA880" s="82"/>
    </row>
    <row r="881" spans="1:27" ht="15.75" customHeight="1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  <c r="AA881" s="82"/>
    </row>
    <row r="882" spans="1:27" ht="15.75" customHeight="1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  <c r="AA882" s="82"/>
    </row>
    <row r="883" spans="1:27" ht="15.75" customHeight="1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  <c r="AA883" s="82"/>
    </row>
    <row r="884" spans="1:27" ht="15.75" customHeight="1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  <c r="AA884" s="82"/>
    </row>
    <row r="885" spans="1:27" ht="15.75" customHeight="1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  <c r="AA885" s="82"/>
    </row>
    <row r="886" spans="1:27" ht="15.75" customHeight="1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  <c r="AA886" s="82"/>
    </row>
    <row r="887" spans="1:27" ht="15.75" customHeight="1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  <c r="AA887" s="82"/>
    </row>
    <row r="888" spans="1:27" ht="15.75" customHeight="1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  <c r="AA888" s="82"/>
    </row>
    <row r="889" spans="1:27" ht="15.75" customHeight="1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  <c r="AA889" s="82"/>
    </row>
    <row r="890" spans="1:27" ht="15.75" customHeight="1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  <c r="AA890" s="82"/>
    </row>
    <row r="891" spans="1:27" ht="15.75" customHeight="1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  <c r="AA891" s="82"/>
    </row>
    <row r="892" spans="1:27" ht="15.75" customHeight="1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  <c r="AA892" s="82"/>
    </row>
    <row r="893" spans="1:27" ht="15.75" customHeight="1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  <c r="AA893" s="82"/>
    </row>
    <row r="894" spans="1:27" ht="15.75" customHeight="1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  <c r="AA894" s="82"/>
    </row>
    <row r="895" spans="1:27" ht="15.75" customHeight="1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  <c r="AA895" s="82"/>
    </row>
    <row r="896" spans="1:27" ht="15.75" customHeight="1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  <c r="AA896" s="82"/>
    </row>
    <row r="897" spans="1:27" ht="15.75" customHeight="1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  <c r="AA897" s="82"/>
    </row>
    <row r="898" spans="1:27" ht="15.75" customHeight="1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  <c r="AA898" s="82"/>
    </row>
    <row r="899" spans="1:27" ht="15.75" customHeight="1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  <c r="AA899" s="82"/>
    </row>
    <row r="900" spans="1:27" ht="15.75" customHeight="1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  <c r="AA900" s="82"/>
    </row>
    <row r="901" spans="1:27" ht="15.75" customHeight="1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  <c r="AA901" s="82"/>
    </row>
    <row r="902" spans="1:27" ht="15.75" customHeight="1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  <c r="AA902" s="82"/>
    </row>
    <row r="903" spans="1:27" ht="15.75" customHeight="1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  <c r="AA903" s="82"/>
    </row>
    <row r="904" spans="1:27" ht="15.75" customHeight="1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  <c r="AA904" s="82"/>
    </row>
    <row r="905" spans="1:27" ht="15.75" customHeight="1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  <c r="AA905" s="82"/>
    </row>
    <row r="906" spans="1:27" ht="15.75" customHeight="1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  <c r="AA906" s="82"/>
    </row>
    <row r="907" spans="1:27" ht="15.75" customHeight="1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  <c r="AA907" s="82"/>
    </row>
    <row r="908" spans="1:27" ht="15.75" customHeight="1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  <c r="AA908" s="82"/>
    </row>
    <row r="909" spans="1:27" ht="15.75" customHeight="1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  <c r="AA909" s="82"/>
    </row>
    <row r="910" spans="1:27" ht="15.75" customHeight="1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  <c r="AA910" s="82"/>
    </row>
    <row r="911" spans="1:27" ht="15.75" customHeight="1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  <c r="AA911" s="82"/>
    </row>
    <row r="912" spans="1:27" ht="15.75" customHeight="1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  <c r="AA912" s="82"/>
    </row>
    <row r="913" spans="1:27" ht="15.75" customHeight="1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  <c r="AA913" s="82"/>
    </row>
    <row r="914" spans="1:27" ht="15.75" customHeight="1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  <c r="AA914" s="82"/>
    </row>
    <row r="915" spans="1:27" ht="15.75" customHeight="1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  <c r="AA915" s="82"/>
    </row>
    <row r="916" spans="1:27" ht="15.75" customHeight="1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  <c r="AA916" s="82"/>
    </row>
    <row r="917" spans="1:27" ht="15.75" customHeight="1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  <c r="AA917" s="82"/>
    </row>
    <row r="918" spans="1:27" ht="15.75" customHeight="1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  <c r="AA918" s="82"/>
    </row>
    <row r="919" spans="1:27" ht="15.75" customHeight="1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  <c r="AA919" s="82"/>
    </row>
    <row r="920" spans="1:27" ht="15.75" customHeight="1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  <c r="AA920" s="82"/>
    </row>
    <row r="921" spans="1:27" ht="15.75" customHeight="1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  <c r="AA921" s="82"/>
    </row>
    <row r="922" spans="1:27" ht="15.75" customHeight="1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  <c r="AA922" s="82"/>
    </row>
    <row r="923" spans="1:27" ht="15.75" customHeight="1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  <c r="AA923" s="82"/>
    </row>
    <row r="924" spans="1:27" ht="15.75" customHeight="1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  <c r="AA924" s="82"/>
    </row>
    <row r="925" spans="1:27" ht="15.75" customHeight="1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  <c r="AA925" s="82"/>
    </row>
    <row r="926" spans="1:27" ht="15.75" customHeight="1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  <c r="AA926" s="82"/>
    </row>
    <row r="927" spans="1:27" ht="15.75" customHeight="1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  <c r="AA927" s="82"/>
    </row>
    <row r="928" spans="1:27" ht="15.75" customHeight="1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  <c r="AA928" s="82"/>
    </row>
    <row r="929" spans="1:27" ht="15.75" customHeight="1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  <c r="AA929" s="82"/>
    </row>
    <row r="930" spans="1:27" ht="15.75" customHeight="1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  <c r="AA930" s="82"/>
    </row>
    <row r="931" spans="1:27" ht="15.75" customHeight="1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  <c r="AA931" s="82"/>
    </row>
    <row r="932" spans="1:27" ht="15.75" customHeight="1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  <c r="AA932" s="82"/>
    </row>
    <row r="933" spans="1:27" ht="15.75" customHeight="1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  <c r="AA933" s="82"/>
    </row>
    <row r="934" spans="1:27" ht="15.75" customHeight="1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  <c r="AA934" s="82"/>
    </row>
    <row r="935" spans="1:27" ht="15.75" customHeight="1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  <c r="AA935" s="82"/>
    </row>
    <row r="936" spans="1:27" ht="15.75" customHeight="1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  <c r="AA936" s="82"/>
    </row>
    <row r="937" spans="1:27" ht="15.75" customHeight="1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  <c r="AA937" s="82"/>
    </row>
    <row r="938" spans="1:27" ht="15.75" customHeight="1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  <c r="AA938" s="82"/>
    </row>
    <row r="939" spans="1:27" ht="15.75" customHeight="1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  <c r="AA939" s="82"/>
    </row>
    <row r="940" spans="1:27" ht="15.75" customHeight="1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  <c r="AA940" s="82"/>
    </row>
    <row r="941" spans="1:27" ht="15.75" customHeight="1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  <c r="AA941" s="82"/>
    </row>
    <row r="942" spans="1:27" ht="15.75" customHeight="1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  <c r="AA942" s="82"/>
    </row>
    <row r="943" spans="1:27" ht="15.75" customHeight="1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  <c r="AA943" s="82"/>
    </row>
    <row r="944" spans="1:27" ht="15.75" customHeight="1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  <c r="AA944" s="82"/>
    </row>
    <row r="945" spans="1:27" ht="15.75" customHeight="1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  <c r="AA945" s="82"/>
    </row>
    <row r="946" spans="1:27" ht="15.75" customHeight="1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  <c r="AA946" s="82"/>
    </row>
    <row r="947" spans="1:27" ht="15.75" customHeight="1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  <c r="AA947" s="82"/>
    </row>
    <row r="948" spans="1:27" ht="15.75" customHeight="1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  <c r="AA948" s="82"/>
    </row>
    <row r="949" spans="1:27" ht="15.75" customHeight="1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  <c r="AA949" s="82"/>
    </row>
    <row r="950" spans="1:27" ht="15.75" customHeight="1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  <c r="AA950" s="82"/>
    </row>
    <row r="951" spans="1:27" ht="15.75" customHeight="1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  <c r="AA951" s="82"/>
    </row>
    <row r="952" spans="1:27" ht="15.75" customHeight="1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  <c r="AA952" s="82"/>
    </row>
    <row r="953" spans="1:27" ht="15.75" customHeight="1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  <c r="AA953" s="82"/>
    </row>
    <row r="954" spans="1:27" ht="15.75" customHeight="1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  <c r="AA954" s="82"/>
    </row>
    <row r="955" spans="1:27" ht="15.75" customHeight="1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  <c r="AA955" s="82"/>
    </row>
    <row r="956" spans="1:27" ht="15.75" customHeight="1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  <c r="AA956" s="82"/>
    </row>
    <row r="957" spans="1:27" ht="15.75" customHeight="1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  <c r="AA957" s="82"/>
    </row>
    <row r="958" spans="1:27" ht="15.75" customHeight="1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  <c r="AA958" s="82"/>
    </row>
    <row r="959" spans="1:27" ht="15.75" customHeight="1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  <c r="AA959" s="82"/>
    </row>
    <row r="960" spans="1:27" ht="15.75" customHeight="1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  <c r="AA960" s="82"/>
    </row>
    <row r="961" spans="1:27" ht="15.75" customHeight="1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  <c r="AA961" s="82"/>
    </row>
    <row r="962" spans="1:27" ht="15.75" customHeight="1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  <c r="AA962" s="82"/>
    </row>
    <row r="963" spans="1:27" ht="15.75" customHeight="1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  <c r="AA963" s="82"/>
    </row>
    <row r="964" spans="1:27" ht="15.75" customHeight="1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  <c r="AA964" s="82"/>
    </row>
    <row r="965" spans="1:27" ht="15.75" customHeight="1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  <c r="AA965" s="82"/>
    </row>
    <row r="966" spans="1:27" ht="15.75" customHeight="1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  <c r="AA966" s="82"/>
    </row>
    <row r="967" spans="1:27" ht="15.75" customHeight="1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  <c r="AA967" s="82"/>
    </row>
    <row r="968" spans="1:27" ht="15.75" customHeight="1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  <c r="AA968" s="82"/>
    </row>
    <row r="969" spans="1:27" ht="15.75" customHeight="1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  <c r="AA969" s="82"/>
    </row>
    <row r="970" spans="1:27" ht="15.75" customHeight="1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  <c r="AA970" s="82"/>
    </row>
    <row r="971" spans="1:27" ht="15.75" customHeight="1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  <c r="AA971" s="82"/>
    </row>
    <row r="972" spans="1:27" ht="15.75" customHeight="1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  <c r="AA972" s="82"/>
    </row>
    <row r="973" spans="1:27" ht="15.75" customHeight="1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  <c r="AA973" s="82"/>
    </row>
    <row r="974" spans="1:27" ht="15.75" customHeight="1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  <c r="AA974" s="82"/>
    </row>
    <row r="975" spans="1:27" ht="15.75" customHeight="1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  <c r="AA975" s="82"/>
    </row>
    <row r="976" spans="1:27" ht="15.75" customHeight="1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  <c r="AA976" s="82"/>
    </row>
    <row r="977" spans="1:27" ht="15.75" customHeight="1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  <c r="AA977" s="82"/>
    </row>
    <row r="978" spans="1:27" ht="15.75" customHeight="1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  <c r="AA978" s="82"/>
    </row>
    <row r="979" spans="1:27" ht="15.75" customHeight="1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  <c r="AA979" s="82"/>
    </row>
    <row r="980" spans="1:27" ht="15.75" customHeight="1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  <c r="AA980" s="82"/>
    </row>
    <row r="981" spans="1:27" ht="15.75" customHeight="1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  <c r="AA981" s="82"/>
    </row>
    <row r="982" spans="1:27" ht="15.75" customHeight="1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  <c r="AA982" s="82"/>
    </row>
    <row r="983" spans="1:27" ht="15.75" customHeight="1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  <c r="AA983" s="82"/>
    </row>
    <row r="984" spans="1:27" ht="15.75" customHeight="1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  <c r="AA984" s="82"/>
    </row>
    <row r="985" spans="1:27" ht="15.75" customHeight="1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  <c r="AA985" s="82"/>
    </row>
    <row r="986" spans="1:27" ht="15.75" customHeight="1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  <c r="AA986" s="82"/>
    </row>
    <row r="987" spans="1:27" ht="15.75" customHeight="1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  <c r="AA987" s="82"/>
    </row>
    <row r="988" spans="1:27" ht="15.75" customHeight="1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  <c r="AA988" s="82"/>
    </row>
    <row r="989" spans="1:27" ht="15.75" customHeight="1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  <c r="AA989" s="82"/>
    </row>
    <row r="990" spans="1:27" ht="15.75" customHeight="1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  <c r="AA990" s="82"/>
    </row>
    <row r="991" spans="1:27" ht="15.75" customHeight="1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  <c r="AA991" s="82"/>
    </row>
    <row r="992" spans="1:27" ht="15.75" customHeight="1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  <c r="AA992" s="82"/>
    </row>
    <row r="993" spans="1:27" ht="15.75" customHeight="1">
      <c r="A993" s="82"/>
      <c r="B993" s="82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  <c r="AA993" s="82"/>
    </row>
    <row r="994" spans="1:27" ht="15.75" customHeight="1">
      <c r="A994" s="82"/>
      <c r="B994" s="82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  <c r="AA994" s="82"/>
    </row>
    <row r="995" spans="1:27" ht="15.75" customHeight="1">
      <c r="A995" s="82"/>
      <c r="B995" s="82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  <c r="AA995" s="82"/>
    </row>
    <row r="996" spans="1:27" ht="15.75" customHeight="1">
      <c r="A996" s="82"/>
      <c r="B996" s="82"/>
      <c r="C996" s="82"/>
      <c r="D996" s="82"/>
      <c r="E996" s="82"/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  <c r="AA996" s="82"/>
    </row>
    <row r="997" spans="1:27" ht="15.75" customHeight="1">
      <c r="A997" s="82"/>
      <c r="B997" s="82"/>
      <c r="C997" s="82"/>
      <c r="D997" s="82"/>
      <c r="E997" s="82"/>
      <c r="F997" s="8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  <c r="AA997" s="82"/>
    </row>
    <row r="998" spans="1:27" ht="15.75" customHeight="1">
      <c r="A998" s="82"/>
      <c r="B998" s="82"/>
      <c r="C998" s="82"/>
      <c r="D998" s="82"/>
      <c r="E998" s="82"/>
      <c r="F998" s="8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  <c r="AA998" s="82"/>
    </row>
    <row r="999" spans="1:27" ht="15.75" customHeight="1">
      <c r="A999" s="82"/>
      <c r="B999" s="82"/>
      <c r="C999" s="82"/>
      <c r="D999" s="82"/>
      <c r="E999" s="82"/>
      <c r="F999" s="8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  <c r="Z999" s="82"/>
      <c r="AA999" s="82"/>
    </row>
    <row r="1000" spans="1:27" ht="15.75" customHeight="1">
      <c r="A1000" s="82"/>
      <c r="B1000" s="82"/>
      <c r="C1000" s="82"/>
      <c r="D1000" s="82"/>
      <c r="E1000" s="82"/>
      <c r="F1000" s="82"/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  <c r="AA1000" s="82"/>
    </row>
    <row r="1001" spans="1:27" ht="15.75" customHeight="1">
      <c r="A1001" s="82"/>
      <c r="B1001" s="82"/>
      <c r="C1001" s="82"/>
      <c r="D1001" s="82"/>
      <c r="E1001" s="82"/>
      <c r="F1001" s="82"/>
      <c r="G1001" s="82"/>
      <c r="H1001" s="82"/>
      <c r="I1001" s="82"/>
      <c r="J1001" s="82"/>
      <c r="K1001" s="82"/>
      <c r="L1001" s="82"/>
      <c r="M1001" s="82"/>
      <c r="N1001" s="82"/>
      <c r="O1001" s="82"/>
      <c r="P1001" s="82"/>
      <c r="Q1001" s="82"/>
      <c r="R1001" s="82"/>
      <c r="S1001" s="82"/>
      <c r="T1001" s="82"/>
      <c r="U1001" s="82"/>
      <c r="V1001" s="82"/>
      <c r="W1001" s="82"/>
      <c r="X1001" s="82"/>
      <c r="Y1001" s="82"/>
      <c r="Z1001" s="82"/>
      <c r="AA1001" s="82"/>
    </row>
    <row r="1002" spans="1:27" ht="15.75" customHeight="1">
      <c r="A1002" s="82"/>
      <c r="B1002" s="82"/>
      <c r="C1002" s="82"/>
      <c r="D1002" s="82"/>
      <c r="E1002" s="82"/>
      <c r="F1002" s="82"/>
      <c r="G1002" s="82"/>
      <c r="H1002" s="82"/>
      <c r="I1002" s="82"/>
      <c r="J1002" s="82"/>
      <c r="K1002" s="82"/>
      <c r="L1002" s="82"/>
      <c r="M1002" s="82"/>
      <c r="N1002" s="82"/>
      <c r="O1002" s="82"/>
      <c r="P1002" s="82"/>
      <c r="Q1002" s="82"/>
      <c r="R1002" s="82"/>
      <c r="S1002" s="82"/>
      <c r="T1002" s="82"/>
      <c r="U1002" s="82"/>
      <c r="V1002" s="82"/>
      <c r="W1002" s="82"/>
      <c r="X1002" s="82"/>
      <c r="Y1002" s="82"/>
      <c r="Z1002" s="82"/>
      <c r="AA1002" s="82"/>
    </row>
    <row r="1003" spans="1:27" ht="15.75" customHeight="1">
      <c r="A1003" s="82"/>
      <c r="B1003" s="82"/>
      <c r="C1003" s="82"/>
      <c r="D1003" s="82"/>
      <c r="E1003" s="82"/>
      <c r="F1003" s="82"/>
      <c r="G1003" s="82"/>
      <c r="H1003" s="82"/>
      <c r="I1003" s="82"/>
      <c r="J1003" s="82"/>
      <c r="K1003" s="82"/>
      <c r="L1003" s="82"/>
      <c r="M1003" s="82"/>
      <c r="N1003" s="82"/>
      <c r="O1003" s="82"/>
      <c r="P1003" s="82"/>
      <c r="Q1003" s="82"/>
      <c r="R1003" s="82"/>
      <c r="S1003" s="82"/>
      <c r="T1003" s="82"/>
      <c r="U1003" s="82"/>
      <c r="V1003" s="82"/>
      <c r="W1003" s="82"/>
      <c r="X1003" s="82"/>
      <c r="Y1003" s="82"/>
      <c r="Z1003" s="82"/>
      <c r="AA1003" s="82"/>
    </row>
  </sheetData>
  <mergeCells count="74">
    <mergeCell ref="H16:H17"/>
    <mergeCell ref="I16:X16"/>
    <mergeCell ref="D18:D20"/>
    <mergeCell ref="F18:F20"/>
    <mergeCell ref="D21:D23"/>
    <mergeCell ref="F21:F23"/>
    <mergeCell ref="F16:F17"/>
    <mergeCell ref="A1:X1"/>
    <mergeCell ref="A2:A8"/>
    <mergeCell ref="C2:X2"/>
    <mergeCell ref="C4:D4"/>
    <mergeCell ref="E4:X4"/>
    <mergeCell ref="B6:B7"/>
    <mergeCell ref="C6:D7"/>
    <mergeCell ref="H6:H7"/>
    <mergeCell ref="I6:X6"/>
    <mergeCell ref="E6:E7"/>
    <mergeCell ref="F6:F7"/>
    <mergeCell ref="A11:X11"/>
    <mergeCell ref="C12:X12"/>
    <mergeCell ref="C13:X13"/>
    <mergeCell ref="C54:X54"/>
    <mergeCell ref="C55:X55"/>
    <mergeCell ref="D39:D41"/>
    <mergeCell ref="F39:F41"/>
    <mergeCell ref="C49:D50"/>
    <mergeCell ref="E49:E50"/>
    <mergeCell ref="F49:F50"/>
    <mergeCell ref="A44:X44"/>
    <mergeCell ref="C45:X45"/>
    <mergeCell ref="C46:X46"/>
    <mergeCell ref="H49:H50"/>
    <mergeCell ref="I49:X49"/>
    <mergeCell ref="A12:A38"/>
    <mergeCell ref="C77:D78"/>
    <mergeCell ref="H58:H59"/>
    <mergeCell ref="I58:X58"/>
    <mergeCell ref="C63:X63"/>
    <mergeCell ref="I67:X67"/>
    <mergeCell ref="A72:X72"/>
    <mergeCell ref="C58:D59"/>
    <mergeCell ref="E58:E59"/>
    <mergeCell ref="F58:F59"/>
    <mergeCell ref="C64:X64"/>
    <mergeCell ref="A73:A79"/>
    <mergeCell ref="B77:B78"/>
    <mergeCell ref="C73:X73"/>
    <mergeCell ref="C74:G74"/>
    <mergeCell ref="H77:H78"/>
    <mergeCell ref="I77:X77"/>
    <mergeCell ref="F33:F35"/>
    <mergeCell ref="F36:F38"/>
    <mergeCell ref="C15:E15"/>
    <mergeCell ref="B16:B17"/>
    <mergeCell ref="C16:D17"/>
    <mergeCell ref="E16:E17"/>
    <mergeCell ref="D36:D38"/>
    <mergeCell ref="D24:D26"/>
    <mergeCell ref="H67:H68"/>
    <mergeCell ref="E77:E78"/>
    <mergeCell ref="F77:F78"/>
    <mergeCell ref="F24:F26"/>
    <mergeCell ref="A45:A70"/>
    <mergeCell ref="B49:B50"/>
    <mergeCell ref="B58:B59"/>
    <mergeCell ref="B67:B68"/>
    <mergeCell ref="C67:D68"/>
    <mergeCell ref="E67:E68"/>
    <mergeCell ref="F67:F68"/>
    <mergeCell ref="D27:D29"/>
    <mergeCell ref="F27:F29"/>
    <mergeCell ref="D30:D32"/>
    <mergeCell ref="F30:F32"/>
    <mergeCell ref="D33:D35"/>
  </mergeCells>
  <phoneticPr fontId="29" type="noConversion"/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PLC Control List</vt:lpstr>
      <vt:lpstr>Environment</vt:lpstr>
      <vt:lpstr>CV Control List</vt:lpstr>
      <vt:lpstr>BCR Layout</vt:lpstr>
      <vt:lpstr>중박스 코드 정보</vt:lpstr>
      <vt:lpstr>PLC#1-read</vt:lpstr>
      <vt:lpstr>PLC#1-write</vt:lpstr>
      <vt:lpstr>PLC#2-read</vt:lpstr>
      <vt:lpstr>PLC#2-write</vt:lpstr>
      <vt:lpstr>PLC#3-read</vt:lpstr>
      <vt:lpstr>PLC#3-write</vt:lpstr>
      <vt:lpstr>PLC#4-read</vt:lpstr>
      <vt:lpstr>PLC#4-write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Taegyu Ha</dc:creator>
  <cp:lastModifiedBy>하태규</cp:lastModifiedBy>
  <dcterms:created xsi:type="dcterms:W3CDTF">2024-02-20T02:01:04Z</dcterms:created>
  <dcterms:modified xsi:type="dcterms:W3CDTF">2025-07-30T07:14:27Z</dcterms:modified>
</cp:coreProperties>
</file>