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elim\Desktop\"/>
    </mc:Choice>
  </mc:AlternateContent>
  <bookViews>
    <workbookView xWindow="0" yWindow="0" windowWidth="17250" windowHeight="5790"/>
  </bookViews>
  <sheets>
    <sheet name="master_table" sheetId="3" r:id="rId1"/>
    <sheet name="Sheet1" sheetId="6" r:id="rId2"/>
    <sheet name="단속건수" sheetId="5" r:id="rId3"/>
    <sheet name="출처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5" l="1"/>
  <c r="O27" i="5"/>
  <c r="O23" i="5"/>
  <c r="O24" i="5"/>
  <c r="N26" i="5"/>
  <c r="N27" i="5"/>
  <c r="N23" i="5"/>
  <c r="N24" i="5"/>
  <c r="N25" i="5"/>
  <c r="O25" i="5"/>
  <c r="K27" i="5"/>
  <c r="K26" i="5"/>
  <c r="L26" i="5" s="1"/>
  <c r="K25" i="5"/>
  <c r="K24" i="5"/>
  <c r="L24" i="5" s="1"/>
  <c r="L27" i="5"/>
  <c r="I27" i="5"/>
  <c r="J27" i="5" s="1"/>
  <c r="I26" i="5"/>
  <c r="J26" i="5" s="1"/>
  <c r="I25" i="5"/>
  <c r="I24" i="5"/>
  <c r="J24" i="5"/>
  <c r="L25" i="5"/>
  <c r="J25" i="5"/>
  <c r="H25" i="5"/>
  <c r="H26" i="5"/>
  <c r="H27" i="5"/>
  <c r="H24" i="5"/>
  <c r="G27" i="5"/>
  <c r="G26" i="5"/>
  <c r="G25" i="5"/>
  <c r="G24" i="5"/>
  <c r="L23" i="5"/>
  <c r="J23" i="5"/>
  <c r="H23" i="5"/>
  <c r="K23" i="5"/>
  <c r="I23" i="5"/>
  <c r="G23" i="5"/>
  <c r="F27" i="5"/>
  <c r="F26" i="5"/>
  <c r="F25" i="5"/>
  <c r="F24" i="5"/>
  <c r="F23" i="5"/>
  <c r="E27" i="5"/>
  <c r="E26" i="5"/>
  <c r="E25" i="5"/>
  <c r="E24" i="5"/>
  <c r="E23" i="5"/>
  <c r="D27" i="5"/>
  <c r="D26" i="5"/>
  <c r="D25" i="5"/>
  <c r="D24" i="5"/>
  <c r="D23" i="5"/>
  <c r="C27" i="5"/>
  <c r="C26" i="5"/>
  <c r="C25" i="5"/>
  <c r="C24" i="5"/>
  <c r="C23" i="5"/>
  <c r="P67" i="3" l="1"/>
  <c r="P66" i="3"/>
  <c r="P65" i="3"/>
  <c r="P64" i="3"/>
  <c r="P63" i="3"/>
  <c r="P62" i="3"/>
  <c r="P61" i="3"/>
  <c r="P60" i="3"/>
  <c r="P59" i="3"/>
  <c r="P58" i="3"/>
  <c r="P57" i="3"/>
  <c r="P56" i="3"/>
  <c r="P55" i="3"/>
  <c r="P54" i="3"/>
  <c r="P53" i="3"/>
  <c r="P52" i="3"/>
  <c r="P51" i="3"/>
  <c r="P50" i="3"/>
  <c r="P49" i="3"/>
  <c r="P48" i="3"/>
  <c r="P47" i="3"/>
  <c r="P46" i="3"/>
  <c r="P45" i="3"/>
  <c r="P44" i="3"/>
  <c r="P43" i="3"/>
  <c r="P42" i="3"/>
  <c r="P41" i="3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5" i="3"/>
  <c r="P4" i="3"/>
  <c r="L5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4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J52" i="3" l="1"/>
  <c r="J39" i="3"/>
  <c r="J5" i="3"/>
  <c r="J14" i="3"/>
  <c r="J22" i="3"/>
  <c r="J4" i="3" l="1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S5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S22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S14" i="3"/>
  <c r="T39" i="3" l="1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S39" i="3"/>
  <c r="T5" i="3" l="1"/>
  <c r="T4" i="3" s="1"/>
  <c r="U5" i="3"/>
  <c r="U4" i="3" s="1"/>
  <c r="V5" i="3"/>
  <c r="V4" i="3" s="1"/>
  <c r="W5" i="3"/>
  <c r="W4" i="3" s="1"/>
  <c r="X5" i="3"/>
  <c r="X4" i="3" s="1"/>
  <c r="Y5" i="3"/>
  <c r="Y4" i="3" s="1"/>
  <c r="Z5" i="3"/>
  <c r="Z4" i="3" s="1"/>
  <c r="AA5" i="3"/>
  <c r="AA4" i="3" s="1"/>
  <c r="AB5" i="3"/>
  <c r="AB4" i="3" s="1"/>
  <c r="AC5" i="3"/>
  <c r="AC4" i="3" s="1"/>
  <c r="AD5" i="3"/>
  <c r="AD4" i="3" s="1"/>
  <c r="AE5" i="3"/>
  <c r="AE4" i="3" s="1"/>
  <c r="AF5" i="3"/>
  <c r="AF4" i="3" s="1"/>
  <c r="AG5" i="3"/>
  <c r="AG4" i="3" s="1"/>
  <c r="AH5" i="3"/>
  <c r="AH4" i="3" s="1"/>
  <c r="AI5" i="3"/>
  <c r="AI4" i="3" s="1"/>
  <c r="AJ5" i="3"/>
  <c r="AJ4" i="3" s="1"/>
  <c r="AK5" i="3"/>
  <c r="AK4" i="3" s="1"/>
  <c r="AL5" i="3"/>
  <c r="AL4" i="3" s="1"/>
  <c r="AM5" i="3"/>
  <c r="AM4" i="3" s="1"/>
  <c r="AN5" i="3"/>
  <c r="AN4" i="3" s="1"/>
  <c r="AO5" i="3"/>
  <c r="AO4" i="3" s="1"/>
  <c r="AP5" i="3"/>
  <c r="AP4" i="3" s="1"/>
  <c r="S5" i="3"/>
  <c r="S4" i="3" s="1"/>
  <c r="Q67" i="3" l="1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53" i="3"/>
  <c r="Q39" i="3"/>
  <c r="Q52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40" i="3"/>
  <c r="Q41" i="3"/>
  <c r="Q42" i="3"/>
  <c r="Q43" i="3"/>
  <c r="Q44" i="3"/>
  <c r="Q45" i="3"/>
  <c r="Q46" i="3"/>
  <c r="Q47" i="3"/>
  <c r="Q48" i="3"/>
  <c r="Q49" i="3"/>
  <c r="Q50" i="3"/>
  <c r="Q51" i="3"/>
  <c r="Q23" i="3"/>
  <c r="Q22" i="3"/>
  <c r="Q16" i="3"/>
  <c r="Q17" i="3"/>
  <c r="Q18" i="3"/>
  <c r="Q19" i="3"/>
  <c r="Q20" i="3"/>
  <c r="Q21" i="3"/>
  <c r="Q15" i="3"/>
  <c r="Q14" i="3"/>
  <c r="Q13" i="3"/>
  <c r="Q7" i="3"/>
  <c r="Q8" i="3"/>
  <c r="Q9" i="3"/>
  <c r="Q10" i="3"/>
  <c r="Q11" i="3"/>
  <c r="Q12" i="3"/>
  <c r="Q6" i="3"/>
  <c r="Q5" i="3"/>
  <c r="Q4" i="3"/>
</calcChain>
</file>

<file path=xl/sharedStrings.xml><?xml version="1.0" encoding="utf-8"?>
<sst xmlns="http://schemas.openxmlformats.org/spreadsheetml/2006/main" count="602" uniqueCount="317">
  <si>
    <t>불법주차지수</t>
    <phoneticPr fontId="1" type="noConversion"/>
  </si>
  <si>
    <t>cctv 대수</t>
    <phoneticPr fontId="1" type="noConversion"/>
  </si>
  <si>
    <t>차량등록대수</t>
    <phoneticPr fontId="1" type="noConversion"/>
  </si>
  <si>
    <t>의창구</t>
    <phoneticPr fontId="1" type="noConversion"/>
  </si>
  <si>
    <t>행정구</t>
    <phoneticPr fontId="1" type="noConversion"/>
  </si>
  <si>
    <t>읍면동</t>
    <phoneticPr fontId="1" type="noConversion"/>
  </si>
  <si>
    <t>북면</t>
  </si>
  <si>
    <t>행정코드</t>
    <phoneticPr fontId="1" type="noConversion"/>
  </si>
  <si>
    <t>동읍</t>
  </si>
  <si>
    <t>대산면</t>
  </si>
  <si>
    <t>의창동</t>
  </si>
  <si>
    <t>팔룡동</t>
  </si>
  <si>
    <t>명곡동</t>
  </si>
  <si>
    <t>용지동</t>
  </si>
  <si>
    <t>반송동</t>
  </si>
  <si>
    <t>중앙동</t>
  </si>
  <si>
    <t>상남동</t>
  </si>
  <si>
    <t>사파동</t>
  </si>
  <si>
    <t>가음정동</t>
  </si>
  <si>
    <t>성주동</t>
  </si>
  <si>
    <t>웅남동</t>
  </si>
  <si>
    <t>성산구</t>
    <phoneticPr fontId="1" type="noConversion"/>
  </si>
  <si>
    <t>구산면</t>
  </si>
  <si>
    <t>진동면</t>
  </si>
  <si>
    <t>진북면</t>
  </si>
  <si>
    <t>진전면</t>
  </si>
  <si>
    <t>현동</t>
  </si>
  <si>
    <t>가포동</t>
  </si>
  <si>
    <t>월영동</t>
  </si>
  <si>
    <t>문화동</t>
  </si>
  <si>
    <t>반월중앙동</t>
  </si>
  <si>
    <t>완월동</t>
  </si>
  <si>
    <t>자산동</t>
  </si>
  <si>
    <t>오동동</t>
  </si>
  <si>
    <t>교방동</t>
  </si>
  <si>
    <t>노산동</t>
  </si>
  <si>
    <t>합포동</t>
  </si>
  <si>
    <t>산호동</t>
  </si>
  <si>
    <t>마산합포구</t>
    <phoneticPr fontId="1" type="noConversion"/>
  </si>
  <si>
    <t>마산회원구</t>
    <phoneticPr fontId="1" type="noConversion"/>
  </si>
  <si>
    <t>내서읍</t>
  </si>
  <si>
    <t>회원1동</t>
  </si>
  <si>
    <t>회원2동</t>
  </si>
  <si>
    <t>석전동</t>
  </si>
  <si>
    <t>회성동</t>
  </si>
  <si>
    <t>양덕1동</t>
  </si>
  <si>
    <t>양덕2동</t>
  </si>
  <si>
    <t>합성1동</t>
  </si>
  <si>
    <t>합성2동</t>
  </si>
  <si>
    <t>구암1동</t>
  </si>
  <si>
    <t>구암2동</t>
  </si>
  <si>
    <t>봉암동</t>
  </si>
  <si>
    <t>태평동</t>
  </si>
  <si>
    <t>충무동</t>
  </si>
  <si>
    <t>여좌동</t>
  </si>
  <si>
    <t>태백동</t>
  </si>
  <si>
    <t>경화동</t>
  </si>
  <si>
    <t>병암동</t>
  </si>
  <si>
    <t>석동</t>
  </si>
  <si>
    <t>이동</t>
  </si>
  <si>
    <t>자은동</t>
  </si>
  <si>
    <t>덕산동</t>
  </si>
  <si>
    <t>풍호동</t>
  </si>
  <si>
    <t>웅천동</t>
  </si>
  <si>
    <t>웅동1동</t>
  </si>
  <si>
    <t>웅동2동</t>
  </si>
  <si>
    <t>진해구</t>
    <phoneticPr fontId="1" type="noConversion"/>
  </si>
  <si>
    <t>참고자료</t>
    <phoneticPr fontId="1" type="noConversion"/>
  </si>
  <si>
    <t>위치</t>
    <phoneticPr fontId="1" type="noConversion"/>
  </si>
  <si>
    <t>URL</t>
    <phoneticPr fontId="1" type="noConversion"/>
  </si>
  <si>
    <t>출처</t>
    <phoneticPr fontId="1" type="noConversion"/>
  </si>
  <si>
    <t>경상남도 창원시 읍면동별 자동차 등록수</t>
    <phoneticPr fontId="1" type="noConversion"/>
  </si>
  <si>
    <t>기준일</t>
    <phoneticPr fontId="1" type="noConversion"/>
  </si>
  <si>
    <t>2019. 7. 1.</t>
    <phoneticPr fontId="1" type="noConversion"/>
  </si>
  <si>
    <t>2019. 6. 30.</t>
    <phoneticPr fontId="1" type="noConversion"/>
  </si>
  <si>
    <t>https://www.data.go.kr/dataset/15037526/fileData.do</t>
  </si>
  <si>
    <t>https://www.changwon.go.kr/portal/contents.do?mId=0702020000</t>
  </si>
  <si>
    <t>창원시 CCTV통합관제센터</t>
    <phoneticPr fontId="1" type="noConversion"/>
  </si>
  <si>
    <t>2019. 6. 30.</t>
    <phoneticPr fontId="1" type="noConversion"/>
  </si>
  <si>
    <t>CCTV통합관제센터 카메라 현황 총괄</t>
  </si>
  <si>
    <t>차량등록대수(사업용)</t>
    <phoneticPr fontId="1" type="noConversion"/>
  </si>
  <si>
    <t>차량등록대수(총계)</t>
    <phoneticPr fontId="1" type="noConversion"/>
  </si>
  <si>
    <t>봉림동</t>
    <phoneticPr fontId="1" type="noConversion"/>
  </si>
  <si>
    <t>차량등록대수(비사업용)</t>
    <phoneticPr fontId="1" type="noConversion"/>
  </si>
  <si>
    <t>주민등록인구</t>
    <phoneticPr fontId="1" type="noConversion"/>
  </si>
  <si>
    <t>주민등록인구</t>
    <phoneticPr fontId="1" type="noConversion"/>
  </si>
  <si>
    <t>2019. 7. 31.</t>
    <phoneticPr fontId="1" type="noConversion"/>
  </si>
  <si>
    <t>창원시청 홈페이지</t>
    <phoneticPr fontId="1" type="noConversion"/>
  </si>
  <si>
    <t>https://www.changwon.go.kr/stat/statRPopulation/list.do?CATEGORY=2019&amp;mId=0202000000</t>
  </si>
  <si>
    <t>창원시 주민등록인구 및 외국인 현황</t>
    <phoneticPr fontId="1" type="noConversion"/>
  </si>
  <si>
    <t>읍면동 면적</t>
    <phoneticPr fontId="1" type="noConversion"/>
  </si>
  <si>
    <t>창원시 지적공부등록현황</t>
    <phoneticPr fontId="1" type="noConversion"/>
  </si>
  <si>
    <t>2019. 6. 30.</t>
    <phoneticPr fontId="1" type="noConversion"/>
  </si>
  <si>
    <t>창원시청 홈페이지</t>
    <phoneticPr fontId="1" type="noConversion"/>
  </si>
  <si>
    <t>https://www.changwon.go.kr/depart/bbs/view.do?bIdx=573848&amp;ptIdx=309&amp;mId=0804000000</t>
  </si>
  <si>
    <t>읍면동 총면적(제곱미터)</t>
    <phoneticPr fontId="1" type="noConversion"/>
  </si>
  <si>
    <t>변수</t>
    <phoneticPr fontId="1" type="noConversion"/>
  </si>
  <si>
    <t>공공데이터포털</t>
    <phoneticPr fontId="1" type="noConversion"/>
  </si>
  <si>
    <t>창원시</t>
    <phoneticPr fontId="1" type="noConversion"/>
  </si>
  <si>
    <t>총계</t>
    <phoneticPr fontId="1" type="noConversion"/>
  </si>
  <si>
    <t>의창구</t>
    <phoneticPr fontId="1" type="noConversion"/>
  </si>
  <si>
    <t>소계</t>
    <phoneticPr fontId="1" type="noConversion"/>
  </si>
  <si>
    <t>성산구</t>
    <phoneticPr fontId="1" type="noConversion"/>
  </si>
  <si>
    <t>소계</t>
    <phoneticPr fontId="1" type="noConversion"/>
  </si>
  <si>
    <t>마산합포구</t>
    <phoneticPr fontId="1" type="noConversion"/>
  </si>
  <si>
    <t>소계</t>
    <phoneticPr fontId="1" type="noConversion"/>
  </si>
  <si>
    <t>마산회원구</t>
    <phoneticPr fontId="1" type="noConversion"/>
  </si>
  <si>
    <t>진해구</t>
    <phoneticPr fontId="1" type="noConversion"/>
  </si>
  <si>
    <t>소계</t>
    <phoneticPr fontId="1" type="noConversion"/>
  </si>
  <si>
    <t>공영주차장 면적(제곱미터)</t>
    <phoneticPr fontId="1" type="noConversion"/>
  </si>
  <si>
    <t>(공영)주차장 면적</t>
    <phoneticPr fontId="1" type="noConversion"/>
  </si>
  <si>
    <t>(공영)주차장 수</t>
    <phoneticPr fontId="1" type="noConversion"/>
  </si>
  <si>
    <t>주차장 확보율</t>
    <phoneticPr fontId="1" type="noConversion"/>
  </si>
  <si>
    <t>5개구</t>
    <phoneticPr fontId="1" type="noConversion"/>
  </si>
  <si>
    <t>58개동</t>
    <phoneticPr fontId="1" type="noConversion"/>
  </si>
  <si>
    <t>고정독립</t>
    <phoneticPr fontId="1" type="noConversion"/>
  </si>
  <si>
    <t>고정종속</t>
    <phoneticPr fontId="1" type="noConversion"/>
  </si>
  <si>
    <t>변화독립</t>
    <phoneticPr fontId="1" type="noConversion"/>
  </si>
  <si>
    <t>O</t>
    <phoneticPr fontId="1" type="noConversion"/>
  </si>
  <si>
    <t>총변화종속</t>
    <phoneticPr fontId="1" type="noConversion"/>
  </si>
  <si>
    <t>구</t>
    <phoneticPr fontId="1" type="noConversion"/>
  </si>
  <si>
    <t>유형</t>
    <phoneticPr fontId="1" type="noConversion"/>
  </si>
  <si>
    <t>2015_01</t>
    <phoneticPr fontId="1" type="noConversion"/>
  </si>
  <si>
    <t>2015_02</t>
    <phoneticPr fontId="1" type="noConversion"/>
  </si>
  <si>
    <t>2015_03</t>
  </si>
  <si>
    <t>2015_04</t>
  </si>
  <si>
    <t>2015_05</t>
  </si>
  <si>
    <t>2015_06</t>
  </si>
  <si>
    <t>2015_07</t>
  </si>
  <si>
    <t>2015_08</t>
  </si>
  <si>
    <t>2015_09</t>
  </si>
  <si>
    <t>2015_10</t>
  </si>
  <si>
    <t>2015_11</t>
  </si>
  <si>
    <t>2015_12</t>
  </si>
  <si>
    <t>2016_01</t>
    <phoneticPr fontId="1" type="noConversion"/>
  </si>
  <si>
    <t>2016_02</t>
    <phoneticPr fontId="1" type="noConversion"/>
  </si>
  <si>
    <t>2016_03</t>
  </si>
  <si>
    <t>2016_04</t>
  </si>
  <si>
    <t>2016_05</t>
  </si>
  <si>
    <t>2016_06</t>
  </si>
  <si>
    <t>2016_07</t>
  </si>
  <si>
    <t>2016_08</t>
  </si>
  <si>
    <t>2016_09</t>
  </si>
  <si>
    <t>2016_10</t>
  </si>
  <si>
    <t>2016_11</t>
  </si>
  <si>
    <t>2016_12</t>
  </si>
  <si>
    <t>2017_01</t>
    <phoneticPr fontId="1" type="noConversion"/>
  </si>
  <si>
    <t>2017_02</t>
    <phoneticPr fontId="1" type="noConversion"/>
  </si>
  <si>
    <t>2017_03</t>
  </si>
  <si>
    <t>2017_04</t>
  </si>
  <si>
    <t>2017_05</t>
  </si>
  <si>
    <t>2017_06</t>
  </si>
  <si>
    <t>2017_07</t>
  </si>
  <si>
    <t>2017_08</t>
  </si>
  <si>
    <t>2017_09</t>
  </si>
  <si>
    <t>2017_10</t>
  </si>
  <si>
    <t>2017_11</t>
  </si>
  <si>
    <t>2017_12</t>
  </si>
  <si>
    <t>2018_01</t>
    <phoneticPr fontId="1" type="noConversion"/>
  </si>
  <si>
    <t>2018_02</t>
    <phoneticPr fontId="1" type="noConversion"/>
  </si>
  <si>
    <t>2018_03</t>
  </si>
  <si>
    <t>2018_04</t>
  </si>
  <si>
    <t>2018_05</t>
  </si>
  <si>
    <t>2018_06</t>
  </si>
  <si>
    <t>2018_07</t>
  </si>
  <si>
    <t>2018_08</t>
  </si>
  <si>
    <t>2018_09</t>
  </si>
  <si>
    <t>2018_10</t>
  </si>
  <si>
    <t>2018_11</t>
  </si>
  <si>
    <t>2018_12</t>
  </si>
  <si>
    <t>2019_01</t>
    <phoneticPr fontId="1" type="noConversion"/>
  </si>
  <si>
    <t>2019_02</t>
    <phoneticPr fontId="1" type="noConversion"/>
  </si>
  <si>
    <t>2019_03</t>
  </si>
  <si>
    <t>2019_04</t>
  </si>
  <si>
    <t>2019_05</t>
  </si>
  <si>
    <t>2019_06</t>
  </si>
  <si>
    <t>PDA</t>
    <phoneticPr fontId="1" type="noConversion"/>
  </si>
  <si>
    <t>CCTV(고정)</t>
    <phoneticPr fontId="1" type="noConversion"/>
  </si>
  <si>
    <t>이동형</t>
    <phoneticPr fontId="1" type="noConversion"/>
  </si>
  <si>
    <t>민원</t>
    <phoneticPr fontId="1" type="noConversion"/>
  </si>
  <si>
    <t>성산구</t>
    <phoneticPr fontId="1" type="noConversion"/>
  </si>
  <si>
    <t>성산구</t>
    <phoneticPr fontId="1" type="noConversion"/>
  </si>
  <si>
    <t>PDA</t>
    <phoneticPr fontId="1" type="noConversion"/>
  </si>
  <si>
    <t>CCTV(고정)</t>
    <phoneticPr fontId="1" type="noConversion"/>
  </si>
  <si>
    <t>이동형</t>
    <phoneticPr fontId="1" type="noConversion"/>
  </si>
  <si>
    <t>민원</t>
    <phoneticPr fontId="1" type="noConversion"/>
  </si>
  <si>
    <t>마산합포구</t>
    <phoneticPr fontId="1" type="noConversion"/>
  </si>
  <si>
    <t>PDA</t>
    <phoneticPr fontId="1" type="noConversion"/>
  </si>
  <si>
    <t>이동형</t>
    <phoneticPr fontId="1" type="noConversion"/>
  </si>
  <si>
    <t>민원</t>
    <phoneticPr fontId="1" type="noConversion"/>
  </si>
  <si>
    <t>마산회원구</t>
    <phoneticPr fontId="1" type="noConversion"/>
  </si>
  <si>
    <t>PDA</t>
    <phoneticPr fontId="1" type="noConversion"/>
  </si>
  <si>
    <t>민원</t>
    <phoneticPr fontId="1" type="noConversion"/>
  </si>
  <si>
    <t>진해구</t>
    <phoneticPr fontId="1" type="noConversion"/>
  </si>
  <si>
    <t>CCTV(고정)</t>
    <phoneticPr fontId="1" type="noConversion"/>
  </si>
  <si>
    <t>이동형</t>
    <phoneticPr fontId="1" type="noConversion"/>
  </si>
  <si>
    <t>단속 건수</t>
    <phoneticPr fontId="1" type="noConversion"/>
  </si>
  <si>
    <t>각 구청별 단속 건수 데이터 요청</t>
    <phoneticPr fontId="1" type="noConversion"/>
  </si>
  <si>
    <t>2019. 6. 30.</t>
    <phoneticPr fontId="1" type="noConversion"/>
  </si>
  <si>
    <t>-</t>
    <phoneticPr fontId="1" type="noConversion"/>
  </si>
  <si>
    <t>진해구</t>
    <phoneticPr fontId="1" type="noConversion"/>
  </si>
  <si>
    <t>연평균</t>
    <phoneticPr fontId="1" type="noConversion"/>
  </si>
  <si>
    <t>총 월평균</t>
    <phoneticPr fontId="1" type="noConversion"/>
  </si>
  <si>
    <t>16'월평균</t>
  </si>
  <si>
    <t>17'월평균</t>
  </si>
  <si>
    <t>18'월평균</t>
  </si>
  <si>
    <t>19'월평균</t>
  </si>
  <si>
    <t>15'월합</t>
    <phoneticPr fontId="1" type="noConversion"/>
  </si>
  <si>
    <t>15'월평균</t>
    <phoneticPr fontId="1" type="noConversion"/>
  </si>
  <si>
    <t>16'월합</t>
  </si>
  <si>
    <t>17'월합</t>
  </si>
  <si>
    <t>18'월합</t>
  </si>
  <si>
    <t>19'월합</t>
  </si>
  <si>
    <t>공영주차장 지번 수</t>
    <phoneticPr fontId="1" type="noConversion"/>
  </si>
  <si>
    <t>유동인구</t>
    <phoneticPr fontId="1" type="noConversion"/>
  </si>
  <si>
    <t>소상공인진흥공단 상권분석보고서</t>
    <phoneticPr fontId="1" type="noConversion"/>
  </si>
  <si>
    <t>2018. 6. ~ 2019. 6.</t>
    <phoneticPr fontId="1" type="noConversion"/>
  </si>
  <si>
    <t>소상공인진흥공단</t>
    <phoneticPr fontId="1" type="noConversion"/>
  </si>
  <si>
    <t>http://sg.sbiz.or.kr/</t>
  </si>
  <si>
    <t>변화독립</t>
    <phoneticPr fontId="1" type="noConversion"/>
  </si>
  <si>
    <t>* 도로 위의 유동인구를 구함으로써 유동차량의 비율을 구할 수 있다.</t>
    <phoneticPr fontId="1" type="noConversion"/>
  </si>
  <si>
    <t>도로위 유동인구_월</t>
    <phoneticPr fontId="1" type="noConversion"/>
  </si>
  <si>
    <t>도로위 유동인구_화</t>
    <phoneticPr fontId="1" type="noConversion"/>
  </si>
  <si>
    <t>도로위 유동인구_수</t>
    <phoneticPr fontId="1" type="noConversion"/>
  </si>
  <si>
    <t>도로위 유동인구_목</t>
    <phoneticPr fontId="1" type="noConversion"/>
  </si>
  <si>
    <t>도로위 유동인구_금</t>
    <phoneticPr fontId="1" type="noConversion"/>
  </si>
  <si>
    <t>도로위 유동인구_토</t>
    <phoneticPr fontId="1" type="noConversion"/>
  </si>
  <si>
    <t>도로위 유동인구_일</t>
    <phoneticPr fontId="1" type="noConversion"/>
  </si>
  <si>
    <t>도로위 유동인구_0006</t>
    <phoneticPr fontId="1" type="noConversion"/>
  </si>
  <si>
    <t>도로위 유동인구_0612</t>
    <phoneticPr fontId="1" type="noConversion"/>
  </si>
  <si>
    <t>도로위 유동인구_1218</t>
    <phoneticPr fontId="1" type="noConversion"/>
  </si>
  <si>
    <t>도로위 유동인구_1824</t>
    <phoneticPr fontId="1" type="noConversion"/>
  </si>
  <si>
    <t>유동인구_1806</t>
    <phoneticPr fontId="1" type="noConversion"/>
  </si>
  <si>
    <t>유동인구_1807</t>
  </si>
  <si>
    <t>유동인구_1808</t>
  </si>
  <si>
    <t>유동인구_1809</t>
  </si>
  <si>
    <t>유동인구_1810</t>
  </si>
  <si>
    <t>유동인구_1811</t>
  </si>
  <si>
    <t>유동인구_1812</t>
  </si>
  <si>
    <t>유동인구_1901</t>
    <phoneticPr fontId="1" type="noConversion"/>
  </si>
  <si>
    <t>유동인구_1902</t>
  </si>
  <si>
    <t>유동인구_1903</t>
  </si>
  <si>
    <t>유동인구_1904</t>
  </si>
  <si>
    <t>유동인구_1905</t>
  </si>
  <si>
    <t>유동인구_1906</t>
  </si>
  <si>
    <t>창원시 데이터 요청</t>
    <phoneticPr fontId="1" type="noConversion"/>
  </si>
  <si>
    <t>주차여유면</t>
    <phoneticPr fontId="1" type="noConversion"/>
  </si>
  <si>
    <t>부설주차장 면수</t>
    <phoneticPr fontId="1" type="noConversion"/>
  </si>
  <si>
    <t>건축데이터 민간개방 시스템</t>
    <phoneticPr fontId="1" type="noConversion"/>
  </si>
  <si>
    <t>2019. 6. 30.</t>
    <phoneticPr fontId="1" type="noConversion"/>
  </si>
  <si>
    <t>건축물대장</t>
    <phoneticPr fontId="1" type="noConversion"/>
  </si>
  <si>
    <t>http://open.eais.go.kr/opnsvc/opnSvcInqireView.do?viewType=1#</t>
  </si>
  <si>
    <t>공영주차장 면수</t>
    <phoneticPr fontId="1" type="noConversion"/>
  </si>
  <si>
    <t>2019. 6. 30.</t>
    <phoneticPr fontId="1" type="noConversion"/>
  </si>
  <si>
    <t>창원시 주차장 정보</t>
    <phoneticPr fontId="1" type="noConversion"/>
  </si>
  <si>
    <t>유동인구_2</t>
    <phoneticPr fontId="1" type="noConversion"/>
  </si>
  <si>
    <t>JJS</t>
    <phoneticPr fontId="1" type="noConversion"/>
  </si>
  <si>
    <t>2018. 1. ~ 2018. 12.</t>
    <phoneticPr fontId="1" type="noConversion"/>
  </si>
  <si>
    <t>SKT 유동인구 데이터</t>
    <phoneticPr fontId="1" type="noConversion"/>
  </si>
  <si>
    <t>-</t>
    <phoneticPr fontId="1" type="noConversion"/>
  </si>
  <si>
    <t>행정안전부</t>
    <phoneticPr fontId="1" type="noConversion"/>
  </si>
  <si>
    <t>https://www.mois.go.kr/frt/bbs/type001/commonSelectBoardArticle.do?bbsId=BBSMSTR_000000000052&amp;nttId=71343</t>
  </si>
  <si>
    <t>행정기관코드 + 관할 법정동 코드</t>
    <phoneticPr fontId="1" type="noConversion"/>
  </si>
  <si>
    <t>8. 19. 확인 예정</t>
    <phoneticPr fontId="1" type="noConversion"/>
  </si>
  <si>
    <t>?</t>
    <phoneticPr fontId="1" type="noConversion"/>
  </si>
  <si>
    <t>입력여부</t>
    <phoneticPr fontId="1" type="noConversion"/>
  </si>
  <si>
    <t>부설주차장 면수</t>
    <phoneticPr fontId="1" type="noConversion"/>
  </si>
  <si>
    <t>8. 19. 확인 예정</t>
    <phoneticPr fontId="1" type="noConversion"/>
  </si>
  <si>
    <t>공영주차장 면수</t>
    <phoneticPr fontId="1" type="noConversion"/>
  </si>
  <si>
    <t>O</t>
    <phoneticPr fontId="1" type="noConversion"/>
  </si>
  <si>
    <t>고정독립</t>
    <phoneticPr fontId="1" type="noConversion"/>
  </si>
  <si>
    <t>불법주정차 cctv 대수</t>
    <phoneticPr fontId="1" type="noConversion"/>
  </si>
  <si>
    <t>&lt;인구밀도&gt;</t>
    <phoneticPr fontId="1" type="noConversion"/>
  </si>
  <si>
    <t>인구수(명) / 읍면동면적(km^2)</t>
    <phoneticPr fontId="1" type="noConversion"/>
  </si>
  <si>
    <t>행정구</t>
    <phoneticPr fontId="1" type="noConversion"/>
  </si>
  <si>
    <t>마산합포구</t>
  </si>
  <si>
    <t>성산구</t>
  </si>
  <si>
    <t>마산회원구</t>
  </si>
  <si>
    <t>읍면동</t>
    <phoneticPr fontId="1" type="noConversion"/>
  </si>
  <si>
    <t>주민등록인구(명)</t>
    <phoneticPr fontId="1" type="noConversion"/>
  </si>
  <si>
    <t>면적(km^2)</t>
    <phoneticPr fontId="1" type="noConversion"/>
  </si>
  <si>
    <t>인구밀도</t>
    <phoneticPr fontId="1" type="noConversion"/>
  </si>
  <si>
    <t>&lt;부족면수&gt;</t>
    <phoneticPr fontId="1" type="noConversion"/>
  </si>
  <si>
    <t>차량등록대수 - 주차면수</t>
    <phoneticPr fontId="1" type="noConversion"/>
  </si>
  <si>
    <t>행정구</t>
  </si>
  <si>
    <t>의창구</t>
  </si>
  <si>
    <t>진해구</t>
  </si>
  <si>
    <t>읍면동</t>
  </si>
  <si>
    <t>총주차면수(공영+부설)</t>
    <phoneticPr fontId="1" type="noConversion"/>
  </si>
  <si>
    <t>자동차등록대수</t>
    <phoneticPr fontId="1" type="noConversion"/>
  </si>
  <si>
    <t>부족면수</t>
    <phoneticPr fontId="1" type="noConversion"/>
  </si>
  <si>
    <t>&lt;불법주정차 cctv 대수&gt;</t>
    <phoneticPr fontId="1" type="noConversion"/>
  </si>
  <si>
    <t>불법주정차 cctv 대수</t>
  </si>
  <si>
    <t>&lt;불법주정차 cctv 밀도&gt;</t>
    <phoneticPr fontId="1" type="noConversion"/>
  </si>
  <si>
    <t>cctv 대수 / 면적(km^2)</t>
    <phoneticPr fontId="1" type="noConversion"/>
  </si>
  <si>
    <t>cctv 밀도</t>
  </si>
  <si>
    <t>&lt;월평균 유동인구&gt;</t>
    <phoneticPr fontId="1" type="noConversion"/>
  </si>
  <si>
    <t>19.06 기준</t>
    <phoneticPr fontId="1" type="noConversion"/>
  </si>
  <si>
    <t>읍면동</t>
    <phoneticPr fontId="1" type="noConversion"/>
  </si>
  <si>
    <t>월평균 유동인구</t>
    <phoneticPr fontId="1" type="noConversion"/>
  </si>
  <si>
    <t>주중 유동인구</t>
    <phoneticPr fontId="1" type="noConversion"/>
  </si>
  <si>
    <t>주말 유동인구</t>
    <phoneticPr fontId="1" type="noConversion"/>
  </si>
  <si>
    <t>&lt;주중 유동인구&gt;</t>
    <phoneticPr fontId="1" type="noConversion"/>
  </si>
  <si>
    <t>월~금 평균</t>
    <phoneticPr fontId="1" type="noConversion"/>
  </si>
  <si>
    <t>주중 유동인구</t>
  </si>
  <si>
    <t>&lt;주말 유동인구&gt;</t>
    <phoneticPr fontId="1" type="noConversion"/>
  </si>
  <si>
    <t>토일 평균</t>
    <phoneticPr fontId="1" type="noConversion"/>
  </si>
  <si>
    <t>석전동</t>
    <phoneticPr fontId="1" type="noConversion"/>
  </si>
  <si>
    <t>주말 유동인구</t>
  </si>
  <si>
    <t>고정종속</t>
    <phoneticPr fontId="1" type="noConversion"/>
  </si>
  <si>
    <t>인구밀도 (인구수/면적)</t>
    <phoneticPr fontId="1" type="noConversion"/>
  </si>
  <si>
    <t>O</t>
    <phoneticPr fontId="1" type="noConversion"/>
  </si>
  <si>
    <t>cctv 밀도(cctv대수/면적)</t>
    <phoneticPr fontId="1" type="noConversion"/>
  </si>
  <si>
    <t>차량밀도(차량수/면적)</t>
    <phoneticPr fontId="1" type="noConversion"/>
  </si>
  <si>
    <t>고정종속</t>
    <phoneticPr fontId="1" type="noConversion"/>
  </si>
  <si>
    <t>* 참고사항 : 기존에 조사되지 않는 부분은 0건으로 처리해주시면 감사드리겠습니다.
예를 들어 2015년 1월부터 2015년 12월까지 본 행정구에서 PDA 조사가 되지 않았다 하시면, 그 셀은 모두 숫자 0 을 입력해주시면 감사하겠습니다.</t>
    <phoneticPr fontId="1" type="noConversion"/>
  </si>
  <si>
    <t>2015년 이후 불법주정차단속건수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</si>
</sst>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_ * #,##0_ ;_ * \-#,##0_ ;_ * &quot;-&quot;_ ;_ @_ "/>
    <numFmt numFmtId="177" formatCode="_ * #,##0.00_ ;_ * \-#,##0.00_ ;_ * &quot;-&quot;??_ ;_ @_ "/>
    <numFmt numFmtId="178" formatCode="&quot;₩&quot;#,##0;&quot;₩&quot;&quot;₩&quot;&quot;₩&quot;&quot;₩&quot;&quot;₩&quot;&quot;₩&quot;&quot;₩&quot;&quot;₩&quot;\-#,##0"/>
    <numFmt numFmtId="179" formatCode="&quot;₩&quot;#,##0.00;&quot;₩&quot;&quot;₩&quot;&quot;₩&quot;&quot;₩&quot;&quot;₩&quot;&quot;₩&quot;&quot;₩&quot;&quot;₩&quot;\-#,##0.00"/>
    <numFmt numFmtId="180" formatCode="&quot;₩&quot;#,##0.00;&quot;₩&quot;&quot;₩&quot;&quot;₩&quot;&quot;₩&quot;&quot;₩&quot;&quot;₩&quot;\-#,##0.00"/>
    <numFmt numFmtId="181" formatCode="_ &quot;₩&quot;* #,##0.00_ ;_ &quot;₩&quot;* &quot;₩&quot;\-#,##0.00_ ;_ &quot;₩&quot;* &quot;-&quot;??_ ;_ @_ "/>
    <numFmt numFmtId="182" formatCode="&quot;₩&quot;#,##0;&quot;₩&quot;&quot;₩&quot;&quot;₩&quot;\-#,##0"/>
    <numFmt numFmtId="183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4" formatCode="&quot;₩&quot;#,##0;[Red]&quot;₩&quot;&quot;₩&quot;\-#,##0"/>
    <numFmt numFmtId="185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6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7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8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9" formatCode="&quot;₩&quot;#,##0.00;&quot;₩&quot;\-#,##0.00"/>
    <numFmt numFmtId="190" formatCode="_-[$€-2]* #,##0.00_-;\-[$€-2]* #,##0.00_-;_-[$€-2]* &quot;-&quot;??_-"/>
    <numFmt numFmtId="191" formatCode="0.000000"/>
    <numFmt numFmtId="192" formatCode="0.000"/>
  </numFmts>
  <fonts count="78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b/>
      <sz val="12"/>
      <name val="Arial"/>
      <family val="2"/>
    </font>
    <font>
      <sz val="10"/>
      <name val="돋움"/>
      <family val="3"/>
      <charset val="129"/>
    </font>
    <font>
      <sz val="10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굴림체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1"/>
      <color rgb="FF333333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394">
    <xf numFmtId="0" fontId="0" fillId="0" borderId="0">
      <alignment vertical="center"/>
    </xf>
    <xf numFmtId="0" fontId="2" fillId="0" borderId="0"/>
    <xf numFmtId="0" fontId="3" fillId="0" borderId="1" applyNumberFormat="0" applyAlignment="0" applyProtection="0">
      <alignment horizontal="left" vertical="center"/>
    </xf>
    <xf numFmtId="0" fontId="3" fillId="0" borderId="2">
      <alignment horizontal="left" vertical="center"/>
    </xf>
    <xf numFmtId="41" fontId="2" fillId="0" borderId="0" applyFont="0" applyFill="0" applyBorder="0" applyAlignment="0" applyProtection="0"/>
    <xf numFmtId="0" fontId="4" fillId="0" borderId="0">
      <alignment vertical="center"/>
    </xf>
    <xf numFmtId="0" fontId="5" fillId="0" borderId="0"/>
    <xf numFmtId="0" fontId="2" fillId="0" borderId="0"/>
    <xf numFmtId="0" fontId="2" fillId="0" borderId="0"/>
    <xf numFmtId="0" fontId="2" fillId="0" borderId="0"/>
    <xf numFmtId="0" fontId="6" fillId="0" borderId="0">
      <alignment vertical="center"/>
    </xf>
    <xf numFmtId="0" fontId="2" fillId="0" borderId="0"/>
    <xf numFmtId="0" fontId="2" fillId="0" borderId="0"/>
    <xf numFmtId="0" fontId="2" fillId="0" borderId="0"/>
    <xf numFmtId="0" fontId="9" fillId="0" borderId="0" applyFont="0" applyFill="0" applyBorder="0" applyAlignment="0" applyProtection="0"/>
    <xf numFmtId="0" fontId="27" fillId="0" borderId="0"/>
    <xf numFmtId="0" fontId="28" fillId="0" borderId="0"/>
    <xf numFmtId="0" fontId="28" fillId="0" borderId="0"/>
    <xf numFmtId="0" fontId="27" fillId="0" borderId="0" applyNumberFormat="0" applyFill="0" applyBorder="0" applyAlignment="0" applyProtection="0"/>
    <xf numFmtId="0" fontId="2" fillId="0" borderId="0"/>
    <xf numFmtId="0" fontId="2" fillId="0" borderId="0"/>
    <xf numFmtId="0" fontId="29" fillId="0" borderId="0"/>
    <xf numFmtId="0" fontId="7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30" fillId="2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30" fillId="3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30" fillId="6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30" fillId="9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30" fillId="5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30" fillId="8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58" fillId="0" borderId="0" applyFont="0" applyFill="0" applyBorder="0" applyAlignment="0" applyProtection="0"/>
    <xf numFmtId="0" fontId="59" fillId="0" borderId="0" applyFont="0" applyFill="0" applyBorder="0" applyAlignment="0" applyProtection="0"/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58" fillId="0" borderId="0" applyFont="0" applyFill="0" applyBorder="0" applyAlignment="0" applyProtection="0"/>
    <xf numFmtId="0" fontId="61" fillId="0" borderId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13" fillId="3" borderId="0" applyNumberFormat="0" applyBorder="0" applyAlignment="0" applyProtection="0">
      <alignment vertical="center"/>
    </xf>
    <xf numFmtId="0" fontId="62" fillId="0" borderId="0"/>
    <xf numFmtId="0" fontId="63" fillId="0" borderId="0"/>
    <xf numFmtId="0" fontId="12" fillId="20" borderId="3" applyNumberFormat="0" applyAlignment="0" applyProtection="0">
      <alignment vertical="center"/>
    </xf>
    <xf numFmtId="0" fontId="64" fillId="0" borderId="0"/>
    <xf numFmtId="0" fontId="16" fillId="21" borderId="4" applyNumberFormat="0" applyAlignment="0" applyProtection="0">
      <alignment vertical="center"/>
    </xf>
    <xf numFmtId="176" fontId="27" fillId="0" borderId="0" applyFont="0" applyFill="0" applyBorder="0" applyAlignment="0" applyProtection="0"/>
    <xf numFmtId="0" fontId="8" fillId="0" borderId="0"/>
    <xf numFmtId="177" fontId="27" fillId="0" borderId="0" applyFont="0" applyFill="0" applyBorder="0" applyAlignment="0" applyProtection="0"/>
    <xf numFmtId="3" fontId="27" fillId="0" borderId="0" applyFont="0" applyFill="0" applyBorder="0" applyAlignment="0" applyProtection="0"/>
    <xf numFmtId="0" fontId="9" fillId="0" borderId="0" applyFont="0" applyFill="0" applyBorder="0" applyAlignment="0" applyProtection="0"/>
    <xf numFmtId="178" fontId="27" fillId="0" borderId="0" applyFont="0" applyFill="0" applyBorder="0" applyAlignment="0" applyProtection="0"/>
    <xf numFmtId="179" fontId="27" fillId="0" borderId="0" applyFont="0" applyFill="0" applyBorder="0" applyAlignment="0" applyProtection="0"/>
    <xf numFmtId="189" fontId="8" fillId="0" borderId="0" applyFont="0" applyFill="0" applyBorder="0" applyAlignment="0" applyProtection="0"/>
    <xf numFmtId="0" fontId="65" fillId="0" borderId="0"/>
    <xf numFmtId="0" fontId="27" fillId="0" borderId="0" applyFont="0" applyFill="0" applyBorder="0" applyAlignment="0" applyProtection="0"/>
    <xf numFmtId="0" fontId="65" fillId="0" borderId="0"/>
    <xf numFmtId="190" fontId="2" fillId="0" borderId="0" applyFont="0" applyFill="0" applyBorder="0" applyAlignment="0" applyProtection="0"/>
    <xf numFmtId="0" fontId="15" fillId="0" borderId="0" applyNumberFormat="0" applyFill="0" applyBorder="0" applyAlignment="0" applyProtection="0">
      <alignment vertical="center"/>
    </xf>
    <xf numFmtId="2" fontId="27" fillId="0" borderId="0" applyFont="0" applyFill="0" applyBorder="0" applyAlignment="0" applyProtection="0"/>
    <xf numFmtId="0" fontId="24" fillId="4" borderId="0" applyNumberFormat="0" applyBorder="0" applyAlignment="0" applyProtection="0">
      <alignment vertical="center"/>
    </xf>
    <xf numFmtId="38" fontId="66" fillId="22" borderId="0" applyNumberFormat="0" applyBorder="0" applyAlignment="0" applyProtection="0"/>
    <xf numFmtId="38" fontId="66" fillId="23" borderId="0" applyNumberFormat="0" applyBorder="0" applyAlignment="0" applyProtection="0"/>
    <xf numFmtId="0" fontId="67" fillId="0" borderId="0">
      <alignment horizontal="left"/>
    </xf>
    <xf numFmtId="0" fontId="21" fillId="0" borderId="5" applyNumberFormat="0" applyFill="0" applyAlignment="0" applyProtection="0">
      <alignment vertical="center"/>
    </xf>
    <xf numFmtId="0" fontId="68" fillId="0" borderId="0" applyNumberFormat="0" applyFill="0" applyBorder="0" applyAlignment="0" applyProtection="0"/>
    <xf numFmtId="0" fontId="68" fillId="0" borderId="0" applyNumberFormat="0" applyFill="0" applyBorder="0" applyAlignment="0" applyProtection="0"/>
    <xf numFmtId="0" fontId="22" fillId="0" borderId="6" applyNumberFormat="0" applyFill="0" applyAlignment="0" applyProtection="0">
      <alignment vertical="center"/>
    </xf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3" fillId="0" borderId="7" applyNumberFormat="0" applyFill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top"/>
      <protection locked="0"/>
    </xf>
    <xf numFmtId="0" fontId="19" fillId="7" borderId="3" applyNumberFormat="0" applyAlignment="0" applyProtection="0">
      <alignment vertical="center"/>
    </xf>
    <xf numFmtId="10" fontId="66" fillId="24" borderId="8" applyNumberFormat="0" applyBorder="0" applyAlignment="0" applyProtection="0"/>
    <xf numFmtId="10" fontId="66" fillId="23" borderId="8" applyNumberFormat="0" applyBorder="0" applyAlignment="0" applyProtection="0"/>
    <xf numFmtId="0" fontId="19" fillId="7" borderId="3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176" fontId="27" fillId="0" borderId="0" applyFont="0" applyFill="0" applyBorder="0" applyAlignment="0" applyProtection="0"/>
    <xf numFmtId="181" fontId="8" fillId="0" borderId="0" applyFont="0" applyFill="0" applyBorder="0" applyAlignment="0" applyProtection="0"/>
    <xf numFmtId="182" fontId="8" fillId="0" borderId="0" applyFont="0" applyFill="0" applyBorder="0" applyAlignment="0" applyProtection="0"/>
    <xf numFmtId="0" fontId="70" fillId="0" borderId="1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14" fillId="25" borderId="0" applyNumberFormat="0" applyBorder="0" applyAlignment="0" applyProtection="0">
      <alignment vertical="center"/>
    </xf>
    <xf numFmtId="180" fontId="2" fillId="0" borderId="0"/>
    <xf numFmtId="0" fontId="2" fillId="0" borderId="0"/>
    <xf numFmtId="0" fontId="27" fillId="0" borderId="0"/>
    <xf numFmtId="0" fontId="8" fillId="26" borderId="11" applyNumberFormat="0" applyFont="0" applyAlignment="0" applyProtection="0">
      <alignment vertical="center"/>
    </xf>
    <xf numFmtId="0" fontId="25" fillId="20" borderId="12" applyNumberFormat="0" applyAlignment="0" applyProtection="0">
      <alignment vertical="center"/>
    </xf>
    <xf numFmtId="10" fontId="27" fillId="0" borderId="0" applyFont="0" applyFill="0" applyBorder="0" applyAlignment="0" applyProtection="0"/>
    <xf numFmtId="0" fontId="70" fillId="0" borderId="0"/>
    <xf numFmtId="0" fontId="20" fillId="0" borderId="0" applyNumberFormat="0" applyFill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27" fillId="0" borderId="14" applyNumberFormat="0" applyFont="0" applyFill="0" applyAlignment="0" applyProtection="0"/>
    <xf numFmtId="0" fontId="27" fillId="0" borderId="14" applyNumberFormat="0" applyFont="0" applyFill="0" applyAlignment="0" applyProtection="0"/>
    <xf numFmtId="0" fontId="71" fillId="0" borderId="15">
      <alignment horizontal="left"/>
    </xf>
    <xf numFmtId="0" fontId="11" fillId="0" borderId="0" applyNumberFormat="0" applyFill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31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31" fillId="13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20" borderId="3" applyNumberFormat="0" applyAlignment="0" applyProtection="0">
      <alignment vertical="center"/>
    </xf>
    <xf numFmtId="0" fontId="12" fillId="20" borderId="3" applyNumberFormat="0" applyAlignment="0" applyProtection="0">
      <alignment vertical="center"/>
    </xf>
    <xf numFmtId="0" fontId="33" fillId="20" borderId="3" applyNumberFormat="0" applyAlignment="0" applyProtection="0">
      <alignment vertical="center"/>
    </xf>
    <xf numFmtId="183" fontId="2" fillId="0" borderId="0">
      <protection locked="0"/>
    </xf>
    <xf numFmtId="0" fontId="34" fillId="0" borderId="0">
      <protection locked="0"/>
    </xf>
    <xf numFmtId="0" fontId="34" fillId="0" borderId="0">
      <protection locked="0"/>
    </xf>
    <xf numFmtId="0" fontId="35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6" fillId="0" borderId="0">
      <protection locked="0"/>
    </xf>
    <xf numFmtId="0" fontId="36" fillId="0" borderId="0">
      <protection locked="0"/>
    </xf>
    <xf numFmtId="0" fontId="37" fillId="0" borderId="0" applyNumberFormat="0" applyFill="0" applyBorder="0" applyAlignment="0" applyProtection="0">
      <alignment vertical="top"/>
      <protection locked="0"/>
    </xf>
    <xf numFmtId="40" fontId="38" fillId="0" borderId="0" applyFont="0" applyFill="0" applyBorder="0" applyAlignment="0" applyProtection="0"/>
    <xf numFmtId="38" fontId="38" fillId="0" borderId="0" applyFont="0" applyFill="0" applyBorder="0" applyAlignment="0" applyProtection="0"/>
    <xf numFmtId="0" fontId="8" fillId="26" borderId="11" applyNumberFormat="0" applyFont="0" applyAlignment="0" applyProtection="0">
      <alignment vertical="center"/>
    </xf>
    <xf numFmtId="0" fontId="7" fillId="26" borderId="11" applyNumberFormat="0" applyFont="0" applyAlignment="0" applyProtection="0">
      <alignment vertical="center"/>
    </xf>
    <xf numFmtId="0" fontId="8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8" fillId="0" borderId="0" applyFont="0" applyFill="0" applyBorder="0" applyAlignment="0" applyProtection="0"/>
    <xf numFmtId="0" fontId="38" fillId="0" borderId="0" applyFont="0" applyFill="0" applyBorder="0" applyAlignment="0" applyProtection="0"/>
    <xf numFmtId="0" fontId="39" fillId="0" borderId="0">
      <alignment vertical="center"/>
    </xf>
    <xf numFmtId="9" fontId="8" fillId="0" borderId="0" applyFont="0" applyFill="0" applyBorder="0" applyAlignment="0" applyProtection="0"/>
    <xf numFmtId="0" fontId="40" fillId="25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1" fillId="0" borderId="0">
      <alignment horizontal="center" vertical="center"/>
    </xf>
    <xf numFmtId="0" fontId="42" fillId="0" borderId="0">
      <alignment horizontal="center" vertical="center"/>
    </xf>
    <xf numFmtId="0" fontId="43" fillId="0" borderId="0"/>
    <xf numFmtId="0" fontId="4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5" fillId="21" borderId="4" applyNumberFormat="0" applyAlignment="0" applyProtection="0">
      <alignment vertical="center"/>
    </xf>
    <xf numFmtId="0" fontId="16" fillId="21" borderId="4" applyNumberFormat="0" applyAlignment="0" applyProtection="0">
      <alignment vertical="center"/>
    </xf>
    <xf numFmtId="0" fontId="45" fillId="21" borderId="4" applyNumberFormat="0" applyAlignment="0" applyProtection="0">
      <alignment vertical="center"/>
    </xf>
    <xf numFmtId="184" fontId="27" fillId="0" borderId="0">
      <alignment vertical="center"/>
    </xf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46" fillId="0" borderId="0" applyFont="0" applyFill="0" applyBorder="0" applyAlignment="0" applyProtection="0">
      <alignment vertical="center"/>
    </xf>
    <xf numFmtId="0" fontId="2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/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27" fillId="0" borderId="0"/>
    <xf numFmtId="0" fontId="9" fillId="0" borderId="0" applyFont="0" applyFill="0" applyBorder="0" applyAlignment="0" applyProtection="0"/>
    <xf numFmtId="0" fontId="28" fillId="0" borderId="0"/>
    <xf numFmtId="0" fontId="47" fillId="0" borderId="9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47" fillId="0" borderId="9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48" fillId="0" borderId="13" applyNumberFormat="0" applyFill="0" applyAlignment="0" applyProtection="0">
      <alignment vertical="center"/>
    </xf>
    <xf numFmtId="0" fontId="49" fillId="7" borderId="3" applyNumberFormat="0" applyAlignment="0" applyProtection="0">
      <alignment vertical="center"/>
    </xf>
    <xf numFmtId="0" fontId="19" fillId="7" borderId="3" applyNumberFormat="0" applyAlignment="0" applyProtection="0">
      <alignment vertical="center"/>
    </xf>
    <xf numFmtId="0" fontId="49" fillId="7" borderId="3" applyNumberFormat="0" applyAlignment="0" applyProtection="0">
      <alignment vertical="center"/>
    </xf>
    <xf numFmtId="4" fontId="36" fillId="0" borderId="0">
      <protection locked="0"/>
    </xf>
    <xf numFmtId="185" fontId="2" fillId="0" borderId="0">
      <protection locked="0"/>
    </xf>
    <xf numFmtId="0" fontId="50" fillId="0" borderId="0">
      <alignment vertical="center"/>
    </xf>
    <xf numFmtId="0" fontId="51" fillId="0" borderId="5" applyNumberFormat="0" applyFill="0" applyAlignment="0" applyProtection="0">
      <alignment vertical="center"/>
    </xf>
    <xf numFmtId="0" fontId="21" fillId="0" borderId="5" applyNumberFormat="0" applyFill="0" applyAlignment="0" applyProtection="0">
      <alignment vertical="center"/>
    </xf>
    <xf numFmtId="0" fontId="51" fillId="0" borderId="5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52" fillId="0" borderId="6" applyNumberFormat="0" applyFill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53" fillId="0" borderId="7" applyNumberFormat="0" applyFill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54" fillId="4" borderId="0" applyNumberFormat="0" applyBorder="0" applyAlignment="0" applyProtection="0">
      <alignment vertical="center"/>
    </xf>
    <xf numFmtId="0" fontId="55" fillId="20" borderId="12" applyNumberFormat="0" applyAlignment="0" applyProtection="0">
      <alignment vertical="center"/>
    </xf>
    <xf numFmtId="0" fontId="25" fillId="20" borderId="12" applyNumberFormat="0" applyAlignment="0" applyProtection="0">
      <alignment vertical="center"/>
    </xf>
    <xf numFmtId="0" fontId="55" fillId="20" borderId="12" applyNumberFormat="0" applyAlignment="0" applyProtection="0">
      <alignment vertical="center"/>
    </xf>
    <xf numFmtId="41" fontId="8" fillId="0" borderId="0" applyFont="0" applyFill="0" applyBorder="0" applyAlignment="0" applyProtection="0"/>
    <xf numFmtId="0" fontId="2" fillId="0" borderId="0" applyFont="0" applyFill="0" applyBorder="0" applyAlignment="0" applyProtection="0"/>
    <xf numFmtId="0" fontId="56" fillId="0" borderId="0"/>
    <xf numFmtId="0" fontId="57" fillId="0" borderId="0">
      <alignment vertical="center"/>
    </xf>
    <xf numFmtId="42" fontId="8" fillId="0" borderId="0" applyFont="0" applyFill="0" applyBorder="0" applyAlignment="0" applyProtection="0"/>
    <xf numFmtId="186" fontId="2" fillId="0" borderId="0">
      <protection locked="0"/>
    </xf>
    <xf numFmtId="0" fontId="8" fillId="0" borderId="0">
      <alignment vertical="center"/>
    </xf>
    <xf numFmtId="0" fontId="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/>
    <xf numFmtId="0" fontId="27" fillId="0" borderId="0"/>
    <xf numFmtId="0" fontId="8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8" fillId="0" borderId="0">
      <alignment vertical="center"/>
    </xf>
    <xf numFmtId="0" fontId="8" fillId="0" borderId="0"/>
    <xf numFmtId="0" fontId="46" fillId="0" borderId="0"/>
    <xf numFmtId="0" fontId="8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2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/>
    <xf numFmtId="0" fontId="8" fillId="0" borderId="0">
      <alignment vertical="center"/>
    </xf>
    <xf numFmtId="0" fontId="7" fillId="0" borderId="0">
      <alignment vertical="center"/>
    </xf>
    <xf numFmtId="0" fontId="27" fillId="0" borderId="0"/>
    <xf numFmtId="0" fontId="8" fillId="0" borderId="0">
      <alignment vertical="center"/>
    </xf>
    <xf numFmtId="0" fontId="27" fillId="0" borderId="0"/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/>
    <xf numFmtId="0" fontId="8" fillId="0" borderId="0">
      <alignment vertical="center"/>
    </xf>
    <xf numFmtId="0" fontId="8" fillId="0" borderId="0"/>
    <xf numFmtId="0" fontId="8" fillId="0" borderId="0"/>
    <xf numFmtId="0" fontId="7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8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6" fillId="0" borderId="0" applyNumberFormat="0" applyFill="0" applyBorder="0" applyAlignment="0" applyProtection="0">
      <alignment vertical="top"/>
      <protection locked="0"/>
    </xf>
    <xf numFmtId="0" fontId="36" fillId="0" borderId="14">
      <protection locked="0"/>
    </xf>
    <xf numFmtId="187" fontId="2" fillId="0" borderId="0">
      <protection locked="0"/>
    </xf>
    <xf numFmtId="188" fontId="2" fillId="0" borderId="0">
      <protection locked="0"/>
    </xf>
    <xf numFmtId="0" fontId="6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41" fontId="77" fillId="0" borderId="0" applyFont="0" applyFill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NumberFormat="1" applyFont="1" applyFill="1" applyBorder="1" applyAlignment="1">
      <alignment horizontal="center" vertical="center"/>
    </xf>
    <xf numFmtId="0" fontId="6" fillId="28" borderId="0" xfId="0" applyFont="1" applyFill="1" applyBorder="1" applyAlignment="1">
      <alignment horizontal="center" vertical="center"/>
    </xf>
    <xf numFmtId="0" fontId="6" fillId="27" borderId="0" xfId="0" applyFont="1" applyFill="1" applyBorder="1" applyAlignment="1">
      <alignment horizontal="center" vertical="center"/>
    </xf>
    <xf numFmtId="0" fontId="6" fillId="29" borderId="0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8" xfId="0" applyNumberFormat="1" applyFont="1" applyFill="1" applyBorder="1" applyAlignment="1">
      <alignment horizontal="center" vertical="center"/>
    </xf>
    <xf numFmtId="0" fontId="6" fillId="29" borderId="8" xfId="0" applyFont="1" applyFill="1" applyBorder="1" applyAlignment="1">
      <alignment horizontal="center" vertical="center"/>
    </xf>
    <xf numFmtId="0" fontId="6" fillId="29" borderId="8" xfId="0" applyNumberFormat="1" applyFont="1" applyFill="1" applyBorder="1" applyAlignment="1">
      <alignment horizontal="center" vertical="center"/>
    </xf>
    <xf numFmtId="0" fontId="6" fillId="27" borderId="8" xfId="0" applyFont="1" applyFill="1" applyBorder="1" applyAlignment="1">
      <alignment horizontal="center" vertical="center"/>
    </xf>
    <xf numFmtId="0" fontId="6" fillId="27" borderId="8" xfId="0" applyNumberFormat="1" applyFont="1" applyFill="1" applyBorder="1" applyAlignment="1">
      <alignment horizontal="center" vertical="center"/>
    </xf>
    <xf numFmtId="0" fontId="6" fillId="28" borderId="8" xfId="0" applyFont="1" applyFill="1" applyBorder="1" applyAlignment="1">
      <alignment horizontal="center" vertical="center"/>
    </xf>
    <xf numFmtId="0" fontId="6" fillId="28" borderId="8" xfId="0" applyNumberFormat="1" applyFont="1" applyFill="1" applyBorder="1" applyAlignment="1">
      <alignment horizontal="center" vertical="center"/>
    </xf>
    <xf numFmtId="0" fontId="72" fillId="0" borderId="8" xfId="9" applyFont="1" applyFill="1" applyBorder="1" applyAlignment="1">
      <alignment horizontal="center" vertical="center" shrinkToFit="1"/>
    </xf>
    <xf numFmtId="0" fontId="6" fillId="0" borderId="8" xfId="225" applyNumberFormat="1" applyFont="1" applyFill="1" applyBorder="1" applyAlignment="1">
      <alignment horizontal="center" vertical="center"/>
    </xf>
    <xf numFmtId="0" fontId="72" fillId="0" borderId="8" xfId="292" applyNumberFormat="1" applyFont="1" applyFill="1" applyBorder="1" applyAlignment="1">
      <alignment horizontal="center" vertical="center"/>
    </xf>
    <xf numFmtId="0" fontId="72" fillId="0" borderId="8" xfId="292" applyNumberFormat="1" applyFont="1" applyBorder="1" applyAlignment="1">
      <alignment horizontal="center" vertical="center"/>
    </xf>
    <xf numFmtId="0" fontId="72" fillId="28" borderId="8" xfId="7" applyFont="1" applyFill="1" applyBorder="1" applyAlignment="1">
      <alignment horizontal="center" vertical="center"/>
    </xf>
    <xf numFmtId="0" fontId="72" fillId="28" borderId="8" xfId="9" applyFont="1" applyFill="1" applyBorder="1" applyAlignment="1">
      <alignment horizontal="center" vertical="center" shrinkToFit="1"/>
    </xf>
    <xf numFmtId="0" fontId="6" fillId="28" borderId="8" xfId="225" applyNumberFormat="1" applyFont="1" applyFill="1" applyBorder="1" applyAlignment="1">
      <alignment horizontal="center" vertical="center"/>
    </xf>
    <xf numFmtId="0" fontId="72" fillId="28" borderId="8" xfId="292" applyNumberFormat="1" applyFont="1" applyFill="1" applyBorder="1" applyAlignment="1">
      <alignment horizontal="center" vertical="center"/>
    </xf>
    <xf numFmtId="0" fontId="72" fillId="0" borderId="8" xfId="0" applyNumberFormat="1" applyFont="1" applyFill="1" applyBorder="1" applyAlignment="1">
      <alignment horizontal="center" vertical="center"/>
    </xf>
    <xf numFmtId="0" fontId="72" fillId="28" borderId="8" xfId="0" applyNumberFormat="1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0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0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0" xfId="0" applyNumberFormat="1">
      <alignment vertical="center"/>
    </xf>
    <xf numFmtId="0" fontId="0" fillId="0" borderId="8" xfId="0" applyBorder="1" applyAlignment="1">
      <alignment horizontal="center" vertical="center"/>
    </xf>
    <xf numFmtId="0" fontId="74" fillId="0" borderId="8" xfId="0" applyNumberFormat="1" applyFont="1" applyFill="1" applyBorder="1" applyAlignment="1">
      <alignment horizontal="center" vertical="center" wrapText="1"/>
    </xf>
    <xf numFmtId="0" fontId="74" fillId="0" borderId="8" xfId="0" applyNumberFormat="1" applyFont="1" applyFill="1" applyBorder="1" applyAlignment="1">
      <alignment horizontal="center" vertical="center"/>
    </xf>
    <xf numFmtId="0" fontId="75" fillId="0" borderId="8" xfId="0" applyNumberFormat="1" applyFont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8" xfId="0" applyNumberFormat="1" applyFill="1" applyBorder="1" applyAlignment="1">
      <alignment horizontal="center" vertical="center"/>
    </xf>
    <xf numFmtId="2" fontId="72" fillId="0" borderId="8" xfId="292" applyNumberFormat="1" applyFont="1" applyFill="1" applyBorder="1" applyAlignment="1">
      <alignment horizontal="center" vertical="center"/>
    </xf>
    <xf numFmtId="0" fontId="76" fillId="0" borderId="0" xfId="0" applyFont="1" applyFill="1" applyBorder="1" applyAlignment="1">
      <alignment horizontal="center" vertical="center"/>
    </xf>
    <xf numFmtId="192" fontId="6" fillId="0" borderId="8" xfId="0" applyNumberFormat="1" applyFont="1" applyFill="1" applyBorder="1" applyAlignment="1">
      <alignment horizontal="center" vertical="center"/>
    </xf>
    <xf numFmtId="1" fontId="0" fillId="0" borderId="8" xfId="0" applyNumberFormat="1" applyBorder="1" applyAlignment="1">
      <alignment horizontal="center" vertical="center"/>
    </xf>
    <xf numFmtId="1" fontId="6" fillId="0" borderId="8" xfId="0" applyNumberFormat="1" applyFont="1" applyFill="1" applyBorder="1" applyAlignment="1">
      <alignment horizontal="center" vertical="center"/>
    </xf>
    <xf numFmtId="1" fontId="74" fillId="0" borderId="8" xfId="0" applyNumberFormat="1" applyFont="1" applyFill="1" applyBorder="1" applyAlignment="1">
      <alignment horizontal="center" vertical="center" wrapText="1"/>
    </xf>
    <xf numFmtId="1" fontId="72" fillId="0" borderId="8" xfId="9" applyNumberFormat="1" applyFont="1" applyFill="1" applyBorder="1" applyAlignment="1">
      <alignment horizontal="center" vertical="center" shrinkToFit="1"/>
    </xf>
    <xf numFmtId="0" fontId="7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91" fontId="0" fillId="0" borderId="8" xfId="0" applyNumberFormat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76" fillId="0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76" fillId="0" borderId="0" xfId="0" applyNumberFormat="1" applyFont="1" applyAlignment="1">
      <alignment horizontal="center" vertical="center"/>
    </xf>
    <xf numFmtId="2" fontId="6" fillId="27" borderId="8" xfId="0" applyNumberFormat="1" applyFont="1" applyFill="1" applyBorder="1" applyAlignment="1">
      <alignment horizontal="center" vertical="center"/>
    </xf>
    <xf numFmtId="2" fontId="6" fillId="0" borderId="8" xfId="0" applyNumberFormat="1" applyFont="1" applyFill="1" applyBorder="1" applyAlignment="1">
      <alignment horizontal="center" vertical="center"/>
    </xf>
    <xf numFmtId="2" fontId="6" fillId="0" borderId="23" xfId="0" applyNumberFormat="1" applyFont="1" applyFill="1" applyBorder="1" applyAlignment="1">
      <alignment horizontal="center" vertical="center"/>
    </xf>
    <xf numFmtId="2" fontId="6" fillId="28" borderId="8" xfId="0" applyNumberFormat="1" applyFont="1" applyFill="1" applyBorder="1" applyAlignment="1">
      <alignment horizontal="center" vertical="center"/>
    </xf>
    <xf numFmtId="192" fontId="6" fillId="27" borderId="8" xfId="0" applyNumberFormat="1" applyFont="1" applyFill="1" applyBorder="1" applyAlignment="1">
      <alignment horizontal="center" vertical="center"/>
    </xf>
    <xf numFmtId="192" fontId="6" fillId="0" borderId="23" xfId="0" applyNumberFormat="1" applyFont="1" applyFill="1" applyBorder="1" applyAlignment="1">
      <alignment horizontal="center" vertical="center"/>
    </xf>
    <xf numFmtId="192" fontId="6" fillId="28" borderId="8" xfId="0" applyNumberFormat="1" applyFont="1" applyFill="1" applyBorder="1" applyAlignment="1">
      <alignment horizontal="center" vertical="center"/>
    </xf>
    <xf numFmtId="0" fontId="6" fillId="30" borderId="24" xfId="0" applyFont="1" applyFill="1" applyBorder="1" applyAlignment="1">
      <alignment horizontal="center" vertical="center"/>
    </xf>
    <xf numFmtId="0" fontId="6" fillId="30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8" xfId="0" applyFont="1" applyFill="1" applyBorder="1" applyAlignment="1">
      <alignment horizontal="center" vertical="center"/>
    </xf>
    <xf numFmtId="0" fontId="6" fillId="29" borderId="27" xfId="0" applyFont="1" applyFill="1" applyBorder="1" applyAlignment="1">
      <alignment horizontal="center" vertical="center"/>
    </xf>
    <xf numFmtId="0" fontId="6" fillId="29" borderId="28" xfId="0" applyFont="1" applyFill="1" applyBorder="1" applyAlignment="1">
      <alignment horizontal="center" vertical="center"/>
    </xf>
    <xf numFmtId="0" fontId="6" fillId="27" borderId="27" xfId="0" applyFont="1" applyFill="1" applyBorder="1" applyAlignment="1">
      <alignment horizontal="center" vertical="center"/>
    </xf>
    <xf numFmtId="0" fontId="6" fillId="27" borderId="28" xfId="0" applyFont="1" applyFill="1" applyBorder="1" applyAlignment="1">
      <alignment horizontal="center" vertical="center"/>
    </xf>
    <xf numFmtId="0" fontId="6" fillId="28" borderId="27" xfId="0" applyFont="1" applyFill="1" applyBorder="1" applyAlignment="1">
      <alignment horizontal="center" vertical="center"/>
    </xf>
    <xf numFmtId="0" fontId="6" fillId="28" borderId="28" xfId="0" applyFont="1" applyFill="1" applyBorder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72" fillId="0" borderId="23" xfId="7" applyFont="1" applyFill="1" applyBorder="1" applyAlignment="1">
      <alignment horizontal="center" vertical="center"/>
    </xf>
    <xf numFmtId="0" fontId="72" fillId="0" borderId="23" xfId="9" applyFont="1" applyFill="1" applyBorder="1" applyAlignment="1">
      <alignment horizontal="center" vertical="center" shrinkToFit="1"/>
    </xf>
    <xf numFmtId="0" fontId="6" fillId="0" borderId="23" xfId="225" applyNumberFormat="1" applyFont="1" applyFill="1" applyBorder="1" applyAlignment="1">
      <alignment horizontal="center" vertical="center"/>
    </xf>
    <xf numFmtId="0" fontId="6" fillId="0" borderId="23" xfId="0" applyNumberFormat="1" applyFont="1" applyFill="1" applyBorder="1" applyAlignment="1">
      <alignment horizontal="center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center" vertical="center"/>
    </xf>
    <xf numFmtId="0" fontId="6" fillId="0" borderId="0" xfId="0" applyNumberFormat="1" applyFont="1" applyBorder="1">
      <alignment vertical="center"/>
    </xf>
    <xf numFmtId="0" fontId="6" fillId="0" borderId="0" xfId="0" applyNumberFormat="1" applyFont="1" applyBorder="1" applyAlignment="1">
      <alignment horizontal="right" vertical="center"/>
    </xf>
    <xf numFmtId="0" fontId="6" fillId="0" borderId="0" xfId="0" applyNumberFormat="1" applyFont="1" applyFill="1" applyBorder="1" applyAlignment="1">
      <alignment horizontal="right" vertical="center"/>
    </xf>
    <xf numFmtId="0" fontId="6" fillId="0" borderId="0" xfId="0" applyNumberFormat="1" applyFont="1" applyFill="1" applyBorder="1">
      <alignment vertical="center"/>
    </xf>
    <xf numFmtId="0" fontId="0" fillId="0" borderId="33" xfId="0" applyBorder="1">
      <alignment vertical="center"/>
    </xf>
    <xf numFmtId="0" fontId="0" fillId="0" borderId="0" xfId="393" applyNumberFormat="1" applyFont="1">
      <alignment vertical="center"/>
    </xf>
    <xf numFmtId="0" fontId="0" fillId="0" borderId="10" xfId="393" applyNumberFormat="1" applyFont="1" applyBorder="1">
      <alignment vertical="center"/>
    </xf>
    <xf numFmtId="0" fontId="0" fillId="0" borderId="0" xfId="0" applyNumberFormat="1" applyFill="1" applyBorder="1">
      <alignment vertical="center"/>
    </xf>
    <xf numFmtId="0" fontId="0" fillId="0" borderId="21" xfId="0" applyNumberFormat="1" applyFill="1" applyBorder="1">
      <alignment vertical="center"/>
    </xf>
    <xf numFmtId="0" fontId="0" fillId="0" borderId="10" xfId="0" applyNumberFormat="1" applyBorder="1">
      <alignment vertical="center"/>
    </xf>
    <xf numFmtId="0" fontId="0" fillId="0" borderId="10" xfId="0" applyNumberFormat="1" applyFill="1" applyBorder="1">
      <alignment vertical="center"/>
    </xf>
    <xf numFmtId="0" fontId="0" fillId="0" borderId="31" xfId="0" applyNumberFormat="1" applyBorder="1">
      <alignment vertical="center"/>
    </xf>
    <xf numFmtId="0" fontId="0" fillId="0" borderId="32" xfId="0" applyNumberFormat="1" applyBorder="1">
      <alignment vertical="center"/>
    </xf>
    <xf numFmtId="0" fontId="0" fillId="0" borderId="16" xfId="0" applyNumberFormat="1" applyBorder="1">
      <alignment vertical="center"/>
    </xf>
    <xf numFmtId="0" fontId="0" fillId="0" borderId="0" xfId="0" applyNumberFormat="1" applyBorder="1">
      <alignment vertical="center"/>
    </xf>
    <xf numFmtId="0" fontId="0" fillId="0" borderId="21" xfId="0" applyNumberFormat="1" applyBorder="1">
      <alignment vertical="center"/>
    </xf>
    <xf numFmtId="0" fontId="6" fillId="0" borderId="10" xfId="0" applyNumberFormat="1" applyFont="1" applyBorder="1">
      <alignment vertical="center"/>
    </xf>
    <xf numFmtId="0" fontId="76" fillId="0" borderId="22" xfId="0" applyFont="1" applyBorder="1" applyAlignment="1">
      <alignment horizontal="center" vertical="center"/>
    </xf>
    <xf numFmtId="0" fontId="76" fillId="0" borderId="22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73" fillId="0" borderId="19" xfId="0" applyFont="1" applyBorder="1" applyAlignment="1">
      <alignment horizontal="center" vertical="center"/>
    </xf>
    <xf numFmtId="0" fontId="73" fillId="0" borderId="17" xfId="0" applyFont="1" applyBorder="1" applyAlignment="1">
      <alignment horizontal="center" vertical="center"/>
    </xf>
  </cellXfs>
  <cellStyles count="394">
    <cellStyle name="??&amp;O?&amp;H?_x0008__x000f__x0007_?_x0007__x0001__x0001_" xfId="11"/>
    <cellStyle name="??&amp;O?&amp;H?_x0008_??_x0007__x0001__x0001_" xfId="12"/>
    <cellStyle name="_Book1" xfId="13"/>
    <cellStyle name="_Book1_1" xfId="14"/>
    <cellStyle name="_Book1_Book1" xfId="15"/>
    <cellStyle name="_Capex Tracking Control Sheet -ADMIN " xfId="16"/>
    <cellStyle name="_Project tracking Puri (Diana) per March'06 " xfId="17"/>
    <cellStyle name="_Recon with FAR " xfId="18"/>
    <cellStyle name="_금융점포(광주)" xfId="19"/>
    <cellStyle name="_은행별 점포현황(202011년12월말기준)" xfId="20"/>
    <cellStyle name="¤@?e_TEST-1 " xfId="21"/>
    <cellStyle name="20% - Accent1" xfId="22"/>
    <cellStyle name="20% - Accent2" xfId="23"/>
    <cellStyle name="20% - Accent3" xfId="24"/>
    <cellStyle name="20% - Accent4" xfId="25"/>
    <cellStyle name="20% - Accent5" xfId="26"/>
    <cellStyle name="20% - Accent6" xfId="27"/>
    <cellStyle name="20% - 강조색1 2" xfId="28"/>
    <cellStyle name="20% - 강조색1 2 2" xfId="29"/>
    <cellStyle name="20% - 강조색1 3" xfId="30"/>
    <cellStyle name="20% - 강조색2 2" xfId="31"/>
    <cellStyle name="20% - 강조색2 2 2" xfId="32"/>
    <cellStyle name="20% - 강조색2 3" xfId="33"/>
    <cellStyle name="20% - 강조색3 2" xfId="34"/>
    <cellStyle name="20% - 강조색3 2 2" xfId="35"/>
    <cellStyle name="20% - 강조색3 3" xfId="36"/>
    <cellStyle name="20% - 강조색4 2" xfId="37"/>
    <cellStyle name="20% - 강조색4 2 2" xfId="38"/>
    <cellStyle name="20% - 강조색4 3" xfId="39"/>
    <cellStyle name="20% - 강조색5 2" xfId="40"/>
    <cellStyle name="20% - 강조색5 2 2" xfId="41"/>
    <cellStyle name="20% - 강조색5 3" xfId="42"/>
    <cellStyle name="20% - 강조색6 2" xfId="43"/>
    <cellStyle name="20% - 강조색6 2 2" xfId="44"/>
    <cellStyle name="20% - 강조색6 3" xfId="45"/>
    <cellStyle name="40% - Accent1" xfId="46"/>
    <cellStyle name="40% - Accent2" xfId="47"/>
    <cellStyle name="40% - Accent3" xfId="48"/>
    <cellStyle name="40% - Accent4" xfId="49"/>
    <cellStyle name="40% - Accent5" xfId="50"/>
    <cellStyle name="40% - Accent6" xfId="51"/>
    <cellStyle name="40% - 강조색1 2" xfId="52"/>
    <cellStyle name="40% - 강조색1 2 2" xfId="53"/>
    <cellStyle name="40% - 강조색1 3" xfId="54"/>
    <cellStyle name="40% - 강조색2 2" xfId="55"/>
    <cellStyle name="40% - 강조색2 2 2" xfId="56"/>
    <cellStyle name="40% - 강조색2 3" xfId="57"/>
    <cellStyle name="40% - 강조색3 2" xfId="58"/>
    <cellStyle name="40% - 강조색3 2 2" xfId="59"/>
    <cellStyle name="40% - 강조색3 3" xfId="60"/>
    <cellStyle name="40% - 강조색4 2" xfId="61"/>
    <cellStyle name="40% - 강조색4 2 2" xfId="62"/>
    <cellStyle name="40% - 강조색4 3" xfId="63"/>
    <cellStyle name="40% - 강조색5 2" xfId="64"/>
    <cellStyle name="40% - 강조색5 2 2" xfId="65"/>
    <cellStyle name="40% - 강조색5 3" xfId="66"/>
    <cellStyle name="40% - 강조색6 2" xfId="67"/>
    <cellStyle name="40% - 강조색6 2 2" xfId="68"/>
    <cellStyle name="40% - 강조색6 3" xfId="69"/>
    <cellStyle name="60% - Accent1" xfId="70"/>
    <cellStyle name="60% - Accent2" xfId="71"/>
    <cellStyle name="60% - Accent3" xfId="72"/>
    <cellStyle name="60% - Accent4" xfId="73"/>
    <cellStyle name="60% - Accent5" xfId="74"/>
    <cellStyle name="60% - Accent6" xfId="75"/>
    <cellStyle name="60% - 강조색1 2" xfId="76"/>
    <cellStyle name="60% - 강조색1 2 2" xfId="77"/>
    <cellStyle name="60% - 강조색1 3" xfId="78"/>
    <cellStyle name="60% - 강조색2 2" xfId="79"/>
    <cellStyle name="60% - 강조색2 2 2" xfId="80"/>
    <cellStyle name="60% - 강조색2 3" xfId="81"/>
    <cellStyle name="60% - 강조색3 2" xfId="82"/>
    <cellStyle name="60% - 강조색3 2 2" xfId="83"/>
    <cellStyle name="60% - 강조색3 3" xfId="84"/>
    <cellStyle name="60% - 강조색4 2" xfId="85"/>
    <cellStyle name="60% - 강조색4 2 2" xfId="86"/>
    <cellStyle name="60% - 강조색4 3" xfId="87"/>
    <cellStyle name="60% - 강조색5 2" xfId="88"/>
    <cellStyle name="60% - 강조색5 2 2" xfId="89"/>
    <cellStyle name="60% - 강조색5 3" xfId="90"/>
    <cellStyle name="60% - 강조색6 2" xfId="91"/>
    <cellStyle name="60% - 강조색6 2 2" xfId="92"/>
    <cellStyle name="60% - 강조색6 3" xfId="93"/>
    <cellStyle name="A¨­￠￢￠O [0]_INQUIRY ￠?￥i¨u¡AAⓒ￢Aⓒª " xfId="94"/>
    <cellStyle name="A¨­￠￢￠O_INQUIRY ￠?￥i¨u¡AAⓒ￢Aⓒª " xfId="95"/>
    <cellStyle name="Accent1" xfId="96"/>
    <cellStyle name="Accent2" xfId="97"/>
    <cellStyle name="Accent3" xfId="98"/>
    <cellStyle name="Accent4" xfId="99"/>
    <cellStyle name="Accent5" xfId="100"/>
    <cellStyle name="Accent6" xfId="101"/>
    <cellStyle name="AeE­ [0]_°eE¹_11¿a½A " xfId="102"/>
    <cellStyle name="AeE­_°eE¹_11¿a½A " xfId="103"/>
    <cellStyle name="AeE¡ⓒ [0]_INQUIRY ￠?￥i¨u¡AAⓒ￢Aⓒª " xfId="104"/>
    <cellStyle name="AeE¡ⓒ_INQUIRY ￠?￥i¨u¡AAⓒ￢Aⓒª " xfId="105"/>
    <cellStyle name="ALIGNMENT" xfId="106"/>
    <cellStyle name="AÞ¸¶ [0]_°eE¹_11¿a½A " xfId="107"/>
    <cellStyle name="AÞ¸¶_°eE¹_11¿a½A " xfId="108"/>
    <cellStyle name="Bad" xfId="109"/>
    <cellStyle name="C¡IA¨ª_¡ic¨u¡A¨￢I¨￢¡Æ AN¡Æe " xfId="110"/>
    <cellStyle name="C￥AØ_¸AAa.¼OAI " xfId="111"/>
    <cellStyle name="Calculation" xfId="112"/>
    <cellStyle name="category" xfId="113"/>
    <cellStyle name="Check Cell" xfId="114"/>
    <cellStyle name="Comma [0]_ SG&amp;A Bridge " xfId="115"/>
    <cellStyle name="comma zerodec" xfId="116"/>
    <cellStyle name="Comma_ SG&amp;A Bridge " xfId="117"/>
    <cellStyle name="Comma0" xfId="118"/>
    <cellStyle name="Curren?_x0012_퐀_x0017_?" xfId="119"/>
    <cellStyle name="Currency [0]_ SG&amp;A Bridge " xfId="120"/>
    <cellStyle name="Currency_ SG&amp;A Bridge " xfId="121"/>
    <cellStyle name="Currency0" xfId="122"/>
    <cellStyle name="Currency1" xfId="123"/>
    <cellStyle name="Date" xfId="124"/>
    <cellStyle name="Dollar (zero dec)" xfId="125"/>
    <cellStyle name="Euro" xfId="126"/>
    <cellStyle name="Explanatory Text" xfId="127"/>
    <cellStyle name="Fixed" xfId="128"/>
    <cellStyle name="Good" xfId="129"/>
    <cellStyle name="Grey" xfId="130"/>
    <cellStyle name="Grey 2" xfId="131"/>
    <cellStyle name="HEADER" xfId="132"/>
    <cellStyle name="Header1" xfId="2"/>
    <cellStyle name="Header2" xfId="3"/>
    <cellStyle name="Heading 1" xfId="133"/>
    <cellStyle name="Heading 1 2" xfId="134"/>
    <cellStyle name="Heading 1_Book1" xfId="135"/>
    <cellStyle name="Heading 2" xfId="136"/>
    <cellStyle name="Heading 2 2" xfId="137"/>
    <cellStyle name="Heading 2_Book1" xfId="138"/>
    <cellStyle name="Heading 3" xfId="139"/>
    <cellStyle name="Heading 4" xfId="140"/>
    <cellStyle name="Hyperlink" xfId="141"/>
    <cellStyle name="Input" xfId="142"/>
    <cellStyle name="Input [yellow]" xfId="143"/>
    <cellStyle name="Input [yellow] 2" xfId="144"/>
    <cellStyle name="Input_1. 중등학교" xfId="145"/>
    <cellStyle name="Linked Cell" xfId="146"/>
    <cellStyle name="Millares [0]_2AV_M_M " xfId="147"/>
    <cellStyle name="Milliers [0]_Arabian Spec" xfId="148"/>
    <cellStyle name="Milliers_Arabian Spec" xfId="149"/>
    <cellStyle name="Model" xfId="150"/>
    <cellStyle name="Mon?aire [0]_Arabian Spec" xfId="151"/>
    <cellStyle name="Mon?aire_Arabian Spec" xfId="152"/>
    <cellStyle name="Moneda [0]_2AV_M_M " xfId="153"/>
    <cellStyle name="Moneda_2AV_M_M " xfId="154"/>
    <cellStyle name="Neutral" xfId="155"/>
    <cellStyle name="Normal - Style1" xfId="156"/>
    <cellStyle name="Normal - Style1 2" xfId="157"/>
    <cellStyle name="Normal_ SG&amp;A Bridge " xfId="158"/>
    <cellStyle name="Note" xfId="159"/>
    <cellStyle name="Output" xfId="160"/>
    <cellStyle name="Percent [2]" xfId="161"/>
    <cellStyle name="subhead" xfId="162"/>
    <cellStyle name="Title" xfId="163"/>
    <cellStyle name="Total" xfId="164"/>
    <cellStyle name="Total 2" xfId="165"/>
    <cellStyle name="Total_Book1" xfId="166"/>
    <cellStyle name="UM" xfId="167"/>
    <cellStyle name="Warning Text" xfId="168"/>
    <cellStyle name="강조색1 2" xfId="169"/>
    <cellStyle name="강조색1 2 2" xfId="170"/>
    <cellStyle name="강조색1 3" xfId="171"/>
    <cellStyle name="강조색2 2" xfId="172"/>
    <cellStyle name="강조색2 2 2" xfId="173"/>
    <cellStyle name="강조색2 3" xfId="174"/>
    <cellStyle name="강조색3 2" xfId="175"/>
    <cellStyle name="강조색3 2 2" xfId="176"/>
    <cellStyle name="강조색3 3" xfId="177"/>
    <cellStyle name="강조색4 2" xfId="178"/>
    <cellStyle name="강조색4 2 2" xfId="179"/>
    <cellStyle name="강조색4 3" xfId="180"/>
    <cellStyle name="강조색5 2" xfId="181"/>
    <cellStyle name="강조색5 2 2" xfId="182"/>
    <cellStyle name="강조색5 3" xfId="183"/>
    <cellStyle name="강조색6 2" xfId="184"/>
    <cellStyle name="강조색6 2 2" xfId="185"/>
    <cellStyle name="강조색6 3" xfId="186"/>
    <cellStyle name="경고문 2" xfId="187"/>
    <cellStyle name="경고문 2 2" xfId="188"/>
    <cellStyle name="경고문 3" xfId="189"/>
    <cellStyle name="계산 2" xfId="190"/>
    <cellStyle name="계산 2 2" xfId="191"/>
    <cellStyle name="계산 3" xfId="192"/>
    <cellStyle name="고정소숫점" xfId="193"/>
    <cellStyle name="고정출력1" xfId="194"/>
    <cellStyle name="고정출력2" xfId="195"/>
    <cellStyle name="나쁨 2" xfId="196"/>
    <cellStyle name="나쁨 2 2" xfId="197"/>
    <cellStyle name="나쁨 3" xfId="198"/>
    <cellStyle name="날짜" xfId="199"/>
    <cellStyle name="달러" xfId="200"/>
    <cellStyle name="뒤에 오는 하이퍼링크_Book1" xfId="201"/>
    <cellStyle name="똿뗦먛귟 [0.00]_PRODUCT DETAIL Q1" xfId="202"/>
    <cellStyle name="똿뗦먛귟_PRODUCT DETAIL Q1" xfId="203"/>
    <cellStyle name="메모 2" xfId="204"/>
    <cellStyle name="메모 2 2" xfId="205"/>
    <cellStyle name="메모 3" xfId="206"/>
    <cellStyle name="메모 4" xfId="207"/>
    <cellStyle name="믅됞 [0.00]_PRODUCT DETAIL Q1" xfId="208"/>
    <cellStyle name="믅됞_PRODUCT DETAIL Q1" xfId="209"/>
    <cellStyle name="바탕글" xfId="210"/>
    <cellStyle name="백분율 2" xfId="211"/>
    <cellStyle name="보통 2" xfId="212"/>
    <cellStyle name="보통 2 2" xfId="213"/>
    <cellStyle name="보통 3" xfId="214"/>
    <cellStyle name="본문" xfId="215"/>
    <cellStyle name="부제목" xfId="216"/>
    <cellStyle name="뷭?_BOOKSHIP" xfId="217"/>
    <cellStyle name="설명 텍스트 2" xfId="218"/>
    <cellStyle name="설명 텍스트 2 2" xfId="219"/>
    <cellStyle name="설명 텍스트 3" xfId="220"/>
    <cellStyle name="셀 확인 2" xfId="221"/>
    <cellStyle name="셀 확인 2 2" xfId="222"/>
    <cellStyle name="셀 확인 3" xfId="223"/>
    <cellStyle name="숫자(R)" xfId="224"/>
    <cellStyle name="쉼표 [0]" xfId="393" builtinId="6"/>
    <cellStyle name="쉼표 [0] 10" xfId="226"/>
    <cellStyle name="쉼표 [0] 11" xfId="225"/>
    <cellStyle name="쉼표 [0] 2" xfId="4"/>
    <cellStyle name="쉼표 [0] 2 2" xfId="228"/>
    <cellStyle name="쉼표 [0] 2 3" xfId="229"/>
    <cellStyle name="쉼표 [0] 2 4" xfId="227"/>
    <cellStyle name="쉼표 [0] 2 5" xfId="388"/>
    <cellStyle name="쉼표 [0] 28" xfId="230"/>
    <cellStyle name="쉼표 [0] 3" xfId="231"/>
    <cellStyle name="쉼표 [0] 4" xfId="232"/>
    <cellStyle name="쉼표 [0] 5" xfId="233"/>
    <cellStyle name="쉼표 [0] 51" xfId="234"/>
    <cellStyle name="쉼표 [0] 6" xfId="235"/>
    <cellStyle name="쉼표 [0] 7" xfId="236"/>
    <cellStyle name="쉼표 [0] 75" xfId="237"/>
    <cellStyle name="쉼표 [0] 76" xfId="238"/>
    <cellStyle name="쉼표 [0] 78" xfId="239"/>
    <cellStyle name="쉼표 [0] 79" xfId="240"/>
    <cellStyle name="쉼표 [0] 8" xfId="241"/>
    <cellStyle name="쉼표 [0] 80" xfId="242"/>
    <cellStyle name="쉼표 [0] 81" xfId="243"/>
    <cellStyle name="쉼표 [0] 82" xfId="244"/>
    <cellStyle name="쉼표 [0] 84" xfId="245"/>
    <cellStyle name="쉼표 [0] 85" xfId="246"/>
    <cellStyle name="쉼표 [0] 9" xfId="247"/>
    <cellStyle name="스타일 1" xfId="248"/>
    <cellStyle name="스타일 1 2" xfId="249"/>
    <cellStyle name="스타일 1_Book1" xfId="250"/>
    <cellStyle name="연결된 셀 2" xfId="251"/>
    <cellStyle name="연결된 셀 2 2" xfId="252"/>
    <cellStyle name="연결된 셀 3" xfId="253"/>
    <cellStyle name="요약 2" xfId="254"/>
    <cellStyle name="요약 2 2" xfId="255"/>
    <cellStyle name="요약 3" xfId="256"/>
    <cellStyle name="입력 2" xfId="257"/>
    <cellStyle name="입력 2 2" xfId="258"/>
    <cellStyle name="입력 3" xfId="259"/>
    <cellStyle name="자리수" xfId="260"/>
    <cellStyle name="자리수0" xfId="261"/>
    <cellStyle name="작은제목" xfId="262"/>
    <cellStyle name="제목 1 2" xfId="263"/>
    <cellStyle name="제목 1 2 2" xfId="264"/>
    <cellStyle name="제목 1 3" xfId="265"/>
    <cellStyle name="제목 2 2" xfId="266"/>
    <cellStyle name="제목 2 2 2" xfId="267"/>
    <cellStyle name="제목 2 3" xfId="268"/>
    <cellStyle name="제목 3 2" xfId="269"/>
    <cellStyle name="제목 3 2 2" xfId="270"/>
    <cellStyle name="제목 3 3" xfId="271"/>
    <cellStyle name="제목 4 2" xfId="272"/>
    <cellStyle name="제목 4 2 2" xfId="273"/>
    <cellStyle name="제목 4 3" xfId="274"/>
    <cellStyle name="제목 5" xfId="275"/>
    <cellStyle name="제목 5 2" xfId="276"/>
    <cellStyle name="제목 6" xfId="277"/>
    <cellStyle name="좋음 2" xfId="278"/>
    <cellStyle name="좋음 2 2" xfId="279"/>
    <cellStyle name="좋음 3" xfId="280"/>
    <cellStyle name="출력 2" xfId="281"/>
    <cellStyle name="출력 2 2" xfId="282"/>
    <cellStyle name="출력 3" xfId="283"/>
    <cellStyle name="콤마 [0]" xfId="284"/>
    <cellStyle name="콤마_  종  합  " xfId="285"/>
    <cellStyle name="큰제목" xfId="286"/>
    <cellStyle name="큰제목 2" xfId="287"/>
    <cellStyle name="통화 [0] 2" xfId="288"/>
    <cellStyle name="퍼센트" xfId="289"/>
    <cellStyle name="표준" xfId="0" builtinId="0"/>
    <cellStyle name="표준 10" xfId="290"/>
    <cellStyle name="표준 10 2" xfId="291"/>
    <cellStyle name="표준 100" xfId="292"/>
    <cellStyle name="표준 101" xfId="293"/>
    <cellStyle name="표준 102" xfId="294"/>
    <cellStyle name="표준 103" xfId="295"/>
    <cellStyle name="표준 109" xfId="296"/>
    <cellStyle name="표준 11" xfId="297"/>
    <cellStyle name="표준 11 2" xfId="298"/>
    <cellStyle name="표준 110" xfId="299"/>
    <cellStyle name="표준 111" xfId="300"/>
    <cellStyle name="표준 12" xfId="301"/>
    <cellStyle name="표준 13" xfId="302"/>
    <cellStyle name="표준 14" xfId="303"/>
    <cellStyle name="표준 15" xfId="304"/>
    <cellStyle name="표준 16" xfId="305"/>
    <cellStyle name="표준 168" xfId="306"/>
    <cellStyle name="표준 169" xfId="307"/>
    <cellStyle name="표준 17" xfId="308"/>
    <cellStyle name="표준 170" xfId="309"/>
    <cellStyle name="표준 171" xfId="310"/>
    <cellStyle name="표준 172" xfId="311"/>
    <cellStyle name="표준 173" xfId="312"/>
    <cellStyle name="표준 175" xfId="313"/>
    <cellStyle name="표준 176" xfId="314"/>
    <cellStyle name="표준 177" xfId="315"/>
    <cellStyle name="표준 178" xfId="316"/>
    <cellStyle name="표준 179" xfId="317"/>
    <cellStyle name="표준 18" xfId="318"/>
    <cellStyle name="표준 180" xfId="319"/>
    <cellStyle name="표준 181" xfId="320"/>
    <cellStyle name="표준 182" xfId="321"/>
    <cellStyle name="표준 183" xfId="322"/>
    <cellStyle name="표준 19" xfId="323"/>
    <cellStyle name="표준 2" xfId="5"/>
    <cellStyle name="표준 2 2" xfId="325"/>
    <cellStyle name="표준 2 3" xfId="326"/>
    <cellStyle name="표준 2 4" xfId="327"/>
    <cellStyle name="표준 2 5" xfId="328"/>
    <cellStyle name="표준 2 6" xfId="324"/>
    <cellStyle name="표준 2 7" xfId="389"/>
    <cellStyle name="표준 2_(붙임2) 시정통계 활용도 의견조사표" xfId="329"/>
    <cellStyle name="표준 20" xfId="330"/>
    <cellStyle name="표준 21" xfId="331"/>
    <cellStyle name="표준 22" xfId="332"/>
    <cellStyle name="표준 23" xfId="333"/>
    <cellStyle name="표준 24" xfId="334"/>
    <cellStyle name="표준 25" xfId="335"/>
    <cellStyle name="표준 26" xfId="336"/>
    <cellStyle name="표준 27" xfId="337"/>
    <cellStyle name="표준 28" xfId="338"/>
    <cellStyle name="표준 29" xfId="339"/>
    <cellStyle name="표준 3" xfId="6"/>
    <cellStyle name="표준 3 2" xfId="341"/>
    <cellStyle name="표준 3 3" xfId="342"/>
    <cellStyle name="표준 3 4" xfId="343"/>
    <cellStyle name="표준 3 5" xfId="344"/>
    <cellStyle name="표준 3 6" xfId="340"/>
    <cellStyle name="표준 3_Book1" xfId="345"/>
    <cellStyle name="표준 30" xfId="346"/>
    <cellStyle name="표준 31" xfId="347"/>
    <cellStyle name="표준 32" xfId="348"/>
    <cellStyle name="표준 33" xfId="349"/>
    <cellStyle name="표준 34" xfId="350"/>
    <cellStyle name="표준 35" xfId="351"/>
    <cellStyle name="표준 36" xfId="352"/>
    <cellStyle name="표준 37" xfId="353"/>
    <cellStyle name="표준 38" xfId="354"/>
    <cellStyle name="표준 39" xfId="355"/>
    <cellStyle name="표준 4" xfId="7"/>
    <cellStyle name="표준 4 2" xfId="356"/>
    <cellStyle name="표준 40" xfId="357"/>
    <cellStyle name="표준 41" xfId="358"/>
    <cellStyle name="표준 42" xfId="359"/>
    <cellStyle name="표준 43" xfId="10"/>
    <cellStyle name="표준 44" xfId="387"/>
    <cellStyle name="표준 45" xfId="390"/>
    <cellStyle name="표준 46" xfId="391"/>
    <cellStyle name="표준 47" xfId="392"/>
    <cellStyle name="표준 5" xfId="8"/>
    <cellStyle name="표준 5 2" xfId="360"/>
    <cellStyle name="표준 6" xfId="1"/>
    <cellStyle name="표준 6 2" xfId="362"/>
    <cellStyle name="표준 6 3" xfId="363"/>
    <cellStyle name="표준 6 4" xfId="364"/>
    <cellStyle name="표준 6 5" xfId="365"/>
    <cellStyle name="표준 6 6" xfId="361"/>
    <cellStyle name="표준 7" xfId="366"/>
    <cellStyle name="표준 79" xfId="367"/>
    <cellStyle name="표준 8" xfId="368"/>
    <cellStyle name="표준 80" xfId="369"/>
    <cellStyle name="표준 87" xfId="370"/>
    <cellStyle name="표준 88" xfId="371"/>
    <cellStyle name="표준 89" xfId="372"/>
    <cellStyle name="표준 9" xfId="373"/>
    <cellStyle name="표준 90" xfId="374"/>
    <cellStyle name="표준 91" xfId="375"/>
    <cellStyle name="표준 92" xfId="376"/>
    <cellStyle name="표준 94" xfId="377"/>
    <cellStyle name="표준 95" xfId="378"/>
    <cellStyle name="표준 96" xfId="379"/>
    <cellStyle name="표준 97" xfId="380"/>
    <cellStyle name="표준 98" xfId="381"/>
    <cellStyle name="표준 99" xfId="382"/>
    <cellStyle name="표준_2009.10.5기준 행정구역분류" xfId="9"/>
    <cellStyle name="하이퍼링크 2" xfId="383"/>
    <cellStyle name="합산" xfId="384"/>
    <cellStyle name="화폐기호" xfId="385"/>
    <cellStyle name="화폐기호0" xfId="3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7"/>
  <sheetViews>
    <sheetView tabSelected="1" zoomScale="85" zoomScaleNormal="85" workbookViewId="0">
      <pane xSplit="3" ySplit="3" topLeftCell="AQ28" activePane="bottomRight" state="frozen"/>
      <selection pane="topRight" activeCell="D1" sqref="D1"/>
      <selection pane="bottomLeft" activeCell="A4" sqref="A4"/>
      <selection pane="bottomRight" activeCell="AQ32" sqref="AQ32"/>
    </sheetView>
  </sheetViews>
  <sheetFormatPr defaultColWidth="8.75" defaultRowHeight="16.5"/>
  <cols>
    <col min="1" max="1" width="10.625" style="1" bestFit="1" customWidth="1"/>
    <col min="2" max="2" width="12.25" style="6" customWidth="1"/>
    <col min="3" max="3" width="11" style="1" bestFit="1" customWidth="1"/>
    <col min="4" max="4" width="12.75" style="2" bestFit="1" customWidth="1"/>
    <col min="5" max="5" width="22.375" style="2" bestFit="1" customWidth="1"/>
    <col min="6" max="6" width="22.375" style="2" customWidth="1"/>
    <col min="7" max="7" width="24.375" style="2" bestFit="1" customWidth="1"/>
    <col min="8" max="8" width="18" style="2" bestFit="1" customWidth="1"/>
    <col min="9" max="10" width="18" style="2" customWidth="1"/>
    <col min="11" max="11" width="19.625" style="1" bestFit="1" customWidth="1"/>
    <col min="12" max="12" width="23.75" style="1" bestFit="1" customWidth="1"/>
    <col min="13" max="13" width="21.75" style="1" bestFit="1" customWidth="1"/>
    <col min="14" max="14" width="19.5" style="1" bestFit="1" customWidth="1"/>
    <col min="15" max="15" width="17.5" style="1" bestFit="1" customWidth="1"/>
    <col min="16" max="16" width="21.375" style="1" bestFit="1" customWidth="1"/>
    <col min="17" max="17" width="17.5" style="1" customWidth="1"/>
    <col min="18" max="18" width="13.25" style="1" bestFit="1" customWidth="1"/>
    <col min="19" max="31" width="20.625" style="1" customWidth="1"/>
    <col min="32" max="35" width="20.625" style="1" bestFit="1" customWidth="1"/>
    <col min="36" max="42" width="18.25" style="1" customWidth="1"/>
    <col min="43" max="43" width="31.75" style="1" bestFit="1" customWidth="1"/>
    <col min="44" max="44" width="12.375" style="1" bestFit="1" customWidth="1"/>
    <col min="45" max="16384" width="8.75" style="1"/>
  </cols>
  <sheetData>
    <row r="1" spans="1:44">
      <c r="A1" s="62" t="s">
        <v>113</v>
      </c>
      <c r="B1" s="63" t="s">
        <v>114</v>
      </c>
      <c r="C1" s="64" t="s">
        <v>265</v>
      </c>
      <c r="D1" s="64" t="s">
        <v>118</v>
      </c>
      <c r="E1" s="64" t="s">
        <v>118</v>
      </c>
      <c r="F1" s="64" t="s">
        <v>118</v>
      </c>
      <c r="G1" s="64" t="s">
        <v>118</v>
      </c>
      <c r="H1" s="64" t="s">
        <v>118</v>
      </c>
      <c r="I1" s="64" t="s">
        <v>267</v>
      </c>
      <c r="J1" s="64" t="s">
        <v>118</v>
      </c>
      <c r="K1" s="64" t="s">
        <v>269</v>
      </c>
      <c r="L1" s="64" t="s">
        <v>311</v>
      </c>
      <c r="M1" s="64" t="s">
        <v>118</v>
      </c>
      <c r="N1" s="64" t="s">
        <v>118</v>
      </c>
      <c r="O1" s="64" t="s">
        <v>118</v>
      </c>
      <c r="P1" s="64" t="s">
        <v>118</v>
      </c>
      <c r="Q1" s="64" t="s">
        <v>118</v>
      </c>
      <c r="R1" s="64" t="s">
        <v>118</v>
      </c>
      <c r="S1" s="64" t="s">
        <v>118</v>
      </c>
      <c r="T1" s="64" t="s">
        <v>118</v>
      </c>
      <c r="U1" s="64" t="s">
        <v>118</v>
      </c>
      <c r="V1" s="64" t="s">
        <v>118</v>
      </c>
      <c r="W1" s="64" t="s">
        <v>118</v>
      </c>
      <c r="X1" s="64" t="s">
        <v>118</v>
      </c>
      <c r="Y1" s="64" t="s">
        <v>118</v>
      </c>
      <c r="Z1" s="64" t="s">
        <v>118</v>
      </c>
      <c r="AA1" s="64" t="s">
        <v>118</v>
      </c>
      <c r="AB1" s="64" t="s">
        <v>118</v>
      </c>
      <c r="AC1" s="64" t="s">
        <v>118</v>
      </c>
      <c r="AD1" s="64" t="s">
        <v>118</v>
      </c>
      <c r="AE1" s="64" t="s">
        <v>118</v>
      </c>
      <c r="AF1" s="64" t="s">
        <v>118</v>
      </c>
      <c r="AG1" s="64" t="s">
        <v>118</v>
      </c>
      <c r="AH1" s="64" t="s">
        <v>118</v>
      </c>
      <c r="AI1" s="64" t="s">
        <v>118</v>
      </c>
      <c r="AJ1" s="64" t="s">
        <v>118</v>
      </c>
      <c r="AK1" s="64" t="s">
        <v>118</v>
      </c>
      <c r="AL1" s="64" t="s">
        <v>118</v>
      </c>
      <c r="AM1" s="64" t="s">
        <v>118</v>
      </c>
      <c r="AN1" s="64" t="s">
        <v>118</v>
      </c>
      <c r="AO1" s="64" t="s">
        <v>118</v>
      </c>
      <c r="AP1" s="64" t="s">
        <v>118</v>
      </c>
      <c r="AQ1" s="64" t="s">
        <v>263</v>
      </c>
      <c r="AR1" s="65" t="s">
        <v>264</v>
      </c>
    </row>
    <row r="2" spans="1:44">
      <c r="A2" s="66"/>
      <c r="B2" s="7"/>
      <c r="C2" s="7" t="s">
        <v>96</v>
      </c>
      <c r="D2" s="7" t="s">
        <v>115</v>
      </c>
      <c r="E2" s="7" t="s">
        <v>115</v>
      </c>
      <c r="F2" s="7" t="s">
        <v>309</v>
      </c>
      <c r="G2" s="7" t="s">
        <v>115</v>
      </c>
      <c r="H2" s="7" t="s">
        <v>115</v>
      </c>
      <c r="I2" s="7" t="s">
        <v>115</v>
      </c>
      <c r="J2" s="7" t="s">
        <v>115</v>
      </c>
      <c r="K2" s="7" t="s">
        <v>270</v>
      </c>
      <c r="L2" s="7" t="s">
        <v>309</v>
      </c>
      <c r="M2" s="7" t="s">
        <v>115</v>
      </c>
      <c r="N2" s="7" t="s">
        <v>115</v>
      </c>
      <c r="O2" s="7" t="s">
        <v>115</v>
      </c>
      <c r="P2" s="7" t="s">
        <v>314</v>
      </c>
      <c r="Q2" s="7" t="s">
        <v>116</v>
      </c>
      <c r="R2" s="7" t="s">
        <v>116</v>
      </c>
      <c r="S2" s="7" t="s">
        <v>219</v>
      </c>
      <c r="T2" s="7" t="s">
        <v>219</v>
      </c>
      <c r="U2" s="7" t="s">
        <v>219</v>
      </c>
      <c r="V2" s="7" t="s">
        <v>219</v>
      </c>
      <c r="W2" s="7" t="s">
        <v>219</v>
      </c>
      <c r="X2" s="7" t="s">
        <v>219</v>
      </c>
      <c r="Y2" s="7" t="s">
        <v>219</v>
      </c>
      <c r="Z2" s="7" t="s">
        <v>219</v>
      </c>
      <c r="AA2" s="7" t="s">
        <v>219</v>
      </c>
      <c r="AB2" s="7" t="s">
        <v>219</v>
      </c>
      <c r="AC2" s="7" t="s">
        <v>219</v>
      </c>
      <c r="AD2" s="7" t="s">
        <v>219</v>
      </c>
      <c r="AE2" s="7" t="s">
        <v>219</v>
      </c>
      <c r="AF2" s="7" t="s">
        <v>219</v>
      </c>
      <c r="AG2" s="7" t="s">
        <v>219</v>
      </c>
      <c r="AH2" s="7" t="s">
        <v>219</v>
      </c>
      <c r="AI2" s="7" t="s">
        <v>219</v>
      </c>
      <c r="AJ2" s="7" t="s">
        <v>219</v>
      </c>
      <c r="AK2" s="7" t="s">
        <v>219</v>
      </c>
      <c r="AL2" s="7" t="s">
        <v>219</v>
      </c>
      <c r="AM2" s="7" t="s">
        <v>219</v>
      </c>
      <c r="AN2" s="7" t="s">
        <v>219</v>
      </c>
      <c r="AO2" s="7" t="s">
        <v>219</v>
      </c>
      <c r="AP2" s="7" t="s">
        <v>219</v>
      </c>
      <c r="AQ2" s="7" t="s">
        <v>117</v>
      </c>
      <c r="AR2" s="67" t="s">
        <v>119</v>
      </c>
    </row>
    <row r="3" spans="1:44" s="5" customFormat="1">
      <c r="A3" s="68" t="s">
        <v>4</v>
      </c>
      <c r="B3" s="9" t="s">
        <v>7</v>
      </c>
      <c r="C3" s="9" t="s">
        <v>5</v>
      </c>
      <c r="D3" s="10" t="s">
        <v>84</v>
      </c>
      <c r="E3" s="10" t="s">
        <v>95</v>
      </c>
      <c r="F3" s="10" t="s">
        <v>310</v>
      </c>
      <c r="G3" s="10" t="s">
        <v>109</v>
      </c>
      <c r="H3" s="10" t="s">
        <v>213</v>
      </c>
      <c r="I3" s="10" t="s">
        <v>268</v>
      </c>
      <c r="J3" s="10" t="s">
        <v>266</v>
      </c>
      <c r="K3" s="9" t="s">
        <v>271</v>
      </c>
      <c r="L3" s="9" t="s">
        <v>312</v>
      </c>
      <c r="M3" s="9" t="s">
        <v>83</v>
      </c>
      <c r="N3" s="9" t="s">
        <v>80</v>
      </c>
      <c r="O3" s="9" t="s">
        <v>81</v>
      </c>
      <c r="P3" s="9" t="s">
        <v>313</v>
      </c>
      <c r="Q3" s="9" t="s">
        <v>246</v>
      </c>
      <c r="R3" s="9" t="s">
        <v>112</v>
      </c>
      <c r="S3" s="9" t="s">
        <v>232</v>
      </c>
      <c r="T3" s="9" t="s">
        <v>233</v>
      </c>
      <c r="U3" s="9" t="s">
        <v>234</v>
      </c>
      <c r="V3" s="9" t="s">
        <v>235</v>
      </c>
      <c r="W3" s="9" t="s">
        <v>236</v>
      </c>
      <c r="X3" s="9" t="s">
        <v>237</v>
      </c>
      <c r="Y3" s="9" t="s">
        <v>238</v>
      </c>
      <c r="Z3" s="9" t="s">
        <v>239</v>
      </c>
      <c r="AA3" s="9" t="s">
        <v>240</v>
      </c>
      <c r="AB3" s="9" t="s">
        <v>241</v>
      </c>
      <c r="AC3" s="9" t="s">
        <v>242</v>
      </c>
      <c r="AD3" s="9" t="s">
        <v>243</v>
      </c>
      <c r="AE3" s="9" t="s">
        <v>244</v>
      </c>
      <c r="AF3" s="9" t="s">
        <v>228</v>
      </c>
      <c r="AG3" s="9" t="s">
        <v>229</v>
      </c>
      <c r="AH3" s="9" t="s">
        <v>230</v>
      </c>
      <c r="AI3" s="9" t="s">
        <v>231</v>
      </c>
      <c r="AJ3" s="9" t="s">
        <v>227</v>
      </c>
      <c r="AK3" s="9" t="s">
        <v>221</v>
      </c>
      <c r="AL3" s="9" t="s">
        <v>222</v>
      </c>
      <c r="AM3" s="9" t="s">
        <v>223</v>
      </c>
      <c r="AN3" s="9" t="s">
        <v>224</v>
      </c>
      <c r="AO3" s="9" t="s">
        <v>225</v>
      </c>
      <c r="AP3" s="9" t="s">
        <v>226</v>
      </c>
      <c r="AQ3" s="9" t="s">
        <v>316</v>
      </c>
      <c r="AR3" s="69" t="s">
        <v>0</v>
      </c>
    </row>
    <row r="4" spans="1:44" s="4" customFormat="1">
      <c r="A4" s="70" t="s">
        <v>98</v>
      </c>
      <c r="B4" s="11">
        <v>4812000000</v>
      </c>
      <c r="C4" s="11" t="s">
        <v>99</v>
      </c>
      <c r="D4" s="12">
        <v>1063077</v>
      </c>
      <c r="E4" s="12">
        <v>745836508</v>
      </c>
      <c r="F4" s="55">
        <f>D4/(E4*10^-6)</f>
        <v>1425.3485698235625</v>
      </c>
      <c r="G4" s="12">
        <v>573447</v>
      </c>
      <c r="H4" s="12">
        <v>552</v>
      </c>
      <c r="I4" s="12"/>
      <c r="J4" s="12">
        <f>SUM(J5,J14,J22,J39,J52)</f>
        <v>439158</v>
      </c>
      <c r="K4" s="11">
        <v>361</v>
      </c>
      <c r="L4" s="59">
        <f>K4/(E4*10^-6)</f>
        <v>0.48402028611879105</v>
      </c>
      <c r="M4" s="11">
        <v>526136</v>
      </c>
      <c r="N4" s="11">
        <v>33041</v>
      </c>
      <c r="O4" s="11">
        <v>559177</v>
      </c>
      <c r="P4" s="59">
        <f>O4/(E4*10^-6)</f>
        <v>749.73133388101724</v>
      </c>
      <c r="Q4" s="11">
        <f t="shared" ref="Q4:Q35" si="0">G4-O4</f>
        <v>14270</v>
      </c>
      <c r="R4" s="11"/>
      <c r="S4" s="11">
        <f>SUM(S5,S14,S22,S39,S52)</f>
        <v>1427858</v>
      </c>
      <c r="T4" s="11">
        <f>SUM(T5,T14,T22,T39,T52)</f>
        <v>1420647</v>
      </c>
      <c r="U4" s="11">
        <f>SUM(U5,U14,U22,U39,U52)</f>
        <v>1253485</v>
      </c>
      <c r="V4" s="11">
        <f t="shared" ref="V4:AP4" si="1">SUM(V5,V14,V22,V39,V52)</f>
        <v>1328273</v>
      </c>
      <c r="W4" s="11">
        <f t="shared" si="1"/>
        <v>1358599</v>
      </c>
      <c r="X4" s="11">
        <f t="shared" si="1"/>
        <v>1368460</v>
      </c>
      <c r="Y4" s="11">
        <f t="shared" si="1"/>
        <v>1288475</v>
      </c>
      <c r="Z4" s="11">
        <f t="shared" si="1"/>
        <v>1173548</v>
      </c>
      <c r="AA4" s="11">
        <f t="shared" si="1"/>
        <v>1275780</v>
      </c>
      <c r="AB4" s="11">
        <f t="shared" si="1"/>
        <v>1304712</v>
      </c>
      <c r="AC4" s="11">
        <f t="shared" si="1"/>
        <v>1343659</v>
      </c>
      <c r="AD4" s="11">
        <f t="shared" si="1"/>
        <v>1437894</v>
      </c>
      <c r="AE4" s="11">
        <f t="shared" si="1"/>
        <v>1363740</v>
      </c>
      <c r="AF4" s="11">
        <f t="shared" si="1"/>
        <v>124941</v>
      </c>
      <c r="AG4" s="11">
        <f t="shared" si="1"/>
        <v>371159</v>
      </c>
      <c r="AH4" s="11">
        <f t="shared" si="1"/>
        <v>477304</v>
      </c>
      <c r="AI4" s="11">
        <f t="shared" si="1"/>
        <v>386708</v>
      </c>
      <c r="AJ4" s="11">
        <f t="shared" si="1"/>
        <v>171934</v>
      </c>
      <c r="AK4" s="11">
        <f t="shared" si="1"/>
        <v>197713</v>
      </c>
      <c r="AL4" s="11">
        <f t="shared" si="1"/>
        <v>199201</v>
      </c>
      <c r="AM4" s="11">
        <f t="shared" si="1"/>
        <v>202118</v>
      </c>
      <c r="AN4" s="11">
        <f t="shared" si="1"/>
        <v>201405</v>
      </c>
      <c r="AO4" s="11">
        <f t="shared" si="1"/>
        <v>202743</v>
      </c>
      <c r="AP4" s="11">
        <f t="shared" si="1"/>
        <v>191611</v>
      </c>
      <c r="AQ4" s="12"/>
      <c r="AR4" s="71"/>
    </row>
    <row r="5" spans="1:44" s="3" customFormat="1">
      <c r="A5" s="72" t="s">
        <v>100</v>
      </c>
      <c r="B5" s="13">
        <v>4812100000</v>
      </c>
      <c r="C5" s="13" t="s">
        <v>101</v>
      </c>
      <c r="D5" s="14">
        <v>259085</v>
      </c>
      <c r="E5" s="14">
        <v>211150548</v>
      </c>
      <c r="F5" s="58">
        <f t="shared" ref="F5:F67" si="2">D5/(E5*10^-6)</f>
        <v>1227.0155225929132</v>
      </c>
      <c r="G5" s="14">
        <v>112548</v>
      </c>
      <c r="H5" s="14">
        <v>119</v>
      </c>
      <c r="I5" s="14"/>
      <c r="J5" s="14">
        <f>SUM(J6:J13)</f>
        <v>119446</v>
      </c>
      <c r="K5" s="14">
        <v>53</v>
      </c>
      <c r="L5" s="61">
        <f t="shared" ref="L5:L67" si="3">K5/(E5*10^-6)</f>
        <v>0.25100574212101978</v>
      </c>
      <c r="M5" s="13">
        <v>129675</v>
      </c>
      <c r="N5" s="13">
        <v>9739</v>
      </c>
      <c r="O5" s="13">
        <v>139414</v>
      </c>
      <c r="P5" s="61">
        <f t="shared" ref="P5:P67" si="4">O5/(E5*10^-6)</f>
        <v>660.25876475584619</v>
      </c>
      <c r="Q5" s="13">
        <f t="shared" si="0"/>
        <v>-26866</v>
      </c>
      <c r="R5" s="13"/>
      <c r="S5" s="13">
        <f>SUM(S6:S13)</f>
        <v>243293</v>
      </c>
      <c r="T5" s="13">
        <f t="shared" ref="T5:AP5" si="5">SUM(T6:T13)</f>
        <v>249817</v>
      </c>
      <c r="U5" s="13">
        <f t="shared" si="5"/>
        <v>219236</v>
      </c>
      <c r="V5" s="13">
        <f t="shared" si="5"/>
        <v>226869</v>
      </c>
      <c r="W5" s="13">
        <f t="shared" si="5"/>
        <v>254315</v>
      </c>
      <c r="X5" s="13">
        <f t="shared" si="5"/>
        <v>256093</v>
      </c>
      <c r="Y5" s="13">
        <f t="shared" si="5"/>
        <v>232467</v>
      </c>
      <c r="Z5" s="13">
        <f t="shared" si="5"/>
        <v>213837</v>
      </c>
      <c r="AA5" s="13">
        <f t="shared" si="5"/>
        <v>228686</v>
      </c>
      <c r="AB5" s="13">
        <f t="shared" si="5"/>
        <v>231804</v>
      </c>
      <c r="AC5" s="13">
        <f t="shared" si="5"/>
        <v>224685</v>
      </c>
      <c r="AD5" s="13">
        <f t="shared" si="5"/>
        <v>239150</v>
      </c>
      <c r="AE5" s="13">
        <f t="shared" si="5"/>
        <v>229244</v>
      </c>
      <c r="AF5" s="13">
        <f t="shared" si="5"/>
        <v>16331</v>
      </c>
      <c r="AG5" s="13">
        <f t="shared" si="5"/>
        <v>66272</v>
      </c>
      <c r="AH5" s="13">
        <f t="shared" si="5"/>
        <v>84835</v>
      </c>
      <c r="AI5" s="13">
        <f t="shared" si="5"/>
        <v>61642</v>
      </c>
      <c r="AJ5" s="13">
        <f t="shared" si="5"/>
        <v>27351</v>
      </c>
      <c r="AK5" s="13">
        <f t="shared" si="5"/>
        <v>32545</v>
      </c>
      <c r="AL5" s="13">
        <f t="shared" si="5"/>
        <v>34048</v>
      </c>
      <c r="AM5" s="13">
        <f t="shared" si="5"/>
        <v>34596</v>
      </c>
      <c r="AN5" s="13">
        <f t="shared" si="5"/>
        <v>37120</v>
      </c>
      <c r="AO5" s="13">
        <f t="shared" si="5"/>
        <v>34720</v>
      </c>
      <c r="AP5" s="13">
        <f t="shared" si="5"/>
        <v>31794</v>
      </c>
      <c r="AQ5" s="13">
        <v>214832</v>
      </c>
      <c r="AR5" s="73"/>
    </row>
    <row r="6" spans="1:44">
      <c r="A6" s="66" t="s">
        <v>3</v>
      </c>
      <c r="B6" s="38">
        <v>4812125000</v>
      </c>
      <c r="C6" s="15" t="s">
        <v>8</v>
      </c>
      <c r="D6" s="16">
        <v>21212</v>
      </c>
      <c r="E6" s="17">
        <v>59747317</v>
      </c>
      <c r="F6" s="56">
        <f t="shared" si="2"/>
        <v>355.02849441758201</v>
      </c>
      <c r="G6" s="18">
        <v>7550</v>
      </c>
      <c r="H6" s="18">
        <v>14</v>
      </c>
      <c r="I6" s="18"/>
      <c r="J6" s="34">
        <v>5337</v>
      </c>
      <c r="K6" s="7">
        <v>0</v>
      </c>
      <c r="L6" s="42">
        <f t="shared" si="3"/>
        <v>0</v>
      </c>
      <c r="M6" s="7">
        <v>10993</v>
      </c>
      <c r="N6" s="7">
        <v>210</v>
      </c>
      <c r="O6" s="7">
        <v>11203</v>
      </c>
      <c r="P6" s="42">
        <f t="shared" si="4"/>
        <v>187.50632768999486</v>
      </c>
      <c r="Q6" s="7">
        <f t="shared" si="0"/>
        <v>-3653</v>
      </c>
      <c r="R6" s="7"/>
      <c r="S6" s="34">
        <v>49754</v>
      </c>
      <c r="T6" s="34">
        <v>49761</v>
      </c>
      <c r="U6" s="34">
        <v>47386</v>
      </c>
      <c r="V6" s="34">
        <v>47650</v>
      </c>
      <c r="W6" s="34">
        <v>46512</v>
      </c>
      <c r="X6" s="34">
        <v>43837</v>
      </c>
      <c r="Y6" s="34">
        <v>36398</v>
      </c>
      <c r="Z6" s="34">
        <v>35616</v>
      </c>
      <c r="AA6" s="34">
        <v>41980</v>
      </c>
      <c r="AB6" s="34">
        <v>41518</v>
      </c>
      <c r="AC6" s="34">
        <v>40054</v>
      </c>
      <c r="AD6" s="34">
        <v>44204</v>
      </c>
      <c r="AE6" s="34">
        <v>38970</v>
      </c>
      <c r="AF6" s="7">
        <v>2121</v>
      </c>
      <c r="AG6" s="7">
        <v>11891</v>
      </c>
      <c r="AH6" s="7">
        <v>15173</v>
      </c>
      <c r="AI6" s="7">
        <v>9733</v>
      </c>
      <c r="AJ6" s="7">
        <v>5609</v>
      </c>
      <c r="AK6" s="7">
        <v>4515</v>
      </c>
      <c r="AL6" s="7">
        <v>5527</v>
      </c>
      <c r="AM6" s="7">
        <v>5581</v>
      </c>
      <c r="AN6" s="7">
        <v>9354</v>
      </c>
      <c r="AO6" s="7">
        <v>5635</v>
      </c>
      <c r="AP6" s="7">
        <v>5697</v>
      </c>
      <c r="AQ6" s="7">
        <v>431</v>
      </c>
      <c r="AR6" s="67"/>
    </row>
    <row r="7" spans="1:44">
      <c r="A7" s="66" t="s">
        <v>3</v>
      </c>
      <c r="B7" s="38">
        <v>4812131000</v>
      </c>
      <c r="C7" s="15" t="s">
        <v>6</v>
      </c>
      <c r="D7" s="16">
        <v>42858</v>
      </c>
      <c r="E7" s="17">
        <v>73723133</v>
      </c>
      <c r="F7" s="56">
        <f t="shared" si="2"/>
        <v>581.33720388687232</v>
      </c>
      <c r="G7" s="8">
        <v>37292</v>
      </c>
      <c r="H7" s="8">
        <v>40</v>
      </c>
      <c r="I7" s="8"/>
      <c r="J7" s="34">
        <v>20679</v>
      </c>
      <c r="K7" s="7">
        <v>20</v>
      </c>
      <c r="L7" s="42">
        <f t="shared" si="3"/>
        <v>0.27128526944181824</v>
      </c>
      <c r="M7" s="7">
        <v>22314</v>
      </c>
      <c r="N7" s="7">
        <v>379</v>
      </c>
      <c r="O7" s="7">
        <v>22693</v>
      </c>
      <c r="P7" s="42">
        <f t="shared" si="4"/>
        <v>307.81383097215905</v>
      </c>
      <c r="Q7" s="7">
        <f t="shared" si="0"/>
        <v>14599</v>
      </c>
      <c r="R7" s="7"/>
      <c r="S7" s="34">
        <v>19407</v>
      </c>
      <c r="T7" s="34">
        <v>18491</v>
      </c>
      <c r="U7" s="34">
        <v>16934</v>
      </c>
      <c r="V7" s="34">
        <v>18635</v>
      </c>
      <c r="W7" s="34">
        <v>19359</v>
      </c>
      <c r="X7" s="34">
        <v>19409</v>
      </c>
      <c r="Y7" s="34">
        <v>16217</v>
      </c>
      <c r="Z7" s="34">
        <v>18098</v>
      </c>
      <c r="AA7" s="34">
        <v>20243</v>
      </c>
      <c r="AB7" s="34">
        <v>13342</v>
      </c>
      <c r="AC7" s="34">
        <v>17883</v>
      </c>
      <c r="AD7" s="34">
        <v>11694</v>
      </c>
      <c r="AE7" s="34">
        <v>11428</v>
      </c>
      <c r="AF7" s="34">
        <v>616</v>
      </c>
      <c r="AG7" s="34">
        <v>3048</v>
      </c>
      <c r="AH7" s="34">
        <v>4584</v>
      </c>
      <c r="AI7" s="34">
        <v>3187</v>
      </c>
      <c r="AJ7" s="7">
        <v>1906</v>
      </c>
      <c r="AK7" s="1">
        <v>1493</v>
      </c>
      <c r="AL7" s="7">
        <v>1540</v>
      </c>
      <c r="AM7" s="7">
        <v>1516</v>
      </c>
      <c r="AN7" s="7">
        <v>1567</v>
      </c>
      <c r="AO7" s="7">
        <v>1563</v>
      </c>
      <c r="AP7" s="7">
        <v>1843</v>
      </c>
      <c r="AQ7" s="7">
        <v>22671</v>
      </c>
      <c r="AR7" s="67"/>
    </row>
    <row r="8" spans="1:44">
      <c r="A8" s="66" t="s">
        <v>3</v>
      </c>
      <c r="B8" s="38">
        <v>4812132000</v>
      </c>
      <c r="C8" s="15" t="s">
        <v>9</v>
      </c>
      <c r="D8" s="16">
        <v>7832</v>
      </c>
      <c r="E8" s="17">
        <v>33791889</v>
      </c>
      <c r="F8" s="56">
        <f t="shared" si="2"/>
        <v>231.77159465693086</v>
      </c>
      <c r="G8" s="8">
        <v>22222</v>
      </c>
      <c r="H8" s="8">
        <v>25</v>
      </c>
      <c r="I8" s="8"/>
      <c r="J8" s="34">
        <v>3488</v>
      </c>
      <c r="K8" s="7">
        <v>0</v>
      </c>
      <c r="L8" s="42">
        <f t="shared" si="3"/>
        <v>0</v>
      </c>
      <c r="M8" s="7">
        <v>4652</v>
      </c>
      <c r="N8" s="7">
        <v>76</v>
      </c>
      <c r="O8" s="7">
        <v>4728</v>
      </c>
      <c r="P8" s="42">
        <f t="shared" si="4"/>
        <v>139.91523232098686</v>
      </c>
      <c r="Q8" s="7">
        <f t="shared" si="0"/>
        <v>17494</v>
      </c>
      <c r="R8" s="7"/>
      <c r="S8" s="7">
        <v>940</v>
      </c>
      <c r="T8" s="7">
        <v>921</v>
      </c>
      <c r="U8" s="7">
        <v>887</v>
      </c>
      <c r="V8" s="7">
        <v>951</v>
      </c>
      <c r="W8" s="7">
        <v>1093</v>
      </c>
      <c r="X8" s="7">
        <v>881</v>
      </c>
      <c r="Y8" s="7">
        <v>906</v>
      </c>
      <c r="Z8" s="7">
        <v>872</v>
      </c>
      <c r="AA8" s="7">
        <v>983</v>
      </c>
      <c r="AB8" s="7">
        <v>1008</v>
      </c>
      <c r="AC8" s="7">
        <v>969</v>
      </c>
      <c r="AD8" s="7">
        <v>1112</v>
      </c>
      <c r="AE8" s="7">
        <v>894</v>
      </c>
      <c r="AF8" s="7">
        <v>36</v>
      </c>
      <c r="AG8" s="7">
        <v>323</v>
      </c>
      <c r="AH8" s="7">
        <v>371</v>
      </c>
      <c r="AI8" s="7">
        <v>165</v>
      </c>
      <c r="AJ8" s="7">
        <v>69</v>
      </c>
      <c r="AK8" s="7">
        <v>155</v>
      </c>
      <c r="AL8" s="7">
        <v>156</v>
      </c>
      <c r="AM8" s="7">
        <v>150</v>
      </c>
      <c r="AN8" s="7">
        <v>133</v>
      </c>
      <c r="AO8" s="7">
        <v>147</v>
      </c>
      <c r="AP8" s="7">
        <v>85</v>
      </c>
      <c r="AQ8" s="7">
        <v>62</v>
      </c>
      <c r="AR8" s="67"/>
    </row>
    <row r="9" spans="1:44">
      <c r="A9" s="66" t="s">
        <v>3</v>
      </c>
      <c r="B9" s="38">
        <v>4812151000</v>
      </c>
      <c r="C9" s="15" t="s">
        <v>10</v>
      </c>
      <c r="D9" s="16">
        <v>37501</v>
      </c>
      <c r="E9" s="17">
        <v>8233036</v>
      </c>
      <c r="F9" s="56">
        <f t="shared" si="2"/>
        <v>4554.9418221905016</v>
      </c>
      <c r="G9" s="8">
        <v>3615</v>
      </c>
      <c r="H9" s="8">
        <v>9</v>
      </c>
      <c r="I9" s="8"/>
      <c r="J9" s="34">
        <v>21128</v>
      </c>
      <c r="K9" s="7">
        <v>6</v>
      </c>
      <c r="L9" s="42">
        <f t="shared" si="3"/>
        <v>0.72877125765027628</v>
      </c>
      <c r="M9" s="7">
        <v>15950</v>
      </c>
      <c r="N9" s="7">
        <v>1403</v>
      </c>
      <c r="O9" s="7">
        <v>17353</v>
      </c>
      <c r="P9" s="42">
        <f t="shared" si="4"/>
        <v>2107.7279390008739</v>
      </c>
      <c r="Q9" s="7">
        <f t="shared" si="0"/>
        <v>-13738</v>
      </c>
      <c r="R9" s="7"/>
      <c r="S9" s="36">
        <v>30547</v>
      </c>
      <c r="T9" s="35">
        <v>32786</v>
      </c>
      <c r="U9" s="35">
        <v>29208</v>
      </c>
      <c r="V9" s="35">
        <v>30763</v>
      </c>
      <c r="W9" s="35">
        <v>29307</v>
      </c>
      <c r="X9" s="35">
        <v>30653</v>
      </c>
      <c r="Y9" s="35">
        <v>28710</v>
      </c>
      <c r="Z9" s="35">
        <v>24826</v>
      </c>
      <c r="AA9" s="35">
        <v>26604</v>
      </c>
      <c r="AB9" s="35">
        <v>32752</v>
      </c>
      <c r="AC9" s="35">
        <v>32212</v>
      </c>
      <c r="AD9" s="35">
        <v>34717</v>
      </c>
      <c r="AE9" s="35">
        <v>33540</v>
      </c>
      <c r="AF9" s="7">
        <v>2220</v>
      </c>
      <c r="AG9" s="7">
        <v>8611</v>
      </c>
      <c r="AH9" s="7">
        <v>12522</v>
      </c>
      <c r="AI9" s="7">
        <v>10191</v>
      </c>
      <c r="AJ9" s="34">
        <v>4140</v>
      </c>
      <c r="AK9" s="34">
        <v>4813</v>
      </c>
      <c r="AL9" s="34">
        <v>4815</v>
      </c>
      <c r="AM9" s="34">
        <v>4925</v>
      </c>
      <c r="AN9" s="34">
        <v>4810</v>
      </c>
      <c r="AO9" s="34">
        <v>4983</v>
      </c>
      <c r="AP9" s="34">
        <v>5023</v>
      </c>
      <c r="AQ9" s="7">
        <v>17996</v>
      </c>
      <c r="AR9" s="67"/>
    </row>
    <row r="10" spans="1:44">
      <c r="A10" s="66" t="s">
        <v>3</v>
      </c>
      <c r="B10" s="38">
        <v>4812152000</v>
      </c>
      <c r="C10" s="15" t="s">
        <v>11</v>
      </c>
      <c r="D10" s="16">
        <v>39185</v>
      </c>
      <c r="E10" s="17">
        <v>14111326</v>
      </c>
      <c r="F10" s="56">
        <f t="shared" si="2"/>
        <v>2776.8474769840905</v>
      </c>
      <c r="G10" s="8">
        <v>11133</v>
      </c>
      <c r="H10" s="8">
        <v>7</v>
      </c>
      <c r="I10" s="8"/>
      <c r="J10" s="34">
        <v>36646</v>
      </c>
      <c r="K10" s="7">
        <v>16</v>
      </c>
      <c r="L10" s="42">
        <f t="shared" si="3"/>
        <v>1.1338410011929425</v>
      </c>
      <c r="M10" s="7">
        <v>24848</v>
      </c>
      <c r="N10" s="7">
        <v>2467</v>
      </c>
      <c r="O10" s="7">
        <v>27315</v>
      </c>
      <c r="P10" s="42">
        <f t="shared" si="4"/>
        <v>1935.6791842240764</v>
      </c>
      <c r="Q10" s="7">
        <f t="shared" si="0"/>
        <v>-16182</v>
      </c>
      <c r="R10" s="7"/>
      <c r="S10" s="34">
        <v>75791</v>
      </c>
      <c r="T10" s="34">
        <v>76480</v>
      </c>
      <c r="U10" s="34">
        <v>66199</v>
      </c>
      <c r="V10" s="34">
        <v>66793</v>
      </c>
      <c r="W10" s="34">
        <v>94037</v>
      </c>
      <c r="X10" s="34">
        <v>96686</v>
      </c>
      <c r="Y10" s="34">
        <v>90901</v>
      </c>
      <c r="Z10" s="34">
        <v>82196</v>
      </c>
      <c r="AA10" s="34">
        <v>84165</v>
      </c>
      <c r="AB10" s="34">
        <v>84382</v>
      </c>
      <c r="AC10" s="34">
        <v>73454</v>
      </c>
      <c r="AD10" s="34">
        <v>78383</v>
      </c>
      <c r="AE10" s="34">
        <v>80318</v>
      </c>
      <c r="AF10" s="35">
        <v>5044</v>
      </c>
      <c r="AG10" s="35">
        <v>25683</v>
      </c>
      <c r="AH10" s="35">
        <v>29745</v>
      </c>
      <c r="AI10" s="35">
        <v>19811</v>
      </c>
      <c r="AJ10" s="37">
        <v>8049</v>
      </c>
      <c r="AK10" s="35">
        <v>11885</v>
      </c>
      <c r="AL10" s="35">
        <v>12238</v>
      </c>
      <c r="AM10" s="35">
        <v>12728</v>
      </c>
      <c r="AN10" s="35">
        <v>11956</v>
      </c>
      <c r="AO10" s="35">
        <v>12886</v>
      </c>
      <c r="AP10" s="35">
        <v>10633</v>
      </c>
      <c r="AQ10" s="7">
        <v>82910</v>
      </c>
      <c r="AR10" s="67"/>
    </row>
    <row r="11" spans="1:44">
      <c r="A11" s="66" t="s">
        <v>3</v>
      </c>
      <c r="B11" s="38">
        <v>4812153000</v>
      </c>
      <c r="C11" s="15" t="s">
        <v>12</v>
      </c>
      <c r="D11" s="16">
        <v>46313</v>
      </c>
      <c r="E11" s="17">
        <v>6652885</v>
      </c>
      <c r="F11" s="56">
        <f t="shared" si="2"/>
        <v>6961.340831834611</v>
      </c>
      <c r="G11" s="8">
        <v>2986</v>
      </c>
      <c r="H11" s="8">
        <v>7</v>
      </c>
      <c r="I11" s="8"/>
      <c r="J11" s="34">
        <v>7629</v>
      </c>
      <c r="K11" s="7">
        <v>1</v>
      </c>
      <c r="L11" s="42">
        <f t="shared" si="3"/>
        <v>0.15031072985629543</v>
      </c>
      <c r="M11" s="7">
        <v>20435</v>
      </c>
      <c r="N11" s="7">
        <v>580</v>
      </c>
      <c r="O11" s="7">
        <v>21015</v>
      </c>
      <c r="P11" s="42">
        <f t="shared" si="4"/>
        <v>3158.7799879300487</v>
      </c>
      <c r="Q11" s="7">
        <f t="shared" si="0"/>
        <v>-18029</v>
      </c>
      <c r="R11" s="7"/>
      <c r="S11" s="34">
        <v>4984</v>
      </c>
      <c r="T11" s="34">
        <v>4513</v>
      </c>
      <c r="U11" s="34">
        <v>3802</v>
      </c>
      <c r="V11" s="34">
        <v>3235</v>
      </c>
      <c r="W11" s="34">
        <v>3215</v>
      </c>
      <c r="X11" s="34">
        <v>3077</v>
      </c>
      <c r="Y11" s="34">
        <v>2287</v>
      </c>
      <c r="Z11" s="34">
        <v>3507</v>
      </c>
      <c r="AA11" s="34">
        <v>3937</v>
      </c>
      <c r="AB11" s="34">
        <v>3642</v>
      </c>
      <c r="AC11" s="34">
        <v>2966</v>
      </c>
      <c r="AD11" s="34">
        <v>2982</v>
      </c>
      <c r="AE11" s="34">
        <v>3058</v>
      </c>
      <c r="AF11" s="7">
        <v>245</v>
      </c>
      <c r="AG11" s="7">
        <v>878</v>
      </c>
      <c r="AH11" s="7">
        <v>906</v>
      </c>
      <c r="AI11" s="7">
        <v>923</v>
      </c>
      <c r="AJ11" s="7">
        <v>357</v>
      </c>
      <c r="AK11" s="7">
        <v>467</v>
      </c>
      <c r="AL11" s="7">
        <v>482</v>
      </c>
      <c r="AM11" s="7">
        <v>468</v>
      </c>
      <c r="AN11" s="7">
        <v>443</v>
      </c>
      <c r="AO11" s="7">
        <v>462</v>
      </c>
      <c r="AP11" s="7">
        <v>379</v>
      </c>
      <c r="AQ11" s="7">
        <v>26667</v>
      </c>
      <c r="AR11" s="67"/>
    </row>
    <row r="12" spans="1:44">
      <c r="A12" s="66" t="s">
        <v>3</v>
      </c>
      <c r="B12" s="38">
        <v>4812154000</v>
      </c>
      <c r="C12" s="15" t="s">
        <v>82</v>
      </c>
      <c r="D12" s="16">
        <v>32252</v>
      </c>
      <c r="E12" s="17">
        <v>12240829</v>
      </c>
      <c r="F12" s="56">
        <f t="shared" si="2"/>
        <v>2634.7888692832817</v>
      </c>
      <c r="G12" s="8">
        <v>23200</v>
      </c>
      <c r="H12" s="8">
        <v>9</v>
      </c>
      <c r="I12" s="8"/>
      <c r="J12" s="34">
        <v>13475</v>
      </c>
      <c r="K12" s="7">
        <v>4</v>
      </c>
      <c r="L12" s="42">
        <f t="shared" si="3"/>
        <v>0.32677525353879217</v>
      </c>
      <c r="M12" s="7">
        <v>14582</v>
      </c>
      <c r="N12" s="7">
        <v>463</v>
      </c>
      <c r="O12" s="7">
        <v>15045</v>
      </c>
      <c r="P12" s="42">
        <f t="shared" si="4"/>
        <v>1229.083422372782</v>
      </c>
      <c r="Q12" s="7">
        <f t="shared" si="0"/>
        <v>8155</v>
      </c>
      <c r="R12" s="7"/>
      <c r="S12" s="35">
        <v>38045</v>
      </c>
      <c r="T12" s="35">
        <v>38376</v>
      </c>
      <c r="U12" s="35">
        <v>33909</v>
      </c>
      <c r="V12" s="35">
        <v>37128</v>
      </c>
      <c r="W12" s="35">
        <v>37713</v>
      </c>
      <c r="X12" s="35">
        <v>37806</v>
      </c>
      <c r="Y12" s="35">
        <v>36079</v>
      </c>
      <c r="Z12" s="35">
        <v>29174</v>
      </c>
      <c r="AA12" s="35">
        <v>29969</v>
      </c>
      <c r="AB12" s="35">
        <v>32278</v>
      </c>
      <c r="AC12" s="35">
        <v>32711</v>
      </c>
      <c r="AD12" s="35">
        <v>36680</v>
      </c>
      <c r="AE12" s="35">
        <v>33786</v>
      </c>
      <c r="AF12" s="37">
        <v>3140</v>
      </c>
      <c r="AG12" s="35">
        <v>8573</v>
      </c>
      <c r="AH12" s="37">
        <v>11956</v>
      </c>
      <c r="AI12" s="37">
        <v>10123</v>
      </c>
      <c r="AJ12" s="34">
        <v>3991</v>
      </c>
      <c r="AK12" s="34">
        <v>5142</v>
      </c>
      <c r="AL12" s="34">
        <v>5148</v>
      </c>
      <c r="AM12" s="34">
        <v>5104</v>
      </c>
      <c r="AN12" s="34">
        <v>4907</v>
      </c>
      <c r="AO12" s="34">
        <v>4946</v>
      </c>
      <c r="AP12" s="34">
        <v>4530</v>
      </c>
      <c r="AQ12" s="7">
        <v>29031</v>
      </c>
      <c r="AR12" s="67"/>
    </row>
    <row r="13" spans="1:44">
      <c r="A13" s="66" t="s">
        <v>3</v>
      </c>
      <c r="B13" s="38">
        <v>4812155000</v>
      </c>
      <c r="C13" s="15" t="s">
        <v>13</v>
      </c>
      <c r="D13" s="16">
        <v>31932</v>
      </c>
      <c r="E13" s="17">
        <v>2650133</v>
      </c>
      <c r="F13" s="56">
        <f t="shared" si="2"/>
        <v>12049.206586990163</v>
      </c>
      <c r="G13" s="8">
        <v>4550</v>
      </c>
      <c r="H13" s="8">
        <v>8</v>
      </c>
      <c r="I13" s="8"/>
      <c r="J13" s="34">
        <v>11064</v>
      </c>
      <c r="K13" s="7">
        <v>6</v>
      </c>
      <c r="L13" s="42">
        <f t="shared" si="3"/>
        <v>2.264037314353657</v>
      </c>
      <c r="M13" s="7">
        <v>15901</v>
      </c>
      <c r="N13" s="7">
        <v>4161</v>
      </c>
      <c r="O13" s="7">
        <v>20062</v>
      </c>
      <c r="P13" s="42">
        <f t="shared" si="4"/>
        <v>7570.1861000938452</v>
      </c>
      <c r="Q13" s="7">
        <f t="shared" si="0"/>
        <v>-15512</v>
      </c>
      <c r="R13" s="7"/>
      <c r="S13" s="35">
        <v>23825</v>
      </c>
      <c r="T13" s="35">
        <v>28489</v>
      </c>
      <c r="U13" s="35">
        <v>20911</v>
      </c>
      <c r="V13" s="35">
        <v>21714</v>
      </c>
      <c r="W13" s="35">
        <v>23079</v>
      </c>
      <c r="X13" s="35">
        <v>23744</v>
      </c>
      <c r="Y13" s="35">
        <v>20969</v>
      </c>
      <c r="Z13" s="35">
        <v>19548</v>
      </c>
      <c r="AA13" s="35">
        <v>20805</v>
      </c>
      <c r="AB13" s="35">
        <v>22882</v>
      </c>
      <c r="AC13" s="35">
        <v>24436</v>
      </c>
      <c r="AD13" s="35">
        <v>29378</v>
      </c>
      <c r="AE13" s="35">
        <v>27250</v>
      </c>
      <c r="AF13" s="34">
        <v>2909</v>
      </c>
      <c r="AG13" s="34">
        <v>7265</v>
      </c>
      <c r="AH13" s="34">
        <v>9578</v>
      </c>
      <c r="AI13" s="34">
        <v>7509</v>
      </c>
      <c r="AJ13" s="34">
        <v>3230</v>
      </c>
      <c r="AK13" s="34">
        <v>4075</v>
      </c>
      <c r="AL13" s="34">
        <v>4142</v>
      </c>
      <c r="AM13" s="34">
        <v>4124</v>
      </c>
      <c r="AN13" s="34">
        <v>3950</v>
      </c>
      <c r="AO13" s="34">
        <v>4098</v>
      </c>
      <c r="AP13" s="34">
        <v>3604</v>
      </c>
      <c r="AQ13" s="7">
        <v>35064</v>
      </c>
      <c r="AR13" s="67"/>
    </row>
    <row r="14" spans="1:44" s="3" customFormat="1">
      <c r="A14" s="72" t="s">
        <v>102</v>
      </c>
      <c r="B14" s="19">
        <v>4812300000</v>
      </c>
      <c r="C14" s="20" t="s">
        <v>103</v>
      </c>
      <c r="D14" s="21">
        <v>227153</v>
      </c>
      <c r="E14" s="22">
        <v>82226327</v>
      </c>
      <c r="F14" s="58">
        <f t="shared" si="2"/>
        <v>2762.5337077259942</v>
      </c>
      <c r="G14" s="14">
        <v>128462</v>
      </c>
      <c r="H14" s="14">
        <v>75</v>
      </c>
      <c r="I14" s="14"/>
      <c r="J14" s="14">
        <f>SUM(J15:J21)</f>
        <v>112531</v>
      </c>
      <c r="K14" s="13">
        <v>109</v>
      </c>
      <c r="L14" s="61">
        <f t="shared" si="3"/>
        <v>1.3256094973085688</v>
      </c>
      <c r="M14" s="13">
        <v>116915</v>
      </c>
      <c r="N14" s="13">
        <v>13395</v>
      </c>
      <c r="O14" s="13">
        <v>130310</v>
      </c>
      <c r="P14" s="61">
        <f t="shared" si="4"/>
        <v>1584.7722348099046</v>
      </c>
      <c r="Q14" s="13">
        <f t="shared" si="0"/>
        <v>-1848</v>
      </c>
      <c r="R14" s="13"/>
      <c r="S14" s="13">
        <f>SUM(S15:S21)</f>
        <v>175453</v>
      </c>
      <c r="T14" s="13">
        <f t="shared" ref="T14:AP14" si="6">SUM(T15:T21)</f>
        <v>175589</v>
      </c>
      <c r="U14" s="13">
        <f t="shared" si="6"/>
        <v>146418</v>
      </c>
      <c r="V14" s="13">
        <f t="shared" si="6"/>
        <v>147151</v>
      </c>
      <c r="W14" s="13">
        <f t="shared" si="6"/>
        <v>153349</v>
      </c>
      <c r="X14" s="13">
        <f t="shared" si="6"/>
        <v>158189</v>
      </c>
      <c r="Y14" s="13">
        <f t="shared" si="6"/>
        <v>152791</v>
      </c>
      <c r="Z14" s="13">
        <f t="shared" si="6"/>
        <v>148942</v>
      </c>
      <c r="AA14" s="13">
        <f t="shared" si="6"/>
        <v>160435</v>
      </c>
      <c r="AB14" s="13">
        <f t="shared" si="6"/>
        <v>173634</v>
      </c>
      <c r="AC14" s="13">
        <f t="shared" si="6"/>
        <v>158129</v>
      </c>
      <c r="AD14" s="13">
        <f t="shared" si="6"/>
        <v>169146</v>
      </c>
      <c r="AE14" s="13">
        <f t="shared" si="6"/>
        <v>159983</v>
      </c>
      <c r="AF14" s="13">
        <f t="shared" si="6"/>
        <v>15109</v>
      </c>
      <c r="AG14" s="13">
        <f t="shared" si="6"/>
        <v>42787</v>
      </c>
      <c r="AH14" s="13">
        <f t="shared" si="6"/>
        <v>53680</v>
      </c>
      <c r="AI14" s="13">
        <f t="shared" si="6"/>
        <v>45786</v>
      </c>
      <c r="AJ14" s="13">
        <f t="shared" si="6"/>
        <v>17615</v>
      </c>
      <c r="AK14" s="13">
        <f t="shared" si="6"/>
        <v>24122</v>
      </c>
      <c r="AL14" s="13">
        <f t="shared" si="6"/>
        <v>24598</v>
      </c>
      <c r="AM14" s="13">
        <f t="shared" si="6"/>
        <v>24969</v>
      </c>
      <c r="AN14" s="13">
        <f t="shared" si="6"/>
        <v>23821</v>
      </c>
      <c r="AO14" s="13">
        <f t="shared" si="6"/>
        <v>24214</v>
      </c>
      <c r="AP14" s="13">
        <f t="shared" si="6"/>
        <v>20586</v>
      </c>
      <c r="AQ14" s="13">
        <v>261857</v>
      </c>
      <c r="AR14" s="73"/>
    </row>
    <row r="15" spans="1:44">
      <c r="A15" s="66" t="s">
        <v>21</v>
      </c>
      <c r="B15" s="38">
        <v>4812351000</v>
      </c>
      <c r="C15" s="15" t="s">
        <v>14</v>
      </c>
      <c r="D15" s="16">
        <v>43853</v>
      </c>
      <c r="E15" s="17">
        <v>2063661</v>
      </c>
      <c r="F15" s="56">
        <f t="shared" si="2"/>
        <v>21250.098732301482</v>
      </c>
      <c r="G15" s="8">
        <v>1551</v>
      </c>
      <c r="H15" s="8">
        <v>2</v>
      </c>
      <c r="I15" s="8"/>
      <c r="J15" s="34">
        <v>8213</v>
      </c>
      <c r="K15" s="7">
        <v>5</v>
      </c>
      <c r="L15" s="42">
        <f t="shared" si="3"/>
        <v>2.422878563872652</v>
      </c>
      <c r="M15" s="7">
        <v>19220</v>
      </c>
      <c r="N15" s="7">
        <v>310</v>
      </c>
      <c r="O15" s="7">
        <v>19530</v>
      </c>
      <c r="P15" s="42">
        <f t="shared" si="4"/>
        <v>9463.7636704865781</v>
      </c>
      <c r="Q15" s="7">
        <f t="shared" si="0"/>
        <v>-17979</v>
      </c>
      <c r="R15" s="7"/>
      <c r="S15" s="7">
        <v>34897</v>
      </c>
      <c r="T15" s="7">
        <v>35674</v>
      </c>
      <c r="U15" s="7">
        <v>30075</v>
      </c>
      <c r="V15" s="7">
        <v>31853</v>
      </c>
      <c r="W15" s="7">
        <v>33560</v>
      </c>
      <c r="X15" s="7">
        <v>34957</v>
      </c>
      <c r="Y15" s="7">
        <v>30183</v>
      </c>
      <c r="Z15" s="7">
        <v>25704</v>
      </c>
      <c r="AA15" s="7">
        <v>25831</v>
      </c>
      <c r="AB15" s="7">
        <v>29034</v>
      </c>
      <c r="AC15" s="7">
        <v>30880</v>
      </c>
      <c r="AD15" s="7">
        <v>30574</v>
      </c>
      <c r="AE15" s="7">
        <v>29146</v>
      </c>
      <c r="AF15" s="7">
        <v>3754</v>
      </c>
      <c r="AG15" s="7">
        <v>7064</v>
      </c>
      <c r="AH15" s="7">
        <v>9475</v>
      </c>
      <c r="AI15" s="7">
        <v>8849</v>
      </c>
      <c r="AJ15" s="7">
        <v>3858</v>
      </c>
      <c r="AK15" s="7">
        <v>4170</v>
      </c>
      <c r="AL15" s="7">
        <v>4184</v>
      </c>
      <c r="AM15" s="7">
        <v>4319</v>
      </c>
      <c r="AN15" s="7">
        <v>4189</v>
      </c>
      <c r="AO15" s="7">
        <v>4235</v>
      </c>
      <c r="AP15" s="7">
        <v>4177</v>
      </c>
      <c r="AQ15" s="7">
        <v>6168</v>
      </c>
      <c r="AR15" s="67"/>
    </row>
    <row r="16" spans="1:44">
      <c r="A16" s="66" t="s">
        <v>21</v>
      </c>
      <c r="B16" s="38">
        <v>4812352000</v>
      </c>
      <c r="C16" s="15" t="s">
        <v>15</v>
      </c>
      <c r="D16" s="16">
        <v>24678</v>
      </c>
      <c r="E16" s="17">
        <v>4362871</v>
      </c>
      <c r="F16" s="56">
        <f t="shared" si="2"/>
        <v>5656.3671032217089</v>
      </c>
      <c r="G16" s="8">
        <v>5350</v>
      </c>
      <c r="H16" s="8">
        <v>13</v>
      </c>
      <c r="I16" s="8"/>
      <c r="J16" s="34">
        <v>33804</v>
      </c>
      <c r="K16" s="7">
        <v>17</v>
      </c>
      <c r="L16" s="42">
        <f t="shared" si="3"/>
        <v>3.8965167661386273</v>
      </c>
      <c r="M16" s="7">
        <v>22311</v>
      </c>
      <c r="N16" s="7">
        <v>10584</v>
      </c>
      <c r="O16" s="7">
        <v>32895</v>
      </c>
      <c r="P16" s="42">
        <f t="shared" si="4"/>
        <v>7539.7599424782438</v>
      </c>
      <c r="Q16" s="7">
        <f t="shared" si="0"/>
        <v>-27545</v>
      </c>
      <c r="R16" s="7"/>
      <c r="S16" s="7">
        <v>22597</v>
      </c>
      <c r="T16" s="7">
        <v>25049</v>
      </c>
      <c r="U16" s="7">
        <v>23305</v>
      </c>
      <c r="V16" s="7">
        <v>21333</v>
      </c>
      <c r="W16" s="7">
        <v>23551</v>
      </c>
      <c r="X16" s="7">
        <v>23660</v>
      </c>
      <c r="Y16" s="7">
        <v>23243</v>
      </c>
      <c r="Z16" s="7">
        <v>23631</v>
      </c>
      <c r="AA16" s="7">
        <v>23981</v>
      </c>
      <c r="AB16" s="7">
        <v>36377</v>
      </c>
      <c r="AC16" s="7">
        <v>24552</v>
      </c>
      <c r="AD16" s="7">
        <v>24025</v>
      </c>
      <c r="AE16" s="7">
        <v>22895</v>
      </c>
      <c r="AF16" s="7">
        <v>1855</v>
      </c>
      <c r="AG16" s="7">
        <v>7218</v>
      </c>
      <c r="AH16" s="7">
        <v>8211</v>
      </c>
      <c r="AI16" s="7">
        <v>5620</v>
      </c>
      <c r="AJ16" s="7">
        <v>2244</v>
      </c>
      <c r="AK16" s="7">
        <v>3542</v>
      </c>
      <c r="AL16" s="7">
        <v>3622</v>
      </c>
      <c r="AM16" s="7">
        <v>3726</v>
      </c>
      <c r="AN16" s="7">
        <v>3416</v>
      </c>
      <c r="AO16" s="7">
        <v>3548</v>
      </c>
      <c r="AP16" s="7">
        <v>2794</v>
      </c>
      <c r="AQ16" s="7">
        <v>41413</v>
      </c>
      <c r="AR16" s="67"/>
    </row>
    <row r="17" spans="1:44">
      <c r="A17" s="66" t="s">
        <v>21</v>
      </c>
      <c r="B17" s="38">
        <v>4812353000</v>
      </c>
      <c r="C17" s="15" t="s">
        <v>16</v>
      </c>
      <c r="D17" s="16">
        <v>29571</v>
      </c>
      <c r="E17" s="17">
        <v>1653480</v>
      </c>
      <c r="F17" s="56">
        <f t="shared" si="2"/>
        <v>17884.098991218521</v>
      </c>
      <c r="G17" s="8">
        <v>22771</v>
      </c>
      <c r="H17" s="8">
        <v>12</v>
      </c>
      <c r="I17" s="8"/>
      <c r="J17" s="34">
        <v>2149</v>
      </c>
      <c r="K17" s="7">
        <v>55</v>
      </c>
      <c r="L17" s="42">
        <f t="shared" si="3"/>
        <v>33.263178266444108</v>
      </c>
      <c r="M17" s="7">
        <v>13360</v>
      </c>
      <c r="N17" s="7">
        <v>1231</v>
      </c>
      <c r="O17" s="7">
        <v>14591</v>
      </c>
      <c r="P17" s="42">
        <f t="shared" si="4"/>
        <v>8824.4188015579275</v>
      </c>
      <c r="Q17" s="7">
        <f t="shared" si="0"/>
        <v>8180</v>
      </c>
      <c r="R17" s="7"/>
      <c r="S17" s="7">
        <v>72162</v>
      </c>
      <c r="T17" s="7">
        <v>69196</v>
      </c>
      <c r="U17" s="7">
        <v>55225</v>
      </c>
      <c r="V17" s="7">
        <v>55785</v>
      </c>
      <c r="W17" s="7">
        <v>55888</v>
      </c>
      <c r="X17" s="7">
        <v>59033</v>
      </c>
      <c r="Y17" s="7">
        <v>59242</v>
      </c>
      <c r="Z17" s="7">
        <v>54716</v>
      </c>
      <c r="AA17" s="7">
        <v>63011</v>
      </c>
      <c r="AB17" s="7">
        <v>58772</v>
      </c>
      <c r="AC17" s="7">
        <v>61269</v>
      </c>
      <c r="AD17" s="7">
        <v>66076</v>
      </c>
      <c r="AE17" s="7">
        <v>62552</v>
      </c>
      <c r="AF17" s="7">
        <v>5609</v>
      </c>
      <c r="AG17" s="7">
        <v>14282</v>
      </c>
      <c r="AH17" s="7">
        <v>20419</v>
      </c>
      <c r="AI17" s="7">
        <v>19639</v>
      </c>
      <c r="AJ17" s="7">
        <v>7223</v>
      </c>
      <c r="AK17" s="7">
        <v>9281</v>
      </c>
      <c r="AL17" s="7">
        <v>9445</v>
      </c>
      <c r="AM17" s="7">
        <v>9532</v>
      </c>
      <c r="AN17" s="7">
        <v>9311</v>
      </c>
      <c r="AO17" s="7">
        <v>9338</v>
      </c>
      <c r="AP17" s="7">
        <v>8382</v>
      </c>
      <c r="AQ17" s="7">
        <v>130908</v>
      </c>
      <c r="AR17" s="67"/>
    </row>
    <row r="18" spans="1:44">
      <c r="A18" s="66" t="s">
        <v>21</v>
      </c>
      <c r="B18" s="38">
        <v>4812354000</v>
      </c>
      <c r="C18" s="15" t="s">
        <v>17</v>
      </c>
      <c r="D18" s="16">
        <v>48323</v>
      </c>
      <c r="E18" s="17">
        <v>9544507</v>
      </c>
      <c r="F18" s="56">
        <f t="shared" si="2"/>
        <v>5062.9121022175377</v>
      </c>
      <c r="G18" s="8">
        <v>11938</v>
      </c>
      <c r="H18" s="8">
        <v>8</v>
      </c>
      <c r="I18" s="8"/>
      <c r="J18" s="34">
        <v>12707</v>
      </c>
      <c r="K18" s="7">
        <v>13</v>
      </c>
      <c r="L18" s="42">
        <f t="shared" si="3"/>
        <v>1.3620399670721601</v>
      </c>
      <c r="M18" s="7">
        <v>20837</v>
      </c>
      <c r="N18" s="7">
        <v>255</v>
      </c>
      <c r="O18" s="7">
        <v>21092</v>
      </c>
      <c r="P18" s="42">
        <f t="shared" si="4"/>
        <v>2209.8574604219998</v>
      </c>
      <c r="Q18" s="7">
        <f t="shared" si="0"/>
        <v>-9154</v>
      </c>
      <c r="R18" s="7"/>
      <c r="S18" s="7">
        <v>11393</v>
      </c>
      <c r="T18" s="7">
        <v>11425</v>
      </c>
      <c r="U18" s="7">
        <v>9581</v>
      </c>
      <c r="V18" s="7">
        <v>9689</v>
      </c>
      <c r="W18" s="7">
        <v>9711</v>
      </c>
      <c r="X18" s="7">
        <v>9628</v>
      </c>
      <c r="Y18" s="7">
        <v>8270</v>
      </c>
      <c r="Z18" s="7">
        <v>11489</v>
      </c>
      <c r="AA18" s="7">
        <v>12994</v>
      </c>
      <c r="AB18" s="7">
        <v>14185</v>
      </c>
      <c r="AC18" s="7">
        <v>8087</v>
      </c>
      <c r="AD18" s="7">
        <v>12247</v>
      </c>
      <c r="AE18" s="7">
        <v>11466</v>
      </c>
      <c r="AF18" s="7">
        <v>1151</v>
      </c>
      <c r="AG18" s="7">
        <v>2850</v>
      </c>
      <c r="AH18" s="7">
        <v>3753</v>
      </c>
      <c r="AI18" s="7">
        <v>3698</v>
      </c>
      <c r="AJ18" s="7">
        <v>1520</v>
      </c>
      <c r="AK18" s="7">
        <v>1650</v>
      </c>
      <c r="AL18" s="7">
        <v>1688</v>
      </c>
      <c r="AM18" s="7">
        <v>1677</v>
      </c>
      <c r="AN18" s="7">
        <v>1659</v>
      </c>
      <c r="AO18" s="7">
        <v>1677</v>
      </c>
      <c r="AP18" s="7">
        <v>1578</v>
      </c>
      <c r="AQ18" s="7">
        <v>29380</v>
      </c>
      <c r="AR18" s="67"/>
    </row>
    <row r="19" spans="1:44">
      <c r="A19" s="66" t="s">
        <v>21</v>
      </c>
      <c r="B19" s="38">
        <v>4812355000</v>
      </c>
      <c r="C19" s="15" t="s">
        <v>18</v>
      </c>
      <c r="D19" s="16">
        <v>43283</v>
      </c>
      <c r="E19" s="17">
        <v>2889982</v>
      </c>
      <c r="F19" s="56">
        <f t="shared" si="2"/>
        <v>14976.909890788247</v>
      </c>
      <c r="G19" s="8">
        <v>22035</v>
      </c>
      <c r="H19" s="8">
        <v>11</v>
      </c>
      <c r="I19" s="8"/>
      <c r="J19" s="34">
        <v>10126</v>
      </c>
      <c r="K19" s="7">
        <v>8</v>
      </c>
      <c r="L19" s="42">
        <f t="shared" si="3"/>
        <v>2.7681833312456621</v>
      </c>
      <c r="M19" s="7">
        <v>18622</v>
      </c>
      <c r="N19" s="7">
        <v>202</v>
      </c>
      <c r="O19" s="7">
        <v>18824</v>
      </c>
      <c r="P19" s="42">
        <f t="shared" si="4"/>
        <v>6513.5353784210429</v>
      </c>
      <c r="Q19" s="7">
        <f t="shared" si="0"/>
        <v>3211</v>
      </c>
      <c r="R19" s="7"/>
      <c r="S19" s="7">
        <v>22947</v>
      </c>
      <c r="T19" s="7">
        <v>22441</v>
      </c>
      <c r="U19" s="7">
        <v>18425</v>
      </c>
      <c r="V19" s="7">
        <v>18467</v>
      </c>
      <c r="W19" s="7">
        <v>19801</v>
      </c>
      <c r="X19" s="7">
        <v>19879</v>
      </c>
      <c r="Y19" s="7">
        <v>21786</v>
      </c>
      <c r="Z19" s="7">
        <v>22915</v>
      </c>
      <c r="AA19" s="7">
        <v>24556</v>
      </c>
      <c r="AB19" s="7">
        <v>24728</v>
      </c>
      <c r="AC19" s="7">
        <v>24215</v>
      </c>
      <c r="AD19" s="7">
        <v>26435</v>
      </c>
      <c r="AE19" s="7">
        <v>24713</v>
      </c>
      <c r="AF19" s="7">
        <v>2379</v>
      </c>
      <c r="AG19" s="7">
        <v>7244</v>
      </c>
      <c r="AH19" s="7">
        <v>8483</v>
      </c>
      <c r="AI19" s="7">
        <v>6592</v>
      </c>
      <c r="AJ19" s="7">
        <v>2266</v>
      </c>
      <c r="AK19" s="7">
        <v>3921</v>
      </c>
      <c r="AL19" s="7">
        <v>4046</v>
      </c>
      <c r="AM19" s="7">
        <v>4068</v>
      </c>
      <c r="AN19" s="7">
        <v>3782</v>
      </c>
      <c r="AO19" s="7">
        <v>3934</v>
      </c>
      <c r="AP19" s="7">
        <v>2706</v>
      </c>
      <c r="AQ19" s="7">
        <v>28714</v>
      </c>
      <c r="AR19" s="67"/>
    </row>
    <row r="20" spans="1:44">
      <c r="A20" s="66" t="s">
        <v>21</v>
      </c>
      <c r="B20" s="38">
        <v>4812356000</v>
      </c>
      <c r="C20" s="15" t="s">
        <v>19</v>
      </c>
      <c r="D20" s="16">
        <v>28012</v>
      </c>
      <c r="E20" s="17">
        <v>23527239</v>
      </c>
      <c r="F20" s="56">
        <f t="shared" si="2"/>
        <v>1190.6199448222549</v>
      </c>
      <c r="G20" s="8">
        <v>57971</v>
      </c>
      <c r="H20" s="8">
        <v>18</v>
      </c>
      <c r="I20" s="8"/>
      <c r="J20" s="34">
        <v>16289</v>
      </c>
      <c r="K20" s="7">
        <v>4</v>
      </c>
      <c r="L20" s="42">
        <f t="shared" si="3"/>
        <v>0.17001569967474722</v>
      </c>
      <c r="M20" s="7">
        <v>14407</v>
      </c>
      <c r="N20" s="7">
        <v>610</v>
      </c>
      <c r="O20" s="7">
        <v>15017</v>
      </c>
      <c r="P20" s="42">
        <f t="shared" si="4"/>
        <v>638.28144050391984</v>
      </c>
      <c r="Q20" s="7">
        <f t="shared" si="0"/>
        <v>42954</v>
      </c>
      <c r="R20" s="7"/>
      <c r="S20" s="7">
        <v>1540</v>
      </c>
      <c r="T20" s="7">
        <v>1592</v>
      </c>
      <c r="U20" s="7">
        <v>1419</v>
      </c>
      <c r="V20" s="7">
        <v>1685</v>
      </c>
      <c r="W20" s="7">
        <v>1792</v>
      </c>
      <c r="X20" s="7">
        <v>1774</v>
      </c>
      <c r="Y20" s="7">
        <v>1570</v>
      </c>
      <c r="Z20" s="7">
        <v>1788</v>
      </c>
      <c r="AA20" s="7">
        <v>1714</v>
      </c>
      <c r="AB20" s="7">
        <v>1764</v>
      </c>
      <c r="AC20" s="7">
        <v>1541</v>
      </c>
      <c r="AD20" s="7">
        <v>1918</v>
      </c>
      <c r="AE20" s="7">
        <v>1672</v>
      </c>
      <c r="AF20" s="7">
        <v>65</v>
      </c>
      <c r="AG20" s="7">
        <v>588</v>
      </c>
      <c r="AH20" s="7">
        <v>664</v>
      </c>
      <c r="AI20" s="7">
        <v>356</v>
      </c>
      <c r="AJ20" s="7">
        <v>148</v>
      </c>
      <c r="AK20" s="7">
        <v>254</v>
      </c>
      <c r="AL20" s="7">
        <v>281</v>
      </c>
      <c r="AM20" s="7">
        <v>277</v>
      </c>
      <c r="AN20" s="7">
        <v>246</v>
      </c>
      <c r="AO20" s="7">
        <v>245</v>
      </c>
      <c r="AP20" s="7">
        <v>220</v>
      </c>
      <c r="AQ20" s="7">
        <v>12306</v>
      </c>
      <c r="AR20" s="67"/>
    </row>
    <row r="21" spans="1:44">
      <c r="A21" s="66" t="s">
        <v>21</v>
      </c>
      <c r="B21" s="38">
        <v>4812357000</v>
      </c>
      <c r="C21" s="15" t="s">
        <v>20</v>
      </c>
      <c r="D21" s="16">
        <v>9433</v>
      </c>
      <c r="E21" s="17">
        <v>38184587</v>
      </c>
      <c r="F21" s="56">
        <f t="shared" si="2"/>
        <v>247.03684761602895</v>
      </c>
      <c r="G21" s="8">
        <v>6846</v>
      </c>
      <c r="H21" s="8">
        <v>11</v>
      </c>
      <c r="I21" s="8"/>
      <c r="J21" s="34">
        <v>29243</v>
      </c>
      <c r="K21" s="7">
        <v>7</v>
      </c>
      <c r="L21" s="42">
        <f t="shared" si="3"/>
        <v>0.18332003957513013</v>
      </c>
      <c r="M21" s="7">
        <v>8158</v>
      </c>
      <c r="N21" s="7">
        <v>203</v>
      </c>
      <c r="O21" s="7">
        <v>8361</v>
      </c>
      <c r="P21" s="42">
        <f t="shared" si="4"/>
        <v>218.96269298395188</v>
      </c>
      <c r="Q21" s="7">
        <f t="shared" si="0"/>
        <v>-1515</v>
      </c>
      <c r="R21" s="7"/>
      <c r="S21" s="7">
        <v>9917</v>
      </c>
      <c r="T21" s="7">
        <v>10212</v>
      </c>
      <c r="U21" s="7">
        <v>8388</v>
      </c>
      <c r="V21" s="7">
        <v>8339</v>
      </c>
      <c r="W21" s="7">
        <v>9046</v>
      </c>
      <c r="X21" s="7">
        <v>9258</v>
      </c>
      <c r="Y21" s="7">
        <v>8497</v>
      </c>
      <c r="Z21" s="7">
        <v>8699</v>
      </c>
      <c r="AA21" s="7">
        <v>8348</v>
      </c>
      <c r="AB21" s="7">
        <v>8774</v>
      </c>
      <c r="AC21" s="7">
        <v>7585</v>
      </c>
      <c r="AD21" s="7">
        <v>7871</v>
      </c>
      <c r="AE21" s="7">
        <v>7539</v>
      </c>
      <c r="AF21" s="7">
        <v>296</v>
      </c>
      <c r="AG21" s="7">
        <v>3541</v>
      </c>
      <c r="AH21" s="7">
        <v>2675</v>
      </c>
      <c r="AI21" s="7">
        <v>1032</v>
      </c>
      <c r="AJ21" s="7">
        <v>356</v>
      </c>
      <c r="AK21" s="7">
        <v>1304</v>
      </c>
      <c r="AL21" s="7">
        <v>1332</v>
      </c>
      <c r="AM21" s="7">
        <v>1370</v>
      </c>
      <c r="AN21" s="7">
        <v>1218</v>
      </c>
      <c r="AO21" s="7">
        <v>1237</v>
      </c>
      <c r="AP21" s="7">
        <v>729</v>
      </c>
      <c r="AQ21" s="7">
        <v>12968</v>
      </c>
      <c r="AR21" s="67"/>
    </row>
    <row r="22" spans="1:44" s="3" customFormat="1">
      <c r="A22" s="72" t="s">
        <v>104</v>
      </c>
      <c r="B22" s="19">
        <v>4812500000</v>
      </c>
      <c r="C22" s="20" t="s">
        <v>105</v>
      </c>
      <c r="D22" s="21">
        <v>181792</v>
      </c>
      <c r="E22" s="22">
        <v>238957815</v>
      </c>
      <c r="F22" s="58">
        <f t="shared" si="2"/>
        <v>760.77026398990142</v>
      </c>
      <c r="G22" s="14">
        <v>126754</v>
      </c>
      <c r="H22" s="14">
        <v>110</v>
      </c>
      <c r="I22" s="14"/>
      <c r="J22" s="14">
        <f>SUM(J23:J38)</f>
        <v>63452</v>
      </c>
      <c r="K22" s="13">
        <v>76</v>
      </c>
      <c r="L22" s="61">
        <f t="shared" si="3"/>
        <v>0.31804776922654737</v>
      </c>
      <c r="M22" s="13">
        <v>98160</v>
      </c>
      <c r="N22" s="13">
        <v>3006</v>
      </c>
      <c r="O22" s="13">
        <v>101166</v>
      </c>
      <c r="P22" s="61">
        <f t="shared" si="4"/>
        <v>423.36342923122231</v>
      </c>
      <c r="Q22" s="13">
        <f t="shared" si="0"/>
        <v>25588</v>
      </c>
      <c r="R22" s="13"/>
      <c r="S22" s="13">
        <f>SUM(S23:S38)</f>
        <v>439339</v>
      </c>
      <c r="T22" s="13">
        <f t="shared" ref="T22:AP22" si="7">SUM(T23:T38)</f>
        <v>430696</v>
      </c>
      <c r="U22" s="13">
        <f t="shared" si="7"/>
        <v>380170</v>
      </c>
      <c r="V22" s="13">
        <f t="shared" si="7"/>
        <v>413874</v>
      </c>
      <c r="W22" s="13">
        <f t="shared" si="7"/>
        <v>412766</v>
      </c>
      <c r="X22" s="13">
        <f t="shared" si="7"/>
        <v>414402</v>
      </c>
      <c r="Y22" s="13">
        <f t="shared" si="7"/>
        <v>397419</v>
      </c>
      <c r="Z22" s="13">
        <f t="shared" si="7"/>
        <v>350091</v>
      </c>
      <c r="AA22" s="13">
        <f t="shared" si="7"/>
        <v>374966</v>
      </c>
      <c r="AB22" s="13">
        <f t="shared" si="7"/>
        <v>382345</v>
      </c>
      <c r="AC22" s="13">
        <f t="shared" si="7"/>
        <v>382985</v>
      </c>
      <c r="AD22" s="13">
        <f t="shared" si="7"/>
        <v>419671</v>
      </c>
      <c r="AE22" s="13">
        <f t="shared" si="7"/>
        <v>394680</v>
      </c>
      <c r="AF22" s="13">
        <f t="shared" si="7"/>
        <v>37054</v>
      </c>
      <c r="AG22" s="13">
        <f t="shared" si="7"/>
        <v>104086</v>
      </c>
      <c r="AH22" s="13">
        <f t="shared" si="7"/>
        <v>138120</v>
      </c>
      <c r="AI22" s="13">
        <f t="shared" si="7"/>
        <v>114698</v>
      </c>
      <c r="AJ22" s="13">
        <f t="shared" si="7"/>
        <v>51965</v>
      </c>
      <c r="AK22" s="13">
        <f t="shared" si="7"/>
        <v>56468</v>
      </c>
      <c r="AL22" s="13">
        <f t="shared" si="7"/>
        <v>56710</v>
      </c>
      <c r="AM22" s="13">
        <f t="shared" si="7"/>
        <v>57993</v>
      </c>
      <c r="AN22" s="13">
        <f t="shared" si="7"/>
        <v>56890</v>
      </c>
      <c r="AO22" s="13">
        <f t="shared" si="7"/>
        <v>57686</v>
      </c>
      <c r="AP22" s="13">
        <f t="shared" si="7"/>
        <v>57053</v>
      </c>
      <c r="AQ22" s="13"/>
      <c r="AR22" s="73"/>
    </row>
    <row r="23" spans="1:44">
      <c r="A23" s="66" t="s">
        <v>38</v>
      </c>
      <c r="B23" s="38">
        <v>4812531000</v>
      </c>
      <c r="C23" s="15" t="s">
        <v>22</v>
      </c>
      <c r="D23" s="16">
        <v>4742</v>
      </c>
      <c r="E23" s="23">
        <v>43579650</v>
      </c>
      <c r="F23" s="56">
        <f t="shared" si="2"/>
        <v>108.81225526134331</v>
      </c>
      <c r="G23" s="8">
        <v>7143</v>
      </c>
      <c r="H23" s="8">
        <v>9</v>
      </c>
      <c r="I23" s="8"/>
      <c r="J23" s="34">
        <v>2434</v>
      </c>
      <c r="K23" s="7">
        <v>0</v>
      </c>
      <c r="L23" s="42">
        <f t="shared" si="3"/>
        <v>0</v>
      </c>
      <c r="M23" s="7">
        <v>2288</v>
      </c>
      <c r="N23" s="7">
        <v>20</v>
      </c>
      <c r="O23" s="7">
        <v>2308</v>
      </c>
      <c r="P23" s="42">
        <f t="shared" si="4"/>
        <v>52.960498764905175</v>
      </c>
      <c r="Q23" s="7">
        <f t="shared" si="0"/>
        <v>4835</v>
      </c>
      <c r="R23" s="7"/>
      <c r="S23" s="7">
        <v>2498</v>
      </c>
      <c r="T23" s="7">
        <v>2738</v>
      </c>
      <c r="U23" s="7">
        <v>2302</v>
      </c>
      <c r="V23" s="7">
        <v>2392</v>
      </c>
      <c r="W23" s="7">
        <v>2479</v>
      </c>
      <c r="X23" s="7">
        <v>2673</v>
      </c>
      <c r="Y23" s="7">
        <v>2599</v>
      </c>
      <c r="Z23" s="7">
        <v>2252</v>
      </c>
      <c r="AA23" s="7">
        <v>2369</v>
      </c>
      <c r="AB23" s="7">
        <v>2455</v>
      </c>
      <c r="AC23" s="7">
        <v>1821</v>
      </c>
      <c r="AD23" s="7">
        <v>2028</v>
      </c>
      <c r="AE23" s="7">
        <v>1884</v>
      </c>
      <c r="AF23" s="7">
        <v>84</v>
      </c>
      <c r="AG23" s="7">
        <v>551</v>
      </c>
      <c r="AH23" s="7">
        <v>853</v>
      </c>
      <c r="AI23" s="7">
        <v>234</v>
      </c>
      <c r="AJ23" s="7">
        <v>354</v>
      </c>
      <c r="AK23" s="7">
        <v>248</v>
      </c>
      <c r="AL23" s="7">
        <v>251</v>
      </c>
      <c r="AM23" s="7">
        <v>240</v>
      </c>
      <c r="AN23" s="7">
        <v>255</v>
      </c>
      <c r="AO23" s="7">
        <v>225</v>
      </c>
      <c r="AP23" s="7">
        <v>311</v>
      </c>
      <c r="AQ23" s="7"/>
      <c r="AR23" s="67"/>
    </row>
    <row r="24" spans="1:44">
      <c r="A24" s="66" t="s">
        <v>38</v>
      </c>
      <c r="B24" s="38">
        <v>4812532000</v>
      </c>
      <c r="C24" s="15" t="s">
        <v>23</v>
      </c>
      <c r="D24" s="16">
        <v>13146</v>
      </c>
      <c r="E24" s="23">
        <v>32300381</v>
      </c>
      <c r="F24" s="56">
        <f t="shared" si="2"/>
        <v>406.99210328200149</v>
      </c>
      <c r="G24" s="8">
        <v>11529</v>
      </c>
      <c r="H24" s="8">
        <v>17</v>
      </c>
      <c r="I24" s="8"/>
      <c r="J24" s="34">
        <v>5196</v>
      </c>
      <c r="K24" s="7">
        <v>1</v>
      </c>
      <c r="L24" s="42">
        <f t="shared" si="3"/>
        <v>3.095938713540252E-2</v>
      </c>
      <c r="M24" s="7">
        <v>6424</v>
      </c>
      <c r="N24" s="7">
        <v>95</v>
      </c>
      <c r="O24" s="7">
        <v>6519</v>
      </c>
      <c r="P24" s="42">
        <f t="shared" si="4"/>
        <v>201.82424473568904</v>
      </c>
      <c r="Q24" s="7">
        <f t="shared" si="0"/>
        <v>5010</v>
      </c>
      <c r="R24" s="7"/>
      <c r="S24" s="34">
        <v>9740</v>
      </c>
      <c r="T24" s="34">
        <v>9906</v>
      </c>
      <c r="U24" s="34">
        <v>8739</v>
      </c>
      <c r="V24" s="34">
        <v>8770</v>
      </c>
      <c r="W24" s="34">
        <v>8595</v>
      </c>
      <c r="X24" s="34">
        <v>9984</v>
      </c>
      <c r="Y24" s="34">
        <v>8693</v>
      </c>
      <c r="Z24" s="34">
        <v>8982</v>
      </c>
      <c r="AA24" s="34">
        <v>10193</v>
      </c>
      <c r="AB24" s="34">
        <v>9055</v>
      </c>
      <c r="AC24" s="34">
        <v>8460</v>
      </c>
      <c r="AD24" s="34">
        <v>8745</v>
      </c>
      <c r="AE24" s="34">
        <v>8375</v>
      </c>
      <c r="AF24" s="34">
        <v>544</v>
      </c>
      <c r="AG24" s="34">
        <v>2394</v>
      </c>
      <c r="AH24" s="34">
        <v>3292</v>
      </c>
      <c r="AI24" s="34">
        <v>2153</v>
      </c>
      <c r="AJ24" s="34">
        <v>1254</v>
      </c>
      <c r="AK24" s="34">
        <v>1171</v>
      </c>
      <c r="AL24" s="34">
        <v>1171</v>
      </c>
      <c r="AM24" s="34">
        <v>1146</v>
      </c>
      <c r="AN24" s="34">
        <v>1181</v>
      </c>
      <c r="AO24" s="34">
        <v>1204</v>
      </c>
      <c r="AP24" s="34">
        <v>1248</v>
      </c>
      <c r="AQ24" s="7"/>
      <c r="AR24" s="67"/>
    </row>
    <row r="25" spans="1:44">
      <c r="A25" s="66" t="s">
        <v>38</v>
      </c>
      <c r="B25" s="38">
        <v>4812533000</v>
      </c>
      <c r="C25" s="15" t="s">
        <v>24</v>
      </c>
      <c r="D25" s="16">
        <v>4155</v>
      </c>
      <c r="E25" s="23">
        <v>46561238</v>
      </c>
      <c r="F25" s="56">
        <f t="shared" si="2"/>
        <v>89.237317959629863</v>
      </c>
      <c r="G25" s="8">
        <v>27290</v>
      </c>
      <c r="H25" s="8">
        <v>19</v>
      </c>
      <c r="I25" s="8"/>
      <c r="J25" s="34">
        <v>5160</v>
      </c>
      <c r="K25" s="7">
        <v>0</v>
      </c>
      <c r="L25" s="42">
        <f t="shared" si="3"/>
        <v>0</v>
      </c>
      <c r="M25" s="7">
        <v>2452</v>
      </c>
      <c r="N25" s="7">
        <v>119</v>
      </c>
      <c r="O25" s="7">
        <v>2571</v>
      </c>
      <c r="P25" s="42">
        <f t="shared" si="4"/>
        <v>55.21760396491176</v>
      </c>
      <c r="Q25" s="7">
        <f t="shared" si="0"/>
        <v>24719</v>
      </c>
      <c r="R25" s="7"/>
      <c r="S25" s="34">
        <v>1285</v>
      </c>
      <c r="T25" s="34">
        <v>1218</v>
      </c>
      <c r="U25" s="34">
        <v>1023</v>
      </c>
      <c r="V25" s="34">
        <v>1001</v>
      </c>
      <c r="W25" s="34">
        <v>1031</v>
      </c>
      <c r="X25" s="34">
        <v>1077</v>
      </c>
      <c r="Y25" s="34">
        <v>1049</v>
      </c>
      <c r="Z25" s="34">
        <v>991</v>
      </c>
      <c r="AA25" s="34">
        <v>1033</v>
      </c>
      <c r="AB25" s="34">
        <v>1028</v>
      </c>
      <c r="AC25" s="34">
        <v>1079</v>
      </c>
      <c r="AD25" s="34">
        <v>1188</v>
      </c>
      <c r="AE25" s="34">
        <v>1023</v>
      </c>
      <c r="AF25" s="34">
        <v>33</v>
      </c>
      <c r="AG25" s="34">
        <v>446</v>
      </c>
      <c r="AH25" s="34">
        <v>405</v>
      </c>
      <c r="AI25" s="34">
        <v>137</v>
      </c>
      <c r="AJ25" s="34">
        <v>89</v>
      </c>
      <c r="AK25" s="34">
        <v>163</v>
      </c>
      <c r="AL25" s="34">
        <v>169</v>
      </c>
      <c r="AM25" s="34">
        <v>165</v>
      </c>
      <c r="AN25" s="34">
        <v>157</v>
      </c>
      <c r="AO25" s="34">
        <v>161</v>
      </c>
      <c r="AP25" s="34">
        <v>120</v>
      </c>
      <c r="AQ25" s="7"/>
      <c r="AR25" s="67"/>
    </row>
    <row r="26" spans="1:44">
      <c r="A26" s="66" t="s">
        <v>38</v>
      </c>
      <c r="B26" s="38">
        <v>4812534000</v>
      </c>
      <c r="C26" s="15" t="s">
        <v>25</v>
      </c>
      <c r="D26" s="16">
        <v>4273</v>
      </c>
      <c r="E26" s="23">
        <v>78590652</v>
      </c>
      <c r="F26" s="56">
        <f t="shared" si="2"/>
        <v>54.370334018860163</v>
      </c>
      <c r="G26" s="8">
        <v>11237</v>
      </c>
      <c r="H26" s="8">
        <v>7</v>
      </c>
      <c r="I26" s="8"/>
      <c r="J26" s="34">
        <v>941</v>
      </c>
      <c r="K26" s="7">
        <v>0</v>
      </c>
      <c r="L26" s="42">
        <f t="shared" si="3"/>
        <v>0</v>
      </c>
      <c r="M26" s="7">
        <v>2366</v>
      </c>
      <c r="N26" s="7">
        <v>19</v>
      </c>
      <c r="O26" s="7">
        <v>2385</v>
      </c>
      <c r="P26" s="42">
        <f t="shared" si="4"/>
        <v>30.34712067282506</v>
      </c>
      <c r="Q26" s="7">
        <f t="shared" si="0"/>
        <v>8852</v>
      </c>
      <c r="R26" s="7"/>
      <c r="S26" s="34">
        <v>8229</v>
      </c>
      <c r="T26" s="34">
        <v>8349</v>
      </c>
      <c r="U26" s="34">
        <v>8220</v>
      </c>
      <c r="V26" s="34">
        <v>9438</v>
      </c>
      <c r="W26" s="34">
        <v>8273</v>
      </c>
      <c r="X26" s="34">
        <v>8537</v>
      </c>
      <c r="Y26" s="34">
        <v>6904</v>
      </c>
      <c r="Z26" s="34">
        <v>6350</v>
      </c>
      <c r="AA26" s="34">
        <v>7990</v>
      </c>
      <c r="AB26" s="34">
        <v>7835</v>
      </c>
      <c r="AC26" s="34">
        <v>6765</v>
      </c>
      <c r="AD26" s="34">
        <v>7690</v>
      </c>
      <c r="AE26" s="34">
        <v>7496</v>
      </c>
      <c r="AF26" s="34">
        <v>381</v>
      </c>
      <c r="AG26" s="34">
        <v>2294</v>
      </c>
      <c r="AH26" s="34">
        <v>3258</v>
      </c>
      <c r="AI26" s="34">
        <v>1561</v>
      </c>
      <c r="AJ26" s="34">
        <v>1440</v>
      </c>
      <c r="AK26" s="34">
        <v>886</v>
      </c>
      <c r="AL26" s="34">
        <v>925</v>
      </c>
      <c r="AM26" s="34">
        <v>917</v>
      </c>
      <c r="AN26" s="34">
        <v>995</v>
      </c>
      <c r="AO26" s="34">
        <v>1000</v>
      </c>
      <c r="AP26" s="34">
        <v>1336</v>
      </c>
      <c r="AQ26" s="7"/>
      <c r="AR26" s="67"/>
    </row>
    <row r="27" spans="1:44">
      <c r="A27" s="66" t="s">
        <v>38</v>
      </c>
      <c r="B27" s="38">
        <v>4812551000</v>
      </c>
      <c r="C27" s="15" t="s">
        <v>26</v>
      </c>
      <c r="D27" s="16">
        <v>14764</v>
      </c>
      <c r="E27" s="23">
        <v>17429544</v>
      </c>
      <c r="F27" s="56">
        <f t="shared" si="2"/>
        <v>847.06748495542968</v>
      </c>
      <c r="G27" s="8">
        <v>54379</v>
      </c>
      <c r="H27" s="8">
        <v>15</v>
      </c>
      <c r="I27" s="8"/>
      <c r="J27" s="34">
        <v>7327</v>
      </c>
      <c r="K27" s="7">
        <v>9</v>
      </c>
      <c r="L27" s="42">
        <f t="shared" si="3"/>
        <v>0.51636462778372172</v>
      </c>
      <c r="M27" s="7">
        <v>6871</v>
      </c>
      <c r="N27" s="7">
        <v>371</v>
      </c>
      <c r="O27" s="7">
        <v>7242</v>
      </c>
      <c r="P27" s="42">
        <f t="shared" si="4"/>
        <v>415.50140382330142</v>
      </c>
      <c r="Q27" s="7">
        <f t="shared" si="0"/>
        <v>47137</v>
      </c>
      <c r="R27" s="7"/>
      <c r="S27" s="34">
        <v>15475</v>
      </c>
      <c r="T27" s="34">
        <v>15277</v>
      </c>
      <c r="U27" s="34">
        <v>14274</v>
      </c>
      <c r="V27" s="34">
        <v>15663</v>
      </c>
      <c r="W27" s="34">
        <v>14299</v>
      </c>
      <c r="X27" s="34">
        <v>14637</v>
      </c>
      <c r="Y27" s="34">
        <v>12892</v>
      </c>
      <c r="Z27" s="34">
        <v>12920</v>
      </c>
      <c r="AA27" s="34">
        <v>15284</v>
      </c>
      <c r="AB27" s="34">
        <v>15058</v>
      </c>
      <c r="AC27" s="34">
        <v>12312</v>
      </c>
      <c r="AD27" s="34">
        <v>14080</v>
      </c>
      <c r="AE27" s="34">
        <v>14762</v>
      </c>
      <c r="AF27" s="34">
        <v>637</v>
      </c>
      <c r="AG27" s="34">
        <v>4165</v>
      </c>
      <c r="AH27" s="34">
        <v>6101</v>
      </c>
      <c r="AI27" s="34">
        <v>3857</v>
      </c>
      <c r="AJ27" s="34">
        <v>2496</v>
      </c>
      <c r="AK27" s="34">
        <v>1877</v>
      </c>
      <c r="AL27" s="34">
        <v>1907</v>
      </c>
      <c r="AM27" s="34">
        <v>1981</v>
      </c>
      <c r="AN27" s="34">
        <v>2052</v>
      </c>
      <c r="AO27" s="34">
        <v>2077</v>
      </c>
      <c r="AP27" s="34">
        <v>2381</v>
      </c>
      <c r="AQ27" s="7"/>
      <c r="AR27" s="67"/>
    </row>
    <row r="28" spans="1:44">
      <c r="A28" s="66" t="s">
        <v>38</v>
      </c>
      <c r="B28" s="38">
        <v>4812552000</v>
      </c>
      <c r="C28" s="15" t="s">
        <v>27</v>
      </c>
      <c r="D28" s="16">
        <v>725</v>
      </c>
      <c r="E28" s="23">
        <v>5264897</v>
      </c>
      <c r="F28" s="56">
        <f t="shared" si="2"/>
        <v>137.70449830262586</v>
      </c>
      <c r="G28" s="8">
        <v>6308</v>
      </c>
      <c r="H28" s="8">
        <v>9</v>
      </c>
      <c r="I28" s="8"/>
      <c r="J28" s="34">
        <v>1138</v>
      </c>
      <c r="K28" s="7">
        <v>0</v>
      </c>
      <c r="L28" s="42">
        <f t="shared" si="3"/>
        <v>0</v>
      </c>
      <c r="M28" s="7">
        <v>403</v>
      </c>
      <c r="N28" s="7">
        <v>91</v>
      </c>
      <c r="O28" s="7">
        <v>494</v>
      </c>
      <c r="P28" s="42">
        <f t="shared" si="4"/>
        <v>93.8289960848237</v>
      </c>
      <c r="Q28" s="7">
        <f t="shared" si="0"/>
        <v>5814</v>
      </c>
      <c r="R28" s="7"/>
      <c r="S28" s="34">
        <v>1037</v>
      </c>
      <c r="T28" s="34">
        <v>1320</v>
      </c>
      <c r="U28" s="34">
        <v>827</v>
      </c>
      <c r="V28" s="34">
        <v>833</v>
      </c>
      <c r="W28" s="34">
        <v>758</v>
      </c>
      <c r="X28" s="34">
        <v>742</v>
      </c>
      <c r="Y28" s="34">
        <v>579</v>
      </c>
      <c r="Z28" s="34">
        <v>519</v>
      </c>
      <c r="AA28" s="34">
        <v>630</v>
      </c>
      <c r="AB28" s="34">
        <v>696</v>
      </c>
      <c r="AC28" s="34">
        <v>611</v>
      </c>
      <c r="AD28" s="34">
        <v>694</v>
      </c>
      <c r="AE28" s="34">
        <v>680</v>
      </c>
      <c r="AF28" s="34">
        <v>27</v>
      </c>
      <c r="AG28" s="34">
        <v>158</v>
      </c>
      <c r="AH28" s="34">
        <v>321</v>
      </c>
      <c r="AI28" s="34">
        <v>173</v>
      </c>
      <c r="AJ28" s="34">
        <v>165</v>
      </c>
      <c r="AK28" s="34">
        <v>70</v>
      </c>
      <c r="AL28" s="34">
        <v>70</v>
      </c>
      <c r="AM28" s="34">
        <v>70</v>
      </c>
      <c r="AN28" s="34">
        <v>88</v>
      </c>
      <c r="AO28" s="34">
        <v>74</v>
      </c>
      <c r="AP28" s="34">
        <v>145</v>
      </c>
      <c r="AQ28" s="7"/>
      <c r="AR28" s="67"/>
    </row>
    <row r="29" spans="1:44">
      <c r="A29" s="66" t="s">
        <v>38</v>
      </c>
      <c r="B29" s="38">
        <v>4812553000</v>
      </c>
      <c r="C29" s="15" t="s">
        <v>28</v>
      </c>
      <c r="D29" s="16">
        <v>32962</v>
      </c>
      <c r="E29" s="23">
        <v>3711436</v>
      </c>
      <c r="F29" s="56">
        <f t="shared" si="2"/>
        <v>8881.198544175355</v>
      </c>
      <c r="G29" s="8">
        <v>1749</v>
      </c>
      <c r="H29" s="8">
        <v>3</v>
      </c>
      <c r="I29" s="8"/>
      <c r="J29" s="34">
        <v>10723</v>
      </c>
      <c r="K29" s="7">
        <v>11</v>
      </c>
      <c r="L29" s="42">
        <f t="shared" si="3"/>
        <v>2.9638123895979884</v>
      </c>
      <c r="M29" s="7">
        <v>13436</v>
      </c>
      <c r="N29" s="7">
        <v>435</v>
      </c>
      <c r="O29" s="7">
        <v>13871</v>
      </c>
      <c r="P29" s="42">
        <f t="shared" si="4"/>
        <v>3737.3674232830635</v>
      </c>
      <c r="Q29" s="7">
        <f t="shared" si="0"/>
        <v>-12122</v>
      </c>
      <c r="R29" s="7"/>
      <c r="S29" s="34">
        <v>55136</v>
      </c>
      <c r="T29" s="34">
        <v>53357</v>
      </c>
      <c r="U29" s="34">
        <v>47377</v>
      </c>
      <c r="V29" s="34">
        <v>50767</v>
      </c>
      <c r="W29" s="34">
        <v>50353</v>
      </c>
      <c r="X29" s="34">
        <v>50205</v>
      </c>
      <c r="Y29" s="34">
        <v>48145</v>
      </c>
      <c r="Z29" s="34">
        <v>37575</v>
      </c>
      <c r="AA29" s="34">
        <v>43939</v>
      </c>
      <c r="AB29" s="34">
        <v>43984</v>
      </c>
      <c r="AC29" s="34">
        <v>47456</v>
      </c>
      <c r="AD29" s="34">
        <v>51173</v>
      </c>
      <c r="AE29" s="34">
        <v>49601</v>
      </c>
      <c r="AF29" s="34">
        <v>4335</v>
      </c>
      <c r="AG29" s="34">
        <v>11778</v>
      </c>
      <c r="AH29" s="34">
        <v>17658</v>
      </c>
      <c r="AI29" s="34">
        <v>15783</v>
      </c>
      <c r="AJ29" s="34">
        <v>6946</v>
      </c>
      <c r="AK29" s="34">
        <v>7070</v>
      </c>
      <c r="AL29" s="34">
        <v>6983</v>
      </c>
      <c r="AM29" s="34">
        <v>7251</v>
      </c>
      <c r="AN29" s="34">
        <v>7056</v>
      </c>
      <c r="AO29" s="34">
        <v>7079</v>
      </c>
      <c r="AP29" s="34">
        <v>7207</v>
      </c>
      <c r="AQ29" s="7"/>
      <c r="AR29" s="67"/>
    </row>
    <row r="30" spans="1:44">
      <c r="A30" s="66" t="s">
        <v>38</v>
      </c>
      <c r="B30" s="38">
        <v>4812554000</v>
      </c>
      <c r="C30" s="15" t="s">
        <v>29</v>
      </c>
      <c r="D30" s="16">
        <v>12117</v>
      </c>
      <c r="E30" s="23">
        <v>660927</v>
      </c>
      <c r="F30" s="56">
        <f t="shared" si="2"/>
        <v>18333.34089846534</v>
      </c>
      <c r="G30" s="8">
        <v>365</v>
      </c>
      <c r="H30" s="8">
        <v>3</v>
      </c>
      <c r="I30" s="8"/>
      <c r="J30" s="34">
        <v>2964</v>
      </c>
      <c r="K30" s="7">
        <v>11</v>
      </c>
      <c r="L30" s="42">
        <f t="shared" si="3"/>
        <v>16.643290408774345</v>
      </c>
      <c r="M30" s="7">
        <v>4679</v>
      </c>
      <c r="N30" s="7">
        <v>139</v>
      </c>
      <c r="O30" s="7">
        <v>4818</v>
      </c>
      <c r="P30" s="42">
        <f t="shared" si="4"/>
        <v>7289.7611990431633</v>
      </c>
      <c r="Q30" s="7">
        <f t="shared" si="0"/>
        <v>-4453</v>
      </c>
      <c r="R30" s="7"/>
      <c r="S30" s="34">
        <v>59538</v>
      </c>
      <c r="T30" s="34">
        <v>56171</v>
      </c>
      <c r="U30" s="34">
        <v>52136</v>
      </c>
      <c r="V30" s="34">
        <v>59371</v>
      </c>
      <c r="W30" s="34">
        <v>60230</v>
      </c>
      <c r="X30" s="34">
        <v>60930</v>
      </c>
      <c r="Y30" s="34">
        <v>58368</v>
      </c>
      <c r="Z30" s="34">
        <v>48925</v>
      </c>
      <c r="AA30" s="34">
        <v>49993</v>
      </c>
      <c r="AB30" s="34">
        <v>50757</v>
      </c>
      <c r="AC30" s="34">
        <v>50058</v>
      </c>
      <c r="AD30" s="34">
        <v>54857</v>
      </c>
      <c r="AE30" s="34">
        <v>52122</v>
      </c>
      <c r="AF30" s="34">
        <v>5573</v>
      </c>
      <c r="AG30" s="34">
        <v>13794</v>
      </c>
      <c r="AH30" s="34">
        <v>17613</v>
      </c>
      <c r="AI30" s="34">
        <v>15185</v>
      </c>
      <c r="AJ30" s="34">
        <v>6903</v>
      </c>
      <c r="AK30" s="34">
        <v>7746</v>
      </c>
      <c r="AL30" s="34">
        <v>7540</v>
      </c>
      <c r="AM30" s="34">
        <v>7829</v>
      </c>
      <c r="AN30" s="34">
        <v>7481</v>
      </c>
      <c r="AO30" s="34">
        <v>7436</v>
      </c>
      <c r="AP30" s="34">
        <v>7185</v>
      </c>
      <c r="AQ30" s="7"/>
      <c r="AR30" s="67"/>
    </row>
    <row r="31" spans="1:44">
      <c r="A31" s="66" t="s">
        <v>38</v>
      </c>
      <c r="B31" s="38">
        <v>4812556500</v>
      </c>
      <c r="C31" s="15" t="s">
        <v>30</v>
      </c>
      <c r="D31" s="16">
        <v>16021</v>
      </c>
      <c r="E31" s="23">
        <v>911303</v>
      </c>
      <c r="F31" s="56">
        <f t="shared" si="2"/>
        <v>17580.321802956867</v>
      </c>
      <c r="G31" s="8">
        <v>0</v>
      </c>
      <c r="H31" s="8">
        <v>0</v>
      </c>
      <c r="I31" s="8"/>
      <c r="J31" s="34">
        <v>7184</v>
      </c>
      <c r="K31" s="7">
        <v>10</v>
      </c>
      <c r="L31" s="42">
        <f t="shared" si="3"/>
        <v>10.973298672340594</v>
      </c>
      <c r="M31" s="7">
        <v>6398</v>
      </c>
      <c r="N31" s="7">
        <v>114</v>
      </c>
      <c r="O31" s="7">
        <v>6512</v>
      </c>
      <c r="P31" s="42">
        <f t="shared" si="4"/>
        <v>7145.8120954281949</v>
      </c>
      <c r="Q31" s="7">
        <f t="shared" si="0"/>
        <v>-6512</v>
      </c>
      <c r="R31" s="7"/>
      <c r="S31" s="34">
        <v>50197</v>
      </c>
      <c r="T31" s="34">
        <v>52857</v>
      </c>
      <c r="U31" s="34">
        <v>50638</v>
      </c>
      <c r="V31" s="34">
        <v>54073</v>
      </c>
      <c r="W31" s="34">
        <v>55293</v>
      </c>
      <c r="X31" s="34">
        <v>55411</v>
      </c>
      <c r="Y31" s="34">
        <v>49290</v>
      </c>
      <c r="Z31" s="34">
        <v>44807</v>
      </c>
      <c r="AA31" s="34">
        <v>48115</v>
      </c>
      <c r="AB31" s="34">
        <v>48722</v>
      </c>
      <c r="AC31" s="34">
        <v>45046</v>
      </c>
      <c r="AD31" s="34">
        <v>48797</v>
      </c>
      <c r="AE31" s="34">
        <v>46008</v>
      </c>
      <c r="AF31" s="34">
        <v>3496</v>
      </c>
      <c r="AG31" s="34">
        <v>12797</v>
      </c>
      <c r="AH31" s="34">
        <v>16172</v>
      </c>
      <c r="AI31" s="34">
        <v>13537</v>
      </c>
      <c r="AJ31" s="34">
        <v>5553</v>
      </c>
      <c r="AK31" s="34">
        <v>6930</v>
      </c>
      <c r="AL31" s="34">
        <v>6736</v>
      </c>
      <c r="AM31" s="34">
        <v>7126</v>
      </c>
      <c r="AN31" s="34">
        <v>6700</v>
      </c>
      <c r="AO31" s="34">
        <v>6717</v>
      </c>
      <c r="AP31" s="34">
        <v>6252</v>
      </c>
      <c r="AQ31" s="7"/>
      <c r="AR31" s="67"/>
    </row>
    <row r="32" spans="1:44">
      <c r="A32" s="66" t="s">
        <v>38</v>
      </c>
      <c r="B32" s="38">
        <v>4812557000</v>
      </c>
      <c r="C32" s="15" t="s">
        <v>31</v>
      </c>
      <c r="D32" s="16">
        <v>9918</v>
      </c>
      <c r="E32" s="23">
        <v>2873547</v>
      </c>
      <c r="F32" s="56">
        <f t="shared" si="2"/>
        <v>3451.4834801727625</v>
      </c>
      <c r="G32" s="8">
        <v>210</v>
      </c>
      <c r="H32" s="8">
        <v>2</v>
      </c>
      <c r="I32" s="8"/>
      <c r="J32" s="34">
        <v>207</v>
      </c>
      <c r="K32" s="7">
        <v>1</v>
      </c>
      <c r="L32" s="42">
        <f t="shared" si="3"/>
        <v>0.34800196412308554</v>
      </c>
      <c r="M32" s="7">
        <v>3899</v>
      </c>
      <c r="N32" s="7">
        <v>109</v>
      </c>
      <c r="O32" s="7">
        <v>4008</v>
      </c>
      <c r="P32" s="42">
        <f t="shared" si="4"/>
        <v>1394.7918722053269</v>
      </c>
      <c r="Q32" s="7">
        <f t="shared" si="0"/>
        <v>-3798</v>
      </c>
      <c r="R32" s="7"/>
      <c r="S32" s="34">
        <v>8534</v>
      </c>
      <c r="T32" s="34">
        <v>8682</v>
      </c>
      <c r="U32" s="34">
        <v>7469</v>
      </c>
      <c r="V32" s="34">
        <v>8367</v>
      </c>
      <c r="W32" s="34">
        <v>8335</v>
      </c>
      <c r="X32" s="34">
        <v>8140</v>
      </c>
      <c r="Y32" s="34">
        <v>7027</v>
      </c>
      <c r="Z32" s="34">
        <v>6120</v>
      </c>
      <c r="AA32" s="34">
        <v>5371</v>
      </c>
      <c r="AB32" s="34">
        <v>6879</v>
      </c>
      <c r="AC32" s="34">
        <v>12779</v>
      </c>
      <c r="AD32" s="34">
        <v>12927</v>
      </c>
      <c r="AE32" s="34">
        <v>12439</v>
      </c>
      <c r="AF32" s="34">
        <v>1888</v>
      </c>
      <c r="AG32" s="34">
        <v>3407</v>
      </c>
      <c r="AH32" s="34">
        <v>3609</v>
      </c>
      <c r="AI32" s="34">
        <v>3535</v>
      </c>
      <c r="AJ32" s="34">
        <v>1627</v>
      </c>
      <c r="AK32" s="34">
        <v>1853</v>
      </c>
      <c r="AL32" s="34">
        <v>1817</v>
      </c>
      <c r="AM32" s="34">
        <v>1930</v>
      </c>
      <c r="AN32" s="34">
        <v>1866</v>
      </c>
      <c r="AO32" s="34">
        <v>1767</v>
      </c>
      <c r="AP32" s="34">
        <v>1576</v>
      </c>
      <c r="AQ32" s="7"/>
      <c r="AR32" s="67"/>
    </row>
    <row r="33" spans="1:44">
      <c r="A33" s="66" t="s">
        <v>38</v>
      </c>
      <c r="B33" s="38">
        <v>4812558000</v>
      </c>
      <c r="C33" s="15" t="s">
        <v>32</v>
      </c>
      <c r="D33" s="16">
        <v>11814</v>
      </c>
      <c r="E33" s="23">
        <v>1160294</v>
      </c>
      <c r="F33" s="56">
        <f t="shared" si="2"/>
        <v>10181.90217306993</v>
      </c>
      <c r="G33" s="8">
        <v>89</v>
      </c>
      <c r="H33" s="8">
        <v>1</v>
      </c>
      <c r="I33" s="8"/>
      <c r="J33" s="34">
        <v>3291</v>
      </c>
      <c r="K33" s="7">
        <v>2</v>
      </c>
      <c r="L33" s="42">
        <f t="shared" si="3"/>
        <v>1.7237010619722244</v>
      </c>
      <c r="M33" s="7">
        <v>4417</v>
      </c>
      <c r="N33" s="7">
        <v>173</v>
      </c>
      <c r="O33" s="7">
        <v>4590</v>
      </c>
      <c r="P33" s="42">
        <f t="shared" si="4"/>
        <v>3955.8939372262548</v>
      </c>
      <c r="Q33" s="7">
        <f t="shared" si="0"/>
        <v>-4501</v>
      </c>
      <c r="R33" s="7"/>
      <c r="S33" s="34">
        <v>9642</v>
      </c>
      <c r="T33" s="34">
        <v>9103</v>
      </c>
      <c r="U33" s="34">
        <v>7836</v>
      </c>
      <c r="V33" s="34">
        <v>8492</v>
      </c>
      <c r="W33" s="34">
        <v>8634</v>
      </c>
      <c r="X33" s="34">
        <v>8889</v>
      </c>
      <c r="Y33" s="34">
        <v>8344</v>
      </c>
      <c r="Z33" s="34">
        <v>7505</v>
      </c>
      <c r="AA33" s="34">
        <v>9308</v>
      </c>
      <c r="AB33" s="34">
        <v>9446</v>
      </c>
      <c r="AC33" s="34">
        <v>9208</v>
      </c>
      <c r="AD33" s="34">
        <v>9804</v>
      </c>
      <c r="AE33" s="34">
        <v>8927</v>
      </c>
      <c r="AF33" s="34">
        <v>757</v>
      </c>
      <c r="AG33" s="34">
        <v>2295</v>
      </c>
      <c r="AH33" s="34">
        <v>3057</v>
      </c>
      <c r="AI33" s="34">
        <v>2323</v>
      </c>
      <c r="AJ33" s="34">
        <v>1254</v>
      </c>
      <c r="AK33" s="34">
        <v>1303</v>
      </c>
      <c r="AL33" s="34">
        <v>1242</v>
      </c>
      <c r="AM33" s="34">
        <v>1271</v>
      </c>
      <c r="AN33" s="34">
        <v>1330</v>
      </c>
      <c r="AO33" s="34">
        <v>1264</v>
      </c>
      <c r="AP33" s="34">
        <v>1271</v>
      </c>
      <c r="AQ33" s="7"/>
      <c r="AR33" s="67"/>
    </row>
    <row r="34" spans="1:44">
      <c r="A34" s="66" t="s">
        <v>38</v>
      </c>
      <c r="B34" s="38">
        <v>4812561000</v>
      </c>
      <c r="C34" s="15" t="s">
        <v>34</v>
      </c>
      <c r="D34" s="16">
        <v>8848</v>
      </c>
      <c r="E34" s="23">
        <v>2345630</v>
      </c>
      <c r="F34" s="56">
        <f t="shared" si="2"/>
        <v>3772.1209227371751</v>
      </c>
      <c r="G34" s="8">
        <v>0</v>
      </c>
      <c r="H34" s="8">
        <v>0</v>
      </c>
      <c r="I34" s="8"/>
      <c r="J34" s="34">
        <v>0</v>
      </c>
      <c r="K34" s="7">
        <v>0</v>
      </c>
      <c r="L34" s="42">
        <f t="shared" si="3"/>
        <v>0</v>
      </c>
      <c r="M34" s="7">
        <v>3612</v>
      </c>
      <c r="N34" s="7">
        <v>119</v>
      </c>
      <c r="O34" s="7">
        <v>3731</v>
      </c>
      <c r="P34" s="42">
        <f t="shared" si="4"/>
        <v>1590.6174460592676</v>
      </c>
      <c r="Q34" s="7">
        <f t="shared" si="0"/>
        <v>-3731</v>
      </c>
      <c r="R34" s="7"/>
      <c r="S34" s="34">
        <v>15425</v>
      </c>
      <c r="T34" s="34">
        <v>15935</v>
      </c>
      <c r="U34" s="34">
        <v>13472</v>
      </c>
      <c r="V34" s="34">
        <v>14046</v>
      </c>
      <c r="W34" s="34">
        <v>13609</v>
      </c>
      <c r="X34" s="34">
        <v>13523</v>
      </c>
      <c r="Y34" s="34">
        <v>12417</v>
      </c>
      <c r="Z34" s="34">
        <v>13288</v>
      </c>
      <c r="AA34" s="34">
        <v>16519</v>
      </c>
      <c r="AB34" s="34">
        <v>15905</v>
      </c>
      <c r="AC34" s="34">
        <v>15713</v>
      </c>
      <c r="AD34" s="34">
        <v>16009</v>
      </c>
      <c r="AE34" s="34">
        <v>15329</v>
      </c>
      <c r="AF34" s="34">
        <v>1161</v>
      </c>
      <c r="AG34" s="34">
        <v>4124</v>
      </c>
      <c r="AH34" s="34">
        <v>5349</v>
      </c>
      <c r="AI34" s="34">
        <v>4680</v>
      </c>
      <c r="AJ34" s="34">
        <v>2161</v>
      </c>
      <c r="AK34" s="34">
        <v>2202</v>
      </c>
      <c r="AL34" s="34">
        <v>2217</v>
      </c>
      <c r="AM34" s="34">
        <v>2211</v>
      </c>
      <c r="AN34" s="34">
        <v>2203</v>
      </c>
      <c r="AO34" s="34">
        <v>2165</v>
      </c>
      <c r="AP34" s="34">
        <v>2183</v>
      </c>
      <c r="AQ34" s="7"/>
      <c r="AR34" s="67"/>
    </row>
    <row r="35" spans="1:44">
      <c r="A35" s="66" t="s">
        <v>38</v>
      </c>
      <c r="B35" s="38">
        <v>4812562000</v>
      </c>
      <c r="C35" s="15" t="s">
        <v>35</v>
      </c>
      <c r="D35" s="16">
        <v>6511</v>
      </c>
      <c r="E35" s="23">
        <v>119213</v>
      </c>
      <c r="F35" s="56">
        <f t="shared" si="2"/>
        <v>54616.526721079077</v>
      </c>
      <c r="G35" s="8">
        <v>28</v>
      </c>
      <c r="H35" s="8">
        <v>1</v>
      </c>
      <c r="I35" s="8"/>
      <c r="J35" s="34">
        <v>1893</v>
      </c>
      <c r="K35" s="7">
        <v>1</v>
      </c>
      <c r="L35" s="42">
        <f t="shared" si="3"/>
        <v>8.3883469084747464</v>
      </c>
      <c r="M35" s="7">
        <v>2446</v>
      </c>
      <c r="N35" s="7">
        <v>45</v>
      </c>
      <c r="O35" s="7">
        <v>2491</v>
      </c>
      <c r="P35" s="42">
        <f t="shared" si="4"/>
        <v>20895.372149010596</v>
      </c>
      <c r="Q35" s="7">
        <f t="shared" si="0"/>
        <v>-2463</v>
      </c>
      <c r="R35" s="7"/>
      <c r="S35" s="34">
        <v>19437</v>
      </c>
      <c r="T35" s="34">
        <v>17826</v>
      </c>
      <c r="U35" s="34">
        <v>15642</v>
      </c>
      <c r="V35" s="34">
        <v>17768</v>
      </c>
      <c r="W35" s="34">
        <v>17462</v>
      </c>
      <c r="X35" s="34">
        <v>17754</v>
      </c>
      <c r="Y35" s="34">
        <v>16849</v>
      </c>
      <c r="Z35" s="34">
        <v>17184</v>
      </c>
      <c r="AA35" s="34">
        <v>21701</v>
      </c>
      <c r="AB35" s="34">
        <v>18732</v>
      </c>
      <c r="AC35" s="34">
        <v>18257</v>
      </c>
      <c r="AD35" s="34">
        <v>17991</v>
      </c>
      <c r="AE35" s="34">
        <v>17261</v>
      </c>
      <c r="AF35" s="34">
        <v>1273</v>
      </c>
      <c r="AG35" s="34">
        <v>4326</v>
      </c>
      <c r="AH35" s="34">
        <v>6279</v>
      </c>
      <c r="AI35" s="34">
        <v>5378</v>
      </c>
      <c r="AJ35" s="34">
        <v>2308</v>
      </c>
      <c r="AK35" s="34">
        <v>2493</v>
      </c>
      <c r="AL35" s="34">
        <v>2509</v>
      </c>
      <c r="AM35" s="34">
        <v>2504</v>
      </c>
      <c r="AN35" s="34">
        <v>2517</v>
      </c>
      <c r="AO35" s="34">
        <v>2470</v>
      </c>
      <c r="AP35" s="34">
        <v>2467</v>
      </c>
      <c r="AQ35" s="7"/>
      <c r="AR35" s="67"/>
    </row>
    <row r="36" spans="1:44">
      <c r="A36" s="66" t="s">
        <v>38</v>
      </c>
      <c r="B36" s="38">
        <v>4812563000</v>
      </c>
      <c r="C36" s="15" t="s">
        <v>33</v>
      </c>
      <c r="D36" s="16">
        <v>20759</v>
      </c>
      <c r="E36" s="23">
        <v>1769254</v>
      </c>
      <c r="F36" s="56">
        <f t="shared" si="2"/>
        <v>11733.193764151445</v>
      </c>
      <c r="G36" s="8">
        <v>4980</v>
      </c>
      <c r="H36" s="8">
        <v>16</v>
      </c>
      <c r="I36" s="8"/>
      <c r="J36" s="34">
        <v>10157</v>
      </c>
      <c r="K36" s="7">
        <v>22</v>
      </c>
      <c r="L36" s="42">
        <f t="shared" si="3"/>
        <v>12.434619336737406</v>
      </c>
      <c r="M36" s="7">
        <v>30517</v>
      </c>
      <c r="N36" s="7">
        <v>822</v>
      </c>
      <c r="O36" s="7">
        <v>31339</v>
      </c>
      <c r="P36" s="42">
        <f t="shared" si="4"/>
        <v>17713.115245182435</v>
      </c>
      <c r="Q36" s="7">
        <f t="shared" ref="Q36:Q67" si="8">G36-O36</f>
        <v>-26359</v>
      </c>
      <c r="R36" s="7"/>
      <c r="S36" s="34">
        <v>48194</v>
      </c>
      <c r="T36" s="34">
        <v>49143</v>
      </c>
      <c r="U36" s="34">
        <v>42795</v>
      </c>
      <c r="V36" s="34">
        <v>47729</v>
      </c>
      <c r="W36" s="34">
        <v>48150</v>
      </c>
      <c r="X36" s="34">
        <v>47690</v>
      </c>
      <c r="Y36" s="34">
        <v>44589</v>
      </c>
      <c r="Z36" s="34">
        <v>39121</v>
      </c>
      <c r="AA36" s="34">
        <v>38988</v>
      </c>
      <c r="AB36" s="34">
        <v>38139</v>
      </c>
      <c r="AC36" s="34">
        <v>49580</v>
      </c>
      <c r="AD36" s="34">
        <v>54497</v>
      </c>
      <c r="AE36" s="34">
        <v>52352</v>
      </c>
      <c r="AF36" s="34">
        <v>8219</v>
      </c>
      <c r="AG36" s="34">
        <v>12577</v>
      </c>
      <c r="AH36" s="34">
        <v>15005</v>
      </c>
      <c r="AI36" s="34">
        <v>16554</v>
      </c>
      <c r="AJ36" s="34">
        <v>6755</v>
      </c>
      <c r="AK36" s="34">
        <v>7337</v>
      </c>
      <c r="AL36" s="34">
        <v>7457</v>
      </c>
      <c r="AM36" s="34">
        <v>7576</v>
      </c>
      <c r="AN36" s="34">
        <v>7543</v>
      </c>
      <c r="AO36" s="34">
        <v>7797</v>
      </c>
      <c r="AP36" s="34">
        <v>7880</v>
      </c>
      <c r="AQ36" s="7"/>
      <c r="AR36" s="67"/>
    </row>
    <row r="37" spans="1:44">
      <c r="A37" s="66" t="s">
        <v>38</v>
      </c>
      <c r="B37" s="38">
        <v>4812564000</v>
      </c>
      <c r="C37" s="15" t="s">
        <v>36</v>
      </c>
      <c r="D37" s="16">
        <v>7428</v>
      </c>
      <c r="E37" s="23">
        <v>418463</v>
      </c>
      <c r="F37" s="56">
        <f t="shared" si="2"/>
        <v>17750.673297280766</v>
      </c>
      <c r="G37" s="8">
        <v>182</v>
      </c>
      <c r="H37" s="8">
        <v>3</v>
      </c>
      <c r="I37" s="8"/>
      <c r="J37" s="34">
        <v>4837</v>
      </c>
      <c r="K37" s="7">
        <v>0</v>
      </c>
      <c r="L37" s="42">
        <f t="shared" si="3"/>
        <v>0</v>
      </c>
      <c r="M37" s="7">
        <v>2794</v>
      </c>
      <c r="N37" s="7">
        <v>91</v>
      </c>
      <c r="O37" s="7">
        <v>2885</v>
      </c>
      <c r="P37" s="42">
        <f t="shared" si="4"/>
        <v>6894.2773913105821</v>
      </c>
      <c r="Q37" s="7">
        <f t="shared" si="8"/>
        <v>-2703</v>
      </c>
      <c r="R37" s="7"/>
      <c r="S37" s="34">
        <v>46554</v>
      </c>
      <c r="T37" s="34">
        <v>45824</v>
      </c>
      <c r="U37" s="34">
        <v>38157</v>
      </c>
      <c r="V37" s="34">
        <v>39605</v>
      </c>
      <c r="W37" s="34">
        <v>40496</v>
      </c>
      <c r="X37" s="34">
        <v>40991</v>
      </c>
      <c r="Y37" s="34">
        <v>40747</v>
      </c>
      <c r="Z37" s="34">
        <v>35349</v>
      </c>
      <c r="AA37" s="34">
        <v>35116</v>
      </c>
      <c r="AB37" s="34">
        <v>38288</v>
      </c>
      <c r="AC37" s="34">
        <v>38084</v>
      </c>
      <c r="AD37" s="34">
        <v>39960</v>
      </c>
      <c r="AE37" s="34">
        <v>38393</v>
      </c>
      <c r="AF37" s="34">
        <v>3546</v>
      </c>
      <c r="AG37" s="34">
        <v>11227</v>
      </c>
      <c r="AH37" s="34">
        <v>13532</v>
      </c>
      <c r="AI37" s="34">
        <v>10085</v>
      </c>
      <c r="AJ37" s="34">
        <v>4348</v>
      </c>
      <c r="AK37" s="34">
        <v>5793</v>
      </c>
      <c r="AL37" s="34">
        <v>5834</v>
      </c>
      <c r="AM37" s="34">
        <v>5872</v>
      </c>
      <c r="AN37" s="34">
        <v>5609</v>
      </c>
      <c r="AO37" s="34">
        <v>5769</v>
      </c>
      <c r="AP37" s="34">
        <v>5171</v>
      </c>
      <c r="AQ37" s="7"/>
      <c r="AR37" s="67"/>
    </row>
    <row r="38" spans="1:44">
      <c r="A38" s="66" t="s">
        <v>38</v>
      </c>
      <c r="B38" s="38">
        <v>4812565000</v>
      </c>
      <c r="C38" s="15" t="s">
        <v>37</v>
      </c>
      <c r="D38" s="16">
        <v>13609</v>
      </c>
      <c r="E38" s="23">
        <v>1261386</v>
      </c>
      <c r="F38" s="56">
        <f t="shared" si="2"/>
        <v>10788.925832378036</v>
      </c>
      <c r="G38" s="8">
        <v>1265</v>
      </c>
      <c r="H38" s="8">
        <v>5</v>
      </c>
      <c r="I38" s="8"/>
      <c r="J38" s="34">
        <v>0</v>
      </c>
      <c r="K38" s="7">
        <v>8</v>
      </c>
      <c r="L38" s="42">
        <f t="shared" si="3"/>
        <v>6.3422298963203971</v>
      </c>
      <c r="M38" s="7">
        <v>5158</v>
      </c>
      <c r="N38" s="7">
        <v>244</v>
      </c>
      <c r="O38" s="7">
        <v>5402</v>
      </c>
      <c r="P38" s="42">
        <f t="shared" si="4"/>
        <v>4282.5907374903481</v>
      </c>
      <c r="Q38" s="7">
        <f t="shared" si="8"/>
        <v>-4137</v>
      </c>
      <c r="R38" s="7"/>
      <c r="S38" s="34">
        <v>88418</v>
      </c>
      <c r="T38" s="34">
        <v>82990</v>
      </c>
      <c r="U38" s="34">
        <v>69263</v>
      </c>
      <c r="V38" s="34">
        <v>75559</v>
      </c>
      <c r="W38" s="34">
        <v>74769</v>
      </c>
      <c r="X38" s="34">
        <v>73219</v>
      </c>
      <c r="Y38" s="34">
        <v>78927</v>
      </c>
      <c r="Z38" s="34">
        <v>68203</v>
      </c>
      <c r="AA38" s="34">
        <v>68417</v>
      </c>
      <c r="AB38" s="34">
        <v>75366</v>
      </c>
      <c r="AC38" s="34">
        <v>65756</v>
      </c>
      <c r="AD38" s="34">
        <v>79231</v>
      </c>
      <c r="AE38" s="34">
        <v>68028</v>
      </c>
      <c r="AF38" s="34">
        <v>5100</v>
      </c>
      <c r="AG38" s="34">
        <v>17753</v>
      </c>
      <c r="AH38" s="34">
        <v>25616</v>
      </c>
      <c r="AI38" s="34">
        <v>19523</v>
      </c>
      <c r="AJ38" s="34">
        <v>8312</v>
      </c>
      <c r="AK38" s="34">
        <v>9326</v>
      </c>
      <c r="AL38" s="34">
        <v>9882</v>
      </c>
      <c r="AM38" s="34">
        <v>9904</v>
      </c>
      <c r="AN38" s="34">
        <v>9857</v>
      </c>
      <c r="AO38" s="34">
        <v>10481</v>
      </c>
      <c r="AP38" s="34">
        <v>10320</v>
      </c>
      <c r="AQ38" s="7"/>
      <c r="AR38" s="67"/>
    </row>
    <row r="39" spans="1:44" s="3" customFormat="1">
      <c r="A39" s="72" t="s">
        <v>106</v>
      </c>
      <c r="B39" s="19">
        <v>4812700000</v>
      </c>
      <c r="C39" s="20" t="s">
        <v>101</v>
      </c>
      <c r="D39" s="21">
        <v>198124</v>
      </c>
      <c r="E39" s="24">
        <v>90585344</v>
      </c>
      <c r="F39" s="58">
        <f t="shared" si="2"/>
        <v>2187.1529239873507</v>
      </c>
      <c r="G39" s="14">
        <v>42033</v>
      </c>
      <c r="H39" s="14">
        <v>63</v>
      </c>
      <c r="I39" s="14"/>
      <c r="J39" s="14">
        <f>SUM(J40:J51)</f>
        <v>58409</v>
      </c>
      <c r="K39" s="13">
        <v>87</v>
      </c>
      <c r="L39" s="61">
        <f t="shared" si="3"/>
        <v>0.96042026401091996</v>
      </c>
      <c r="M39" s="13">
        <v>93498</v>
      </c>
      <c r="N39" s="13">
        <v>5238</v>
      </c>
      <c r="O39" s="13">
        <v>98736</v>
      </c>
      <c r="P39" s="61">
        <f t="shared" si="4"/>
        <v>1089.9776458319793</v>
      </c>
      <c r="Q39" s="13">
        <f t="shared" si="8"/>
        <v>-56703</v>
      </c>
      <c r="R39" s="13"/>
      <c r="S39" s="13">
        <f>SUM(S40:S51)</f>
        <v>313244</v>
      </c>
      <c r="T39" s="13">
        <f t="shared" ref="T39:AP39" si="9">SUM(T40:T51)</f>
        <v>306178</v>
      </c>
      <c r="U39" s="13">
        <f t="shared" si="9"/>
        <v>281080</v>
      </c>
      <c r="V39" s="13">
        <f t="shared" si="9"/>
        <v>301740</v>
      </c>
      <c r="W39" s="13">
        <f t="shared" si="9"/>
        <v>298134</v>
      </c>
      <c r="X39" s="13">
        <f t="shared" si="9"/>
        <v>296931</v>
      </c>
      <c r="Y39" s="13">
        <f t="shared" si="9"/>
        <v>272492</v>
      </c>
      <c r="Z39" s="13">
        <f t="shared" si="9"/>
        <v>249121</v>
      </c>
      <c r="AA39" s="13">
        <f t="shared" si="9"/>
        <v>279437</v>
      </c>
      <c r="AB39" s="13">
        <f t="shared" si="9"/>
        <v>271391</v>
      </c>
      <c r="AC39" s="13">
        <f t="shared" si="9"/>
        <v>277492</v>
      </c>
      <c r="AD39" s="13">
        <f t="shared" si="9"/>
        <v>302659</v>
      </c>
      <c r="AE39" s="13">
        <f t="shared" si="9"/>
        <v>278931</v>
      </c>
      <c r="AF39" s="13">
        <f t="shared" si="9"/>
        <v>21715</v>
      </c>
      <c r="AG39" s="13">
        <f t="shared" si="9"/>
        <v>77593</v>
      </c>
      <c r="AH39" s="13">
        <f t="shared" si="9"/>
        <v>99027</v>
      </c>
      <c r="AI39" s="13">
        <f t="shared" si="9"/>
        <v>80524</v>
      </c>
      <c r="AJ39" s="13">
        <f t="shared" si="9"/>
        <v>35259</v>
      </c>
      <c r="AK39" s="13">
        <f t="shared" si="9"/>
        <v>40490</v>
      </c>
      <c r="AL39" s="13">
        <f t="shared" si="9"/>
        <v>40129</v>
      </c>
      <c r="AM39" s="13">
        <f t="shared" si="9"/>
        <v>40743</v>
      </c>
      <c r="AN39" s="13">
        <f t="shared" si="9"/>
        <v>39898</v>
      </c>
      <c r="AO39" s="13">
        <f t="shared" si="9"/>
        <v>41926</v>
      </c>
      <c r="AP39" s="13">
        <f t="shared" si="9"/>
        <v>40502</v>
      </c>
      <c r="AQ39" s="13">
        <v>230647</v>
      </c>
      <c r="AR39" s="73"/>
    </row>
    <row r="40" spans="1:44">
      <c r="A40" s="66" t="s">
        <v>39</v>
      </c>
      <c r="B40" s="38">
        <v>4812725000</v>
      </c>
      <c r="C40" s="15" t="s">
        <v>40</v>
      </c>
      <c r="D40" s="16">
        <v>68585</v>
      </c>
      <c r="E40" s="23">
        <v>55842174</v>
      </c>
      <c r="F40" s="56">
        <f t="shared" si="2"/>
        <v>1228.1935871622763</v>
      </c>
      <c r="G40" s="8">
        <v>29039</v>
      </c>
      <c r="H40" s="8">
        <v>37</v>
      </c>
      <c r="I40" s="8"/>
      <c r="J40" s="34">
        <v>23191</v>
      </c>
      <c r="K40" s="7">
        <v>11</v>
      </c>
      <c r="L40" s="42">
        <f t="shared" si="3"/>
        <v>0.1969837349097476</v>
      </c>
      <c r="M40" s="7">
        <v>31507</v>
      </c>
      <c r="N40" s="7">
        <v>1747</v>
      </c>
      <c r="O40" s="7">
        <v>33254</v>
      </c>
      <c r="P40" s="42">
        <f t="shared" si="4"/>
        <v>595.49973824443157</v>
      </c>
      <c r="Q40" s="7">
        <f t="shared" si="8"/>
        <v>-4215</v>
      </c>
      <c r="R40" s="7"/>
      <c r="S40" s="38">
        <v>58136</v>
      </c>
      <c r="T40" s="38">
        <v>58463</v>
      </c>
      <c r="U40" s="38">
        <v>52575</v>
      </c>
      <c r="V40" s="38">
        <v>55109</v>
      </c>
      <c r="W40" s="38">
        <v>54140</v>
      </c>
      <c r="X40" s="38">
        <v>54483</v>
      </c>
      <c r="Y40" s="38">
        <v>51210</v>
      </c>
      <c r="Z40" s="38">
        <v>46529</v>
      </c>
      <c r="AA40" s="38">
        <v>51906</v>
      </c>
      <c r="AB40" s="38">
        <v>50358</v>
      </c>
      <c r="AC40" s="38">
        <v>46011</v>
      </c>
      <c r="AD40" s="38">
        <v>49415</v>
      </c>
      <c r="AE40" s="38">
        <v>49467</v>
      </c>
      <c r="AF40" s="38">
        <v>3490</v>
      </c>
      <c r="AG40" s="38">
        <v>12150</v>
      </c>
      <c r="AH40" s="38">
        <v>17587</v>
      </c>
      <c r="AI40" s="38">
        <v>16222</v>
      </c>
      <c r="AJ40" s="38">
        <v>6306</v>
      </c>
      <c r="AK40" s="38">
        <v>6933</v>
      </c>
      <c r="AL40" s="38">
        <v>7079</v>
      </c>
      <c r="AM40" s="38">
        <v>7219</v>
      </c>
      <c r="AN40" s="38">
        <v>7133</v>
      </c>
      <c r="AO40" s="38">
        <v>7510</v>
      </c>
      <c r="AP40" s="38">
        <v>7287</v>
      </c>
      <c r="AQ40" s="7">
        <v>56590</v>
      </c>
      <c r="AR40" s="67"/>
    </row>
    <row r="41" spans="1:44">
      <c r="A41" s="66" t="s">
        <v>39</v>
      </c>
      <c r="B41" s="38">
        <v>4812751000</v>
      </c>
      <c r="C41" s="15" t="s">
        <v>41</v>
      </c>
      <c r="D41" s="16">
        <v>11463</v>
      </c>
      <c r="E41" s="23">
        <v>730355</v>
      </c>
      <c r="F41" s="56">
        <f t="shared" si="2"/>
        <v>15695.10717390858</v>
      </c>
      <c r="G41" s="8">
        <v>1488</v>
      </c>
      <c r="H41" s="8">
        <v>4</v>
      </c>
      <c r="I41" s="8"/>
      <c r="J41" s="34">
        <v>5135</v>
      </c>
      <c r="K41" s="7">
        <v>4</v>
      </c>
      <c r="L41" s="42">
        <f t="shared" si="3"/>
        <v>5.4767886849545775</v>
      </c>
      <c r="M41" s="7">
        <v>4322</v>
      </c>
      <c r="N41" s="7">
        <v>157</v>
      </c>
      <c r="O41" s="7">
        <v>4479</v>
      </c>
      <c r="P41" s="42">
        <f t="shared" si="4"/>
        <v>6132.6341299778878</v>
      </c>
      <c r="Q41" s="7">
        <f t="shared" si="8"/>
        <v>-2991</v>
      </c>
      <c r="R41" s="7"/>
      <c r="S41" s="38">
        <v>23616</v>
      </c>
      <c r="T41" s="38">
        <v>22187</v>
      </c>
      <c r="U41" s="38">
        <v>26492</v>
      </c>
      <c r="V41" s="38">
        <v>30334</v>
      </c>
      <c r="W41" s="38">
        <v>29671</v>
      </c>
      <c r="X41" s="38">
        <v>29319</v>
      </c>
      <c r="Y41" s="38">
        <v>21764</v>
      </c>
      <c r="Z41" s="38">
        <v>18308</v>
      </c>
      <c r="AA41" s="38">
        <v>19614</v>
      </c>
      <c r="AB41" s="38">
        <v>18112</v>
      </c>
      <c r="AC41" s="38">
        <v>16985</v>
      </c>
      <c r="AD41" s="38">
        <v>19081</v>
      </c>
      <c r="AE41" s="38">
        <v>16900</v>
      </c>
      <c r="AF41" s="38">
        <v>1251</v>
      </c>
      <c r="AG41" s="38">
        <v>4664</v>
      </c>
      <c r="AH41" s="38">
        <v>6034</v>
      </c>
      <c r="AI41" s="38">
        <v>4951</v>
      </c>
      <c r="AJ41" s="38">
        <v>2112</v>
      </c>
      <c r="AK41" s="38">
        <v>2603</v>
      </c>
      <c r="AL41" s="38">
        <v>2484</v>
      </c>
      <c r="AM41" s="38">
        <v>2501</v>
      </c>
      <c r="AN41" s="38">
        <v>2484</v>
      </c>
      <c r="AO41" s="38">
        <v>2434</v>
      </c>
      <c r="AP41" s="38">
        <v>2282</v>
      </c>
      <c r="AQ41" s="7">
        <v>5940</v>
      </c>
      <c r="AR41" s="67"/>
    </row>
    <row r="42" spans="1:44">
      <c r="A42" s="66" t="s">
        <v>39</v>
      </c>
      <c r="B42" s="38">
        <v>4812752000</v>
      </c>
      <c r="C42" s="15" t="s">
        <v>42</v>
      </c>
      <c r="D42" s="16">
        <v>8037</v>
      </c>
      <c r="E42" s="8">
        <v>3361638</v>
      </c>
      <c r="F42" s="56">
        <f t="shared" si="2"/>
        <v>2390.7987713132707</v>
      </c>
      <c r="G42" s="8">
        <v>1116</v>
      </c>
      <c r="H42" s="8">
        <v>3</v>
      </c>
      <c r="I42" s="8"/>
      <c r="J42" s="34">
        <v>0</v>
      </c>
      <c r="K42" s="7">
        <v>0</v>
      </c>
      <c r="L42" s="42">
        <f t="shared" si="3"/>
        <v>0</v>
      </c>
      <c r="M42" s="7">
        <v>3118</v>
      </c>
      <c r="N42" s="7">
        <v>110</v>
      </c>
      <c r="O42" s="7">
        <v>3228</v>
      </c>
      <c r="P42" s="42">
        <f t="shared" si="4"/>
        <v>960.24616570850287</v>
      </c>
      <c r="Q42" s="7">
        <f t="shared" si="8"/>
        <v>-2112</v>
      </c>
      <c r="R42" s="7"/>
      <c r="S42" s="38">
        <v>13269</v>
      </c>
      <c r="T42" s="38">
        <v>13185</v>
      </c>
      <c r="U42" s="38">
        <v>11275</v>
      </c>
      <c r="V42" s="38">
        <v>11913</v>
      </c>
      <c r="W42" s="38">
        <v>11706</v>
      </c>
      <c r="X42" s="38">
        <v>11938</v>
      </c>
      <c r="Y42" s="38">
        <v>11058</v>
      </c>
      <c r="Z42" s="38">
        <v>11378</v>
      </c>
      <c r="AA42" s="38">
        <v>12710</v>
      </c>
      <c r="AB42" s="38">
        <v>11500</v>
      </c>
      <c r="AC42" s="38">
        <v>10794</v>
      </c>
      <c r="AD42" s="38">
        <v>12274</v>
      </c>
      <c r="AE42" s="38">
        <v>12033</v>
      </c>
      <c r="AF42" s="38">
        <v>1035</v>
      </c>
      <c r="AG42" s="38">
        <v>3285</v>
      </c>
      <c r="AH42" s="38">
        <v>4163</v>
      </c>
      <c r="AI42" s="38">
        <v>3550</v>
      </c>
      <c r="AJ42" s="38">
        <v>1528</v>
      </c>
      <c r="AK42" s="38">
        <v>1793</v>
      </c>
      <c r="AL42" s="38">
        <v>1793</v>
      </c>
      <c r="AM42" s="38">
        <v>1757</v>
      </c>
      <c r="AN42" s="38">
        <v>1745</v>
      </c>
      <c r="AO42" s="38">
        <v>1745</v>
      </c>
      <c r="AP42" s="38">
        <v>1661</v>
      </c>
      <c r="AQ42" s="7">
        <v>18141</v>
      </c>
      <c r="AR42" s="67"/>
    </row>
    <row r="43" spans="1:44">
      <c r="A43" s="66" t="s">
        <v>39</v>
      </c>
      <c r="B43" s="38">
        <v>4812754500</v>
      </c>
      <c r="C43" s="15" t="s">
        <v>43</v>
      </c>
      <c r="D43" s="16">
        <v>14287</v>
      </c>
      <c r="E43" s="23">
        <v>1439364</v>
      </c>
      <c r="F43" s="56">
        <f t="shared" si="2"/>
        <v>9925.9117221217166</v>
      </c>
      <c r="G43" s="8">
        <v>1373</v>
      </c>
      <c r="H43" s="8">
        <v>1</v>
      </c>
      <c r="I43" s="8"/>
      <c r="J43" s="34">
        <v>5207</v>
      </c>
      <c r="K43" s="7">
        <v>26</v>
      </c>
      <c r="L43" s="42">
        <f t="shared" si="3"/>
        <v>18.063533616236061</v>
      </c>
      <c r="M43" s="7">
        <v>5422</v>
      </c>
      <c r="N43" s="7">
        <v>371</v>
      </c>
      <c r="O43" s="7">
        <v>5793</v>
      </c>
      <c r="P43" s="42">
        <f t="shared" si="4"/>
        <v>4024.6942399559807</v>
      </c>
      <c r="Q43" s="7">
        <f t="shared" si="8"/>
        <v>-4420</v>
      </c>
      <c r="R43" s="7"/>
      <c r="S43" s="38">
        <v>86501</v>
      </c>
      <c r="T43" s="38">
        <v>83392</v>
      </c>
      <c r="U43" s="38">
        <v>73609</v>
      </c>
      <c r="V43" s="38">
        <v>78088</v>
      </c>
      <c r="W43" s="38">
        <v>79855</v>
      </c>
      <c r="X43" s="38">
        <v>79421</v>
      </c>
      <c r="Y43" s="38">
        <v>72391</v>
      </c>
      <c r="Z43" s="38">
        <v>63661</v>
      </c>
      <c r="AA43" s="38">
        <v>70178</v>
      </c>
      <c r="AB43" s="38">
        <v>71618</v>
      </c>
      <c r="AC43" s="38">
        <v>77187</v>
      </c>
      <c r="AD43" s="38">
        <v>86175</v>
      </c>
      <c r="AE43" s="38">
        <v>75510</v>
      </c>
      <c r="AF43" s="38">
        <v>5002</v>
      </c>
      <c r="AG43" s="38">
        <v>21802</v>
      </c>
      <c r="AH43" s="38">
        <v>27348</v>
      </c>
      <c r="AI43" s="38">
        <v>21312</v>
      </c>
      <c r="AJ43" s="38">
        <v>9700</v>
      </c>
      <c r="AK43" s="38">
        <v>11093</v>
      </c>
      <c r="AL43" s="38">
        <v>10708</v>
      </c>
      <c r="AM43" s="38">
        <v>10818</v>
      </c>
      <c r="AN43" s="38">
        <v>10837</v>
      </c>
      <c r="AO43" s="38">
        <v>11359</v>
      </c>
      <c r="AP43" s="38">
        <v>10974</v>
      </c>
      <c r="AQ43" s="7">
        <v>30141</v>
      </c>
      <c r="AR43" s="67"/>
    </row>
    <row r="44" spans="1:44">
      <c r="A44" s="66" t="s">
        <v>39</v>
      </c>
      <c r="B44" s="38">
        <v>4812755000</v>
      </c>
      <c r="C44" s="15" t="s">
        <v>44</v>
      </c>
      <c r="D44" s="16">
        <v>6891</v>
      </c>
      <c r="E44" s="23">
        <v>9550576</v>
      </c>
      <c r="F44" s="56">
        <f t="shared" si="2"/>
        <v>721.52716234078446</v>
      </c>
      <c r="G44" s="8">
        <v>2396</v>
      </c>
      <c r="H44" s="8">
        <v>9</v>
      </c>
      <c r="I44" s="8"/>
      <c r="J44" s="34">
        <v>758</v>
      </c>
      <c r="K44" s="7">
        <v>0</v>
      </c>
      <c r="L44" s="42">
        <f t="shared" si="3"/>
        <v>0</v>
      </c>
      <c r="M44" s="7">
        <v>2977</v>
      </c>
      <c r="N44" s="7">
        <v>381</v>
      </c>
      <c r="O44" s="7">
        <v>3358</v>
      </c>
      <c r="P44" s="42">
        <f t="shared" si="4"/>
        <v>351.60183008857268</v>
      </c>
      <c r="Q44" s="7">
        <f t="shared" si="8"/>
        <v>-962</v>
      </c>
      <c r="R44" s="7"/>
      <c r="S44" s="38">
        <v>38901</v>
      </c>
      <c r="T44" s="38">
        <v>36460</v>
      </c>
      <c r="U44" s="38">
        <v>32557</v>
      </c>
      <c r="V44" s="38">
        <v>37076</v>
      </c>
      <c r="W44" s="38">
        <v>33511</v>
      </c>
      <c r="X44" s="38">
        <v>32369</v>
      </c>
      <c r="Y44" s="38">
        <v>27863</v>
      </c>
      <c r="Z44" s="38">
        <v>28262</v>
      </c>
      <c r="AA44" s="38">
        <v>34206</v>
      </c>
      <c r="AB44" s="38">
        <v>32477</v>
      </c>
      <c r="AC44" s="38">
        <v>30837</v>
      </c>
      <c r="AD44" s="38">
        <v>33040</v>
      </c>
      <c r="AE44" s="38">
        <v>30583</v>
      </c>
      <c r="AF44" s="38">
        <v>1896</v>
      </c>
      <c r="AG44" s="38">
        <v>9389</v>
      </c>
      <c r="AH44" s="39">
        <v>11193</v>
      </c>
      <c r="AI44" s="39">
        <v>8104</v>
      </c>
      <c r="AJ44" s="38">
        <v>3884</v>
      </c>
      <c r="AK44" s="38">
        <v>4281</v>
      </c>
      <c r="AL44" s="38">
        <v>4343</v>
      </c>
      <c r="AM44" s="38">
        <v>4465</v>
      </c>
      <c r="AN44" s="38">
        <v>4312</v>
      </c>
      <c r="AO44" s="38">
        <v>4679</v>
      </c>
      <c r="AP44" s="38">
        <v>4618</v>
      </c>
      <c r="AQ44" s="7">
        <v>2861</v>
      </c>
      <c r="AR44" s="67"/>
    </row>
    <row r="45" spans="1:44">
      <c r="A45" s="66" t="s">
        <v>39</v>
      </c>
      <c r="B45" s="38">
        <v>4812756000</v>
      </c>
      <c r="C45" s="15" t="s">
        <v>45</v>
      </c>
      <c r="D45" s="16">
        <v>12110</v>
      </c>
      <c r="E45" s="8">
        <v>1084151</v>
      </c>
      <c r="F45" s="56">
        <f t="shared" si="2"/>
        <v>11170.030742950015</v>
      </c>
      <c r="G45" s="8">
        <v>0</v>
      </c>
      <c r="H45" s="8">
        <v>0</v>
      </c>
      <c r="I45" s="8"/>
      <c r="J45" s="34">
        <v>18951</v>
      </c>
      <c r="K45" s="7">
        <v>0</v>
      </c>
      <c r="L45" s="42">
        <f t="shared" si="3"/>
        <v>0</v>
      </c>
      <c r="M45" s="7">
        <v>4694</v>
      </c>
      <c r="N45" s="7">
        <v>451</v>
      </c>
      <c r="O45" s="7">
        <v>5145</v>
      </c>
      <c r="P45" s="42">
        <f t="shared" si="4"/>
        <v>4745.6488994614228</v>
      </c>
      <c r="Q45" s="7">
        <f t="shared" si="8"/>
        <v>-5145</v>
      </c>
      <c r="R45" s="7"/>
      <c r="S45" s="38">
        <v>10582</v>
      </c>
      <c r="T45" s="38">
        <v>10009</v>
      </c>
      <c r="U45" s="38">
        <v>8673</v>
      </c>
      <c r="V45" s="38">
        <v>8890</v>
      </c>
      <c r="W45" s="38">
        <v>9332</v>
      </c>
      <c r="X45" s="38">
        <v>8931</v>
      </c>
      <c r="Y45" s="38">
        <v>8266</v>
      </c>
      <c r="Z45" s="38">
        <v>7539</v>
      </c>
      <c r="AA45" s="38">
        <v>7920</v>
      </c>
      <c r="AB45" s="38">
        <v>7717</v>
      </c>
      <c r="AC45" s="38">
        <v>12052</v>
      </c>
      <c r="AD45" s="38">
        <v>13181</v>
      </c>
      <c r="AE45" s="38">
        <v>12838</v>
      </c>
      <c r="AF45" s="38">
        <v>1913</v>
      </c>
      <c r="AG45" s="38">
        <v>3171</v>
      </c>
      <c r="AH45" s="38">
        <v>3966</v>
      </c>
      <c r="AI45" s="38">
        <v>3787</v>
      </c>
      <c r="AJ45" s="38">
        <v>1682</v>
      </c>
      <c r="AK45" s="38">
        <v>1862</v>
      </c>
      <c r="AL45" s="38">
        <v>1849</v>
      </c>
      <c r="AM45" s="38">
        <v>1887</v>
      </c>
      <c r="AN45" s="38">
        <v>1849</v>
      </c>
      <c r="AO45" s="38">
        <v>1874</v>
      </c>
      <c r="AP45" s="38">
        <v>1836</v>
      </c>
      <c r="AQ45" s="7">
        <v>1839</v>
      </c>
      <c r="AR45" s="67"/>
    </row>
    <row r="46" spans="1:44">
      <c r="A46" s="66" t="s">
        <v>39</v>
      </c>
      <c r="B46" s="38">
        <v>4812757000</v>
      </c>
      <c r="C46" s="15" t="s">
        <v>46</v>
      </c>
      <c r="D46" s="16">
        <v>33477</v>
      </c>
      <c r="E46" s="8">
        <v>2061080</v>
      </c>
      <c r="F46" s="56">
        <f t="shared" si="2"/>
        <v>16242.45541172589</v>
      </c>
      <c r="G46" s="8">
        <v>5723</v>
      </c>
      <c r="H46" s="8">
        <v>3</v>
      </c>
      <c r="I46" s="8"/>
      <c r="J46" s="34">
        <v>2919</v>
      </c>
      <c r="K46" s="7">
        <v>15</v>
      </c>
      <c r="L46" s="42">
        <f t="shared" si="3"/>
        <v>7.2777378849923338</v>
      </c>
      <c r="M46" s="7">
        <v>15510</v>
      </c>
      <c r="N46" s="7">
        <v>677</v>
      </c>
      <c r="O46" s="7">
        <v>16187</v>
      </c>
      <c r="P46" s="42">
        <f t="shared" si="4"/>
        <v>7853.6495429580609</v>
      </c>
      <c r="Q46" s="7">
        <f t="shared" si="8"/>
        <v>-10464</v>
      </c>
      <c r="R46" s="7"/>
      <c r="S46" s="38">
        <v>12585</v>
      </c>
      <c r="T46" s="38">
        <v>12447</v>
      </c>
      <c r="U46" s="38">
        <v>10635</v>
      </c>
      <c r="V46" s="38">
        <v>10898</v>
      </c>
      <c r="W46" s="38">
        <v>11020</v>
      </c>
      <c r="X46" s="38">
        <v>10289</v>
      </c>
      <c r="Y46" s="38">
        <v>12922</v>
      </c>
      <c r="Z46" s="38">
        <v>12481</v>
      </c>
      <c r="AA46" s="38">
        <v>15135</v>
      </c>
      <c r="AB46" s="38">
        <v>14555</v>
      </c>
      <c r="AC46" s="38">
        <v>14182</v>
      </c>
      <c r="AD46" s="38">
        <v>16119</v>
      </c>
      <c r="AE46" s="38">
        <v>13921</v>
      </c>
      <c r="AF46" s="38">
        <v>988</v>
      </c>
      <c r="AG46" s="38">
        <v>3334</v>
      </c>
      <c r="AH46" s="38">
        <v>5161</v>
      </c>
      <c r="AI46" s="38">
        <v>4438</v>
      </c>
      <c r="AJ46" s="38">
        <v>1702</v>
      </c>
      <c r="AK46" s="38">
        <v>1994</v>
      </c>
      <c r="AL46" s="38">
        <v>2009</v>
      </c>
      <c r="AM46" s="38">
        <v>2035</v>
      </c>
      <c r="AN46" s="38">
        <v>1984</v>
      </c>
      <c r="AO46" s="38">
        <v>2083</v>
      </c>
      <c r="AP46" s="38">
        <v>2113</v>
      </c>
      <c r="AQ46" s="7">
        <v>49652</v>
      </c>
      <c r="AR46" s="67"/>
    </row>
    <row r="47" spans="1:44">
      <c r="A47" s="66" t="s">
        <v>39</v>
      </c>
      <c r="B47" s="38">
        <v>4812758000</v>
      </c>
      <c r="C47" s="15" t="s">
        <v>47</v>
      </c>
      <c r="D47" s="16">
        <v>9940</v>
      </c>
      <c r="E47" s="8">
        <v>5780886</v>
      </c>
      <c r="F47" s="56">
        <f t="shared" si="2"/>
        <v>1719.459612246289</v>
      </c>
      <c r="G47" s="8">
        <v>476</v>
      </c>
      <c r="H47" s="8">
        <v>4</v>
      </c>
      <c r="I47" s="8"/>
      <c r="J47" s="34">
        <v>0</v>
      </c>
      <c r="K47" s="7">
        <v>7</v>
      </c>
      <c r="L47" s="42">
        <f t="shared" si="3"/>
        <v>1.2108870508776683</v>
      </c>
      <c r="M47" s="7">
        <v>3897</v>
      </c>
      <c r="N47" s="7">
        <v>208</v>
      </c>
      <c r="O47" s="7">
        <v>4105</v>
      </c>
      <c r="P47" s="42">
        <f t="shared" si="4"/>
        <v>710.09876340754693</v>
      </c>
      <c r="Q47" s="7">
        <f t="shared" si="8"/>
        <v>-3629</v>
      </c>
      <c r="R47" s="7"/>
      <c r="S47" s="38">
        <v>18932</v>
      </c>
      <c r="T47" s="38">
        <v>19230</v>
      </c>
      <c r="U47" s="38">
        <v>19379</v>
      </c>
      <c r="V47" s="38">
        <v>20762</v>
      </c>
      <c r="W47" s="38">
        <v>21351</v>
      </c>
      <c r="X47" s="38">
        <v>21801</v>
      </c>
      <c r="Y47" s="38">
        <v>19068</v>
      </c>
      <c r="Z47" s="38">
        <v>18490</v>
      </c>
      <c r="AA47" s="38">
        <v>20385</v>
      </c>
      <c r="AB47" s="38">
        <v>18099</v>
      </c>
      <c r="AC47" s="38">
        <v>23899</v>
      </c>
      <c r="AD47" s="38">
        <v>25119</v>
      </c>
      <c r="AE47" s="38">
        <v>22893</v>
      </c>
      <c r="AF47" s="38">
        <v>3068</v>
      </c>
      <c r="AG47" s="38">
        <v>6318</v>
      </c>
      <c r="AH47" s="38">
        <v>7280</v>
      </c>
      <c r="AI47" s="38">
        <v>6226</v>
      </c>
      <c r="AJ47" s="38">
        <v>3068</v>
      </c>
      <c r="AK47" s="38">
        <v>3319</v>
      </c>
      <c r="AL47" s="38">
        <v>3296</v>
      </c>
      <c r="AM47" s="38">
        <v>3296</v>
      </c>
      <c r="AN47" s="38">
        <v>3159</v>
      </c>
      <c r="AO47" s="38">
        <v>3457</v>
      </c>
      <c r="AP47" s="38">
        <v>3319</v>
      </c>
      <c r="AQ47" s="7">
        <v>14798</v>
      </c>
      <c r="AR47" s="67"/>
    </row>
    <row r="48" spans="1:44">
      <c r="A48" s="66" t="s">
        <v>39</v>
      </c>
      <c r="B48" s="38">
        <v>4812759000</v>
      </c>
      <c r="C48" s="15" t="s">
        <v>48</v>
      </c>
      <c r="D48" s="16">
        <v>8645</v>
      </c>
      <c r="E48" s="8">
        <v>1930295</v>
      </c>
      <c r="F48" s="56">
        <f t="shared" si="2"/>
        <v>4478.5900600685391</v>
      </c>
      <c r="G48" s="8">
        <v>38</v>
      </c>
      <c r="H48" s="8">
        <v>1</v>
      </c>
      <c r="I48" s="8"/>
      <c r="J48" s="34">
        <v>0</v>
      </c>
      <c r="K48" s="7">
        <v>17</v>
      </c>
      <c r="L48" s="42">
        <f t="shared" si="3"/>
        <v>8.8069440163291102</v>
      </c>
      <c r="M48" s="7">
        <v>2943</v>
      </c>
      <c r="N48" s="7">
        <v>265</v>
      </c>
      <c r="O48" s="7">
        <v>3208</v>
      </c>
      <c r="P48" s="42">
        <f t="shared" si="4"/>
        <v>1661.9221414343403</v>
      </c>
      <c r="Q48" s="7">
        <f t="shared" si="8"/>
        <v>-3170</v>
      </c>
      <c r="R48" s="7"/>
      <c r="S48" s="38">
        <v>16282</v>
      </c>
      <c r="T48" s="38">
        <v>16203</v>
      </c>
      <c r="U48" s="38">
        <v>14496</v>
      </c>
      <c r="V48" s="38">
        <v>14619</v>
      </c>
      <c r="W48" s="38">
        <v>14735</v>
      </c>
      <c r="X48" s="38">
        <v>14642</v>
      </c>
      <c r="Y48" s="38">
        <v>15334</v>
      </c>
      <c r="Z48" s="38">
        <v>13429</v>
      </c>
      <c r="AA48" s="38">
        <v>15439</v>
      </c>
      <c r="AB48" s="38">
        <v>15029</v>
      </c>
      <c r="AC48" s="38">
        <v>15616</v>
      </c>
      <c r="AD48" s="38">
        <v>16281</v>
      </c>
      <c r="AE48" s="38">
        <v>15515</v>
      </c>
      <c r="AF48" s="38">
        <v>1226</v>
      </c>
      <c r="AG48" s="38">
        <v>3972</v>
      </c>
      <c r="AH48" s="38">
        <v>5585</v>
      </c>
      <c r="AI48" s="38">
        <v>4732</v>
      </c>
      <c r="AJ48" s="38">
        <v>1831</v>
      </c>
      <c r="AK48" s="38">
        <v>2281</v>
      </c>
      <c r="AL48" s="38">
        <v>2265</v>
      </c>
      <c r="AM48" s="38">
        <v>2343</v>
      </c>
      <c r="AN48" s="38">
        <v>2219</v>
      </c>
      <c r="AO48" s="38">
        <v>2343</v>
      </c>
      <c r="AP48" s="38">
        <v>2250</v>
      </c>
      <c r="AQ48" s="7">
        <v>43568</v>
      </c>
      <c r="AR48" s="67"/>
    </row>
    <row r="49" spans="1:44">
      <c r="A49" s="66" t="s">
        <v>39</v>
      </c>
      <c r="B49" s="38">
        <v>4812760000</v>
      </c>
      <c r="C49" s="15" t="s">
        <v>49</v>
      </c>
      <c r="D49" s="16">
        <v>9966</v>
      </c>
      <c r="E49" s="8">
        <v>2384046</v>
      </c>
      <c r="F49" s="56">
        <f t="shared" si="2"/>
        <v>4180.2884675882933</v>
      </c>
      <c r="G49" s="8">
        <v>0</v>
      </c>
      <c r="H49" s="8">
        <v>0</v>
      </c>
      <c r="I49" s="8"/>
      <c r="J49" s="34">
        <v>2248</v>
      </c>
      <c r="K49" s="7">
        <v>4</v>
      </c>
      <c r="L49" s="42">
        <f t="shared" si="3"/>
        <v>1.6778199749501477</v>
      </c>
      <c r="M49" s="7">
        <v>3921</v>
      </c>
      <c r="N49" s="7">
        <v>158</v>
      </c>
      <c r="O49" s="7">
        <v>4079</v>
      </c>
      <c r="P49" s="42">
        <f t="shared" si="4"/>
        <v>1710.9569194554131</v>
      </c>
      <c r="Q49" s="7">
        <f t="shared" si="8"/>
        <v>-4079</v>
      </c>
      <c r="R49" s="7"/>
      <c r="S49" s="38">
        <v>179</v>
      </c>
      <c r="T49" s="38">
        <v>211</v>
      </c>
      <c r="U49" s="38">
        <v>198</v>
      </c>
      <c r="V49" s="38">
        <v>228</v>
      </c>
      <c r="W49" s="38">
        <v>200</v>
      </c>
      <c r="X49" s="38">
        <v>218</v>
      </c>
      <c r="Y49" s="38">
        <v>318</v>
      </c>
      <c r="Z49" s="38">
        <v>248</v>
      </c>
      <c r="AA49" s="38">
        <v>271</v>
      </c>
      <c r="AB49" s="38">
        <v>279</v>
      </c>
      <c r="AC49" s="38">
        <v>291</v>
      </c>
      <c r="AD49" s="38">
        <v>317</v>
      </c>
      <c r="AE49" s="38">
        <v>292</v>
      </c>
      <c r="AF49" s="38">
        <v>16</v>
      </c>
      <c r="AG49" s="38">
        <v>75</v>
      </c>
      <c r="AH49" s="38">
        <v>106</v>
      </c>
      <c r="AI49" s="38">
        <v>94</v>
      </c>
      <c r="AJ49" s="38">
        <v>36</v>
      </c>
      <c r="AK49" s="38">
        <v>43</v>
      </c>
      <c r="AL49" s="38">
        <v>42</v>
      </c>
      <c r="AM49" s="38">
        <v>45</v>
      </c>
      <c r="AN49" s="38">
        <v>42</v>
      </c>
      <c r="AO49" s="38">
        <v>46</v>
      </c>
      <c r="AP49" s="38">
        <v>37</v>
      </c>
      <c r="AQ49" s="7">
        <v>1273</v>
      </c>
      <c r="AR49" s="67"/>
    </row>
    <row r="50" spans="1:44">
      <c r="A50" s="66" t="s">
        <v>39</v>
      </c>
      <c r="B50" s="38">
        <v>4812761000</v>
      </c>
      <c r="C50" s="15" t="s">
        <v>50</v>
      </c>
      <c r="D50" s="16">
        <v>10385</v>
      </c>
      <c r="E50" s="8">
        <v>741258</v>
      </c>
      <c r="F50" s="56">
        <f t="shared" si="2"/>
        <v>14009.966840155519</v>
      </c>
      <c r="G50" s="8">
        <v>0</v>
      </c>
      <c r="H50" s="8">
        <v>0</v>
      </c>
      <c r="I50" s="8"/>
      <c r="J50" s="34">
        <v>0</v>
      </c>
      <c r="K50" s="7">
        <v>0</v>
      </c>
      <c r="L50" s="42">
        <f t="shared" si="3"/>
        <v>0</v>
      </c>
      <c r="M50" s="7">
        <v>4193</v>
      </c>
      <c r="N50" s="7">
        <v>118</v>
      </c>
      <c r="O50" s="7">
        <v>4311</v>
      </c>
      <c r="P50" s="42">
        <f t="shared" si="4"/>
        <v>5815.7888346567597</v>
      </c>
      <c r="Q50" s="7">
        <f t="shared" si="8"/>
        <v>-4311</v>
      </c>
      <c r="R50" s="7"/>
      <c r="S50" s="38">
        <v>15468</v>
      </c>
      <c r="T50" s="38">
        <v>15278</v>
      </c>
      <c r="U50" s="38">
        <v>14420</v>
      </c>
      <c r="V50" s="38">
        <v>15988</v>
      </c>
      <c r="W50" s="38">
        <v>14821</v>
      </c>
      <c r="X50" s="38">
        <v>15182</v>
      </c>
      <c r="Y50" s="38">
        <v>15044</v>
      </c>
      <c r="Z50" s="38">
        <v>12381</v>
      </c>
      <c r="AA50" s="38">
        <v>14377</v>
      </c>
      <c r="AB50" s="38">
        <v>14583</v>
      </c>
      <c r="AC50" s="38">
        <v>14283</v>
      </c>
      <c r="AD50" s="38">
        <v>14922</v>
      </c>
      <c r="AE50" s="38">
        <v>13550</v>
      </c>
      <c r="AF50" s="38">
        <v>935</v>
      </c>
      <c r="AG50" s="38">
        <v>3956</v>
      </c>
      <c r="AH50" s="38">
        <v>4864</v>
      </c>
      <c r="AI50" s="38">
        <v>3807</v>
      </c>
      <c r="AJ50" s="38">
        <v>1883</v>
      </c>
      <c r="AK50" s="38">
        <v>1897</v>
      </c>
      <c r="AL50" s="38">
        <v>1870</v>
      </c>
      <c r="AM50" s="38">
        <v>1924</v>
      </c>
      <c r="AN50" s="38">
        <v>1897</v>
      </c>
      <c r="AO50" s="38">
        <v>2005</v>
      </c>
      <c r="AP50" s="38">
        <v>2073</v>
      </c>
      <c r="AQ50" s="7">
        <v>2715</v>
      </c>
      <c r="AR50" s="67"/>
    </row>
    <row r="51" spans="1:44">
      <c r="A51" s="66" t="s">
        <v>39</v>
      </c>
      <c r="B51" s="38">
        <v>4812762000</v>
      </c>
      <c r="C51" s="15" t="s">
        <v>51</v>
      </c>
      <c r="D51" s="16">
        <v>4338</v>
      </c>
      <c r="E51" s="8">
        <v>5679521</v>
      </c>
      <c r="F51" s="56">
        <f t="shared" si="2"/>
        <v>763.79680610389516</v>
      </c>
      <c r="G51" s="8">
        <v>384</v>
      </c>
      <c r="H51" s="8">
        <v>1</v>
      </c>
      <c r="I51" s="8"/>
      <c r="J51" s="34">
        <v>0</v>
      </c>
      <c r="K51" s="7">
        <v>3</v>
      </c>
      <c r="L51" s="42">
        <f t="shared" si="3"/>
        <v>0.52821355885469923</v>
      </c>
      <c r="M51" s="7">
        <v>10994</v>
      </c>
      <c r="N51" s="7">
        <v>595</v>
      </c>
      <c r="O51" s="7">
        <v>11589</v>
      </c>
      <c r="P51" s="42">
        <f t="shared" si="4"/>
        <v>2040.4889778557033</v>
      </c>
      <c r="Q51" s="7">
        <f t="shared" si="8"/>
        <v>-11205</v>
      </c>
      <c r="R51" s="7"/>
      <c r="S51" s="38">
        <v>18793</v>
      </c>
      <c r="T51" s="38">
        <v>19113</v>
      </c>
      <c r="U51" s="38">
        <v>16771</v>
      </c>
      <c r="V51" s="38">
        <v>17835</v>
      </c>
      <c r="W51" s="38">
        <v>17792</v>
      </c>
      <c r="X51" s="38">
        <v>18338</v>
      </c>
      <c r="Y51" s="38">
        <v>17254</v>
      </c>
      <c r="Z51" s="38">
        <v>16415</v>
      </c>
      <c r="AA51" s="38">
        <v>17296</v>
      </c>
      <c r="AB51" s="38">
        <v>17064</v>
      </c>
      <c r="AC51" s="38">
        <v>15355</v>
      </c>
      <c r="AD51" s="38">
        <v>16735</v>
      </c>
      <c r="AE51" s="38">
        <v>15429</v>
      </c>
      <c r="AF51" s="38">
        <v>895</v>
      </c>
      <c r="AG51" s="38">
        <v>5477</v>
      </c>
      <c r="AH51" s="38">
        <v>5740</v>
      </c>
      <c r="AI51" s="38">
        <v>3301</v>
      </c>
      <c r="AJ51" s="38">
        <v>1527</v>
      </c>
      <c r="AK51" s="38">
        <v>2391</v>
      </c>
      <c r="AL51" s="38">
        <v>2391</v>
      </c>
      <c r="AM51" s="38">
        <v>2453</v>
      </c>
      <c r="AN51" s="38">
        <v>2237</v>
      </c>
      <c r="AO51" s="38">
        <v>2391</v>
      </c>
      <c r="AP51" s="38">
        <v>2052</v>
      </c>
      <c r="AQ51" s="7">
        <v>3129</v>
      </c>
      <c r="AR51" s="67"/>
    </row>
    <row r="52" spans="1:44" s="3" customFormat="1">
      <c r="A52" s="72" t="s">
        <v>107</v>
      </c>
      <c r="B52" s="19">
        <v>4812900000</v>
      </c>
      <c r="C52" s="20" t="s">
        <v>108</v>
      </c>
      <c r="D52" s="21">
        <v>196923</v>
      </c>
      <c r="E52" s="14">
        <v>122916474</v>
      </c>
      <c r="F52" s="58">
        <f t="shared" si="2"/>
        <v>1602.0879349337665</v>
      </c>
      <c r="G52" s="14">
        <v>163650</v>
      </c>
      <c r="H52" s="14">
        <v>185</v>
      </c>
      <c r="I52" s="14"/>
      <c r="J52" s="14">
        <f>SUM(J53:J67)</f>
        <v>85320</v>
      </c>
      <c r="K52" s="13">
        <v>36</v>
      </c>
      <c r="L52" s="61">
        <f t="shared" si="3"/>
        <v>0.29288181501203819</v>
      </c>
      <c r="M52" s="13">
        <v>87888</v>
      </c>
      <c r="N52" s="13">
        <v>1663</v>
      </c>
      <c r="O52" s="13">
        <v>89551</v>
      </c>
      <c r="P52" s="61">
        <f t="shared" si="4"/>
        <v>728.5516504484176</v>
      </c>
      <c r="Q52" s="13">
        <f t="shared" si="8"/>
        <v>74099</v>
      </c>
      <c r="R52" s="13"/>
      <c r="S52" s="13">
        <f>SUM(S53:S67)</f>
        <v>256529</v>
      </c>
      <c r="T52" s="13">
        <f t="shared" ref="T52:AP52" si="10">SUM(T53:T67)</f>
        <v>258367</v>
      </c>
      <c r="U52" s="13">
        <f t="shared" si="10"/>
        <v>226581</v>
      </c>
      <c r="V52" s="13">
        <f t="shared" si="10"/>
        <v>238639</v>
      </c>
      <c r="W52" s="13">
        <f t="shared" si="10"/>
        <v>240035</v>
      </c>
      <c r="X52" s="13">
        <f t="shared" si="10"/>
        <v>242845</v>
      </c>
      <c r="Y52" s="13">
        <f t="shared" si="10"/>
        <v>233306</v>
      </c>
      <c r="Z52" s="13">
        <f t="shared" si="10"/>
        <v>211557</v>
      </c>
      <c r="AA52" s="13">
        <f t="shared" si="10"/>
        <v>232256</v>
      </c>
      <c r="AB52" s="13">
        <f t="shared" si="10"/>
        <v>245538</v>
      </c>
      <c r="AC52" s="13">
        <f t="shared" si="10"/>
        <v>300368</v>
      </c>
      <c r="AD52" s="13">
        <f t="shared" si="10"/>
        <v>307268</v>
      </c>
      <c r="AE52" s="13">
        <f t="shared" si="10"/>
        <v>300902</v>
      </c>
      <c r="AF52" s="13">
        <f t="shared" si="10"/>
        <v>34732</v>
      </c>
      <c r="AG52" s="13">
        <f t="shared" si="10"/>
        <v>80421</v>
      </c>
      <c r="AH52" s="13">
        <f t="shared" si="10"/>
        <v>101642</v>
      </c>
      <c r="AI52" s="13">
        <f t="shared" si="10"/>
        <v>84058</v>
      </c>
      <c r="AJ52" s="13">
        <f t="shared" si="10"/>
        <v>39744</v>
      </c>
      <c r="AK52" s="13">
        <f t="shared" si="10"/>
        <v>44088</v>
      </c>
      <c r="AL52" s="13">
        <f t="shared" si="10"/>
        <v>43716</v>
      </c>
      <c r="AM52" s="13">
        <f t="shared" si="10"/>
        <v>43817</v>
      </c>
      <c r="AN52" s="13">
        <f t="shared" si="10"/>
        <v>43676</v>
      </c>
      <c r="AO52" s="13">
        <f t="shared" si="10"/>
        <v>44197</v>
      </c>
      <c r="AP52" s="13">
        <f t="shared" si="10"/>
        <v>41676</v>
      </c>
      <c r="AQ52" s="13"/>
      <c r="AR52" s="73"/>
    </row>
    <row r="53" spans="1:44">
      <c r="A53" s="66" t="s">
        <v>66</v>
      </c>
      <c r="B53" s="38">
        <v>4812951000</v>
      </c>
      <c r="C53" s="15" t="s">
        <v>15</v>
      </c>
      <c r="D53" s="16">
        <v>8152</v>
      </c>
      <c r="E53" s="8">
        <v>12562288</v>
      </c>
      <c r="F53" s="56">
        <f t="shared" si="2"/>
        <v>648.92637392169331</v>
      </c>
      <c r="G53" s="8">
        <v>238</v>
      </c>
      <c r="H53" s="8">
        <v>1</v>
      </c>
      <c r="I53" s="8"/>
      <c r="J53" s="34">
        <v>4524</v>
      </c>
      <c r="K53" s="7">
        <v>0</v>
      </c>
      <c r="L53" s="42">
        <f t="shared" si="3"/>
        <v>0</v>
      </c>
      <c r="M53" s="7">
        <v>3635</v>
      </c>
      <c r="N53" s="7">
        <v>29</v>
      </c>
      <c r="O53" s="7">
        <v>3664</v>
      </c>
      <c r="P53" s="42">
        <f t="shared" si="4"/>
        <v>291.66661359777777</v>
      </c>
      <c r="Q53" s="7">
        <f t="shared" si="8"/>
        <v>-3426</v>
      </c>
      <c r="R53" s="7"/>
      <c r="S53" s="34">
        <v>7536</v>
      </c>
      <c r="T53" s="34">
        <v>7471</v>
      </c>
      <c r="U53" s="34">
        <v>6381</v>
      </c>
      <c r="V53" s="34">
        <v>6225</v>
      </c>
      <c r="W53" s="34">
        <v>6472</v>
      </c>
      <c r="X53" s="34">
        <v>6742</v>
      </c>
      <c r="Y53" s="34">
        <v>8313</v>
      </c>
      <c r="Z53" s="34">
        <v>6262</v>
      </c>
      <c r="AA53" s="34">
        <v>6344</v>
      </c>
      <c r="AB53" s="34">
        <v>6178</v>
      </c>
      <c r="AC53" s="34">
        <v>9669</v>
      </c>
      <c r="AD53" s="34">
        <v>7275</v>
      </c>
      <c r="AE53" s="34">
        <v>7264</v>
      </c>
      <c r="AF53" s="34">
        <v>413</v>
      </c>
      <c r="AG53" s="34">
        <v>2323</v>
      </c>
      <c r="AH53" s="34">
        <v>2773</v>
      </c>
      <c r="AI53" s="34">
        <v>1758</v>
      </c>
      <c r="AJ53" s="34">
        <v>725</v>
      </c>
      <c r="AK53" s="34">
        <v>1199</v>
      </c>
      <c r="AL53" s="34">
        <v>1215</v>
      </c>
      <c r="AM53" s="34">
        <v>1203</v>
      </c>
      <c r="AN53" s="34">
        <v>1077</v>
      </c>
      <c r="AO53" s="34">
        <v>1087</v>
      </c>
      <c r="AP53" s="34">
        <v>758</v>
      </c>
      <c r="AQ53" s="7"/>
      <c r="AR53" s="67"/>
    </row>
    <row r="54" spans="1:44">
      <c r="A54" s="66" t="s">
        <v>66</v>
      </c>
      <c r="B54" s="38">
        <v>4812952000</v>
      </c>
      <c r="C54" s="15" t="s">
        <v>52</v>
      </c>
      <c r="D54" s="16">
        <v>6249</v>
      </c>
      <c r="E54" s="8">
        <v>4369100</v>
      </c>
      <c r="F54" s="56">
        <f t="shared" si="2"/>
        <v>1430.2716806664989</v>
      </c>
      <c r="G54" s="8">
        <v>1778</v>
      </c>
      <c r="H54" s="8">
        <v>5</v>
      </c>
      <c r="I54" s="8"/>
      <c r="J54" s="34">
        <v>1007</v>
      </c>
      <c r="K54" s="7">
        <v>0</v>
      </c>
      <c r="L54" s="42">
        <f t="shared" si="3"/>
        <v>0</v>
      </c>
      <c r="M54" s="7">
        <v>2693</v>
      </c>
      <c r="N54" s="7">
        <v>141</v>
      </c>
      <c r="O54" s="7">
        <v>2834</v>
      </c>
      <c r="P54" s="42">
        <f t="shared" si="4"/>
        <v>648.64617426930033</v>
      </c>
      <c r="Q54" s="7">
        <f t="shared" si="8"/>
        <v>-1056</v>
      </c>
      <c r="R54" s="7"/>
      <c r="S54" s="34">
        <v>11285</v>
      </c>
      <c r="T54" s="34">
        <v>11367</v>
      </c>
      <c r="U54" s="34">
        <v>10084</v>
      </c>
      <c r="V54" s="34">
        <v>10866</v>
      </c>
      <c r="W54" s="34">
        <v>10525</v>
      </c>
      <c r="X54" s="34">
        <v>10139</v>
      </c>
      <c r="Y54" s="34">
        <v>12588</v>
      </c>
      <c r="Z54" s="34">
        <v>11138</v>
      </c>
      <c r="AA54" s="34">
        <v>12567</v>
      </c>
      <c r="AB54" s="34">
        <v>11038</v>
      </c>
      <c r="AC54" s="34">
        <v>8745</v>
      </c>
      <c r="AD54" s="34">
        <v>10046</v>
      </c>
      <c r="AE54" s="34">
        <v>10784</v>
      </c>
      <c r="AF54" s="34">
        <v>1044</v>
      </c>
      <c r="AG54" s="34">
        <v>2584</v>
      </c>
      <c r="AH54" s="34">
        <v>3734</v>
      </c>
      <c r="AI54" s="34">
        <v>3333</v>
      </c>
      <c r="AJ54" s="34">
        <v>1532</v>
      </c>
      <c r="AK54" s="34">
        <v>1570</v>
      </c>
      <c r="AL54" s="34">
        <v>1511</v>
      </c>
      <c r="AM54" s="34">
        <v>1503</v>
      </c>
      <c r="AN54" s="34">
        <v>1568</v>
      </c>
      <c r="AO54" s="34">
        <v>1560</v>
      </c>
      <c r="AP54" s="34">
        <v>1528</v>
      </c>
      <c r="AQ54" s="7"/>
      <c r="AR54" s="67"/>
    </row>
    <row r="55" spans="1:44">
      <c r="A55" s="66" t="s">
        <v>66</v>
      </c>
      <c r="B55" s="38">
        <v>4812953000</v>
      </c>
      <c r="C55" s="15" t="s">
        <v>53</v>
      </c>
      <c r="D55" s="16">
        <v>3789</v>
      </c>
      <c r="E55" s="8">
        <v>1198884</v>
      </c>
      <c r="F55" s="56">
        <f t="shared" si="2"/>
        <v>3160.4392084638716</v>
      </c>
      <c r="G55" s="8">
        <v>9555</v>
      </c>
      <c r="H55" s="8">
        <v>10</v>
      </c>
      <c r="I55" s="8"/>
      <c r="J55" s="34">
        <v>673</v>
      </c>
      <c r="K55" s="7">
        <v>3</v>
      </c>
      <c r="L55" s="42">
        <f t="shared" si="3"/>
        <v>2.5023271642627649</v>
      </c>
      <c r="M55" s="7">
        <v>1445</v>
      </c>
      <c r="N55" s="7">
        <v>21</v>
      </c>
      <c r="O55" s="7">
        <v>1466</v>
      </c>
      <c r="P55" s="42">
        <f t="shared" si="4"/>
        <v>1222.8038742697377</v>
      </c>
      <c r="Q55" s="7">
        <f t="shared" si="8"/>
        <v>8089</v>
      </c>
      <c r="R55" s="7"/>
      <c r="S55" s="34">
        <v>18807</v>
      </c>
      <c r="T55" s="34">
        <v>18714</v>
      </c>
      <c r="U55" s="34">
        <v>15882</v>
      </c>
      <c r="V55" s="34">
        <v>16831</v>
      </c>
      <c r="W55" s="34">
        <v>17000</v>
      </c>
      <c r="X55" s="34">
        <v>18857</v>
      </c>
      <c r="Y55" s="34">
        <v>23889</v>
      </c>
      <c r="Z55" s="34">
        <v>21361</v>
      </c>
      <c r="AA55" s="34">
        <v>22849</v>
      </c>
      <c r="AB55" s="34">
        <v>22836</v>
      </c>
      <c r="AC55" s="34">
        <v>21028</v>
      </c>
      <c r="AD55" s="34">
        <v>18165</v>
      </c>
      <c r="AE55" s="34">
        <v>17752</v>
      </c>
      <c r="AF55" s="34">
        <v>881</v>
      </c>
      <c r="AG55" s="34">
        <v>5248</v>
      </c>
      <c r="AH55" s="34">
        <v>6829</v>
      </c>
      <c r="AI55" s="34">
        <v>4795</v>
      </c>
      <c r="AJ55" s="34">
        <v>2129</v>
      </c>
      <c r="AK55" s="34">
        <v>2645</v>
      </c>
      <c r="AL55" s="34">
        <v>2643</v>
      </c>
      <c r="AM55" s="34">
        <v>2691</v>
      </c>
      <c r="AN55" s="34">
        <v>2571</v>
      </c>
      <c r="AO55" s="34">
        <v>2700</v>
      </c>
      <c r="AP55" s="34">
        <v>2371</v>
      </c>
      <c r="AQ55" s="7"/>
      <c r="AR55" s="67"/>
    </row>
    <row r="56" spans="1:44">
      <c r="A56" s="66" t="s">
        <v>66</v>
      </c>
      <c r="B56" s="38">
        <v>4812954000</v>
      </c>
      <c r="C56" s="15" t="s">
        <v>54</v>
      </c>
      <c r="D56" s="16">
        <v>9362</v>
      </c>
      <c r="E56" s="8">
        <v>1334978</v>
      </c>
      <c r="F56" s="56">
        <f t="shared" si="2"/>
        <v>7012.8496499567782</v>
      </c>
      <c r="G56" s="8">
        <v>14617</v>
      </c>
      <c r="H56" s="8">
        <v>43</v>
      </c>
      <c r="I56" s="8"/>
      <c r="J56" s="34">
        <v>1829</v>
      </c>
      <c r="K56" s="7">
        <v>0</v>
      </c>
      <c r="L56" s="42">
        <f t="shared" si="3"/>
        <v>0</v>
      </c>
      <c r="M56" s="7">
        <v>3683</v>
      </c>
      <c r="N56" s="7">
        <v>110</v>
      </c>
      <c r="O56" s="7">
        <v>3793</v>
      </c>
      <c r="P56" s="42">
        <f t="shared" si="4"/>
        <v>2841.2453238929779</v>
      </c>
      <c r="Q56" s="7">
        <f t="shared" si="8"/>
        <v>10824</v>
      </c>
      <c r="R56" s="7"/>
      <c r="S56" s="34">
        <v>8829</v>
      </c>
      <c r="T56" s="34">
        <v>8506</v>
      </c>
      <c r="U56" s="34">
        <v>7396</v>
      </c>
      <c r="V56" s="34">
        <v>7809</v>
      </c>
      <c r="W56" s="34">
        <v>7788</v>
      </c>
      <c r="X56" s="34">
        <v>7910</v>
      </c>
      <c r="Y56" s="34">
        <v>7036</v>
      </c>
      <c r="Z56" s="34">
        <v>6121</v>
      </c>
      <c r="AA56" s="34">
        <v>6532</v>
      </c>
      <c r="AB56" s="34">
        <v>7803</v>
      </c>
      <c r="AC56" s="34">
        <v>10612</v>
      </c>
      <c r="AD56" s="34">
        <v>7811</v>
      </c>
      <c r="AE56" s="34">
        <v>7486</v>
      </c>
      <c r="AF56" s="34">
        <v>504</v>
      </c>
      <c r="AG56" s="34">
        <v>2319</v>
      </c>
      <c r="AH56" s="34">
        <v>2676</v>
      </c>
      <c r="AI56" s="34">
        <v>1979</v>
      </c>
      <c r="AJ56" s="34">
        <v>905</v>
      </c>
      <c r="AK56" s="34">
        <v>1116</v>
      </c>
      <c r="AL56" s="34">
        <v>1130</v>
      </c>
      <c r="AM56" s="34">
        <v>1142</v>
      </c>
      <c r="AN56" s="34">
        <v>1100</v>
      </c>
      <c r="AO56" s="34">
        <v>1140</v>
      </c>
      <c r="AP56" s="34">
        <v>944</v>
      </c>
      <c r="AQ56" s="7"/>
      <c r="AR56" s="67"/>
    </row>
    <row r="57" spans="1:44">
      <c r="A57" s="66" t="s">
        <v>66</v>
      </c>
      <c r="B57" s="38">
        <v>4812955000</v>
      </c>
      <c r="C57" s="15" t="s">
        <v>55</v>
      </c>
      <c r="D57" s="16">
        <v>5519</v>
      </c>
      <c r="E57" s="8">
        <v>4578788</v>
      </c>
      <c r="F57" s="56">
        <f t="shared" si="2"/>
        <v>1205.3408019764183</v>
      </c>
      <c r="G57" s="8">
        <v>563</v>
      </c>
      <c r="H57" s="8">
        <v>3</v>
      </c>
      <c r="I57" s="8"/>
      <c r="J57" s="34">
        <v>4578</v>
      </c>
      <c r="K57" s="7">
        <v>0</v>
      </c>
      <c r="L57" s="42">
        <f t="shared" si="3"/>
        <v>0</v>
      </c>
      <c r="M57" s="7">
        <v>2226</v>
      </c>
      <c r="N57" s="7">
        <v>119</v>
      </c>
      <c r="O57" s="7">
        <v>2345</v>
      </c>
      <c r="P57" s="42">
        <f t="shared" si="4"/>
        <v>512.14426175660469</v>
      </c>
      <c r="Q57" s="7">
        <f t="shared" si="8"/>
        <v>-1782</v>
      </c>
      <c r="R57" s="7"/>
      <c r="S57" s="34">
        <v>5369</v>
      </c>
      <c r="T57" s="34">
        <v>5546</v>
      </c>
      <c r="U57" s="34">
        <v>4862</v>
      </c>
      <c r="V57" s="34">
        <v>5379</v>
      </c>
      <c r="W57" s="34">
        <v>5105</v>
      </c>
      <c r="X57" s="34">
        <v>5061</v>
      </c>
      <c r="Y57" s="34">
        <v>4894</v>
      </c>
      <c r="Z57" s="34">
        <v>4746</v>
      </c>
      <c r="AA57" s="34">
        <v>5806</v>
      </c>
      <c r="AB57" s="34">
        <v>5483</v>
      </c>
      <c r="AC57" s="34">
        <v>5906</v>
      </c>
      <c r="AD57" s="34">
        <v>6102</v>
      </c>
      <c r="AE57" s="34">
        <v>5737</v>
      </c>
      <c r="AF57" s="34">
        <v>453</v>
      </c>
      <c r="AG57" s="34">
        <v>1612</v>
      </c>
      <c r="AH57" s="34">
        <v>2042</v>
      </c>
      <c r="AI57" s="34">
        <v>1629</v>
      </c>
      <c r="AJ57" s="34">
        <v>757</v>
      </c>
      <c r="AK57" s="34">
        <v>843</v>
      </c>
      <c r="AL57" s="34">
        <v>849</v>
      </c>
      <c r="AM57" s="34">
        <v>843</v>
      </c>
      <c r="AN57" s="34">
        <v>820</v>
      </c>
      <c r="AO57" s="34">
        <v>849</v>
      </c>
      <c r="AP57" s="34">
        <v>780</v>
      </c>
      <c r="AQ57" s="7"/>
      <c r="AR57" s="67"/>
    </row>
    <row r="58" spans="1:44">
      <c r="A58" s="66" t="s">
        <v>66</v>
      </c>
      <c r="B58" s="38">
        <v>4812956000</v>
      </c>
      <c r="C58" s="15" t="s">
        <v>56</v>
      </c>
      <c r="D58" s="16">
        <v>11735</v>
      </c>
      <c r="E58" s="8">
        <v>2720825</v>
      </c>
      <c r="F58" s="56">
        <f t="shared" si="2"/>
        <v>4313.0300552222216</v>
      </c>
      <c r="G58" s="8">
        <v>7865</v>
      </c>
      <c r="H58" s="8">
        <v>21</v>
      </c>
      <c r="I58" s="8"/>
      <c r="J58" s="34">
        <v>0</v>
      </c>
      <c r="K58" s="7">
        <v>1</v>
      </c>
      <c r="L58" s="42">
        <f t="shared" si="3"/>
        <v>0.36753558203853609</v>
      </c>
      <c r="M58" s="7">
        <v>5247</v>
      </c>
      <c r="N58" s="7">
        <v>98</v>
      </c>
      <c r="O58" s="7">
        <v>5345</v>
      </c>
      <c r="P58" s="42">
        <f t="shared" si="4"/>
        <v>1964.4776859959754</v>
      </c>
      <c r="Q58" s="7">
        <f t="shared" si="8"/>
        <v>2520</v>
      </c>
      <c r="R58" s="7"/>
      <c r="S58" s="34">
        <v>17354</v>
      </c>
      <c r="T58" s="34">
        <v>17175</v>
      </c>
      <c r="U58" s="34">
        <v>15060</v>
      </c>
      <c r="V58" s="34">
        <v>16040</v>
      </c>
      <c r="W58" s="34">
        <v>16302</v>
      </c>
      <c r="X58" s="34">
        <v>15383</v>
      </c>
      <c r="Y58" s="34">
        <v>12417</v>
      </c>
      <c r="Z58" s="34">
        <v>13243</v>
      </c>
      <c r="AA58" s="34">
        <v>19051</v>
      </c>
      <c r="AB58" s="34">
        <v>19859</v>
      </c>
      <c r="AC58" s="34">
        <v>18136</v>
      </c>
      <c r="AD58" s="34">
        <v>19623</v>
      </c>
      <c r="AE58" s="34">
        <v>19833</v>
      </c>
      <c r="AF58" s="34">
        <v>2022</v>
      </c>
      <c r="AG58" s="34">
        <v>5146</v>
      </c>
      <c r="AH58" s="34">
        <v>6781</v>
      </c>
      <c r="AI58" s="34">
        <v>5887</v>
      </c>
      <c r="AJ58" s="34">
        <v>2849</v>
      </c>
      <c r="AK58" s="34">
        <v>2894</v>
      </c>
      <c r="AL58" s="34">
        <v>2793</v>
      </c>
      <c r="AM58" s="34">
        <v>2907</v>
      </c>
      <c r="AN58" s="34">
        <v>2836</v>
      </c>
      <c r="AO58" s="34">
        <v>2804</v>
      </c>
      <c r="AP58" s="34">
        <v>2766</v>
      </c>
      <c r="AQ58" s="7"/>
      <c r="AR58" s="67"/>
    </row>
    <row r="59" spans="1:44">
      <c r="A59" s="66" t="s">
        <v>66</v>
      </c>
      <c r="B59" s="38">
        <v>4812957000</v>
      </c>
      <c r="C59" s="15" t="s">
        <v>57</v>
      </c>
      <c r="D59" s="16">
        <v>7901</v>
      </c>
      <c r="E59" s="8">
        <v>1166068</v>
      </c>
      <c r="F59" s="56">
        <f t="shared" si="2"/>
        <v>6775.7626484904831</v>
      </c>
      <c r="G59" s="8">
        <v>3371</v>
      </c>
      <c r="H59" s="8">
        <v>9</v>
      </c>
      <c r="I59" s="8"/>
      <c r="J59" s="34">
        <v>13564</v>
      </c>
      <c r="K59" s="7">
        <v>0</v>
      </c>
      <c r="L59" s="42">
        <f t="shared" si="3"/>
        <v>0</v>
      </c>
      <c r="M59" s="7">
        <v>3297</v>
      </c>
      <c r="N59" s="7">
        <v>43</v>
      </c>
      <c r="O59" s="7">
        <v>3340</v>
      </c>
      <c r="P59" s="42">
        <f t="shared" si="4"/>
        <v>2864.3269517729673</v>
      </c>
      <c r="Q59" s="7">
        <f t="shared" si="8"/>
        <v>31</v>
      </c>
      <c r="R59" s="7"/>
      <c r="S59" s="34">
        <v>47127</v>
      </c>
      <c r="T59" s="34">
        <v>44602</v>
      </c>
      <c r="U59" s="34">
        <v>39311</v>
      </c>
      <c r="V59" s="34">
        <v>41741</v>
      </c>
      <c r="W59" s="34">
        <v>42086</v>
      </c>
      <c r="X59" s="34">
        <v>43305</v>
      </c>
      <c r="Y59" s="34">
        <v>37377</v>
      </c>
      <c r="Z59" s="34">
        <v>31667</v>
      </c>
      <c r="AA59" s="34">
        <v>34815</v>
      </c>
      <c r="AB59" s="34">
        <v>42192</v>
      </c>
      <c r="AC59" s="34">
        <v>60660</v>
      </c>
      <c r="AD59" s="34">
        <v>56357</v>
      </c>
      <c r="AE59" s="34">
        <v>56606</v>
      </c>
      <c r="AF59" s="34">
        <v>7917</v>
      </c>
      <c r="AG59" s="34">
        <v>14894</v>
      </c>
      <c r="AH59" s="34">
        <v>18075</v>
      </c>
      <c r="AI59" s="34">
        <v>15772</v>
      </c>
      <c r="AJ59" s="34">
        <v>7911</v>
      </c>
      <c r="AK59" s="34">
        <v>8294</v>
      </c>
      <c r="AL59" s="34">
        <v>8046</v>
      </c>
      <c r="AM59" s="34">
        <v>7993</v>
      </c>
      <c r="AN59" s="34">
        <v>8159</v>
      </c>
      <c r="AO59" s="34">
        <v>8249</v>
      </c>
      <c r="AP59" s="34">
        <v>7962</v>
      </c>
      <c r="AQ59" s="7"/>
      <c r="AR59" s="67"/>
    </row>
    <row r="60" spans="1:44">
      <c r="A60" s="66" t="s">
        <v>66</v>
      </c>
      <c r="B60" s="38">
        <v>4812958000</v>
      </c>
      <c r="C60" s="15" t="s">
        <v>58</v>
      </c>
      <c r="D60" s="16">
        <v>17836</v>
      </c>
      <c r="E60" s="8">
        <v>2522095</v>
      </c>
      <c r="F60" s="56">
        <f t="shared" si="2"/>
        <v>7071.898560522106</v>
      </c>
      <c r="G60" s="8">
        <v>4999</v>
      </c>
      <c r="H60" s="8">
        <v>7</v>
      </c>
      <c r="I60" s="8"/>
      <c r="J60" s="34">
        <v>0</v>
      </c>
      <c r="K60" s="7">
        <v>9</v>
      </c>
      <c r="L60" s="42">
        <f t="shared" si="3"/>
        <v>3.5684619334323253</v>
      </c>
      <c r="M60" s="7">
        <v>8391</v>
      </c>
      <c r="N60" s="7">
        <v>91</v>
      </c>
      <c r="O60" s="7">
        <v>8482</v>
      </c>
      <c r="P60" s="42">
        <f t="shared" si="4"/>
        <v>3363.0771243747758</v>
      </c>
      <c r="Q60" s="7">
        <f t="shared" si="8"/>
        <v>-3483</v>
      </c>
      <c r="R60" s="7"/>
      <c r="S60" s="34">
        <v>24325</v>
      </c>
      <c r="T60" s="34">
        <v>24556</v>
      </c>
      <c r="U60" s="34">
        <v>21503</v>
      </c>
      <c r="V60" s="34">
        <v>22142</v>
      </c>
      <c r="W60" s="34">
        <v>22308</v>
      </c>
      <c r="X60" s="34">
        <v>22308</v>
      </c>
      <c r="Y60" s="34">
        <v>21018</v>
      </c>
      <c r="Z60" s="34">
        <v>20000</v>
      </c>
      <c r="AA60" s="34">
        <v>19867</v>
      </c>
      <c r="AB60" s="34">
        <v>22519</v>
      </c>
      <c r="AC60" s="34">
        <v>22599</v>
      </c>
      <c r="AD60" s="34">
        <v>24256</v>
      </c>
      <c r="AE60" s="34">
        <v>22863</v>
      </c>
      <c r="AF60" s="34">
        <v>1669</v>
      </c>
      <c r="AG60" s="34">
        <v>6012</v>
      </c>
      <c r="AH60" s="34">
        <v>8367</v>
      </c>
      <c r="AI60" s="34">
        <v>6813</v>
      </c>
      <c r="AJ60" s="34">
        <v>2880</v>
      </c>
      <c r="AK60" s="34">
        <v>3292</v>
      </c>
      <c r="AL60" s="34">
        <v>3269</v>
      </c>
      <c r="AM60" s="34">
        <v>3338</v>
      </c>
      <c r="AN60" s="34">
        <v>3338</v>
      </c>
      <c r="AO60" s="34">
        <v>3475</v>
      </c>
      <c r="AP60" s="34">
        <v>3269</v>
      </c>
      <c r="AQ60" s="7"/>
      <c r="AR60" s="67"/>
    </row>
    <row r="61" spans="1:44">
      <c r="A61" s="66" t="s">
        <v>66</v>
      </c>
      <c r="B61" s="38">
        <v>4812959000</v>
      </c>
      <c r="C61" s="15" t="s">
        <v>59</v>
      </c>
      <c r="D61" s="16">
        <v>9050</v>
      </c>
      <c r="E61" s="8">
        <v>888413</v>
      </c>
      <c r="F61" s="56">
        <f t="shared" si="2"/>
        <v>10186.703706496866</v>
      </c>
      <c r="G61" s="8">
        <v>3117</v>
      </c>
      <c r="H61" s="8">
        <v>14</v>
      </c>
      <c r="I61" s="8"/>
      <c r="J61" s="34">
        <v>11477</v>
      </c>
      <c r="K61" s="7">
        <v>6</v>
      </c>
      <c r="L61" s="42">
        <f t="shared" si="3"/>
        <v>6.7536157170144966</v>
      </c>
      <c r="M61" s="7">
        <v>4077</v>
      </c>
      <c r="N61" s="7">
        <v>169</v>
      </c>
      <c r="O61" s="7">
        <v>4246</v>
      </c>
      <c r="P61" s="42">
        <f t="shared" si="4"/>
        <v>4779.3087224072588</v>
      </c>
      <c r="Q61" s="7">
        <f t="shared" si="8"/>
        <v>-1129</v>
      </c>
      <c r="R61" s="7"/>
      <c r="S61" s="34">
        <v>9994</v>
      </c>
      <c r="T61" s="34">
        <v>9925</v>
      </c>
      <c r="U61" s="34">
        <v>8716</v>
      </c>
      <c r="V61" s="34">
        <v>9965</v>
      </c>
      <c r="W61" s="34">
        <v>10390</v>
      </c>
      <c r="X61" s="34">
        <v>10739</v>
      </c>
      <c r="Y61" s="34">
        <v>9646</v>
      </c>
      <c r="Z61" s="34">
        <v>8117</v>
      </c>
      <c r="AA61" s="34">
        <v>8161</v>
      </c>
      <c r="AB61" s="34">
        <v>8948</v>
      </c>
      <c r="AC61" s="34">
        <v>16024</v>
      </c>
      <c r="AD61" s="34">
        <v>15352</v>
      </c>
      <c r="AE61" s="34">
        <v>15370</v>
      </c>
      <c r="AF61" s="34">
        <v>968</v>
      </c>
      <c r="AG61" s="34">
        <v>4703</v>
      </c>
      <c r="AH61" s="34">
        <v>5918</v>
      </c>
      <c r="AI61" s="34">
        <v>3781</v>
      </c>
      <c r="AJ61" s="34">
        <v>1645</v>
      </c>
      <c r="AK61" s="34">
        <v>2444</v>
      </c>
      <c r="AL61" s="34">
        <v>2428</v>
      </c>
      <c r="AM61" s="34">
        <v>2398</v>
      </c>
      <c r="AN61" s="34">
        <v>2290</v>
      </c>
      <c r="AO61" s="34">
        <v>2367</v>
      </c>
      <c r="AP61" s="34">
        <v>1798</v>
      </c>
      <c r="AQ61" s="7"/>
      <c r="AR61" s="67"/>
    </row>
    <row r="62" spans="1:44">
      <c r="A62" s="66" t="s">
        <v>66</v>
      </c>
      <c r="B62" s="38">
        <v>4812960000</v>
      </c>
      <c r="C62" s="15" t="s">
        <v>60</v>
      </c>
      <c r="D62" s="16">
        <v>21865</v>
      </c>
      <c r="E62" s="8">
        <v>6940650</v>
      </c>
      <c r="F62" s="56">
        <f t="shared" si="2"/>
        <v>3150.281313709811</v>
      </c>
      <c r="G62" s="8">
        <v>18362</v>
      </c>
      <c r="H62" s="8">
        <v>12</v>
      </c>
      <c r="I62" s="8"/>
      <c r="J62" s="34">
        <v>0</v>
      </c>
      <c r="K62" s="7">
        <v>1</v>
      </c>
      <c r="L62" s="42">
        <f t="shared" si="3"/>
        <v>0.14407872461512972</v>
      </c>
      <c r="M62" s="7">
        <v>9724</v>
      </c>
      <c r="N62" s="7">
        <v>110</v>
      </c>
      <c r="O62" s="7">
        <v>9834</v>
      </c>
      <c r="P62" s="42">
        <f t="shared" si="4"/>
        <v>1416.8701778651855</v>
      </c>
      <c r="Q62" s="7">
        <f t="shared" si="8"/>
        <v>8528</v>
      </c>
      <c r="R62" s="7"/>
      <c r="S62" s="34">
        <v>30082</v>
      </c>
      <c r="T62" s="34">
        <v>33900</v>
      </c>
      <c r="U62" s="34">
        <v>29871</v>
      </c>
      <c r="V62" s="34">
        <v>31811</v>
      </c>
      <c r="W62" s="34">
        <v>30242</v>
      </c>
      <c r="X62" s="34">
        <v>30057</v>
      </c>
      <c r="Y62" s="34">
        <v>26176</v>
      </c>
      <c r="Z62" s="34">
        <v>25361</v>
      </c>
      <c r="AA62" s="34">
        <v>26414</v>
      </c>
      <c r="AB62" s="34">
        <v>29133</v>
      </c>
      <c r="AC62" s="34">
        <v>51726</v>
      </c>
      <c r="AD62" s="34">
        <v>62923</v>
      </c>
      <c r="AE62" s="34">
        <v>59412</v>
      </c>
      <c r="AF62" s="34">
        <v>10786</v>
      </c>
      <c r="AG62" s="34">
        <v>15010</v>
      </c>
      <c r="AH62" s="34">
        <v>17204</v>
      </c>
      <c r="AI62" s="34">
        <v>16421</v>
      </c>
      <c r="AJ62" s="34">
        <v>8287</v>
      </c>
      <c r="AK62" s="34">
        <v>8498</v>
      </c>
      <c r="AL62" s="34">
        <v>8456</v>
      </c>
      <c r="AM62" s="34">
        <v>8489</v>
      </c>
      <c r="AN62" s="34">
        <v>8574</v>
      </c>
      <c r="AO62" s="34">
        <v>8588</v>
      </c>
      <c r="AP62" s="34">
        <v>8519</v>
      </c>
      <c r="AQ62" s="7"/>
      <c r="AR62" s="67"/>
    </row>
    <row r="63" spans="1:44">
      <c r="A63" s="66" t="s">
        <v>66</v>
      </c>
      <c r="B63" s="38">
        <v>4812961000</v>
      </c>
      <c r="C63" s="15" t="s">
        <v>61</v>
      </c>
      <c r="D63" s="16">
        <v>10563</v>
      </c>
      <c r="E63" s="8">
        <v>1110303</v>
      </c>
      <c r="F63" s="56">
        <f t="shared" si="2"/>
        <v>9513.6192552843677</v>
      </c>
      <c r="G63" s="8">
        <v>0</v>
      </c>
      <c r="H63" s="8">
        <v>0</v>
      </c>
      <c r="I63" s="8"/>
      <c r="J63" s="34">
        <v>6945</v>
      </c>
      <c r="K63" s="7">
        <v>0</v>
      </c>
      <c r="L63" s="42">
        <f t="shared" si="3"/>
        <v>0</v>
      </c>
      <c r="M63" s="7">
        <v>4299</v>
      </c>
      <c r="N63" s="7">
        <v>50</v>
      </c>
      <c r="O63" s="7">
        <v>4349</v>
      </c>
      <c r="P63" s="42">
        <f t="shared" si="4"/>
        <v>3916.948796859956</v>
      </c>
      <c r="Q63" s="7">
        <f t="shared" si="8"/>
        <v>-4349</v>
      </c>
      <c r="R63" s="7"/>
      <c r="S63" s="34">
        <v>31936</v>
      </c>
      <c r="T63" s="34">
        <v>31333</v>
      </c>
      <c r="U63" s="34">
        <v>26469</v>
      </c>
      <c r="V63" s="34">
        <v>28355</v>
      </c>
      <c r="W63" s="34">
        <v>29428</v>
      </c>
      <c r="X63" s="34">
        <v>30604</v>
      </c>
      <c r="Y63" s="34">
        <v>32002</v>
      </c>
      <c r="Z63" s="34">
        <v>28323</v>
      </c>
      <c r="AA63" s="34">
        <v>31336</v>
      </c>
      <c r="AB63" s="34">
        <v>29375</v>
      </c>
      <c r="AC63" s="34">
        <v>38308</v>
      </c>
      <c r="AD63" s="34">
        <v>39852</v>
      </c>
      <c r="AE63" s="34">
        <v>38895</v>
      </c>
      <c r="AF63" s="34">
        <v>5099</v>
      </c>
      <c r="AG63" s="34">
        <v>9698</v>
      </c>
      <c r="AH63" s="34">
        <v>12458</v>
      </c>
      <c r="AI63" s="34">
        <v>11605</v>
      </c>
      <c r="AJ63" s="34">
        <v>5201</v>
      </c>
      <c r="AK63" s="34">
        <v>5619</v>
      </c>
      <c r="AL63" s="34">
        <v>5605</v>
      </c>
      <c r="AM63" s="34">
        <v>5596</v>
      </c>
      <c r="AN63" s="34">
        <v>5648</v>
      </c>
      <c r="AO63" s="34">
        <v>5628</v>
      </c>
      <c r="AP63" s="34">
        <v>5599</v>
      </c>
      <c r="AQ63" s="7"/>
      <c r="AR63" s="67"/>
    </row>
    <row r="64" spans="1:44">
      <c r="A64" s="66" t="s">
        <v>66</v>
      </c>
      <c r="B64" s="38">
        <v>4812962000</v>
      </c>
      <c r="C64" s="15" t="s">
        <v>62</v>
      </c>
      <c r="D64" s="16">
        <v>26680</v>
      </c>
      <c r="E64" s="8">
        <v>10138201</v>
      </c>
      <c r="F64" s="56">
        <f t="shared" si="2"/>
        <v>2631.6306019184276</v>
      </c>
      <c r="G64" s="8">
        <v>12365</v>
      </c>
      <c r="H64" s="8">
        <v>16</v>
      </c>
      <c r="I64" s="8"/>
      <c r="J64" s="34">
        <v>4785</v>
      </c>
      <c r="K64" s="7">
        <v>0</v>
      </c>
      <c r="L64" s="42">
        <f t="shared" si="3"/>
        <v>0</v>
      </c>
      <c r="M64" s="7">
        <v>12680</v>
      </c>
      <c r="N64" s="7">
        <v>162</v>
      </c>
      <c r="O64" s="7">
        <v>12842</v>
      </c>
      <c r="P64" s="42">
        <f t="shared" si="4"/>
        <v>1266.6941600388473</v>
      </c>
      <c r="Q64" s="7">
        <f t="shared" si="8"/>
        <v>-477</v>
      </c>
      <c r="R64" s="7"/>
      <c r="S64" s="34">
        <v>21196</v>
      </c>
      <c r="T64" s="34">
        <v>21523</v>
      </c>
      <c r="U64" s="34">
        <v>18483</v>
      </c>
      <c r="V64" s="34">
        <v>18777</v>
      </c>
      <c r="W64" s="34">
        <v>18503</v>
      </c>
      <c r="X64" s="34">
        <v>18178</v>
      </c>
      <c r="Y64" s="34">
        <v>16456</v>
      </c>
      <c r="Z64" s="34">
        <v>13900</v>
      </c>
      <c r="AA64" s="34">
        <v>16100</v>
      </c>
      <c r="AB64" s="34">
        <v>16851</v>
      </c>
      <c r="AC64" s="34">
        <v>14549</v>
      </c>
      <c r="AD64" s="34">
        <v>17851</v>
      </c>
      <c r="AE64" s="34">
        <v>17484</v>
      </c>
      <c r="AF64" s="34">
        <v>1789</v>
      </c>
      <c r="AG64" s="34">
        <v>4406</v>
      </c>
      <c r="AH64" s="34">
        <v>6434</v>
      </c>
      <c r="AI64" s="34">
        <v>4870</v>
      </c>
      <c r="AJ64" s="34">
        <v>2362</v>
      </c>
      <c r="AK64" s="34">
        <v>2540</v>
      </c>
      <c r="AL64" s="34">
        <v>2555</v>
      </c>
      <c r="AM64" s="34">
        <v>2532</v>
      </c>
      <c r="AN64" s="34">
        <v>2554</v>
      </c>
      <c r="AO64" s="34">
        <v>2558</v>
      </c>
      <c r="AP64" s="34">
        <v>2396</v>
      </c>
      <c r="AQ64" s="7"/>
      <c r="AR64" s="67"/>
    </row>
    <row r="65" spans="1:44">
      <c r="A65" s="66" t="s">
        <v>66</v>
      </c>
      <c r="B65" s="38">
        <v>4812963000</v>
      </c>
      <c r="C65" s="15" t="s">
        <v>63</v>
      </c>
      <c r="D65" s="16">
        <v>11291</v>
      </c>
      <c r="E65" s="8">
        <v>25516064</v>
      </c>
      <c r="F65" s="56">
        <f t="shared" si="2"/>
        <v>442.50555258052339</v>
      </c>
      <c r="G65" s="8">
        <v>54144</v>
      </c>
      <c r="H65" s="8">
        <v>22</v>
      </c>
      <c r="I65" s="8"/>
      <c r="J65" s="34">
        <v>6767</v>
      </c>
      <c r="K65" s="7">
        <v>0</v>
      </c>
      <c r="L65" s="42">
        <f t="shared" si="3"/>
        <v>0</v>
      </c>
      <c r="M65" s="7">
        <v>5806</v>
      </c>
      <c r="N65" s="7">
        <v>163</v>
      </c>
      <c r="O65" s="7">
        <v>5969</v>
      </c>
      <c r="P65" s="42">
        <f t="shared" si="4"/>
        <v>233.93106397601136</v>
      </c>
      <c r="Q65" s="7">
        <f t="shared" si="8"/>
        <v>48175</v>
      </c>
      <c r="R65" s="7"/>
      <c r="S65" s="7">
        <v>5540</v>
      </c>
      <c r="T65" s="7">
        <v>5434</v>
      </c>
      <c r="U65" s="7">
        <v>5094</v>
      </c>
      <c r="V65" s="7">
        <v>5424</v>
      </c>
      <c r="W65" s="7">
        <v>5465</v>
      </c>
      <c r="X65" s="7">
        <v>5380</v>
      </c>
      <c r="Y65" s="7">
        <v>5056</v>
      </c>
      <c r="Z65" s="7">
        <v>7367</v>
      </c>
      <c r="AA65" s="7">
        <v>7655</v>
      </c>
      <c r="AB65" s="7">
        <v>7921</v>
      </c>
      <c r="AC65" s="7">
        <v>9297</v>
      </c>
      <c r="AD65" s="7">
        <v>7494</v>
      </c>
      <c r="AE65" s="7">
        <v>7515</v>
      </c>
      <c r="AF65" s="7">
        <v>406</v>
      </c>
      <c r="AG65" s="7">
        <v>2317</v>
      </c>
      <c r="AH65" s="7">
        <v>2930</v>
      </c>
      <c r="AI65" s="7">
        <v>1861</v>
      </c>
      <c r="AJ65" s="7">
        <v>934</v>
      </c>
      <c r="AK65" s="7">
        <v>1079</v>
      </c>
      <c r="AL65" s="7">
        <v>1103</v>
      </c>
      <c r="AM65" s="7">
        <v>1075</v>
      </c>
      <c r="AN65" s="7">
        <v>1093</v>
      </c>
      <c r="AO65" s="7">
        <v>1091</v>
      </c>
      <c r="AP65" s="7">
        <v>1142</v>
      </c>
      <c r="AQ65" s="7"/>
      <c r="AR65" s="67"/>
    </row>
    <row r="66" spans="1:44">
      <c r="A66" s="66" t="s">
        <v>66</v>
      </c>
      <c r="B66" s="38">
        <v>4812964000</v>
      </c>
      <c r="C66" s="15" t="s">
        <v>64</v>
      </c>
      <c r="D66" s="16">
        <v>7530</v>
      </c>
      <c r="E66" s="8">
        <v>32757082</v>
      </c>
      <c r="F66" s="56">
        <f t="shared" si="2"/>
        <v>229.87395519539868</v>
      </c>
      <c r="G66" s="8">
        <v>4836</v>
      </c>
      <c r="H66" s="8">
        <v>9</v>
      </c>
      <c r="I66" s="8"/>
      <c r="J66" s="34">
        <v>4519</v>
      </c>
      <c r="K66" s="7">
        <v>0</v>
      </c>
      <c r="L66" s="42">
        <f t="shared" si="3"/>
        <v>0</v>
      </c>
      <c r="M66" s="7">
        <v>3588</v>
      </c>
      <c r="N66" s="7">
        <v>81</v>
      </c>
      <c r="O66" s="7">
        <v>3669</v>
      </c>
      <c r="P66" s="42">
        <f t="shared" si="4"/>
        <v>112.00631362708071</v>
      </c>
      <c r="Q66" s="7">
        <f t="shared" si="8"/>
        <v>1167</v>
      </c>
      <c r="R66" s="7"/>
      <c r="S66" s="7">
        <v>10849</v>
      </c>
      <c r="T66" s="7">
        <v>11684</v>
      </c>
      <c r="U66" s="7">
        <v>10260</v>
      </c>
      <c r="V66" s="7">
        <v>10142</v>
      </c>
      <c r="W66" s="7">
        <v>10561</v>
      </c>
      <c r="X66" s="7">
        <v>10661</v>
      </c>
      <c r="Y66" s="7">
        <v>10601</v>
      </c>
      <c r="Z66" s="7">
        <v>8959</v>
      </c>
      <c r="AA66" s="7">
        <v>9409</v>
      </c>
      <c r="AB66" s="7">
        <v>9991</v>
      </c>
      <c r="AC66" s="7">
        <v>8309</v>
      </c>
      <c r="AD66" s="7">
        <v>9501</v>
      </c>
      <c r="AE66" s="7">
        <v>9198</v>
      </c>
      <c r="AF66" s="7">
        <v>443</v>
      </c>
      <c r="AG66" s="7">
        <v>2970</v>
      </c>
      <c r="AH66" s="7">
        <v>3681</v>
      </c>
      <c r="AI66" s="7">
        <v>2111</v>
      </c>
      <c r="AJ66" s="7">
        <v>1086</v>
      </c>
      <c r="AK66" s="7">
        <v>1360</v>
      </c>
      <c r="AL66" s="7">
        <v>1388</v>
      </c>
      <c r="AM66" s="7">
        <v>1380</v>
      </c>
      <c r="AN66" s="7">
        <v>1362</v>
      </c>
      <c r="AO66" s="7">
        <v>1379</v>
      </c>
      <c r="AP66" s="7">
        <v>1239</v>
      </c>
      <c r="AQ66" s="7"/>
      <c r="AR66" s="67"/>
    </row>
    <row r="67" spans="1:44" ht="17.25" thickBot="1">
      <c r="A67" s="74" t="s">
        <v>66</v>
      </c>
      <c r="B67" s="75">
        <v>4812965000</v>
      </c>
      <c r="C67" s="76" t="s">
        <v>65</v>
      </c>
      <c r="D67" s="77">
        <v>39401</v>
      </c>
      <c r="E67" s="78">
        <v>15112735</v>
      </c>
      <c r="F67" s="57">
        <f t="shared" si="2"/>
        <v>2607.138946061054</v>
      </c>
      <c r="G67" s="78">
        <v>27840</v>
      </c>
      <c r="H67" s="78">
        <v>13</v>
      </c>
      <c r="I67" s="78"/>
      <c r="J67" s="78">
        <v>24652</v>
      </c>
      <c r="K67" s="79">
        <v>16</v>
      </c>
      <c r="L67" s="60">
        <f t="shared" si="3"/>
        <v>1.0587097570360362</v>
      </c>
      <c r="M67" s="79">
        <v>17097</v>
      </c>
      <c r="N67" s="79">
        <v>276</v>
      </c>
      <c r="O67" s="79">
        <v>17373</v>
      </c>
      <c r="P67" s="60">
        <f t="shared" si="4"/>
        <v>1149.5602880616912</v>
      </c>
      <c r="Q67" s="79">
        <f t="shared" si="8"/>
        <v>10467</v>
      </c>
      <c r="R67" s="79"/>
      <c r="S67" s="79">
        <v>6300</v>
      </c>
      <c r="T67" s="79">
        <v>6631</v>
      </c>
      <c r="U67" s="79">
        <v>7209</v>
      </c>
      <c r="V67" s="79">
        <v>7132</v>
      </c>
      <c r="W67" s="79">
        <v>7860</v>
      </c>
      <c r="X67" s="79">
        <v>7521</v>
      </c>
      <c r="Y67" s="79">
        <v>5837</v>
      </c>
      <c r="Z67" s="79">
        <v>4992</v>
      </c>
      <c r="AA67" s="79">
        <v>5350</v>
      </c>
      <c r="AB67" s="79">
        <v>5411</v>
      </c>
      <c r="AC67" s="79">
        <v>4800</v>
      </c>
      <c r="AD67" s="79">
        <v>4660</v>
      </c>
      <c r="AE67" s="79">
        <v>4703</v>
      </c>
      <c r="AF67" s="79">
        <v>338</v>
      </c>
      <c r="AG67" s="79">
        <v>1179</v>
      </c>
      <c r="AH67" s="79">
        <v>1740</v>
      </c>
      <c r="AI67" s="79">
        <v>1443</v>
      </c>
      <c r="AJ67" s="79">
        <v>541</v>
      </c>
      <c r="AK67" s="79">
        <v>695</v>
      </c>
      <c r="AL67" s="79">
        <v>725</v>
      </c>
      <c r="AM67" s="79">
        <v>727</v>
      </c>
      <c r="AN67" s="79">
        <v>686</v>
      </c>
      <c r="AO67" s="79">
        <v>722</v>
      </c>
      <c r="AP67" s="79">
        <v>605</v>
      </c>
      <c r="AQ67" s="79"/>
      <c r="AR67" s="8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"/>
  <sheetViews>
    <sheetView topLeftCell="A7" workbookViewId="0">
      <selection activeCell="B15" sqref="B15"/>
    </sheetView>
  </sheetViews>
  <sheetFormatPr defaultColWidth="8.75" defaultRowHeight="16.5"/>
  <cols>
    <col min="1" max="1" width="22.25" style="48" bestFit="1" customWidth="1"/>
    <col min="2" max="11" width="9.875" style="48" customWidth="1"/>
    <col min="12" max="12" width="10.25" style="48" customWidth="1"/>
    <col min="13" max="16384" width="8.75" style="48"/>
  </cols>
  <sheetData>
    <row r="1" spans="1:11" s="47" customFormat="1">
      <c r="A1" s="47" t="s">
        <v>272</v>
      </c>
      <c r="B1" s="98" t="s">
        <v>273</v>
      </c>
      <c r="C1" s="98"/>
      <c r="D1" s="98"/>
    </row>
    <row r="2" spans="1:11">
      <c r="A2" s="34" t="s">
        <v>274</v>
      </c>
      <c r="B2" s="7" t="s">
        <v>275</v>
      </c>
      <c r="C2" s="7" t="s">
        <v>276</v>
      </c>
      <c r="D2" s="7" t="s">
        <v>275</v>
      </c>
      <c r="E2" s="7" t="s">
        <v>276</v>
      </c>
      <c r="F2" s="7" t="s">
        <v>275</v>
      </c>
      <c r="G2" s="7" t="s">
        <v>275</v>
      </c>
      <c r="H2" s="7" t="s">
        <v>277</v>
      </c>
      <c r="I2" s="7" t="s">
        <v>277</v>
      </c>
      <c r="J2" s="7" t="s">
        <v>276</v>
      </c>
      <c r="K2" s="7" t="s">
        <v>277</v>
      </c>
    </row>
    <row r="3" spans="1:11">
      <c r="A3" s="34" t="s">
        <v>278</v>
      </c>
      <c r="B3" s="15" t="s">
        <v>35</v>
      </c>
      <c r="C3" s="15" t="s">
        <v>14</v>
      </c>
      <c r="D3" s="15" t="s">
        <v>29</v>
      </c>
      <c r="E3" s="15" t="s">
        <v>16</v>
      </c>
      <c r="F3" s="15" t="s">
        <v>36</v>
      </c>
      <c r="G3" s="15" t="s">
        <v>30</v>
      </c>
      <c r="H3" s="15" t="s">
        <v>46</v>
      </c>
      <c r="I3" s="15" t="s">
        <v>41</v>
      </c>
      <c r="J3" s="15" t="s">
        <v>18</v>
      </c>
      <c r="K3" s="15" t="s">
        <v>50</v>
      </c>
    </row>
    <row r="4" spans="1:11">
      <c r="A4" s="34" t="s">
        <v>279</v>
      </c>
      <c r="B4" s="16">
        <v>6511</v>
      </c>
      <c r="C4" s="16">
        <v>43853</v>
      </c>
      <c r="D4" s="16">
        <v>12117</v>
      </c>
      <c r="E4" s="16">
        <v>29571</v>
      </c>
      <c r="F4" s="16">
        <v>7428</v>
      </c>
      <c r="G4" s="16">
        <v>16021</v>
      </c>
      <c r="H4" s="16">
        <v>33477</v>
      </c>
      <c r="I4" s="16">
        <v>11463</v>
      </c>
      <c r="J4" s="16">
        <v>43283</v>
      </c>
      <c r="K4" s="16">
        <v>10385</v>
      </c>
    </row>
    <row r="5" spans="1:11">
      <c r="A5" s="34" t="s">
        <v>280</v>
      </c>
      <c r="B5" s="49">
        <v>0.119213</v>
      </c>
      <c r="C5" s="49">
        <v>2.0636609999999997</v>
      </c>
      <c r="D5" s="49">
        <v>0.66092699999999993</v>
      </c>
      <c r="E5" s="49">
        <v>1.6534799999999998</v>
      </c>
      <c r="F5" s="49">
        <v>0.41846299999999997</v>
      </c>
      <c r="G5" s="49">
        <v>0.91130299999999997</v>
      </c>
      <c r="H5" s="49">
        <v>2.06108</v>
      </c>
      <c r="I5" s="49">
        <v>0.73035499999999998</v>
      </c>
      <c r="J5" s="49">
        <v>2.8899819999999998</v>
      </c>
      <c r="K5" s="49">
        <v>0.74125799999999997</v>
      </c>
    </row>
    <row r="6" spans="1:11">
      <c r="A6" s="34" t="s">
        <v>281</v>
      </c>
      <c r="B6" s="40">
        <v>54616.526721079077</v>
      </c>
      <c r="C6" s="40">
        <v>21250.098732301482</v>
      </c>
      <c r="D6" s="40">
        <v>18333.34089846534</v>
      </c>
      <c r="E6" s="40">
        <v>17884.098991218521</v>
      </c>
      <c r="F6" s="40">
        <v>17750.673297280766</v>
      </c>
      <c r="G6" s="40">
        <v>17580.321802956867</v>
      </c>
      <c r="H6" s="40">
        <v>16242.45541172589</v>
      </c>
      <c r="I6" s="40">
        <v>15695.10717390858</v>
      </c>
      <c r="J6" s="40">
        <v>14976.909890788247</v>
      </c>
      <c r="K6" s="40">
        <v>14009.966840155519</v>
      </c>
    </row>
    <row r="8" spans="1:11" s="47" customFormat="1">
      <c r="A8" s="47" t="s">
        <v>282</v>
      </c>
      <c r="B8" s="98" t="s">
        <v>283</v>
      </c>
      <c r="C8" s="98"/>
      <c r="D8" s="98"/>
    </row>
    <row r="9" spans="1:11">
      <c r="A9" s="50" t="s">
        <v>284</v>
      </c>
      <c r="B9" s="50" t="s">
        <v>275</v>
      </c>
      <c r="C9" s="50" t="s">
        <v>277</v>
      </c>
      <c r="D9" s="50" t="s">
        <v>276</v>
      </c>
      <c r="E9" s="50" t="s">
        <v>285</v>
      </c>
      <c r="F9" s="50" t="s">
        <v>277</v>
      </c>
      <c r="G9" s="50" t="s">
        <v>276</v>
      </c>
      <c r="H9" s="50" t="s">
        <v>286</v>
      </c>
      <c r="I9" s="50" t="s">
        <v>277</v>
      </c>
      <c r="J9" s="50" t="s">
        <v>286</v>
      </c>
      <c r="K9" s="50" t="s">
        <v>285</v>
      </c>
    </row>
    <row r="10" spans="1:11">
      <c r="A10" s="50" t="s">
        <v>287</v>
      </c>
      <c r="B10" s="50" t="s">
        <v>33</v>
      </c>
      <c r="C10" s="50" t="s">
        <v>46</v>
      </c>
      <c r="D10" s="50" t="s">
        <v>16</v>
      </c>
      <c r="E10" s="50" t="s">
        <v>12</v>
      </c>
      <c r="F10" s="50" t="s">
        <v>51</v>
      </c>
      <c r="G10" s="50" t="s">
        <v>14</v>
      </c>
      <c r="H10" s="50" t="s">
        <v>60</v>
      </c>
      <c r="I10" s="50" t="s">
        <v>40</v>
      </c>
      <c r="J10" s="50" t="s">
        <v>58</v>
      </c>
      <c r="K10" s="50" t="s">
        <v>13</v>
      </c>
    </row>
    <row r="11" spans="1:11">
      <c r="A11" s="50" t="s">
        <v>288</v>
      </c>
      <c r="B11" s="34">
        <v>10561</v>
      </c>
      <c r="C11" s="34">
        <v>2919</v>
      </c>
      <c r="D11" s="34">
        <v>2363</v>
      </c>
      <c r="E11" s="34">
        <v>8807</v>
      </c>
      <c r="F11" s="34">
        <v>522</v>
      </c>
      <c r="G11" s="34">
        <v>8895</v>
      </c>
      <c r="H11" s="34">
        <v>88</v>
      </c>
      <c r="I11" s="34">
        <v>23659</v>
      </c>
      <c r="J11" s="34">
        <v>144</v>
      </c>
      <c r="K11" s="34">
        <v>12450</v>
      </c>
    </row>
    <row r="12" spans="1:11">
      <c r="A12" s="50" t="s">
        <v>289</v>
      </c>
      <c r="B12" s="34">
        <v>31339</v>
      </c>
      <c r="C12" s="34">
        <v>16187</v>
      </c>
      <c r="D12" s="34">
        <v>14591</v>
      </c>
      <c r="E12" s="34">
        <v>21015</v>
      </c>
      <c r="F12" s="34">
        <v>11589</v>
      </c>
      <c r="G12" s="34">
        <v>19530</v>
      </c>
      <c r="H12" s="50">
        <v>9834</v>
      </c>
      <c r="I12" s="34">
        <v>33254</v>
      </c>
      <c r="J12" s="50">
        <v>8482</v>
      </c>
      <c r="K12" s="34">
        <v>20062</v>
      </c>
    </row>
    <row r="13" spans="1:11">
      <c r="A13" s="34" t="s">
        <v>290</v>
      </c>
      <c r="B13" s="34">
        <v>20778</v>
      </c>
      <c r="C13" s="34">
        <v>13268</v>
      </c>
      <c r="D13" s="34">
        <v>12228</v>
      </c>
      <c r="E13" s="34">
        <v>12208</v>
      </c>
      <c r="F13" s="34">
        <v>11067</v>
      </c>
      <c r="G13" s="34">
        <v>10635</v>
      </c>
      <c r="H13" s="34">
        <v>9746</v>
      </c>
      <c r="I13" s="34">
        <v>9595</v>
      </c>
      <c r="J13" s="34">
        <v>8338</v>
      </c>
      <c r="K13" s="34">
        <v>7612</v>
      </c>
    </row>
    <row r="15" spans="1:11" s="47" customFormat="1">
      <c r="A15" s="47" t="s">
        <v>291</v>
      </c>
    </row>
    <row r="16" spans="1:11">
      <c r="A16" s="7" t="s">
        <v>284</v>
      </c>
      <c r="B16" s="7" t="s">
        <v>276</v>
      </c>
      <c r="C16" s="7" t="s">
        <v>277</v>
      </c>
      <c r="D16" s="7" t="s">
        <v>275</v>
      </c>
      <c r="E16" s="7" t="s">
        <v>285</v>
      </c>
      <c r="F16" s="7" t="s">
        <v>276</v>
      </c>
      <c r="G16" s="7" t="s">
        <v>277</v>
      </c>
      <c r="H16" s="7" t="s">
        <v>286</v>
      </c>
      <c r="I16" s="7" t="s">
        <v>285</v>
      </c>
      <c r="J16" s="7" t="s">
        <v>277</v>
      </c>
      <c r="K16" s="7" t="s">
        <v>276</v>
      </c>
    </row>
    <row r="17" spans="1:11">
      <c r="A17" s="7" t="s">
        <v>287</v>
      </c>
      <c r="B17" s="15" t="s">
        <v>16</v>
      </c>
      <c r="C17" s="15" t="s">
        <v>43</v>
      </c>
      <c r="D17" s="15" t="s">
        <v>33</v>
      </c>
      <c r="E17" s="15" t="s">
        <v>6</v>
      </c>
      <c r="F17" s="15" t="s">
        <v>15</v>
      </c>
      <c r="G17" s="15" t="s">
        <v>48</v>
      </c>
      <c r="H17" s="15" t="s">
        <v>65</v>
      </c>
      <c r="I17" s="15" t="s">
        <v>11</v>
      </c>
      <c r="J17" s="15" t="s">
        <v>46</v>
      </c>
      <c r="K17" s="15" t="s">
        <v>17</v>
      </c>
    </row>
    <row r="18" spans="1:11">
      <c r="A18" s="7" t="s">
        <v>292</v>
      </c>
      <c r="B18" s="7">
        <v>55</v>
      </c>
      <c r="C18" s="7">
        <v>26</v>
      </c>
      <c r="D18" s="7">
        <v>22</v>
      </c>
      <c r="E18" s="7">
        <v>20</v>
      </c>
      <c r="F18" s="7">
        <v>17</v>
      </c>
      <c r="G18" s="7">
        <v>17</v>
      </c>
      <c r="H18" s="7">
        <v>16</v>
      </c>
      <c r="I18" s="7">
        <v>16</v>
      </c>
      <c r="J18" s="7">
        <v>15</v>
      </c>
      <c r="K18" s="7">
        <v>13</v>
      </c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s="47" customFormat="1">
      <c r="A20" s="41" t="s">
        <v>293</v>
      </c>
      <c r="B20" s="99" t="s">
        <v>294</v>
      </c>
      <c r="C20" s="99"/>
      <c r="D20" s="99"/>
      <c r="E20" s="41"/>
      <c r="F20" s="41"/>
      <c r="G20" s="41"/>
      <c r="H20" s="41"/>
      <c r="I20" s="41"/>
      <c r="J20" s="41"/>
      <c r="K20" s="41"/>
    </row>
    <row r="21" spans="1:11">
      <c r="A21" s="7" t="s">
        <v>284</v>
      </c>
      <c r="B21" s="7" t="s">
        <v>276</v>
      </c>
      <c r="C21" s="7" t="s">
        <v>277</v>
      </c>
      <c r="D21" s="7" t="s">
        <v>275</v>
      </c>
      <c r="E21" s="7" t="s">
        <v>275</v>
      </c>
      <c r="F21" s="7" t="s">
        <v>275</v>
      </c>
      <c r="G21" s="7" t="s">
        <v>277</v>
      </c>
      <c r="H21" s="7" t="s">
        <v>275</v>
      </c>
      <c r="I21" s="7" t="s">
        <v>277</v>
      </c>
      <c r="J21" s="7" t="s">
        <v>286</v>
      </c>
      <c r="K21" s="7" t="s">
        <v>275</v>
      </c>
    </row>
    <row r="22" spans="1:11">
      <c r="A22" s="7" t="s">
        <v>287</v>
      </c>
      <c r="B22" s="15" t="s">
        <v>16</v>
      </c>
      <c r="C22" s="15" t="s">
        <v>43</v>
      </c>
      <c r="D22" s="15" t="s">
        <v>29</v>
      </c>
      <c r="E22" s="15" t="s">
        <v>33</v>
      </c>
      <c r="F22" s="15" t="s">
        <v>30</v>
      </c>
      <c r="G22" s="15" t="s">
        <v>48</v>
      </c>
      <c r="H22" s="15" t="s">
        <v>35</v>
      </c>
      <c r="I22" s="15" t="s">
        <v>46</v>
      </c>
      <c r="J22" s="15" t="s">
        <v>59</v>
      </c>
      <c r="K22" s="15" t="s">
        <v>37</v>
      </c>
    </row>
    <row r="23" spans="1:11">
      <c r="A23" s="7" t="s">
        <v>295</v>
      </c>
      <c r="B23" s="42">
        <v>33.263178266444108</v>
      </c>
      <c r="C23" s="42">
        <v>18.063533616236061</v>
      </c>
      <c r="D23" s="42">
        <v>16.643290408774345</v>
      </c>
      <c r="E23" s="42">
        <v>12.434619336737406</v>
      </c>
      <c r="F23" s="42">
        <v>10.973298672340594</v>
      </c>
      <c r="G23" s="42">
        <v>8.8069440163291102</v>
      </c>
      <c r="H23" s="42">
        <v>8.3883469084747464</v>
      </c>
      <c r="I23" s="42">
        <v>7.2777378849923338</v>
      </c>
      <c r="J23" s="42">
        <v>6.7536157170144966</v>
      </c>
      <c r="K23" s="42">
        <v>6.3422298963203971</v>
      </c>
    </row>
    <row r="24" spans="1:11">
      <c r="A24" s="51"/>
    </row>
    <row r="25" spans="1:11" s="47" customFormat="1">
      <c r="A25" s="52" t="s">
        <v>296</v>
      </c>
      <c r="B25" s="47" t="s">
        <v>297</v>
      </c>
    </row>
    <row r="26" spans="1:11">
      <c r="A26" s="50" t="s">
        <v>274</v>
      </c>
      <c r="B26" s="7" t="s">
        <v>285</v>
      </c>
      <c r="C26" s="7" t="s">
        <v>277</v>
      </c>
      <c r="D26" s="7" t="s">
        <v>275</v>
      </c>
      <c r="E26" s="7" t="s">
        <v>276</v>
      </c>
      <c r="F26" s="7" t="s">
        <v>286</v>
      </c>
      <c r="G26" s="7" t="s">
        <v>286</v>
      </c>
      <c r="H26" s="7" t="s">
        <v>275</v>
      </c>
      <c r="I26" s="7" t="s">
        <v>275</v>
      </c>
      <c r="J26" s="7" t="s">
        <v>275</v>
      </c>
      <c r="K26" s="7" t="s">
        <v>277</v>
      </c>
    </row>
    <row r="27" spans="1:11">
      <c r="A27" s="50" t="s">
        <v>298</v>
      </c>
      <c r="B27" s="15" t="s">
        <v>11</v>
      </c>
      <c r="C27" s="15" t="s">
        <v>43</v>
      </c>
      <c r="D27" s="15" t="s">
        <v>37</v>
      </c>
      <c r="E27" s="15" t="s">
        <v>16</v>
      </c>
      <c r="F27" s="15" t="s">
        <v>60</v>
      </c>
      <c r="G27" s="15" t="s">
        <v>57</v>
      </c>
      <c r="H27" s="15" t="s">
        <v>33</v>
      </c>
      <c r="I27" s="15" t="s">
        <v>29</v>
      </c>
      <c r="J27" s="15" t="s">
        <v>28</v>
      </c>
      <c r="K27" s="15" t="s">
        <v>40</v>
      </c>
    </row>
    <row r="28" spans="1:11">
      <c r="A28" s="50" t="s">
        <v>299</v>
      </c>
      <c r="B28" s="43">
        <v>11474</v>
      </c>
      <c r="C28" s="43">
        <v>10787.142857142857</v>
      </c>
      <c r="D28" s="43">
        <v>9718.2857142857138</v>
      </c>
      <c r="E28" s="44">
        <v>8936</v>
      </c>
      <c r="F28" s="43">
        <v>8487.4285714285706</v>
      </c>
      <c r="G28" s="43">
        <v>8086.5714285714284</v>
      </c>
      <c r="H28" s="43">
        <v>7478.8571428571431</v>
      </c>
      <c r="I28" s="43">
        <v>7446</v>
      </c>
      <c r="J28" s="43">
        <v>7085.8571428571431</v>
      </c>
      <c r="K28" s="43">
        <v>7066.7142857142853</v>
      </c>
    </row>
    <row r="29" spans="1:11">
      <c r="A29" s="50" t="s">
        <v>300</v>
      </c>
      <c r="B29" s="45">
        <v>30846.5</v>
      </c>
      <c r="C29" s="45">
        <v>27407.5</v>
      </c>
      <c r="D29" s="45">
        <v>24725</v>
      </c>
      <c r="E29" s="45">
        <v>23453.5</v>
      </c>
      <c r="F29" s="45">
        <v>21302.5</v>
      </c>
      <c r="G29" s="45">
        <v>20370.5</v>
      </c>
      <c r="H29" s="45">
        <v>18855</v>
      </c>
      <c r="I29" s="45">
        <v>19016</v>
      </c>
      <c r="J29" s="45">
        <v>17719.5</v>
      </c>
      <c r="K29" s="45">
        <v>17937</v>
      </c>
    </row>
    <row r="30" spans="1:11">
      <c r="A30" s="50" t="s">
        <v>301</v>
      </c>
      <c r="B30" s="45">
        <v>9341</v>
      </c>
      <c r="C30" s="45">
        <v>10337</v>
      </c>
      <c r="D30" s="45">
        <v>9316</v>
      </c>
      <c r="E30" s="45">
        <v>7802.5</v>
      </c>
      <c r="F30" s="45">
        <v>8403</v>
      </c>
      <c r="G30" s="45">
        <v>7936.5</v>
      </c>
      <c r="H30" s="45">
        <v>7317.5</v>
      </c>
      <c r="I30" s="45">
        <v>7044</v>
      </c>
      <c r="J30" s="45">
        <v>7076.5</v>
      </c>
      <c r="K30" s="45">
        <v>6796.5</v>
      </c>
    </row>
    <row r="31" spans="1:11">
      <c r="A31" s="51"/>
      <c r="B31" s="53"/>
      <c r="C31" s="53"/>
      <c r="D31" s="53"/>
      <c r="E31" s="53"/>
      <c r="F31" s="53"/>
      <c r="G31" s="53"/>
      <c r="H31" s="53"/>
      <c r="I31" s="53"/>
      <c r="J31" s="53"/>
      <c r="K31" s="53"/>
    </row>
    <row r="32" spans="1:11">
      <c r="A32" s="52" t="s">
        <v>302</v>
      </c>
      <c r="B32" s="54" t="s">
        <v>303</v>
      </c>
      <c r="C32" s="53"/>
      <c r="D32" s="53"/>
      <c r="E32" s="53"/>
      <c r="F32" s="53"/>
      <c r="G32" s="53"/>
      <c r="H32" s="53"/>
      <c r="I32" s="53"/>
      <c r="J32" s="53"/>
      <c r="K32" s="53"/>
    </row>
    <row r="33" spans="1:11">
      <c r="A33" s="7" t="s">
        <v>284</v>
      </c>
      <c r="B33" s="44" t="s">
        <v>285</v>
      </c>
      <c r="C33" s="44" t="s">
        <v>277</v>
      </c>
      <c r="D33" s="44" t="s">
        <v>275</v>
      </c>
      <c r="E33" s="44" t="s">
        <v>276</v>
      </c>
      <c r="F33" s="44" t="s">
        <v>286</v>
      </c>
      <c r="G33" s="44" t="s">
        <v>286</v>
      </c>
      <c r="H33" s="44" t="s">
        <v>275</v>
      </c>
      <c r="I33" s="44" t="s">
        <v>275</v>
      </c>
      <c r="J33" s="44" t="s">
        <v>277</v>
      </c>
      <c r="K33" s="44" t="s">
        <v>275</v>
      </c>
    </row>
    <row r="34" spans="1:11">
      <c r="A34" s="7" t="s">
        <v>287</v>
      </c>
      <c r="B34" s="46" t="s">
        <v>11</v>
      </c>
      <c r="C34" s="46" t="s">
        <v>43</v>
      </c>
      <c r="D34" s="46" t="s">
        <v>37</v>
      </c>
      <c r="E34" s="46" t="s">
        <v>16</v>
      </c>
      <c r="F34" s="46" t="s">
        <v>60</v>
      </c>
      <c r="G34" s="46" t="s">
        <v>57</v>
      </c>
      <c r="H34" s="46" t="s">
        <v>29</v>
      </c>
      <c r="I34" s="46" t="s">
        <v>33</v>
      </c>
      <c r="J34" s="46" t="s">
        <v>40</v>
      </c>
      <c r="K34" s="46" t="s">
        <v>28</v>
      </c>
    </row>
    <row r="35" spans="1:11">
      <c r="A35" s="7" t="s">
        <v>304</v>
      </c>
      <c r="B35" s="45">
        <v>12338.6</v>
      </c>
      <c r="C35" s="45">
        <v>10963</v>
      </c>
      <c r="D35" s="45">
        <v>9890</v>
      </c>
      <c r="E35" s="45">
        <v>9381.4</v>
      </c>
      <c r="F35" s="45">
        <v>8521</v>
      </c>
      <c r="G35" s="45">
        <v>8148.2</v>
      </c>
      <c r="H35" s="45">
        <v>7606.4</v>
      </c>
      <c r="I35" s="45">
        <v>7542</v>
      </c>
      <c r="J35" s="45">
        <v>7174.8</v>
      </c>
      <c r="K35" s="45">
        <v>7087.8</v>
      </c>
    </row>
    <row r="36" spans="1:11">
      <c r="A36" s="51"/>
      <c r="B36" s="53"/>
      <c r="C36" s="53"/>
      <c r="D36" s="53"/>
      <c r="E36" s="53"/>
      <c r="F36" s="53"/>
      <c r="G36" s="53"/>
      <c r="H36" s="53"/>
      <c r="I36" s="53"/>
      <c r="J36" s="53"/>
      <c r="K36" s="53"/>
    </row>
    <row r="37" spans="1:11">
      <c r="A37" s="52" t="s">
        <v>305</v>
      </c>
      <c r="B37" s="54" t="s">
        <v>306</v>
      </c>
      <c r="C37" s="53"/>
      <c r="D37" s="53"/>
      <c r="E37" s="53"/>
      <c r="F37" s="53"/>
      <c r="G37" s="53"/>
      <c r="H37" s="53"/>
      <c r="I37" s="53"/>
      <c r="J37" s="53"/>
      <c r="K37" s="53"/>
    </row>
    <row r="38" spans="1:11">
      <c r="A38" s="7" t="s">
        <v>284</v>
      </c>
      <c r="B38" s="44" t="s">
        <v>277</v>
      </c>
      <c r="C38" s="44" t="s">
        <v>285</v>
      </c>
      <c r="D38" s="44" t="s">
        <v>275</v>
      </c>
      <c r="E38" s="44" t="s">
        <v>286</v>
      </c>
      <c r="F38" s="44" t="s">
        <v>286</v>
      </c>
      <c r="G38" s="44" t="s">
        <v>276</v>
      </c>
      <c r="H38" s="44" t="s">
        <v>275</v>
      </c>
      <c r="I38" s="44" t="s">
        <v>275</v>
      </c>
      <c r="J38" s="44" t="s">
        <v>275</v>
      </c>
      <c r="K38" s="44" t="s">
        <v>277</v>
      </c>
    </row>
    <row r="39" spans="1:11">
      <c r="A39" s="7" t="s">
        <v>287</v>
      </c>
      <c r="B39" s="46" t="s">
        <v>307</v>
      </c>
      <c r="C39" s="46" t="s">
        <v>11</v>
      </c>
      <c r="D39" s="46" t="s">
        <v>37</v>
      </c>
      <c r="E39" s="46" t="s">
        <v>60</v>
      </c>
      <c r="F39" s="46" t="s">
        <v>57</v>
      </c>
      <c r="G39" s="46" t="s">
        <v>16</v>
      </c>
      <c r="H39" s="46" t="s">
        <v>33</v>
      </c>
      <c r="I39" s="46" t="s">
        <v>28</v>
      </c>
      <c r="J39" s="46" t="s">
        <v>29</v>
      </c>
      <c r="K39" s="46" t="s">
        <v>40</v>
      </c>
    </row>
    <row r="40" spans="1:11">
      <c r="A40" s="7" t="s">
        <v>308</v>
      </c>
      <c r="B40" s="45">
        <v>10337</v>
      </c>
      <c r="C40" s="45">
        <v>9341</v>
      </c>
      <c r="D40" s="45">
        <v>9316</v>
      </c>
      <c r="E40" s="45">
        <v>8403</v>
      </c>
      <c r="F40" s="45">
        <v>7936.5</v>
      </c>
      <c r="G40" s="45">
        <v>7802.5</v>
      </c>
      <c r="H40" s="45">
        <v>7317.5</v>
      </c>
      <c r="I40" s="45">
        <v>7076.5</v>
      </c>
      <c r="J40" s="45">
        <v>7044</v>
      </c>
      <c r="K40" s="45">
        <v>6796.5</v>
      </c>
    </row>
  </sheetData>
  <mergeCells count="3">
    <mergeCell ref="B1:D1"/>
    <mergeCell ref="B8:D8"/>
    <mergeCell ref="B20:D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9"/>
  <sheetViews>
    <sheetView topLeftCell="A16" workbookViewId="0">
      <selection activeCell="C25" sqref="C25"/>
    </sheetView>
  </sheetViews>
  <sheetFormatPr defaultRowHeight="16.5"/>
  <cols>
    <col min="1" max="1" width="10.375" style="28" bestFit="1" customWidth="1"/>
    <col min="2" max="2" width="10.25" style="29" bestFit="1" customWidth="1"/>
  </cols>
  <sheetData>
    <row r="1" spans="1:56" s="27" customFormat="1" ht="17.25" thickBot="1">
      <c r="A1" s="25" t="s">
        <v>120</v>
      </c>
      <c r="B1" s="26" t="s">
        <v>121</v>
      </c>
      <c r="C1" s="27" t="s">
        <v>122</v>
      </c>
      <c r="D1" s="27" t="s">
        <v>123</v>
      </c>
      <c r="E1" s="27" t="s">
        <v>124</v>
      </c>
      <c r="F1" s="27" t="s">
        <v>125</v>
      </c>
      <c r="G1" s="27" t="s">
        <v>126</v>
      </c>
      <c r="H1" s="27" t="s">
        <v>127</v>
      </c>
      <c r="I1" s="27" t="s">
        <v>128</v>
      </c>
      <c r="J1" s="27" t="s">
        <v>129</v>
      </c>
      <c r="K1" s="27" t="s">
        <v>130</v>
      </c>
      <c r="L1" s="27" t="s">
        <v>131</v>
      </c>
      <c r="M1" s="27" t="s">
        <v>132</v>
      </c>
      <c r="N1" s="27" t="s">
        <v>133</v>
      </c>
      <c r="O1" s="27" t="s">
        <v>134</v>
      </c>
      <c r="P1" s="27" t="s">
        <v>135</v>
      </c>
      <c r="Q1" s="27" t="s">
        <v>136</v>
      </c>
      <c r="R1" s="27" t="s">
        <v>137</v>
      </c>
      <c r="S1" s="27" t="s">
        <v>138</v>
      </c>
      <c r="T1" s="27" t="s">
        <v>139</v>
      </c>
      <c r="U1" s="27" t="s">
        <v>140</v>
      </c>
      <c r="V1" s="27" t="s">
        <v>141</v>
      </c>
      <c r="W1" s="27" t="s">
        <v>142</v>
      </c>
      <c r="X1" s="27" t="s">
        <v>143</v>
      </c>
      <c r="Y1" s="27" t="s">
        <v>144</v>
      </c>
      <c r="Z1" s="27" t="s">
        <v>145</v>
      </c>
      <c r="AA1" s="27" t="s">
        <v>146</v>
      </c>
      <c r="AB1" s="27" t="s">
        <v>147</v>
      </c>
      <c r="AC1" s="27" t="s">
        <v>148</v>
      </c>
      <c r="AD1" s="27" t="s">
        <v>149</v>
      </c>
      <c r="AE1" s="27" t="s">
        <v>150</v>
      </c>
      <c r="AF1" s="27" t="s">
        <v>151</v>
      </c>
      <c r="AG1" s="27" t="s">
        <v>152</v>
      </c>
      <c r="AH1" s="27" t="s">
        <v>153</v>
      </c>
      <c r="AI1" s="27" t="s">
        <v>154</v>
      </c>
      <c r="AJ1" s="27" t="s">
        <v>155</v>
      </c>
      <c r="AK1" s="27" t="s">
        <v>156</v>
      </c>
      <c r="AL1" s="27" t="s">
        <v>157</v>
      </c>
      <c r="AM1" s="27" t="s">
        <v>158</v>
      </c>
      <c r="AN1" s="27" t="s">
        <v>159</v>
      </c>
      <c r="AO1" s="27" t="s">
        <v>160</v>
      </c>
      <c r="AP1" s="27" t="s">
        <v>161</v>
      </c>
      <c r="AQ1" s="27" t="s">
        <v>162</v>
      </c>
      <c r="AR1" s="27" t="s">
        <v>163</v>
      </c>
      <c r="AS1" s="27" t="s">
        <v>164</v>
      </c>
      <c r="AT1" s="27" t="s">
        <v>165</v>
      </c>
      <c r="AU1" s="27" t="s">
        <v>166</v>
      </c>
      <c r="AV1" s="27" t="s">
        <v>167</v>
      </c>
      <c r="AW1" s="27" t="s">
        <v>168</v>
      </c>
      <c r="AX1" s="27" t="s">
        <v>169</v>
      </c>
      <c r="AY1" s="27" t="s">
        <v>170</v>
      </c>
      <c r="AZ1" s="27" t="s">
        <v>171</v>
      </c>
      <c r="BA1" s="27" t="s">
        <v>172</v>
      </c>
      <c r="BB1" s="27" t="s">
        <v>173</v>
      </c>
      <c r="BC1" s="27" t="s">
        <v>174</v>
      </c>
      <c r="BD1" s="27" t="s">
        <v>175</v>
      </c>
    </row>
    <row r="2" spans="1:56">
      <c r="A2" s="28" t="s">
        <v>100</v>
      </c>
      <c r="B2" s="29" t="s">
        <v>176</v>
      </c>
      <c r="C2" s="86">
        <v>2459</v>
      </c>
      <c r="D2" s="86">
        <v>1712</v>
      </c>
      <c r="E2" s="86">
        <v>2279</v>
      </c>
      <c r="F2" s="86">
        <v>1895</v>
      </c>
      <c r="G2" s="86">
        <v>1924</v>
      </c>
      <c r="H2" s="86">
        <v>2263</v>
      </c>
      <c r="I2" s="86">
        <v>2168</v>
      </c>
      <c r="J2" s="86">
        <v>1444</v>
      </c>
      <c r="K2" s="86">
        <v>943</v>
      </c>
      <c r="L2" s="86">
        <v>1846</v>
      </c>
      <c r="M2" s="86">
        <v>1939</v>
      </c>
      <c r="N2" s="86">
        <v>1973</v>
      </c>
      <c r="O2" s="86">
        <v>1658</v>
      </c>
      <c r="P2" s="86">
        <v>1577</v>
      </c>
      <c r="Q2" s="86">
        <v>2067</v>
      </c>
      <c r="R2" s="86">
        <v>1581</v>
      </c>
      <c r="S2" s="86">
        <v>1533</v>
      </c>
      <c r="T2" s="86">
        <v>2113</v>
      </c>
      <c r="U2" s="86">
        <v>1343</v>
      </c>
      <c r="V2" s="86">
        <v>1137</v>
      </c>
      <c r="W2" s="86">
        <v>955</v>
      </c>
      <c r="X2" s="86">
        <v>1685</v>
      </c>
      <c r="Y2" s="86">
        <v>2495</v>
      </c>
      <c r="Z2" s="86">
        <v>1805</v>
      </c>
      <c r="AA2" s="86">
        <v>1884</v>
      </c>
      <c r="AB2" s="86">
        <v>1680</v>
      </c>
      <c r="AC2" s="86">
        <v>1941</v>
      </c>
      <c r="AD2" s="86">
        <v>1482</v>
      </c>
      <c r="AE2" s="86">
        <v>1268</v>
      </c>
      <c r="AF2" s="86">
        <v>1612</v>
      </c>
      <c r="AG2" s="86">
        <v>1942</v>
      </c>
      <c r="AH2" s="86">
        <v>1217</v>
      </c>
      <c r="AI2" s="86">
        <v>1196</v>
      </c>
      <c r="AJ2" s="86">
        <v>877</v>
      </c>
      <c r="AK2" s="86">
        <v>1470</v>
      </c>
      <c r="AL2" s="86">
        <v>1033</v>
      </c>
      <c r="AM2" s="86">
        <v>1136</v>
      </c>
      <c r="AN2" s="86">
        <v>1090</v>
      </c>
      <c r="AO2" s="86">
        <v>1223</v>
      </c>
      <c r="AP2" s="86">
        <v>1061</v>
      </c>
      <c r="AQ2" s="86">
        <v>1028</v>
      </c>
      <c r="AR2" s="86">
        <v>685</v>
      </c>
      <c r="AS2" s="86">
        <v>767</v>
      </c>
      <c r="AT2" s="86">
        <v>834</v>
      </c>
      <c r="AU2" s="86">
        <v>538</v>
      </c>
      <c r="AV2" s="86">
        <v>889</v>
      </c>
      <c r="AW2" s="86">
        <v>1128</v>
      </c>
      <c r="AX2" s="86">
        <v>1034</v>
      </c>
      <c r="AY2" s="86">
        <v>1248</v>
      </c>
      <c r="AZ2" s="86">
        <v>900</v>
      </c>
      <c r="BA2" s="86">
        <v>1213</v>
      </c>
      <c r="BB2" s="86">
        <v>1203</v>
      </c>
      <c r="BC2" s="86">
        <v>1281</v>
      </c>
      <c r="BD2" s="86">
        <v>1173</v>
      </c>
    </row>
    <row r="3" spans="1:56">
      <c r="A3" s="102"/>
      <c r="B3" s="29" t="s">
        <v>177</v>
      </c>
      <c r="C3" s="86">
        <v>1940</v>
      </c>
      <c r="D3" s="86">
        <v>2086</v>
      </c>
      <c r="E3" s="86">
        <v>2762</v>
      </c>
      <c r="F3" s="86">
        <v>2702</v>
      </c>
      <c r="G3" s="86">
        <v>1905</v>
      </c>
      <c r="H3" s="86">
        <v>3528</v>
      </c>
      <c r="I3" s="86">
        <v>2801</v>
      </c>
      <c r="J3" s="86">
        <v>2342</v>
      </c>
      <c r="K3" s="86">
        <v>2017</v>
      </c>
      <c r="L3" s="86">
        <v>2030</v>
      </c>
      <c r="M3" s="86">
        <v>2505</v>
      </c>
      <c r="N3" s="86">
        <v>1965</v>
      </c>
      <c r="O3" s="86">
        <v>3125</v>
      </c>
      <c r="P3" s="86">
        <v>2144</v>
      </c>
      <c r="Q3" s="86">
        <v>3934</v>
      </c>
      <c r="R3" s="86">
        <v>2610</v>
      </c>
      <c r="S3" s="86">
        <v>3176</v>
      </c>
      <c r="T3" s="86">
        <v>2603</v>
      </c>
      <c r="U3" s="86">
        <v>2418</v>
      </c>
      <c r="V3" s="86">
        <v>2898</v>
      </c>
      <c r="W3" s="86">
        <v>1928</v>
      </c>
      <c r="X3" s="86">
        <v>1894</v>
      </c>
      <c r="Y3" s="86">
        <v>2575</v>
      </c>
      <c r="Z3" s="86">
        <v>2019</v>
      </c>
      <c r="AA3" s="86">
        <v>1632</v>
      </c>
      <c r="AB3" s="86">
        <v>2354</v>
      </c>
      <c r="AC3" s="86">
        <v>3034</v>
      </c>
      <c r="AD3" s="86">
        <v>1735</v>
      </c>
      <c r="AE3" s="86">
        <v>2279</v>
      </c>
      <c r="AF3" s="86">
        <v>2924</v>
      </c>
      <c r="AG3" s="86">
        <v>2170</v>
      </c>
      <c r="AH3" s="86">
        <v>2297</v>
      </c>
      <c r="AI3" s="86">
        <v>2568</v>
      </c>
      <c r="AJ3" s="86">
        <v>1252</v>
      </c>
      <c r="AK3" s="86">
        <v>1686</v>
      </c>
      <c r="AL3" s="86">
        <v>1198</v>
      </c>
      <c r="AM3" s="86">
        <v>1333</v>
      </c>
      <c r="AN3" s="86">
        <v>1151</v>
      </c>
      <c r="AO3" s="86">
        <v>1493</v>
      </c>
      <c r="AP3" s="86">
        <v>1347</v>
      </c>
      <c r="AQ3" s="86">
        <v>1660</v>
      </c>
      <c r="AR3" s="86">
        <v>1718</v>
      </c>
      <c r="AS3" s="86">
        <v>2090</v>
      </c>
      <c r="AT3" s="86">
        <v>2612</v>
      </c>
      <c r="AU3" s="86">
        <v>1899</v>
      </c>
      <c r="AV3" s="86">
        <v>2301</v>
      </c>
      <c r="AW3" s="86">
        <v>2294</v>
      </c>
      <c r="AX3" s="86">
        <v>1697</v>
      </c>
      <c r="AY3" s="86">
        <v>1215</v>
      </c>
      <c r="AZ3" s="86">
        <v>1116</v>
      </c>
      <c r="BA3" s="86">
        <v>1260</v>
      </c>
      <c r="BB3" s="86">
        <v>1592</v>
      </c>
      <c r="BC3" s="86">
        <v>1817</v>
      </c>
      <c r="BD3" s="86">
        <v>1604</v>
      </c>
    </row>
    <row r="4" spans="1:56">
      <c r="A4" s="102"/>
      <c r="B4" s="29" t="s">
        <v>178</v>
      </c>
      <c r="C4" s="86">
        <v>0</v>
      </c>
      <c r="D4" s="86">
        <v>0</v>
      </c>
      <c r="E4" s="86">
        <v>0</v>
      </c>
      <c r="F4" s="86">
        <v>0</v>
      </c>
      <c r="G4" s="86">
        <v>124</v>
      </c>
      <c r="H4" s="86">
        <v>656</v>
      </c>
      <c r="I4" s="86">
        <v>558</v>
      </c>
      <c r="J4" s="86">
        <v>424</v>
      </c>
      <c r="K4" s="86">
        <v>369</v>
      </c>
      <c r="L4" s="86">
        <v>401</v>
      </c>
      <c r="M4" s="86">
        <v>296</v>
      </c>
      <c r="N4" s="86">
        <v>508</v>
      </c>
      <c r="O4" s="86">
        <v>0</v>
      </c>
      <c r="P4" s="86">
        <v>0</v>
      </c>
      <c r="Q4" s="86">
        <v>0</v>
      </c>
      <c r="R4" s="86">
        <v>0</v>
      </c>
      <c r="S4" s="86">
        <v>104</v>
      </c>
      <c r="T4" s="86">
        <v>320</v>
      </c>
      <c r="U4" s="86">
        <v>353</v>
      </c>
      <c r="V4" s="86">
        <v>323</v>
      </c>
      <c r="W4" s="86">
        <v>195</v>
      </c>
      <c r="X4" s="86">
        <v>273</v>
      </c>
      <c r="Y4" s="86">
        <v>422</v>
      </c>
      <c r="Z4" s="86">
        <v>115</v>
      </c>
      <c r="AA4" s="86">
        <v>79</v>
      </c>
      <c r="AB4" s="86">
        <v>101</v>
      </c>
      <c r="AC4" s="86">
        <v>1253</v>
      </c>
      <c r="AD4" s="86">
        <v>539</v>
      </c>
      <c r="AE4" s="86">
        <v>800</v>
      </c>
      <c r="AF4" s="86">
        <v>996</v>
      </c>
      <c r="AG4" s="86">
        <v>835</v>
      </c>
      <c r="AH4" s="86">
        <v>848</v>
      </c>
      <c r="AI4" s="86">
        <v>1608</v>
      </c>
      <c r="AJ4" s="86">
        <v>995</v>
      </c>
      <c r="AK4" s="86">
        <v>1145</v>
      </c>
      <c r="AL4" s="86">
        <v>1360</v>
      </c>
      <c r="AM4" s="86">
        <v>919</v>
      </c>
      <c r="AN4" s="86">
        <v>1072</v>
      </c>
      <c r="AO4" s="86">
        <v>1714</v>
      </c>
      <c r="AP4" s="86">
        <v>2428</v>
      </c>
      <c r="AQ4" s="86">
        <v>2130</v>
      </c>
      <c r="AR4" s="86">
        <v>1169</v>
      </c>
      <c r="AS4" s="86">
        <v>1957</v>
      </c>
      <c r="AT4" s="86">
        <v>1819</v>
      </c>
      <c r="AU4" s="86">
        <v>1203</v>
      </c>
      <c r="AV4" s="86">
        <v>1927</v>
      </c>
      <c r="AW4" s="86">
        <v>1653</v>
      </c>
      <c r="AX4" s="86">
        <v>1529</v>
      </c>
      <c r="AY4" s="86">
        <v>1136</v>
      </c>
      <c r="AZ4" s="86">
        <v>854</v>
      </c>
      <c r="BA4" s="86">
        <v>1382</v>
      </c>
      <c r="BB4" s="86">
        <v>1434</v>
      </c>
      <c r="BC4" s="86">
        <v>1422</v>
      </c>
      <c r="BD4" s="86">
        <v>1267</v>
      </c>
    </row>
    <row r="5" spans="1:56" s="27" customFormat="1" ht="17.25" thickBot="1">
      <c r="A5" s="104"/>
      <c r="B5" s="26" t="s">
        <v>179</v>
      </c>
      <c r="C5" s="87">
        <v>0</v>
      </c>
      <c r="D5" s="87">
        <v>0</v>
      </c>
      <c r="E5" s="87">
        <v>0</v>
      </c>
      <c r="F5" s="87">
        <v>0</v>
      </c>
      <c r="G5" s="87">
        <v>0</v>
      </c>
      <c r="H5" s="87">
        <v>34</v>
      </c>
      <c r="I5" s="87">
        <v>65</v>
      </c>
      <c r="J5" s="87">
        <v>19</v>
      </c>
      <c r="K5" s="87">
        <v>10</v>
      </c>
      <c r="L5" s="87">
        <v>23</v>
      </c>
      <c r="M5" s="87">
        <v>15</v>
      </c>
      <c r="N5" s="87">
        <v>21</v>
      </c>
      <c r="O5" s="87">
        <v>13</v>
      </c>
      <c r="P5" s="87">
        <v>17</v>
      </c>
      <c r="Q5" s="87">
        <v>33</v>
      </c>
      <c r="R5" s="87">
        <v>38</v>
      </c>
      <c r="S5" s="87">
        <v>48</v>
      </c>
      <c r="T5" s="87">
        <v>50</v>
      </c>
      <c r="U5" s="87">
        <v>37</v>
      </c>
      <c r="V5" s="87">
        <v>40</v>
      </c>
      <c r="W5" s="87">
        <v>59</v>
      </c>
      <c r="X5" s="87">
        <v>70</v>
      </c>
      <c r="Y5" s="87">
        <v>75</v>
      </c>
      <c r="Z5" s="87">
        <v>65</v>
      </c>
      <c r="AA5" s="87">
        <v>102</v>
      </c>
      <c r="AB5" s="87">
        <v>97</v>
      </c>
      <c r="AC5" s="87">
        <v>197</v>
      </c>
      <c r="AD5" s="87">
        <v>159</v>
      </c>
      <c r="AE5" s="87">
        <v>154</v>
      </c>
      <c r="AF5" s="87">
        <v>181</v>
      </c>
      <c r="AG5" s="87">
        <v>161</v>
      </c>
      <c r="AH5" s="87">
        <v>123</v>
      </c>
      <c r="AI5" s="87">
        <v>167</v>
      </c>
      <c r="AJ5" s="87">
        <v>160</v>
      </c>
      <c r="AK5" s="87">
        <v>192</v>
      </c>
      <c r="AL5" s="87">
        <v>137</v>
      </c>
      <c r="AM5" s="87">
        <v>95</v>
      </c>
      <c r="AN5" s="87">
        <v>137</v>
      </c>
      <c r="AO5" s="87">
        <v>215</v>
      </c>
      <c r="AP5" s="87">
        <v>244</v>
      </c>
      <c r="AQ5" s="87">
        <v>143</v>
      </c>
      <c r="AR5" s="87">
        <v>216</v>
      </c>
      <c r="AS5" s="87">
        <v>190</v>
      </c>
      <c r="AT5" s="87">
        <v>182</v>
      </c>
      <c r="AU5" s="87">
        <v>215</v>
      </c>
      <c r="AV5" s="87">
        <v>274</v>
      </c>
      <c r="AW5" s="87">
        <v>280</v>
      </c>
      <c r="AX5" s="87">
        <v>289</v>
      </c>
      <c r="AY5" s="87">
        <v>250</v>
      </c>
      <c r="AZ5" s="87">
        <v>245</v>
      </c>
      <c r="BA5" s="87">
        <v>329</v>
      </c>
      <c r="BB5" s="87">
        <v>401</v>
      </c>
      <c r="BC5" s="87">
        <v>531</v>
      </c>
      <c r="BD5" s="87">
        <v>636</v>
      </c>
    </row>
    <row r="6" spans="1:56">
      <c r="A6" s="28" t="s">
        <v>181</v>
      </c>
      <c r="B6" s="29" t="s">
        <v>182</v>
      </c>
      <c r="C6" s="86">
        <v>3629</v>
      </c>
      <c r="D6" s="86">
        <v>2881</v>
      </c>
      <c r="E6" s="86">
        <v>3680</v>
      </c>
      <c r="F6" s="86">
        <v>3631</v>
      </c>
      <c r="G6" s="86">
        <v>3460</v>
      </c>
      <c r="H6" s="86">
        <v>3428</v>
      </c>
      <c r="I6" s="86">
        <v>3539</v>
      </c>
      <c r="J6" s="86">
        <v>3355</v>
      </c>
      <c r="K6" s="86">
        <v>3299</v>
      </c>
      <c r="L6" s="86">
        <v>3770</v>
      </c>
      <c r="M6" s="86">
        <v>3604</v>
      </c>
      <c r="N6" s="86">
        <v>3909</v>
      </c>
      <c r="O6" s="86">
        <v>3266</v>
      </c>
      <c r="P6" s="86">
        <v>2837</v>
      </c>
      <c r="Q6" s="86">
        <v>3067</v>
      </c>
      <c r="R6" s="86">
        <v>3235</v>
      </c>
      <c r="S6" s="86">
        <v>2880</v>
      </c>
      <c r="T6" s="86">
        <v>3018</v>
      </c>
      <c r="U6" s="86">
        <v>2816</v>
      </c>
      <c r="V6" s="86">
        <v>2764</v>
      </c>
      <c r="W6" s="86">
        <v>2184</v>
      </c>
      <c r="X6" s="86">
        <v>3022</v>
      </c>
      <c r="Y6" s="86">
        <v>3312</v>
      </c>
      <c r="Z6" s="86">
        <v>2771</v>
      </c>
      <c r="AA6" s="86">
        <v>2128</v>
      </c>
      <c r="AB6" s="86">
        <v>2399</v>
      </c>
      <c r="AC6" s="86">
        <v>2249</v>
      </c>
      <c r="AD6" s="86">
        <v>1967</v>
      </c>
      <c r="AE6" s="86">
        <v>2433</v>
      </c>
      <c r="AF6" s="86">
        <v>1940</v>
      </c>
      <c r="AG6" s="86">
        <v>1944</v>
      </c>
      <c r="AH6" s="86">
        <v>1859</v>
      </c>
      <c r="AI6" s="86">
        <v>1856</v>
      </c>
      <c r="AJ6" s="86">
        <v>1673</v>
      </c>
      <c r="AK6" s="86">
        <v>2164</v>
      </c>
      <c r="AL6" s="86">
        <v>2359</v>
      </c>
      <c r="AM6" s="86">
        <v>1916</v>
      </c>
      <c r="AN6" s="86">
        <v>1561</v>
      </c>
      <c r="AO6" s="86">
        <v>1750</v>
      </c>
      <c r="AP6" s="86">
        <v>1644</v>
      </c>
      <c r="AQ6" s="86">
        <v>1781</v>
      </c>
      <c r="AR6" s="86">
        <v>1286</v>
      </c>
      <c r="AS6" s="86">
        <v>1290</v>
      </c>
      <c r="AT6" s="86">
        <v>1372</v>
      </c>
      <c r="AU6" s="86">
        <v>1503</v>
      </c>
      <c r="AV6" s="86">
        <v>2573</v>
      </c>
      <c r="AW6" s="86">
        <v>2607</v>
      </c>
      <c r="AX6" s="86">
        <v>2258</v>
      </c>
      <c r="AY6" s="86">
        <v>2350</v>
      </c>
      <c r="AZ6" s="86">
        <v>1646</v>
      </c>
      <c r="BA6" s="86">
        <v>2102</v>
      </c>
      <c r="BB6" s="86">
        <v>2076</v>
      </c>
      <c r="BC6" s="86">
        <v>2029</v>
      </c>
      <c r="BD6" s="86">
        <v>1772</v>
      </c>
    </row>
    <row r="7" spans="1:56">
      <c r="A7" s="102"/>
      <c r="B7" s="29" t="s">
        <v>183</v>
      </c>
      <c r="C7" s="86">
        <v>1609</v>
      </c>
      <c r="D7" s="86">
        <v>1471</v>
      </c>
      <c r="E7" s="86">
        <v>1874</v>
      </c>
      <c r="F7" s="86">
        <v>2184</v>
      </c>
      <c r="G7" s="86">
        <v>1268</v>
      </c>
      <c r="H7" s="86">
        <v>1692</v>
      </c>
      <c r="I7" s="86">
        <v>1881</v>
      </c>
      <c r="J7" s="86">
        <v>1512</v>
      </c>
      <c r="K7" s="86">
        <v>1564</v>
      </c>
      <c r="L7" s="86">
        <v>1971</v>
      </c>
      <c r="M7" s="86">
        <v>2490</v>
      </c>
      <c r="N7" s="86">
        <v>2557</v>
      </c>
      <c r="O7" s="86">
        <v>2157</v>
      </c>
      <c r="P7" s="86">
        <v>2003</v>
      </c>
      <c r="Q7" s="86">
        <v>2280</v>
      </c>
      <c r="R7" s="86">
        <v>2096</v>
      </c>
      <c r="S7" s="86">
        <v>2303</v>
      </c>
      <c r="T7" s="86">
        <v>2174</v>
      </c>
      <c r="U7" s="86">
        <v>2328</v>
      </c>
      <c r="V7" s="86">
        <v>2176</v>
      </c>
      <c r="W7" s="86">
        <v>2080</v>
      </c>
      <c r="X7" s="86">
        <v>1950</v>
      </c>
      <c r="Y7" s="86">
        <v>2427</v>
      </c>
      <c r="Z7" s="86">
        <v>2162</v>
      </c>
      <c r="AA7" s="86">
        <v>2022</v>
      </c>
      <c r="AB7" s="86">
        <v>1919</v>
      </c>
      <c r="AC7" s="86">
        <v>1565</v>
      </c>
      <c r="AD7" s="86">
        <v>1411</v>
      </c>
      <c r="AE7" s="86">
        <v>1992</v>
      </c>
      <c r="AF7" s="86">
        <v>2577</v>
      </c>
      <c r="AG7" s="86">
        <v>2213</v>
      </c>
      <c r="AH7" s="86">
        <v>2459</v>
      </c>
      <c r="AI7" s="86">
        <v>2207</v>
      </c>
      <c r="AJ7" s="86">
        <v>1554</v>
      </c>
      <c r="AK7" s="86">
        <v>2153</v>
      </c>
      <c r="AL7" s="86">
        <v>1547</v>
      </c>
      <c r="AM7" s="86">
        <v>2493</v>
      </c>
      <c r="AN7" s="86">
        <v>2152</v>
      </c>
      <c r="AO7" s="86">
        <v>2454</v>
      </c>
      <c r="AP7" s="86">
        <v>2586</v>
      </c>
      <c r="AQ7" s="86">
        <v>2559</v>
      </c>
      <c r="AR7" s="86">
        <v>2405</v>
      </c>
      <c r="AS7" s="86">
        <v>3117</v>
      </c>
      <c r="AT7" s="86">
        <v>3113</v>
      </c>
      <c r="AU7" s="86">
        <v>3228</v>
      </c>
      <c r="AV7" s="86">
        <v>3034</v>
      </c>
      <c r="AW7" s="86">
        <v>2993</v>
      </c>
      <c r="AX7" s="86">
        <v>2675</v>
      </c>
      <c r="AY7" s="86">
        <v>2447</v>
      </c>
      <c r="AZ7" s="86">
        <v>2282</v>
      </c>
      <c r="BA7" s="86">
        <v>2372</v>
      </c>
      <c r="BB7" s="86">
        <v>1804</v>
      </c>
      <c r="BC7" s="86">
        <v>2062</v>
      </c>
      <c r="BD7" s="86">
        <v>1655</v>
      </c>
    </row>
    <row r="8" spans="1:56">
      <c r="A8" s="102"/>
      <c r="B8" s="29" t="s">
        <v>184</v>
      </c>
      <c r="C8" s="86">
        <v>0</v>
      </c>
      <c r="D8" s="86">
        <v>0</v>
      </c>
      <c r="E8" s="86">
        <v>0</v>
      </c>
      <c r="F8" s="86">
        <v>0</v>
      </c>
      <c r="G8" s="86">
        <v>0</v>
      </c>
      <c r="H8" s="86">
        <v>0</v>
      </c>
      <c r="I8" s="86">
        <v>0</v>
      </c>
      <c r="J8" s="86">
        <v>0</v>
      </c>
      <c r="K8" s="86">
        <v>0</v>
      </c>
      <c r="L8" s="86">
        <v>0</v>
      </c>
      <c r="M8" s="86">
        <v>0</v>
      </c>
      <c r="N8" s="86">
        <v>0</v>
      </c>
      <c r="O8" s="86">
        <v>0</v>
      </c>
      <c r="P8" s="86">
        <v>0</v>
      </c>
      <c r="Q8" s="86">
        <v>0</v>
      </c>
      <c r="R8" s="86">
        <v>0</v>
      </c>
      <c r="S8" s="86">
        <v>0</v>
      </c>
      <c r="T8" s="86">
        <v>0</v>
      </c>
      <c r="U8" s="86">
        <v>0</v>
      </c>
      <c r="V8" s="86">
        <v>0</v>
      </c>
      <c r="W8" s="86">
        <v>0</v>
      </c>
      <c r="X8" s="86">
        <v>0</v>
      </c>
      <c r="Y8" s="86">
        <v>0</v>
      </c>
      <c r="Z8" s="86">
        <v>0</v>
      </c>
      <c r="AA8" s="86">
        <v>0</v>
      </c>
      <c r="AB8" s="86">
        <v>0</v>
      </c>
      <c r="AC8" s="86">
        <v>0</v>
      </c>
      <c r="AD8" s="86">
        <v>0</v>
      </c>
      <c r="AE8" s="86">
        <v>1244</v>
      </c>
      <c r="AF8" s="86">
        <v>2390</v>
      </c>
      <c r="AG8" s="86">
        <v>2323</v>
      </c>
      <c r="AH8" s="86">
        <v>2043</v>
      </c>
      <c r="AI8" s="86">
        <v>1906</v>
      </c>
      <c r="AJ8" s="86">
        <v>1506</v>
      </c>
      <c r="AK8" s="86">
        <v>2694</v>
      </c>
      <c r="AL8" s="86">
        <v>2141</v>
      </c>
      <c r="AM8" s="86">
        <v>899</v>
      </c>
      <c r="AN8" s="86">
        <v>1549</v>
      </c>
      <c r="AO8" s="86">
        <v>1873</v>
      </c>
      <c r="AP8" s="86">
        <v>2141</v>
      </c>
      <c r="AQ8" s="86">
        <v>1934</v>
      </c>
      <c r="AR8" s="86">
        <v>1844</v>
      </c>
      <c r="AS8" s="86">
        <v>1866</v>
      </c>
      <c r="AT8" s="86">
        <v>1961</v>
      </c>
      <c r="AU8" s="86">
        <v>1726</v>
      </c>
      <c r="AV8" s="86">
        <v>2048</v>
      </c>
      <c r="AW8" s="86">
        <v>0</v>
      </c>
      <c r="AX8" s="86">
        <v>0</v>
      </c>
      <c r="AY8" s="86">
        <v>51</v>
      </c>
      <c r="AZ8" s="86">
        <v>1426</v>
      </c>
      <c r="BA8" s="86">
        <v>1208</v>
      </c>
      <c r="BB8" s="86">
        <v>784</v>
      </c>
      <c r="BC8" s="86">
        <v>718</v>
      </c>
      <c r="BD8" s="86">
        <v>221</v>
      </c>
    </row>
    <row r="9" spans="1:56" s="27" customFormat="1" ht="17.25" thickBot="1">
      <c r="A9" s="104"/>
      <c r="B9" s="26" t="s">
        <v>185</v>
      </c>
      <c r="C9" s="87">
        <v>0</v>
      </c>
      <c r="D9" s="87">
        <v>0</v>
      </c>
      <c r="E9" s="87">
        <v>0</v>
      </c>
      <c r="F9" s="87">
        <v>0</v>
      </c>
      <c r="G9" s="87">
        <v>0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  <c r="P9" s="87">
        <v>0</v>
      </c>
      <c r="Q9" s="87">
        <v>0</v>
      </c>
      <c r="R9" s="87">
        <v>0</v>
      </c>
      <c r="S9" s="87">
        <v>0</v>
      </c>
      <c r="T9" s="87">
        <v>0</v>
      </c>
      <c r="U9" s="87">
        <v>0</v>
      </c>
      <c r="V9" s="87">
        <v>0</v>
      </c>
      <c r="W9" s="87">
        <v>0</v>
      </c>
      <c r="X9" s="87">
        <v>1</v>
      </c>
      <c r="Y9" s="87">
        <v>0</v>
      </c>
      <c r="Z9" s="87">
        <v>3</v>
      </c>
      <c r="AA9" s="87">
        <v>2</v>
      </c>
      <c r="AB9" s="87">
        <v>2</v>
      </c>
      <c r="AC9" s="87">
        <v>18</v>
      </c>
      <c r="AD9" s="87">
        <v>48</v>
      </c>
      <c r="AE9" s="87">
        <v>15</v>
      </c>
      <c r="AF9" s="87">
        <v>18</v>
      </c>
      <c r="AG9" s="87">
        <v>16</v>
      </c>
      <c r="AH9" s="87">
        <v>30</v>
      </c>
      <c r="AI9" s="87">
        <v>16</v>
      </c>
      <c r="AJ9" s="87">
        <v>17</v>
      </c>
      <c r="AK9" s="87">
        <v>18</v>
      </c>
      <c r="AL9" s="87">
        <v>14</v>
      </c>
      <c r="AM9" s="87">
        <v>22</v>
      </c>
      <c r="AN9" s="87">
        <v>10</v>
      </c>
      <c r="AO9" s="87">
        <v>42</v>
      </c>
      <c r="AP9" s="87">
        <v>40</v>
      </c>
      <c r="AQ9" s="87">
        <v>56</v>
      </c>
      <c r="AR9" s="87">
        <v>44</v>
      </c>
      <c r="AS9" s="87">
        <v>39</v>
      </c>
      <c r="AT9" s="87">
        <v>56</v>
      </c>
      <c r="AU9" s="87">
        <v>45</v>
      </c>
      <c r="AV9" s="87">
        <v>38</v>
      </c>
      <c r="AW9" s="87">
        <v>41</v>
      </c>
      <c r="AX9" s="87">
        <v>52</v>
      </c>
      <c r="AY9" s="87">
        <v>60</v>
      </c>
      <c r="AZ9" s="87">
        <v>51</v>
      </c>
      <c r="BA9" s="87">
        <v>84</v>
      </c>
      <c r="BB9" s="87">
        <v>144</v>
      </c>
      <c r="BC9" s="87">
        <v>346</v>
      </c>
      <c r="BD9" s="87">
        <v>373</v>
      </c>
    </row>
    <row r="10" spans="1:56">
      <c r="A10" s="28" t="s">
        <v>186</v>
      </c>
      <c r="B10" s="29" t="s">
        <v>187</v>
      </c>
      <c r="C10" s="88">
        <v>462</v>
      </c>
      <c r="D10" s="88">
        <v>346</v>
      </c>
      <c r="E10" s="88">
        <v>457</v>
      </c>
      <c r="F10" s="88">
        <v>379</v>
      </c>
      <c r="G10" s="88">
        <v>489</v>
      </c>
      <c r="H10" s="88">
        <v>432</v>
      </c>
      <c r="I10" s="88">
        <v>392</v>
      </c>
      <c r="J10" s="88">
        <v>352</v>
      </c>
      <c r="K10" s="88">
        <v>321</v>
      </c>
      <c r="L10" s="88">
        <v>304</v>
      </c>
      <c r="M10" s="88">
        <v>264</v>
      </c>
      <c r="N10" s="88">
        <v>201</v>
      </c>
      <c r="O10" s="88">
        <v>307</v>
      </c>
      <c r="P10" s="88">
        <v>258</v>
      </c>
      <c r="Q10" s="88">
        <v>466</v>
      </c>
      <c r="R10" s="88">
        <v>395</v>
      </c>
      <c r="S10" s="88">
        <v>329</v>
      </c>
      <c r="T10" s="88">
        <v>290</v>
      </c>
      <c r="U10" s="88">
        <v>228</v>
      </c>
      <c r="V10" s="88">
        <v>130</v>
      </c>
      <c r="W10" s="88">
        <v>171</v>
      </c>
      <c r="X10" s="88">
        <v>91</v>
      </c>
      <c r="Y10" s="88">
        <v>63</v>
      </c>
      <c r="Z10" s="88">
        <v>117</v>
      </c>
      <c r="AA10" s="88">
        <v>79</v>
      </c>
      <c r="AB10" s="88">
        <v>257</v>
      </c>
      <c r="AC10" s="88">
        <v>125</v>
      </c>
      <c r="AD10" s="88">
        <v>53</v>
      </c>
      <c r="AE10" s="88">
        <v>0</v>
      </c>
      <c r="AF10" s="88">
        <v>0</v>
      </c>
      <c r="AG10" s="88">
        <v>0</v>
      </c>
      <c r="AH10" s="88">
        <v>0</v>
      </c>
      <c r="AI10" s="88">
        <v>0</v>
      </c>
      <c r="AJ10" s="88">
        <v>0</v>
      </c>
      <c r="AK10" s="88">
        <v>0</v>
      </c>
      <c r="AL10" s="88">
        <v>0</v>
      </c>
      <c r="AM10" s="88">
        <v>0</v>
      </c>
      <c r="AN10" s="88">
        <v>0</v>
      </c>
      <c r="AO10" s="88">
        <v>0</v>
      </c>
      <c r="AP10" s="88">
        <v>0</v>
      </c>
      <c r="AQ10" s="88">
        <v>0</v>
      </c>
      <c r="AR10" s="88">
        <v>0</v>
      </c>
      <c r="AS10" s="88">
        <v>0</v>
      </c>
      <c r="AT10" s="88">
        <v>0</v>
      </c>
      <c r="AU10" s="88">
        <v>0</v>
      </c>
      <c r="AV10" s="88">
        <v>0</v>
      </c>
      <c r="AW10" s="88">
        <v>0</v>
      </c>
      <c r="AX10" s="88">
        <v>0</v>
      </c>
      <c r="AY10" s="88">
        <v>0</v>
      </c>
      <c r="AZ10" s="88">
        <v>0</v>
      </c>
      <c r="BA10" s="88">
        <v>0</v>
      </c>
      <c r="BB10" s="88">
        <v>0</v>
      </c>
      <c r="BC10" s="88">
        <v>0</v>
      </c>
      <c r="BD10" s="88">
        <v>0</v>
      </c>
    </row>
    <row r="11" spans="1:56">
      <c r="A11" s="105"/>
      <c r="B11" s="29" t="s">
        <v>183</v>
      </c>
      <c r="C11" s="33">
        <v>1352</v>
      </c>
      <c r="D11" s="33">
        <v>975</v>
      </c>
      <c r="E11" s="33">
        <v>1350</v>
      </c>
      <c r="F11" s="33">
        <v>1737</v>
      </c>
      <c r="G11" s="33">
        <v>1609</v>
      </c>
      <c r="H11" s="33">
        <v>1630</v>
      </c>
      <c r="I11" s="33">
        <v>2001</v>
      </c>
      <c r="J11" s="33">
        <v>1837</v>
      </c>
      <c r="K11" s="33">
        <v>1577</v>
      </c>
      <c r="L11" s="33">
        <v>1987</v>
      </c>
      <c r="M11" s="33">
        <v>1829</v>
      </c>
      <c r="N11" s="33">
        <v>2048</v>
      </c>
      <c r="O11" s="33">
        <v>1308</v>
      </c>
      <c r="P11" s="33">
        <v>943</v>
      </c>
      <c r="Q11" s="33">
        <v>1325</v>
      </c>
      <c r="R11" s="33">
        <v>1611</v>
      </c>
      <c r="S11" s="33">
        <v>1524</v>
      </c>
      <c r="T11" s="33">
        <v>1318</v>
      </c>
      <c r="U11" s="33">
        <v>1312</v>
      </c>
      <c r="V11" s="33">
        <v>1649</v>
      </c>
      <c r="W11" s="33">
        <v>888</v>
      </c>
      <c r="X11" s="33">
        <v>1549</v>
      </c>
      <c r="Y11" s="33">
        <v>1522</v>
      </c>
      <c r="Z11" s="33">
        <v>1556</v>
      </c>
      <c r="AA11" s="33">
        <v>1093</v>
      </c>
      <c r="AB11" s="33">
        <v>1514</v>
      </c>
      <c r="AC11" s="33">
        <v>1998</v>
      </c>
      <c r="AD11" s="33">
        <v>1508</v>
      </c>
      <c r="AE11" s="33">
        <v>2024</v>
      </c>
      <c r="AF11" s="33">
        <v>2317</v>
      </c>
      <c r="AG11" s="33">
        <v>2013</v>
      </c>
      <c r="AH11" s="33">
        <v>1612</v>
      </c>
      <c r="AI11" s="33">
        <v>1978</v>
      </c>
      <c r="AJ11" s="33">
        <v>1872</v>
      </c>
      <c r="AK11" s="33">
        <v>2072</v>
      </c>
      <c r="AL11" s="33">
        <v>2053</v>
      </c>
      <c r="AM11" s="33">
        <v>2383</v>
      </c>
      <c r="AN11" s="33">
        <v>1551</v>
      </c>
      <c r="AO11" s="33">
        <v>1985</v>
      </c>
      <c r="AP11" s="33">
        <v>1998</v>
      </c>
      <c r="AQ11" s="33">
        <v>1672</v>
      </c>
      <c r="AR11" s="33">
        <v>1393</v>
      </c>
      <c r="AS11" s="33">
        <v>1455</v>
      </c>
      <c r="AT11" s="33">
        <v>2020</v>
      </c>
      <c r="AU11" s="33">
        <v>1406</v>
      </c>
      <c r="AV11" s="33">
        <v>1693</v>
      </c>
      <c r="AW11" s="33">
        <v>1589</v>
      </c>
      <c r="AX11" s="33">
        <v>1908</v>
      </c>
      <c r="AY11" s="33">
        <v>1911</v>
      </c>
      <c r="AZ11" s="33">
        <v>1624</v>
      </c>
      <c r="BA11" s="33">
        <v>2048</v>
      </c>
      <c r="BB11" s="33">
        <v>1919</v>
      </c>
      <c r="BC11" s="33">
        <v>1917</v>
      </c>
      <c r="BD11" s="33">
        <v>1716</v>
      </c>
    </row>
    <row r="12" spans="1:56">
      <c r="A12" s="105"/>
      <c r="B12" s="29" t="s">
        <v>188</v>
      </c>
      <c r="C12" s="33">
        <v>2460</v>
      </c>
      <c r="D12" s="33">
        <v>1701</v>
      </c>
      <c r="E12" s="33">
        <v>2205</v>
      </c>
      <c r="F12" s="33">
        <v>2174</v>
      </c>
      <c r="G12" s="33">
        <v>1916</v>
      </c>
      <c r="H12" s="33">
        <v>2204</v>
      </c>
      <c r="I12" s="33">
        <v>2370</v>
      </c>
      <c r="J12" s="33">
        <v>2314</v>
      </c>
      <c r="K12" s="33">
        <v>1527</v>
      </c>
      <c r="L12" s="33">
        <v>2015</v>
      </c>
      <c r="M12" s="33">
        <v>1961</v>
      </c>
      <c r="N12" s="33">
        <v>2509</v>
      </c>
      <c r="O12" s="33">
        <v>2161</v>
      </c>
      <c r="P12" s="33">
        <v>1934</v>
      </c>
      <c r="Q12" s="33">
        <v>2659</v>
      </c>
      <c r="R12" s="33">
        <v>2373</v>
      </c>
      <c r="S12" s="33">
        <v>2433</v>
      </c>
      <c r="T12" s="33">
        <v>2151</v>
      </c>
      <c r="U12" s="33">
        <v>2016</v>
      </c>
      <c r="V12" s="33">
        <v>2353</v>
      </c>
      <c r="W12" s="33">
        <v>1358</v>
      </c>
      <c r="X12" s="33">
        <v>1295</v>
      </c>
      <c r="Y12" s="33">
        <v>1604</v>
      </c>
      <c r="Z12" s="33">
        <v>2390</v>
      </c>
      <c r="AA12" s="33">
        <v>2096</v>
      </c>
      <c r="AB12" s="33">
        <v>2478</v>
      </c>
      <c r="AC12" s="33">
        <v>2184</v>
      </c>
      <c r="AD12" s="33">
        <v>1693</v>
      </c>
      <c r="AE12" s="33">
        <v>1493</v>
      </c>
      <c r="AF12" s="33">
        <v>1775</v>
      </c>
      <c r="AG12" s="33">
        <v>2139</v>
      </c>
      <c r="AH12" s="33">
        <v>2413</v>
      </c>
      <c r="AI12" s="33">
        <v>2414</v>
      </c>
      <c r="AJ12" s="33">
        <v>1500</v>
      </c>
      <c r="AK12" s="33">
        <v>1911</v>
      </c>
      <c r="AL12" s="33">
        <v>2449</v>
      </c>
      <c r="AM12" s="33">
        <v>3187</v>
      </c>
      <c r="AN12" s="33">
        <v>1979</v>
      </c>
      <c r="AO12" s="33">
        <v>2549</v>
      </c>
      <c r="AP12" s="33">
        <v>2456</v>
      </c>
      <c r="AQ12" s="33">
        <v>2657</v>
      </c>
      <c r="AR12" s="33">
        <v>1966</v>
      </c>
      <c r="AS12" s="33">
        <v>2866</v>
      </c>
      <c r="AT12" s="33">
        <v>2676</v>
      </c>
      <c r="AU12" s="33">
        <v>1559</v>
      </c>
      <c r="AV12" s="33">
        <v>1837</v>
      </c>
      <c r="AW12" s="33">
        <v>2305</v>
      </c>
      <c r="AX12" s="33">
        <v>1715</v>
      </c>
      <c r="AY12" s="33">
        <v>2166</v>
      </c>
      <c r="AZ12" s="33">
        <v>1542</v>
      </c>
      <c r="BA12" s="33">
        <v>1951</v>
      </c>
      <c r="BB12" s="33">
        <v>1803</v>
      </c>
      <c r="BC12" s="33">
        <v>1952</v>
      </c>
      <c r="BD12" s="33">
        <v>1839</v>
      </c>
    </row>
    <row r="13" spans="1:56" s="27" customFormat="1" ht="17.25" thickBot="1">
      <c r="A13" s="106"/>
      <c r="B13" s="26" t="s">
        <v>189</v>
      </c>
      <c r="C13" s="89">
        <v>77</v>
      </c>
      <c r="D13" s="90">
        <v>52</v>
      </c>
      <c r="E13" s="91">
        <v>40</v>
      </c>
      <c r="F13" s="91">
        <v>45</v>
      </c>
      <c r="G13" s="91">
        <v>45</v>
      </c>
      <c r="H13" s="91">
        <v>42</v>
      </c>
      <c r="I13" s="91">
        <v>27</v>
      </c>
      <c r="J13" s="91">
        <v>33</v>
      </c>
      <c r="K13" s="91">
        <v>50</v>
      </c>
      <c r="L13" s="91">
        <v>16</v>
      </c>
      <c r="M13" s="91">
        <v>41</v>
      </c>
      <c r="N13" s="91">
        <v>58</v>
      </c>
      <c r="O13" s="91">
        <v>60</v>
      </c>
      <c r="P13" s="91">
        <v>79</v>
      </c>
      <c r="Q13" s="91">
        <v>147</v>
      </c>
      <c r="R13" s="91">
        <v>114</v>
      </c>
      <c r="S13" s="91">
        <v>79</v>
      </c>
      <c r="T13" s="91">
        <v>71</v>
      </c>
      <c r="U13" s="91">
        <v>107</v>
      </c>
      <c r="V13" s="91">
        <v>83</v>
      </c>
      <c r="W13" s="91">
        <v>92</v>
      </c>
      <c r="X13" s="91">
        <v>50</v>
      </c>
      <c r="Y13" s="91">
        <v>105</v>
      </c>
      <c r="Z13" s="91">
        <v>95</v>
      </c>
      <c r="AA13" s="91">
        <v>129</v>
      </c>
      <c r="AB13" s="91">
        <v>191</v>
      </c>
      <c r="AC13" s="91">
        <v>260</v>
      </c>
      <c r="AD13" s="91">
        <v>210</v>
      </c>
      <c r="AE13" s="91">
        <v>213</v>
      </c>
      <c r="AF13" s="90">
        <v>395</v>
      </c>
      <c r="AG13" s="90">
        <v>363</v>
      </c>
      <c r="AH13" s="90">
        <v>116</v>
      </c>
      <c r="AI13" s="90">
        <v>90</v>
      </c>
      <c r="AJ13" s="90">
        <v>70</v>
      </c>
      <c r="AK13" s="90">
        <v>116</v>
      </c>
      <c r="AL13" s="90">
        <v>93</v>
      </c>
      <c r="AM13" s="90">
        <v>257</v>
      </c>
      <c r="AN13" s="90">
        <v>427</v>
      </c>
      <c r="AO13" s="90">
        <v>154</v>
      </c>
      <c r="AP13" s="90">
        <v>130</v>
      </c>
      <c r="AQ13" s="90">
        <v>301</v>
      </c>
      <c r="AR13" s="90">
        <v>136</v>
      </c>
      <c r="AS13" s="90">
        <v>156</v>
      </c>
      <c r="AT13" s="90">
        <v>111</v>
      </c>
      <c r="AU13" s="90">
        <v>112</v>
      </c>
      <c r="AV13" s="90">
        <v>206</v>
      </c>
      <c r="AW13" s="90">
        <v>150</v>
      </c>
      <c r="AX13" s="90">
        <v>120</v>
      </c>
      <c r="AY13" s="90">
        <v>153</v>
      </c>
      <c r="AZ13" s="90">
        <v>136</v>
      </c>
      <c r="BA13" s="90">
        <v>138</v>
      </c>
      <c r="BB13" s="90">
        <v>185</v>
      </c>
      <c r="BC13" s="90">
        <v>388</v>
      </c>
      <c r="BD13" s="90">
        <v>337</v>
      </c>
    </row>
    <row r="14" spans="1:56">
      <c r="A14" s="28" t="s">
        <v>190</v>
      </c>
      <c r="B14" s="29" t="s">
        <v>191</v>
      </c>
      <c r="C14" s="92">
        <v>708</v>
      </c>
      <c r="D14" s="93">
        <v>476</v>
      </c>
      <c r="E14" s="93">
        <v>573</v>
      </c>
      <c r="F14" s="93">
        <v>490</v>
      </c>
      <c r="G14" s="93">
        <v>413</v>
      </c>
      <c r="H14" s="93">
        <v>395</v>
      </c>
      <c r="I14" s="93">
        <v>342</v>
      </c>
      <c r="J14" s="93">
        <v>83</v>
      </c>
      <c r="K14" s="93">
        <v>90</v>
      </c>
      <c r="L14" s="93">
        <v>165</v>
      </c>
      <c r="M14" s="93">
        <v>340</v>
      </c>
      <c r="N14" s="93">
        <v>325</v>
      </c>
      <c r="O14" s="93">
        <v>285</v>
      </c>
      <c r="P14" s="93">
        <v>306</v>
      </c>
      <c r="Q14" s="93">
        <v>349</v>
      </c>
      <c r="R14" s="93">
        <v>186</v>
      </c>
      <c r="S14" s="93">
        <v>167</v>
      </c>
      <c r="T14" s="93">
        <v>128</v>
      </c>
      <c r="U14" s="93">
        <v>187</v>
      </c>
      <c r="V14" s="93">
        <v>373</v>
      </c>
      <c r="W14" s="93">
        <v>285</v>
      </c>
      <c r="X14" s="93">
        <v>253</v>
      </c>
      <c r="Y14" s="93">
        <v>338</v>
      </c>
      <c r="Z14" s="93">
        <v>431</v>
      </c>
      <c r="AA14" s="93">
        <v>461</v>
      </c>
      <c r="AB14" s="93">
        <v>286</v>
      </c>
      <c r="AC14" s="93">
        <v>450</v>
      </c>
      <c r="AD14" s="93">
        <v>366</v>
      </c>
      <c r="AE14" s="93">
        <v>294</v>
      </c>
      <c r="AF14" s="93">
        <v>281</v>
      </c>
      <c r="AG14" s="93">
        <v>256</v>
      </c>
      <c r="AH14" s="93">
        <v>196</v>
      </c>
      <c r="AI14" s="93">
        <v>133</v>
      </c>
      <c r="AJ14" s="93">
        <v>102</v>
      </c>
      <c r="AK14" s="93">
        <v>196</v>
      </c>
      <c r="AL14" s="93">
        <v>381</v>
      </c>
      <c r="AM14" s="93">
        <v>208</v>
      </c>
      <c r="AN14" s="93">
        <v>200</v>
      </c>
      <c r="AO14" s="93">
        <v>116</v>
      </c>
      <c r="AP14" s="93">
        <v>188</v>
      </c>
      <c r="AQ14" s="93">
        <v>225</v>
      </c>
      <c r="AR14" s="93">
        <v>241</v>
      </c>
      <c r="AS14" s="93">
        <v>261</v>
      </c>
      <c r="AT14" s="93">
        <v>280</v>
      </c>
      <c r="AU14" s="93">
        <v>106</v>
      </c>
      <c r="AV14" s="93">
        <v>125</v>
      </c>
      <c r="AW14" s="93">
        <v>212</v>
      </c>
      <c r="AX14" s="93">
        <v>182</v>
      </c>
      <c r="AY14" s="93">
        <v>111</v>
      </c>
      <c r="AZ14" s="93">
        <v>110</v>
      </c>
      <c r="BA14" s="93">
        <v>132</v>
      </c>
      <c r="BB14" s="93">
        <v>129</v>
      </c>
      <c r="BC14" s="93">
        <v>174</v>
      </c>
      <c r="BD14" s="93">
        <v>130</v>
      </c>
    </row>
    <row r="15" spans="1:56">
      <c r="A15" s="102"/>
      <c r="B15" s="29" t="s">
        <v>183</v>
      </c>
      <c r="C15" s="94">
        <v>2433</v>
      </c>
      <c r="D15" s="95">
        <v>1327</v>
      </c>
      <c r="E15" s="95">
        <v>2166</v>
      </c>
      <c r="F15" s="95">
        <v>2285</v>
      </c>
      <c r="G15" s="95">
        <v>2264</v>
      </c>
      <c r="H15" s="95">
        <v>2005</v>
      </c>
      <c r="I15" s="95">
        <v>1939</v>
      </c>
      <c r="J15" s="95">
        <v>1870</v>
      </c>
      <c r="K15" s="95">
        <v>1464</v>
      </c>
      <c r="L15" s="95">
        <v>1659</v>
      </c>
      <c r="M15" s="95">
        <v>1950</v>
      </c>
      <c r="N15" s="95">
        <v>2098</v>
      </c>
      <c r="O15" s="95">
        <v>2057</v>
      </c>
      <c r="P15" s="95">
        <v>1359</v>
      </c>
      <c r="Q15" s="95">
        <v>1739</v>
      </c>
      <c r="R15" s="95">
        <v>3034</v>
      </c>
      <c r="S15" s="95">
        <v>3485</v>
      </c>
      <c r="T15" s="95">
        <v>2858</v>
      </c>
      <c r="U15" s="95">
        <v>3067</v>
      </c>
      <c r="V15" s="95">
        <v>2418</v>
      </c>
      <c r="W15" s="95">
        <v>1973</v>
      </c>
      <c r="X15" s="95">
        <v>2450</v>
      </c>
      <c r="Y15" s="95">
        <v>2447</v>
      </c>
      <c r="Z15" s="95">
        <v>2591</v>
      </c>
      <c r="AA15" s="95">
        <v>2670</v>
      </c>
      <c r="AB15" s="95">
        <v>2514</v>
      </c>
      <c r="AC15" s="95">
        <v>2560</v>
      </c>
      <c r="AD15" s="95">
        <v>2408</v>
      </c>
      <c r="AE15" s="95">
        <v>2356</v>
      </c>
      <c r="AF15" s="95">
        <v>2385</v>
      </c>
      <c r="AG15" s="95">
        <v>2478</v>
      </c>
      <c r="AH15" s="95">
        <v>2035</v>
      </c>
      <c r="AI15" s="95">
        <v>1943</v>
      </c>
      <c r="AJ15" s="95">
        <v>2174</v>
      </c>
      <c r="AK15" s="95">
        <v>1840</v>
      </c>
      <c r="AL15" s="95">
        <v>1941</v>
      </c>
      <c r="AM15" s="95">
        <v>1863</v>
      </c>
      <c r="AN15" s="95">
        <v>1837</v>
      </c>
      <c r="AO15" s="95">
        <v>1964</v>
      </c>
      <c r="AP15" s="95">
        <v>1763</v>
      </c>
      <c r="AQ15" s="95">
        <v>1474</v>
      </c>
      <c r="AR15" s="95">
        <v>1580</v>
      </c>
      <c r="AS15" s="95">
        <v>1742</v>
      </c>
      <c r="AT15" s="95">
        <v>2686</v>
      </c>
      <c r="AU15" s="95">
        <v>2065</v>
      </c>
      <c r="AV15" s="95">
        <v>2970</v>
      </c>
      <c r="AW15" s="95">
        <v>2961</v>
      </c>
      <c r="AX15" s="95">
        <v>2658</v>
      </c>
      <c r="AY15" s="95">
        <v>2566</v>
      </c>
      <c r="AZ15" s="95">
        <v>1974</v>
      </c>
      <c r="BA15" s="95">
        <v>2901</v>
      </c>
      <c r="BB15" s="95">
        <v>2290</v>
      </c>
      <c r="BC15" s="95">
        <v>2185</v>
      </c>
      <c r="BD15" s="95">
        <v>2194</v>
      </c>
    </row>
    <row r="16" spans="1:56">
      <c r="A16" s="102"/>
      <c r="B16" s="29" t="s">
        <v>188</v>
      </c>
      <c r="C16" s="94">
        <v>1433</v>
      </c>
      <c r="D16" s="95">
        <v>901</v>
      </c>
      <c r="E16" s="95">
        <v>1853</v>
      </c>
      <c r="F16" s="95">
        <v>1970</v>
      </c>
      <c r="G16" s="95">
        <v>2232</v>
      </c>
      <c r="H16" s="95">
        <v>2022</v>
      </c>
      <c r="I16" s="95">
        <v>2181</v>
      </c>
      <c r="J16" s="95">
        <v>1848</v>
      </c>
      <c r="K16" s="95">
        <v>1961</v>
      </c>
      <c r="L16" s="95">
        <v>2239</v>
      </c>
      <c r="M16" s="95">
        <v>2466</v>
      </c>
      <c r="N16" s="95">
        <v>2588</v>
      </c>
      <c r="O16" s="95">
        <v>2434</v>
      </c>
      <c r="P16" s="95">
        <v>2210</v>
      </c>
      <c r="Q16" s="95">
        <v>2044</v>
      </c>
      <c r="R16" s="95">
        <v>1996</v>
      </c>
      <c r="S16" s="95">
        <v>1706</v>
      </c>
      <c r="T16" s="95">
        <v>1666</v>
      </c>
      <c r="U16" s="95">
        <v>1519</v>
      </c>
      <c r="V16" s="95">
        <v>2103</v>
      </c>
      <c r="W16" s="95">
        <v>1458</v>
      </c>
      <c r="X16" s="95">
        <v>1899</v>
      </c>
      <c r="Y16" s="95">
        <v>2157</v>
      </c>
      <c r="Z16" s="95">
        <v>2361</v>
      </c>
      <c r="AA16" s="95">
        <v>2352</v>
      </c>
      <c r="AB16" s="95">
        <v>1959</v>
      </c>
      <c r="AC16" s="95">
        <v>844</v>
      </c>
      <c r="AD16" s="95">
        <v>1628</v>
      </c>
      <c r="AE16" s="95">
        <v>1744</v>
      </c>
      <c r="AF16" s="95">
        <v>1849</v>
      </c>
      <c r="AG16" s="95">
        <v>1519</v>
      </c>
      <c r="AH16" s="95">
        <v>1678</v>
      </c>
      <c r="AI16" s="95">
        <v>1731</v>
      </c>
      <c r="AJ16" s="95">
        <v>349</v>
      </c>
      <c r="AK16" s="95">
        <v>1568</v>
      </c>
      <c r="AL16" s="95">
        <v>1129</v>
      </c>
      <c r="AM16" s="95">
        <v>1842</v>
      </c>
      <c r="AN16" s="95">
        <v>1437</v>
      </c>
      <c r="AO16" s="95">
        <v>1401</v>
      </c>
      <c r="AP16" s="95">
        <v>1258</v>
      </c>
      <c r="AQ16" s="95">
        <v>1386</v>
      </c>
      <c r="AR16" s="95">
        <v>1271</v>
      </c>
      <c r="AS16" s="95">
        <v>1371</v>
      </c>
      <c r="AT16" s="95">
        <v>1647</v>
      </c>
      <c r="AU16" s="95">
        <v>1080</v>
      </c>
      <c r="AV16" s="95">
        <v>1338</v>
      </c>
      <c r="AW16" s="95">
        <v>1118</v>
      </c>
      <c r="AX16" s="95">
        <v>1346</v>
      </c>
      <c r="AY16" s="95">
        <v>1254</v>
      </c>
      <c r="AZ16" s="95">
        <v>1189</v>
      </c>
      <c r="BA16" s="95">
        <v>1095</v>
      </c>
      <c r="BB16" s="95">
        <v>1014</v>
      </c>
      <c r="BC16" s="95">
        <v>1148</v>
      </c>
      <c r="BD16" s="95">
        <v>1208</v>
      </c>
    </row>
    <row r="17" spans="1:56" s="27" customFormat="1" ht="17.25" thickBot="1">
      <c r="A17" s="104"/>
      <c r="B17" s="26" t="s">
        <v>192</v>
      </c>
      <c r="C17" s="96">
        <v>49</v>
      </c>
      <c r="D17" s="90">
        <v>26</v>
      </c>
      <c r="E17" s="90">
        <v>42</v>
      </c>
      <c r="F17" s="90">
        <v>74</v>
      </c>
      <c r="G17" s="90">
        <v>119</v>
      </c>
      <c r="H17" s="90">
        <v>103</v>
      </c>
      <c r="I17" s="90">
        <v>47</v>
      </c>
      <c r="J17" s="90">
        <v>27</v>
      </c>
      <c r="K17" s="90">
        <v>27</v>
      </c>
      <c r="L17" s="90">
        <v>40</v>
      </c>
      <c r="M17" s="90">
        <v>44</v>
      </c>
      <c r="N17" s="90">
        <v>31</v>
      </c>
      <c r="O17" s="90">
        <v>112</v>
      </c>
      <c r="P17" s="90">
        <v>69</v>
      </c>
      <c r="Q17" s="90">
        <v>136</v>
      </c>
      <c r="R17" s="90">
        <v>102</v>
      </c>
      <c r="S17" s="90">
        <v>141</v>
      </c>
      <c r="T17" s="90">
        <v>206</v>
      </c>
      <c r="U17" s="90">
        <v>169</v>
      </c>
      <c r="V17" s="90">
        <v>197</v>
      </c>
      <c r="W17" s="90">
        <v>197</v>
      </c>
      <c r="X17" s="90">
        <v>197</v>
      </c>
      <c r="Y17" s="90">
        <v>111</v>
      </c>
      <c r="Z17" s="90">
        <v>152</v>
      </c>
      <c r="AA17" s="90">
        <v>101</v>
      </c>
      <c r="AB17" s="90">
        <v>181</v>
      </c>
      <c r="AC17" s="90">
        <v>190</v>
      </c>
      <c r="AD17" s="90">
        <v>221</v>
      </c>
      <c r="AE17" s="90">
        <v>185</v>
      </c>
      <c r="AF17" s="90">
        <v>139</v>
      </c>
      <c r="AG17" s="90">
        <v>440</v>
      </c>
      <c r="AH17" s="90">
        <v>330</v>
      </c>
      <c r="AI17" s="90">
        <v>106</v>
      </c>
      <c r="AJ17" s="90">
        <v>92</v>
      </c>
      <c r="AK17" s="90">
        <v>113</v>
      </c>
      <c r="AL17" s="90">
        <v>119</v>
      </c>
      <c r="AM17" s="90">
        <v>396</v>
      </c>
      <c r="AN17" s="90">
        <v>748</v>
      </c>
      <c r="AO17" s="90">
        <v>285</v>
      </c>
      <c r="AP17" s="90">
        <v>196</v>
      </c>
      <c r="AQ17" s="90">
        <v>145</v>
      </c>
      <c r="AR17" s="90">
        <v>111</v>
      </c>
      <c r="AS17" s="90">
        <v>108</v>
      </c>
      <c r="AT17" s="90">
        <v>146</v>
      </c>
      <c r="AU17" s="90">
        <v>81</v>
      </c>
      <c r="AV17" s="90">
        <v>138</v>
      </c>
      <c r="AW17" s="90">
        <v>166</v>
      </c>
      <c r="AX17" s="90">
        <v>131</v>
      </c>
      <c r="AY17" s="90">
        <v>151</v>
      </c>
      <c r="AZ17" s="90">
        <v>158</v>
      </c>
      <c r="BA17" s="90">
        <v>160</v>
      </c>
      <c r="BB17" s="90">
        <v>192</v>
      </c>
      <c r="BC17" s="90">
        <v>388</v>
      </c>
      <c r="BD17" s="90">
        <v>356</v>
      </c>
    </row>
    <row r="18" spans="1:56">
      <c r="A18" s="28" t="s">
        <v>193</v>
      </c>
      <c r="B18" s="85" t="s">
        <v>176</v>
      </c>
      <c r="C18" s="81">
        <v>647</v>
      </c>
      <c r="D18" s="81">
        <v>233</v>
      </c>
      <c r="E18" s="81">
        <v>345</v>
      </c>
      <c r="F18" s="81">
        <v>360</v>
      </c>
      <c r="G18" s="81">
        <v>383</v>
      </c>
      <c r="H18" s="81">
        <v>419</v>
      </c>
      <c r="I18" s="81">
        <v>595</v>
      </c>
      <c r="J18" s="81">
        <v>557</v>
      </c>
      <c r="K18" s="81">
        <v>837</v>
      </c>
      <c r="L18" s="81">
        <v>873</v>
      </c>
      <c r="M18" s="81">
        <v>821</v>
      </c>
      <c r="N18" s="81">
        <v>713</v>
      </c>
      <c r="O18" s="81">
        <v>748</v>
      </c>
      <c r="P18" s="81">
        <v>640</v>
      </c>
      <c r="Q18" s="81">
        <v>849</v>
      </c>
      <c r="R18" s="81">
        <v>566</v>
      </c>
      <c r="S18" s="81">
        <v>729</v>
      </c>
      <c r="T18" s="81">
        <v>542</v>
      </c>
      <c r="U18" s="81">
        <v>978</v>
      </c>
      <c r="V18" s="81">
        <v>1429</v>
      </c>
      <c r="W18" s="81">
        <v>1109</v>
      </c>
      <c r="X18" s="81">
        <v>1386</v>
      </c>
      <c r="Y18" s="81">
        <v>1611</v>
      </c>
      <c r="Z18" s="81">
        <v>1575</v>
      </c>
      <c r="AA18" s="82">
        <v>1343</v>
      </c>
      <c r="AB18" s="82">
        <v>1370</v>
      </c>
      <c r="AC18" s="82">
        <v>1360</v>
      </c>
      <c r="AD18" s="82">
        <v>833</v>
      </c>
      <c r="AE18" s="82">
        <v>1011</v>
      </c>
      <c r="AF18" s="82">
        <v>1046</v>
      </c>
      <c r="AG18" s="82">
        <v>1125</v>
      </c>
      <c r="AH18" s="82">
        <v>1206</v>
      </c>
      <c r="AI18" s="82">
        <v>954</v>
      </c>
      <c r="AJ18" s="82">
        <v>744</v>
      </c>
      <c r="AK18" s="82">
        <v>1125</v>
      </c>
      <c r="AL18" s="82">
        <v>1365</v>
      </c>
      <c r="AM18" s="82">
        <v>1367</v>
      </c>
      <c r="AN18" s="82">
        <v>1047</v>
      </c>
      <c r="AO18" s="82">
        <v>779</v>
      </c>
      <c r="AP18" s="82">
        <v>714</v>
      </c>
      <c r="AQ18" s="82">
        <v>971</v>
      </c>
      <c r="AR18" s="82">
        <v>834</v>
      </c>
      <c r="AS18" s="82">
        <v>878</v>
      </c>
      <c r="AT18" s="82">
        <v>1095</v>
      </c>
      <c r="AU18" s="82">
        <v>643</v>
      </c>
      <c r="AV18" s="82">
        <v>1264</v>
      </c>
      <c r="AW18" s="82">
        <v>1184</v>
      </c>
      <c r="AX18" s="82">
        <v>893</v>
      </c>
      <c r="AY18" s="83">
        <v>1408</v>
      </c>
      <c r="AZ18" s="83">
        <v>1264</v>
      </c>
      <c r="BA18" s="81">
        <v>1146</v>
      </c>
      <c r="BB18" s="81">
        <v>794</v>
      </c>
      <c r="BC18" s="81">
        <v>1122</v>
      </c>
      <c r="BD18" s="81">
        <v>950</v>
      </c>
    </row>
    <row r="19" spans="1:56">
      <c r="A19" s="102"/>
      <c r="B19" s="29" t="s">
        <v>194</v>
      </c>
      <c r="C19" s="81">
        <v>1807</v>
      </c>
      <c r="D19" s="81">
        <v>1185</v>
      </c>
      <c r="E19" s="81">
        <v>2026</v>
      </c>
      <c r="F19" s="81">
        <v>1902</v>
      </c>
      <c r="G19" s="81">
        <v>1412</v>
      </c>
      <c r="H19" s="81">
        <v>1205</v>
      </c>
      <c r="I19" s="81">
        <v>1685</v>
      </c>
      <c r="J19" s="81">
        <v>1997</v>
      </c>
      <c r="K19" s="81">
        <v>1635</v>
      </c>
      <c r="L19" s="81">
        <v>1298</v>
      </c>
      <c r="M19" s="81">
        <v>1184</v>
      </c>
      <c r="N19" s="81">
        <v>1574</v>
      </c>
      <c r="O19" s="81">
        <v>1755</v>
      </c>
      <c r="P19" s="81">
        <v>1974</v>
      </c>
      <c r="Q19" s="81">
        <v>1926</v>
      </c>
      <c r="R19" s="81">
        <v>2054</v>
      </c>
      <c r="S19" s="81">
        <v>2120</v>
      </c>
      <c r="T19" s="81">
        <v>2614</v>
      </c>
      <c r="U19" s="81">
        <v>2907</v>
      </c>
      <c r="V19" s="81">
        <v>2748</v>
      </c>
      <c r="W19" s="81">
        <v>2159</v>
      </c>
      <c r="X19" s="81">
        <v>2146</v>
      </c>
      <c r="Y19" s="81">
        <v>2126</v>
      </c>
      <c r="Z19" s="81">
        <v>1365</v>
      </c>
      <c r="AA19" s="82">
        <v>1723</v>
      </c>
      <c r="AB19" s="82">
        <v>1589</v>
      </c>
      <c r="AC19" s="82">
        <v>1407</v>
      </c>
      <c r="AD19" s="82">
        <v>1223</v>
      </c>
      <c r="AE19" s="82">
        <v>1222</v>
      </c>
      <c r="AF19" s="82">
        <v>1230</v>
      </c>
      <c r="AG19" s="82">
        <v>1446</v>
      </c>
      <c r="AH19" s="82">
        <v>1561</v>
      </c>
      <c r="AI19" s="82">
        <v>1245</v>
      </c>
      <c r="AJ19" s="82">
        <v>1046</v>
      </c>
      <c r="AK19" s="82">
        <v>1462</v>
      </c>
      <c r="AL19" s="82">
        <v>1183</v>
      </c>
      <c r="AM19" s="82">
        <v>1274</v>
      </c>
      <c r="AN19" s="82">
        <v>1170</v>
      </c>
      <c r="AO19" s="82">
        <v>1160</v>
      </c>
      <c r="AP19" s="82">
        <v>1377</v>
      </c>
      <c r="AQ19" s="82">
        <v>1440</v>
      </c>
      <c r="AR19" s="82">
        <v>1008</v>
      </c>
      <c r="AS19" s="82">
        <v>1431</v>
      </c>
      <c r="AT19" s="82">
        <v>1430</v>
      </c>
      <c r="AU19" s="82">
        <v>1035</v>
      </c>
      <c r="AV19" s="82">
        <v>1270</v>
      </c>
      <c r="AW19" s="82">
        <v>1387</v>
      </c>
      <c r="AX19" s="82">
        <v>1309</v>
      </c>
      <c r="AY19" s="83">
        <v>1383</v>
      </c>
      <c r="AZ19" s="83">
        <v>1104</v>
      </c>
      <c r="BA19" s="81">
        <v>1260</v>
      </c>
      <c r="BB19" s="81">
        <v>1452</v>
      </c>
      <c r="BC19" s="81">
        <v>1287</v>
      </c>
      <c r="BD19" s="81">
        <v>1132</v>
      </c>
    </row>
    <row r="20" spans="1:56">
      <c r="A20" s="102"/>
      <c r="B20" s="29" t="s">
        <v>195</v>
      </c>
      <c r="C20" s="81">
        <v>267</v>
      </c>
      <c r="D20" s="81">
        <v>178</v>
      </c>
      <c r="E20" s="81">
        <v>172</v>
      </c>
      <c r="F20" s="81">
        <v>21</v>
      </c>
      <c r="G20" s="81">
        <v>85</v>
      </c>
      <c r="H20" s="81">
        <v>122</v>
      </c>
      <c r="I20" s="81">
        <v>32</v>
      </c>
      <c r="J20" s="81">
        <v>34</v>
      </c>
      <c r="K20" s="81">
        <v>21</v>
      </c>
      <c r="L20" s="81">
        <v>34</v>
      </c>
      <c r="M20" s="84">
        <v>78</v>
      </c>
      <c r="N20" s="84">
        <v>102</v>
      </c>
      <c r="O20" s="81">
        <v>145</v>
      </c>
      <c r="P20" s="81">
        <v>82</v>
      </c>
      <c r="Q20" s="81">
        <v>144</v>
      </c>
      <c r="R20" s="81">
        <v>50</v>
      </c>
      <c r="S20" s="81">
        <v>145</v>
      </c>
      <c r="T20" s="81">
        <v>248</v>
      </c>
      <c r="U20" s="81">
        <v>178</v>
      </c>
      <c r="V20" s="81">
        <v>276</v>
      </c>
      <c r="W20" s="81">
        <v>139</v>
      </c>
      <c r="X20" s="81">
        <v>30</v>
      </c>
      <c r="Y20" s="81">
        <v>0</v>
      </c>
      <c r="Z20" s="81">
        <v>0</v>
      </c>
      <c r="AA20" s="81">
        <v>0</v>
      </c>
      <c r="AB20" s="81">
        <v>0</v>
      </c>
      <c r="AC20" s="81">
        <v>20</v>
      </c>
      <c r="AD20" s="81">
        <v>0</v>
      </c>
      <c r="AE20" s="81">
        <v>0</v>
      </c>
      <c r="AF20" s="81">
        <v>19</v>
      </c>
      <c r="AG20" s="81">
        <v>0</v>
      </c>
      <c r="AH20" s="81">
        <v>0</v>
      </c>
      <c r="AI20" s="81">
        <v>0</v>
      </c>
      <c r="AJ20" s="81">
        <v>0</v>
      </c>
      <c r="AK20" s="81">
        <v>0</v>
      </c>
      <c r="AL20" s="81">
        <v>0</v>
      </c>
      <c r="AM20" s="81">
        <v>0</v>
      </c>
      <c r="AN20" s="81">
        <v>0</v>
      </c>
      <c r="AO20" s="81">
        <v>0</v>
      </c>
      <c r="AP20" s="81">
        <v>0</v>
      </c>
      <c r="AQ20" s="81">
        <v>0</v>
      </c>
      <c r="AR20" s="81">
        <v>0</v>
      </c>
      <c r="AS20" s="81">
        <v>0</v>
      </c>
      <c r="AT20" s="81">
        <v>0</v>
      </c>
      <c r="AU20" s="81">
        <v>0</v>
      </c>
      <c r="AV20" s="81">
        <v>0</v>
      </c>
      <c r="AW20" s="81">
        <v>0</v>
      </c>
      <c r="AX20" s="81">
        <v>0</v>
      </c>
      <c r="AY20" s="81">
        <v>0</v>
      </c>
      <c r="AZ20" s="81">
        <v>0</v>
      </c>
      <c r="BA20" s="81">
        <v>0</v>
      </c>
      <c r="BB20" s="81">
        <v>0</v>
      </c>
      <c r="BC20" s="81">
        <v>273</v>
      </c>
      <c r="BD20" s="81">
        <v>237</v>
      </c>
    </row>
    <row r="21" spans="1:56" s="27" customFormat="1" ht="17.25" thickBot="1">
      <c r="A21" s="104"/>
      <c r="B21" s="26" t="s">
        <v>179</v>
      </c>
      <c r="C21" s="97">
        <v>0</v>
      </c>
      <c r="D21" s="97">
        <v>0</v>
      </c>
      <c r="E21" s="97">
        <v>0</v>
      </c>
      <c r="F21" s="97">
        <v>0</v>
      </c>
      <c r="G21" s="97">
        <v>0</v>
      </c>
      <c r="H21" s="97">
        <v>0</v>
      </c>
      <c r="I21" s="97">
        <v>0</v>
      </c>
      <c r="J21" s="97">
        <v>0</v>
      </c>
      <c r="K21" s="97">
        <v>0</v>
      </c>
      <c r="L21" s="97">
        <v>24</v>
      </c>
      <c r="M21" s="97">
        <v>0</v>
      </c>
      <c r="N21" s="97">
        <v>10</v>
      </c>
      <c r="O21" s="97">
        <v>4</v>
      </c>
      <c r="P21" s="97">
        <v>0</v>
      </c>
      <c r="Q21" s="97">
        <v>8</v>
      </c>
      <c r="R21" s="97">
        <v>0</v>
      </c>
      <c r="S21" s="97">
        <v>0</v>
      </c>
      <c r="T21" s="97">
        <v>3</v>
      </c>
      <c r="U21" s="97">
        <v>0</v>
      </c>
      <c r="V21" s="97">
        <v>0</v>
      </c>
      <c r="W21" s="97">
        <v>0</v>
      </c>
      <c r="X21" s="97">
        <v>0</v>
      </c>
      <c r="Y21" s="97">
        <v>0</v>
      </c>
      <c r="Z21" s="97">
        <v>0</v>
      </c>
      <c r="AA21" s="97">
        <v>0</v>
      </c>
      <c r="AB21" s="97">
        <v>0</v>
      </c>
      <c r="AC21" s="97">
        <v>0</v>
      </c>
      <c r="AD21" s="97">
        <v>0</v>
      </c>
      <c r="AE21" s="97">
        <v>0</v>
      </c>
      <c r="AF21" s="97">
        <v>0</v>
      </c>
      <c r="AG21" s="97">
        <v>0</v>
      </c>
      <c r="AH21" s="97">
        <v>0</v>
      </c>
      <c r="AI21" s="97">
        <v>0</v>
      </c>
      <c r="AJ21" s="97">
        <v>1</v>
      </c>
      <c r="AK21" s="97">
        <v>5</v>
      </c>
      <c r="AL21" s="97">
        <v>7</v>
      </c>
      <c r="AM21" s="97">
        <v>3</v>
      </c>
      <c r="AN21" s="97">
        <v>2</v>
      </c>
      <c r="AO21" s="97">
        <v>19</v>
      </c>
      <c r="AP21" s="97">
        <v>21</v>
      </c>
      <c r="AQ21" s="97">
        <v>22</v>
      </c>
      <c r="AR21" s="97">
        <v>21</v>
      </c>
      <c r="AS21" s="97">
        <v>16</v>
      </c>
      <c r="AT21" s="97">
        <v>48</v>
      </c>
      <c r="AU21" s="97">
        <v>41</v>
      </c>
      <c r="AV21" s="97">
        <v>28</v>
      </c>
      <c r="AW21" s="97">
        <v>79</v>
      </c>
      <c r="AX21" s="97">
        <v>51</v>
      </c>
      <c r="AY21" s="97">
        <v>75</v>
      </c>
      <c r="AZ21" s="97">
        <v>58</v>
      </c>
      <c r="BA21" s="97">
        <v>78</v>
      </c>
      <c r="BB21" s="97">
        <v>133</v>
      </c>
      <c r="BC21" s="97">
        <v>355</v>
      </c>
      <c r="BD21" s="97">
        <v>366</v>
      </c>
    </row>
    <row r="22" spans="1:56">
      <c r="C22" t="s">
        <v>207</v>
      </c>
      <c r="D22" t="s">
        <v>208</v>
      </c>
      <c r="E22" t="s">
        <v>209</v>
      </c>
      <c r="F22" t="s">
        <v>203</v>
      </c>
      <c r="G22" t="s">
        <v>210</v>
      </c>
      <c r="H22" t="s">
        <v>204</v>
      </c>
      <c r="I22" t="s">
        <v>211</v>
      </c>
      <c r="J22" t="s">
        <v>205</v>
      </c>
      <c r="K22" t="s">
        <v>212</v>
      </c>
      <c r="L22" t="s">
        <v>206</v>
      </c>
      <c r="N22" t="s">
        <v>202</v>
      </c>
      <c r="O22" t="s">
        <v>201</v>
      </c>
    </row>
    <row r="23" spans="1:56">
      <c r="B23" s="29" t="s">
        <v>100</v>
      </c>
      <c r="C23" s="32">
        <f>SUM(C2:N5)</f>
        <v>54951</v>
      </c>
      <c r="D23" s="30">
        <f>C23/12</f>
        <v>4579.25</v>
      </c>
      <c r="E23" s="30">
        <f>SUM(O2:Z5)</f>
        <v>53923</v>
      </c>
      <c r="F23" s="30">
        <f>E23/12</f>
        <v>4493.583333333333</v>
      </c>
      <c r="G23" s="30">
        <f>SUM(AA2:AL5)</f>
        <v>55120</v>
      </c>
      <c r="H23" s="30">
        <f>G23/12</f>
        <v>4593.333333333333</v>
      </c>
      <c r="I23">
        <f>SUM(AM2:AX5)</f>
        <v>55008</v>
      </c>
      <c r="J23">
        <f>I23/12</f>
        <v>4584</v>
      </c>
      <c r="K23" s="30">
        <f>SUM(AY2:BD5)</f>
        <v>25509</v>
      </c>
      <c r="L23" s="30">
        <f>K23/6</f>
        <v>4251.5</v>
      </c>
      <c r="M23" s="30"/>
      <c r="N23">
        <f t="shared" ref="N23:N24" si="0">AVERAGE(D23,F23,H23,J23,L23)</f>
        <v>4500.333333333333</v>
      </c>
      <c r="O23">
        <f t="shared" ref="O23:O27" si="1">AVERAGE(C23,E23,G23,I23,K23)</f>
        <v>48902.2</v>
      </c>
      <c r="P23" s="30"/>
      <c r="Q23" s="31"/>
    </row>
    <row r="24" spans="1:56">
      <c r="B24" s="29" t="s">
        <v>180</v>
      </c>
      <c r="C24" s="32">
        <f>SUM(C6:N9)</f>
        <v>64258</v>
      </c>
      <c r="D24" s="30">
        <f>C24/12</f>
        <v>5354.833333333333</v>
      </c>
      <c r="E24" s="30">
        <f>SUM(O6:Z9)</f>
        <v>61312</v>
      </c>
      <c r="F24" s="30">
        <f>E24/12</f>
        <v>5109.333333333333</v>
      </c>
      <c r="G24" s="30">
        <f>SUM(AA6:AL9)</f>
        <v>65051</v>
      </c>
      <c r="H24" s="30">
        <f>G24/12</f>
        <v>5420.916666666667</v>
      </c>
      <c r="I24">
        <f>SUM(AM6:AX9)</f>
        <v>72676</v>
      </c>
      <c r="J24">
        <f t="shared" ref="J24:J27" si="2">I24/12</f>
        <v>6056.333333333333</v>
      </c>
      <c r="K24" s="30">
        <f>SUM(AY6:BD9)</f>
        <v>30063</v>
      </c>
      <c r="L24" s="30">
        <f t="shared" ref="L24:L27" si="3">K24/6</f>
        <v>5010.5</v>
      </c>
      <c r="M24" s="30"/>
      <c r="N24">
        <f t="shared" si="0"/>
        <v>5390.3833333333332</v>
      </c>
      <c r="O24">
        <f t="shared" si="1"/>
        <v>58672</v>
      </c>
      <c r="P24" s="30"/>
      <c r="Q24" s="31"/>
    </row>
    <row r="25" spans="1:56">
      <c r="B25" s="29" t="s">
        <v>186</v>
      </c>
      <c r="C25" s="33">
        <f>SUM(C10:N13)</f>
        <v>50213</v>
      </c>
      <c r="D25" s="33">
        <f>C25/12</f>
        <v>4184.416666666667</v>
      </c>
      <c r="E25" s="30">
        <f>SUM(O10:Z13)</f>
        <v>45159</v>
      </c>
      <c r="F25" s="33">
        <f>E25/12</f>
        <v>3763.25</v>
      </c>
      <c r="G25" s="30">
        <f>SUM(AA10:AL13)</f>
        <v>49359</v>
      </c>
      <c r="H25" s="30">
        <f t="shared" ref="H25:H27" si="4">G25/12</f>
        <v>4113.25</v>
      </c>
      <c r="I25">
        <f>SUM(AM10:AX13)</f>
        <v>51065</v>
      </c>
      <c r="J25">
        <f t="shared" si="2"/>
        <v>4255.416666666667</v>
      </c>
      <c r="K25" s="30">
        <f>SUM(AY10:BD13)</f>
        <v>23725</v>
      </c>
      <c r="L25" s="30">
        <f t="shared" si="3"/>
        <v>3954.1666666666665</v>
      </c>
      <c r="N25">
        <f>AVERAGE(D25,F25,H25,J25,L25)</f>
        <v>4054.1000000000008</v>
      </c>
      <c r="O25">
        <f>AVERAGE(C25,E25,G25,I25,K25)</f>
        <v>43904.2</v>
      </c>
    </row>
    <row r="26" spans="1:56">
      <c r="B26" s="29" t="s">
        <v>190</v>
      </c>
      <c r="C26">
        <f>SUM(C14:N17)</f>
        <v>52183</v>
      </c>
      <c r="D26">
        <f>C26/12</f>
        <v>4348.583333333333</v>
      </c>
      <c r="E26" s="30">
        <f>SUM(O14:Z17)</f>
        <v>58108</v>
      </c>
      <c r="F26">
        <f>E26/12</f>
        <v>4842.333333333333</v>
      </c>
      <c r="G26" s="30">
        <f>SUM(AA14:AL17)</f>
        <v>51273</v>
      </c>
      <c r="H26" s="30">
        <f t="shared" si="4"/>
        <v>4272.75</v>
      </c>
      <c r="I26">
        <f>SUM(AM14:AX17)</f>
        <v>47053</v>
      </c>
      <c r="J26">
        <f t="shared" si="2"/>
        <v>3921.0833333333335</v>
      </c>
      <c r="K26" s="30">
        <f>SUM(AY14:BD17)</f>
        <v>23209</v>
      </c>
      <c r="L26" s="30">
        <f t="shared" si="3"/>
        <v>3868.1666666666665</v>
      </c>
      <c r="N26">
        <f t="shared" ref="N26:N27" si="5">AVERAGE(D26,F26,H26,J26,L26)</f>
        <v>4250.5833333333339</v>
      </c>
      <c r="O26">
        <f t="shared" si="1"/>
        <v>46365.2</v>
      </c>
    </row>
    <row r="27" spans="1:56">
      <c r="B27" s="29" t="s">
        <v>200</v>
      </c>
      <c r="C27">
        <f>SUM(C18:N21)</f>
        <v>26873</v>
      </c>
      <c r="D27">
        <f>C27/12</f>
        <v>2239.4166666666665</v>
      </c>
      <c r="E27" s="30">
        <f>SUM(O18:Z21)</f>
        <v>39508</v>
      </c>
      <c r="F27">
        <f>E27/12</f>
        <v>3292.3333333333335</v>
      </c>
      <c r="G27" s="30">
        <f>SUM(AA18:AL21)</f>
        <v>29871</v>
      </c>
      <c r="H27" s="30">
        <f t="shared" si="4"/>
        <v>2489.25</v>
      </c>
      <c r="I27">
        <f>SUM(AM18:AX21)</f>
        <v>27311</v>
      </c>
      <c r="J27">
        <f t="shared" si="2"/>
        <v>2275.9166666666665</v>
      </c>
      <c r="K27" s="30">
        <f>SUM(AY18:BD21)</f>
        <v>15877</v>
      </c>
      <c r="L27" s="30">
        <f t="shared" si="3"/>
        <v>2646.1666666666665</v>
      </c>
      <c r="N27">
        <f t="shared" si="5"/>
        <v>2588.6166666666663</v>
      </c>
      <c r="O27">
        <f t="shared" si="1"/>
        <v>27888</v>
      </c>
    </row>
    <row r="28" spans="1:56">
      <c r="C28" s="100" t="s">
        <v>315</v>
      </c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2"/>
    </row>
    <row r="29" spans="1:56">
      <c r="C29" s="103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2"/>
    </row>
  </sheetData>
  <mergeCells count="6">
    <mergeCell ref="C28:Q29"/>
    <mergeCell ref="A3:A5"/>
    <mergeCell ref="A7:A9"/>
    <mergeCell ref="A11:A13"/>
    <mergeCell ref="A15:A17"/>
    <mergeCell ref="A19:A21"/>
  </mergeCells>
  <phoneticPr fontId="1" type="noConversion"/>
  <pageMargins left="0.7" right="0.7" top="0.75" bottom="0.75" header="0.3" footer="0.3"/>
  <ignoredErrors>
    <ignoredError sqref="E23:E27 G23:G27 I23:I27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B11" sqref="B11"/>
    </sheetView>
  </sheetViews>
  <sheetFormatPr defaultRowHeight="16.5"/>
  <cols>
    <col min="1" max="1" width="16.125" bestFit="1" customWidth="1"/>
    <col min="2" max="2" width="36.5" bestFit="1" customWidth="1"/>
    <col min="3" max="3" width="18.5" customWidth="1"/>
    <col min="4" max="4" width="23.625" bestFit="1" customWidth="1"/>
    <col min="5" max="5" width="32.625" customWidth="1"/>
  </cols>
  <sheetData>
    <row r="1" spans="1:5">
      <c r="A1" t="s">
        <v>70</v>
      </c>
      <c r="B1" t="s">
        <v>67</v>
      </c>
      <c r="C1" t="s">
        <v>72</v>
      </c>
      <c r="D1" t="s">
        <v>68</v>
      </c>
      <c r="E1" t="s">
        <v>69</v>
      </c>
    </row>
    <row r="2" spans="1:5">
      <c r="A2" t="s">
        <v>7</v>
      </c>
      <c r="B2" t="s">
        <v>262</v>
      </c>
      <c r="C2" t="s">
        <v>73</v>
      </c>
      <c r="D2" t="s">
        <v>260</v>
      </c>
      <c r="E2" t="s">
        <v>261</v>
      </c>
    </row>
    <row r="3" spans="1:5">
      <c r="A3" t="s">
        <v>85</v>
      </c>
      <c r="B3" t="s">
        <v>89</v>
      </c>
      <c r="C3" t="s">
        <v>86</v>
      </c>
      <c r="D3" t="s">
        <v>87</v>
      </c>
      <c r="E3" t="s">
        <v>94</v>
      </c>
    </row>
    <row r="4" spans="1:5">
      <c r="A4" t="s">
        <v>90</v>
      </c>
      <c r="B4" t="s">
        <v>91</v>
      </c>
      <c r="C4" t="s">
        <v>92</v>
      </c>
      <c r="D4" t="s">
        <v>93</v>
      </c>
      <c r="E4" t="s">
        <v>94</v>
      </c>
    </row>
    <row r="5" spans="1:5">
      <c r="A5" t="s">
        <v>247</v>
      </c>
      <c r="B5" t="s">
        <v>250</v>
      </c>
      <c r="C5" t="s">
        <v>249</v>
      </c>
      <c r="D5" t="s">
        <v>248</v>
      </c>
      <c r="E5" t="s">
        <v>251</v>
      </c>
    </row>
    <row r="6" spans="1:5">
      <c r="A6" t="s">
        <v>252</v>
      </c>
      <c r="B6" t="s">
        <v>254</v>
      </c>
      <c r="C6" t="s">
        <v>253</v>
      </c>
      <c r="D6" t="s">
        <v>97</v>
      </c>
    </row>
    <row r="7" spans="1:5">
      <c r="A7" t="s">
        <v>110</v>
      </c>
      <c r="B7" t="s">
        <v>91</v>
      </c>
      <c r="C7" t="s">
        <v>92</v>
      </c>
      <c r="D7" t="s">
        <v>93</v>
      </c>
      <c r="E7" t="s">
        <v>94</v>
      </c>
    </row>
    <row r="8" spans="1:5">
      <c r="A8" t="s">
        <v>111</v>
      </c>
      <c r="B8" t="s">
        <v>91</v>
      </c>
      <c r="C8" t="s">
        <v>92</v>
      </c>
      <c r="D8" t="s">
        <v>93</v>
      </c>
      <c r="E8" t="s">
        <v>88</v>
      </c>
    </row>
    <row r="9" spans="1:5">
      <c r="A9" t="s">
        <v>1</v>
      </c>
      <c r="B9" t="s">
        <v>79</v>
      </c>
      <c r="C9" t="s">
        <v>78</v>
      </c>
      <c r="D9" t="s">
        <v>77</v>
      </c>
      <c r="E9" t="s">
        <v>76</v>
      </c>
    </row>
    <row r="10" spans="1:5">
      <c r="A10" t="s">
        <v>2</v>
      </c>
      <c r="B10" t="s">
        <v>71</v>
      </c>
      <c r="C10" t="s">
        <v>74</v>
      </c>
      <c r="D10" t="s">
        <v>97</v>
      </c>
      <c r="E10" t="s">
        <v>75</v>
      </c>
    </row>
    <row r="11" spans="1:5">
      <c r="A11" t="s">
        <v>196</v>
      </c>
      <c r="B11" t="s">
        <v>197</v>
      </c>
      <c r="C11" t="s">
        <v>198</v>
      </c>
      <c r="D11" t="s">
        <v>245</v>
      </c>
      <c r="E11" t="s">
        <v>199</v>
      </c>
    </row>
    <row r="12" spans="1:5">
      <c r="A12" t="s">
        <v>214</v>
      </c>
      <c r="B12" t="s">
        <v>215</v>
      </c>
      <c r="C12" t="s">
        <v>216</v>
      </c>
      <c r="D12" t="s">
        <v>217</v>
      </c>
      <c r="E12" t="s">
        <v>218</v>
      </c>
    </row>
    <row r="13" spans="1:5">
      <c r="A13" t="s">
        <v>255</v>
      </c>
      <c r="B13" t="s">
        <v>258</v>
      </c>
      <c r="C13" t="s">
        <v>257</v>
      </c>
      <c r="D13" t="s">
        <v>256</v>
      </c>
      <c r="E13" t="s">
        <v>259</v>
      </c>
    </row>
    <row r="14" spans="1:5">
      <c r="B14" t="s">
        <v>220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master_table</vt:lpstr>
      <vt:lpstr>Sheet1</vt:lpstr>
      <vt:lpstr>단속건수</vt:lpstr>
      <vt:lpstr>출처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김규동</dc:creator>
  <cp:lastModifiedBy>yelim</cp:lastModifiedBy>
  <dcterms:created xsi:type="dcterms:W3CDTF">2019-08-14T12:03:14Z</dcterms:created>
  <dcterms:modified xsi:type="dcterms:W3CDTF">2019-08-22T02:06:22Z</dcterms:modified>
</cp:coreProperties>
</file>