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835016BD-480B-49D0-A3E8-29A08944DD52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J19" i="4" s="1"/>
  <c r="K18" i="4"/>
  <c r="L18" i="4" s="1"/>
  <c r="J18" i="4"/>
  <c r="I18" i="4" s="1"/>
  <c r="P11" i="4"/>
  <c r="P10" i="4"/>
  <c r="O5" i="4"/>
  <c r="O6" i="4"/>
  <c r="O7" i="4"/>
  <c r="O10" i="4"/>
  <c r="O11" i="4"/>
  <c r="O12" i="4"/>
  <c r="O13" i="4"/>
  <c r="H4" i="4"/>
  <c r="O4" i="4" s="1"/>
  <c r="H5" i="4"/>
  <c r="P5" i="4" s="1"/>
  <c r="H6" i="4"/>
  <c r="P6" i="4" s="1"/>
  <c r="H7" i="4"/>
  <c r="P7" i="4" s="1"/>
  <c r="H8" i="4"/>
  <c r="O8" i="4" s="1"/>
  <c r="H9" i="4"/>
  <c r="O9" i="4" s="1"/>
  <c r="H10" i="4"/>
  <c r="H11" i="4"/>
  <c r="H12" i="4"/>
  <c r="P12" i="4" s="1"/>
  <c r="H13" i="4"/>
  <c r="P13" i="4" s="1"/>
  <c r="H3" i="4"/>
  <c r="P4" i="4" s="1"/>
  <c r="I6" i="4"/>
  <c r="I7" i="4"/>
  <c r="I8" i="4"/>
  <c r="I9" i="4"/>
  <c r="I12" i="4"/>
  <c r="I13" i="4"/>
  <c r="I3" i="4"/>
  <c r="K4" i="4"/>
  <c r="K5" i="4"/>
  <c r="K6" i="4"/>
  <c r="K7" i="4"/>
  <c r="K8" i="4"/>
  <c r="K9" i="4"/>
  <c r="K10" i="4"/>
  <c r="K11" i="4"/>
  <c r="K12" i="4"/>
  <c r="K13" i="4"/>
  <c r="K3" i="4"/>
  <c r="J4" i="4"/>
  <c r="I4" i="4" s="1"/>
  <c r="J5" i="4"/>
  <c r="I5" i="4" s="1"/>
  <c r="J6" i="4"/>
  <c r="J7" i="4"/>
  <c r="J8" i="4"/>
  <c r="J9" i="4"/>
  <c r="J10" i="4"/>
  <c r="I10" i="4" s="1"/>
  <c r="J11" i="4"/>
  <c r="I11" i="4" s="1"/>
  <c r="J12" i="4"/>
  <c r="J13" i="4"/>
  <c r="J3" i="4"/>
  <c r="M4" i="4"/>
  <c r="M5" i="4"/>
  <c r="M6" i="4"/>
  <c r="M7" i="4"/>
  <c r="M8" i="4"/>
  <c r="M9" i="4"/>
  <c r="M10" i="4"/>
  <c r="M11" i="4"/>
  <c r="M12" i="4"/>
  <c r="M13" i="4"/>
  <c r="M3" i="4"/>
  <c r="L4" i="4"/>
  <c r="L5" i="4"/>
  <c r="L6" i="4"/>
  <c r="L7" i="4"/>
  <c r="L8" i="4"/>
  <c r="L9" i="4"/>
  <c r="L10" i="4"/>
  <c r="L11" i="4"/>
  <c r="L12" i="4"/>
  <c r="L13" i="4"/>
  <c r="L3" i="4"/>
  <c r="P9" i="4" l="1"/>
  <c r="P8" i="4"/>
  <c r="K19" i="4"/>
  <c r="L19" i="4" s="1"/>
  <c r="G20" i="4"/>
  <c r="K20" i="4" s="1"/>
  <c r="L20" i="4" s="1"/>
  <c r="I19" i="4" l="1"/>
  <c r="G21" i="4"/>
  <c r="J20" i="4"/>
  <c r="I20" i="4"/>
  <c r="G22" i="4" l="1"/>
  <c r="K21" i="4"/>
  <c r="L21" i="4" s="1"/>
  <c r="J21" i="4"/>
  <c r="I21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J22" i="4" l="1"/>
  <c r="K22" i="4"/>
  <c r="L22" i="4" s="1"/>
  <c r="O15" i="2"/>
  <c r="O14" i="2"/>
  <c r="O13" i="2"/>
  <c r="O12" i="2"/>
  <c r="O11" i="2"/>
  <c r="K15" i="2"/>
  <c r="K14" i="2"/>
  <c r="K13" i="2"/>
  <c r="K12" i="2"/>
  <c r="K11" i="2"/>
  <c r="G15" i="2"/>
  <c r="G14" i="2"/>
  <c r="G13" i="2"/>
  <c r="G12" i="2"/>
  <c r="G11" i="2"/>
  <c r="C12" i="2"/>
  <c r="C13" i="2"/>
  <c r="C14" i="2"/>
  <c r="C15" i="2"/>
  <c r="C11" i="2"/>
  <c r="I22" i="4" l="1"/>
</calcChain>
</file>

<file path=xl/sharedStrings.xml><?xml version="1.0" encoding="utf-8"?>
<sst xmlns="http://schemas.openxmlformats.org/spreadsheetml/2006/main" count="168" uniqueCount="64">
  <si>
    <t>战神套装ID</t>
    <phoneticPr fontId="1" type="noConversion"/>
  </si>
  <si>
    <t>战神套装名称</t>
    <phoneticPr fontId="1" type="noConversion"/>
  </si>
  <si>
    <t>头像icon</t>
    <phoneticPr fontId="1" type="noConversion"/>
  </si>
  <si>
    <t>套装UI模型</t>
    <phoneticPr fontId="1" type="noConversion"/>
  </si>
  <si>
    <t>武器部件ID</t>
    <phoneticPr fontId="1" type="noConversion"/>
  </si>
  <si>
    <t>背饰部件ID</t>
    <phoneticPr fontId="1" type="noConversion"/>
  </si>
  <si>
    <t>上衣部件ID</t>
    <phoneticPr fontId="1" type="noConversion"/>
  </si>
  <si>
    <t>下衣部件ID</t>
    <phoneticPr fontId="1" type="noConversion"/>
  </si>
  <si>
    <t>基础生命</t>
    <phoneticPr fontId="1" type="noConversion"/>
  </si>
  <si>
    <t>基础攻击</t>
    <phoneticPr fontId="1" type="noConversion"/>
  </si>
  <si>
    <t>基础破甲</t>
    <phoneticPr fontId="1" type="noConversion"/>
  </si>
  <si>
    <t>基础防御</t>
    <phoneticPr fontId="1" type="noConversion"/>
  </si>
  <si>
    <t>武器激活条件</t>
    <phoneticPr fontId="1" type="noConversion"/>
  </si>
  <si>
    <t>背饰激活条件</t>
  </si>
  <si>
    <t>上衣激活条件</t>
  </si>
  <si>
    <t>下衣激活条件</t>
  </si>
  <si>
    <t>盘龙圣甲</t>
    <phoneticPr fontId="1" type="noConversion"/>
  </si>
  <si>
    <t>烈阳神装</t>
    <phoneticPr fontId="1" type="noConversion"/>
  </si>
  <si>
    <t>天罡圣装</t>
    <phoneticPr fontId="1" type="noConversion"/>
  </si>
  <si>
    <t>玄灵圣装</t>
    <phoneticPr fontId="1" type="noConversion"/>
  </si>
  <si>
    <t>梦魇魔装</t>
    <phoneticPr fontId="1" type="noConversion"/>
  </si>
  <si>
    <t>zhanling01.png</t>
    <phoneticPr fontId="2" type="noConversion"/>
  </si>
  <si>
    <t>zhanling02.png</t>
    <phoneticPr fontId="2" type="noConversion"/>
  </si>
  <si>
    <t>zhanling03.png</t>
    <phoneticPr fontId="2" type="noConversion"/>
  </si>
  <si>
    <t>zhanling04.png</t>
    <phoneticPr fontId="2" type="noConversion"/>
  </si>
  <si>
    <t>zhanling05.png</t>
    <phoneticPr fontId="2" type="noConversion"/>
  </si>
  <si>
    <t>,</t>
    <phoneticPr fontId="1" type="noConversion"/>
  </si>
  <si>
    <t>替换技能ID</t>
    <phoneticPr fontId="1" type="noConversion"/>
  </si>
  <si>
    <t>武器</t>
    <phoneticPr fontId="1" type="noConversion"/>
  </si>
  <si>
    <t>背饰</t>
    <phoneticPr fontId="1" type="noConversion"/>
  </si>
  <si>
    <t>战甲</t>
    <phoneticPr fontId="1" type="noConversion"/>
  </si>
  <si>
    <t>护腿</t>
    <phoneticPr fontId="1" type="noConversion"/>
  </si>
  <si>
    <t>碎片</t>
    <phoneticPr fontId="1" type="noConversion"/>
  </si>
  <si>
    <t>-</t>
    <phoneticPr fontId="1" type="noConversion"/>
  </si>
  <si>
    <t>盘龙圣甲</t>
    <phoneticPr fontId="2" type="noConversion"/>
  </si>
  <si>
    <t>烈阳神铠</t>
    <phoneticPr fontId="2" type="noConversion"/>
  </si>
  <si>
    <t>天罡圣装</t>
    <phoneticPr fontId="2" type="noConversion"/>
  </si>
  <si>
    <t>九玄灵衣</t>
    <phoneticPr fontId="2" type="noConversion"/>
  </si>
  <si>
    <t>狂暴魔铠</t>
    <phoneticPr fontId="2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</si>
  <si>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</si>
  <si>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</si>
  <si>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</si>
  <si>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破甲</t>
    <phoneticPr fontId="1" type="noConversion"/>
  </si>
  <si>
    <t>总战力</t>
    <phoneticPr fontId="1" type="noConversion"/>
  </si>
  <si>
    <t>1101010,20</t>
  </si>
  <si>
    <t>1101020,20</t>
  </si>
  <si>
    <t>1101030,20</t>
  </si>
  <si>
    <t>1101040,20</t>
  </si>
  <si>
    <t>1201010,20</t>
  </si>
  <si>
    <t>1201020,20</t>
  </si>
  <si>
    <t>1201030,20</t>
  </si>
  <si>
    <t>1201040,20</t>
  </si>
  <si>
    <t>1301010,20</t>
  </si>
  <si>
    <t>1301020,20</t>
  </si>
  <si>
    <t>1301030,20</t>
  </si>
  <si>
    <t>1301040,20</t>
  </si>
  <si>
    <t>1401010,20</t>
  </si>
  <si>
    <t>1401020,20</t>
  </si>
  <si>
    <t>1401030,20</t>
  </si>
  <si>
    <t>1401040,20</t>
  </si>
  <si>
    <t>1501010,20</t>
  </si>
  <si>
    <t>1501020,20</t>
  </si>
  <si>
    <t>1501030,20</t>
  </si>
  <si>
    <t>1501040,20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</si>
</sst>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vertAlign val="superscript"/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1" applyNumberFormat="1" applyFont="1" applyAlignment="1"/>
    <xf numFmtId="0" fontId="5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K14" sqref="K14"/>
    </sheetView>
  </sheetViews>
  <sheetFormatPr defaultRowHeight="14.25" x14ac:dyDescent="0.2"/>
  <cols>
    <col min="1" max="1" width="10.875" bestFit="1" customWidth="1"/>
    <col min="2" max="2" width="13" bestFit="1" customWidth="1"/>
    <col min="3" max="3" width="14.25" bestFit="1" customWidth="1"/>
    <col min="4" max="5" width="10.875" bestFit="1" customWidth="1"/>
    <col min="6" max="6" width="13" bestFit="1" customWidth="1"/>
    <col min="7" max="7" width="10.875" bestFit="1" customWidth="1"/>
    <col min="8" max="8" width="13" bestFit="1" customWidth="1"/>
    <col min="9" max="9" width="10.875" bestFit="1" customWidth="1"/>
    <col min="10" max="10" width="13" bestFit="1" customWidth="1"/>
    <col min="11" max="11" width="10.875" bestFit="1" customWidth="1"/>
    <col min="12" max="12" width="13" bestFit="1" customWidth="1"/>
    <col min="17" max="17" width="10.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12</v>
      </c>
      <c r="G1" s="2" t="s">
        <v>5</v>
      </c>
      <c r="H1" s="2" t="s">
        <v>13</v>
      </c>
      <c r="I1" s="2" t="s">
        <v>6</v>
      </c>
      <c r="J1" s="2" t="s">
        <v>14</v>
      </c>
      <c r="K1" s="2" t="s">
        <v>7</v>
      </c>
      <c r="L1" s="2" t="s">
        <v>15</v>
      </c>
      <c r="M1" s="1" t="s">
        <v>8</v>
      </c>
      <c r="N1" s="1" t="s">
        <v>9</v>
      </c>
      <c r="O1" s="1" t="s">
        <v>11</v>
      </c>
      <c r="P1" s="1" t="s">
        <v>10</v>
      </c>
      <c r="Q1" t="s">
        <v>27</v>
      </c>
    </row>
    <row r="2" spans="1:17" x14ac:dyDescent="0.2">
      <c r="A2">
        <v>10101</v>
      </c>
      <c r="B2" s="4" t="s">
        <v>34</v>
      </c>
      <c r="C2" t="s">
        <v>21</v>
      </c>
      <c r="D2" s="4">
        <v>8611</v>
      </c>
      <c r="E2">
        <v>110101</v>
      </c>
      <c r="F2" t="s">
        <v>44</v>
      </c>
      <c r="G2">
        <v>110102</v>
      </c>
      <c r="H2" t="s">
        <v>45</v>
      </c>
      <c r="I2">
        <v>110103</v>
      </c>
      <c r="J2" t="s">
        <v>46</v>
      </c>
      <c r="K2">
        <v>110104</v>
      </c>
      <c r="L2" t="s">
        <v>47</v>
      </c>
      <c r="M2">
        <v>14700</v>
      </c>
      <c r="N2">
        <v>733</v>
      </c>
      <c r="O2">
        <v>366</v>
      </c>
      <c r="P2">
        <v>366</v>
      </c>
      <c r="Q2">
        <v>9002002</v>
      </c>
    </row>
    <row r="3" spans="1:17" x14ac:dyDescent="0.2">
      <c r="A3">
        <v>10201</v>
      </c>
      <c r="B3" s="4" t="s">
        <v>35</v>
      </c>
      <c r="C3" t="s">
        <v>22</v>
      </c>
      <c r="D3" s="4">
        <v>8612</v>
      </c>
      <c r="E3">
        <v>120101</v>
      </c>
      <c r="F3" t="s">
        <v>48</v>
      </c>
      <c r="G3">
        <v>120102</v>
      </c>
      <c r="H3" t="s">
        <v>49</v>
      </c>
      <c r="I3">
        <v>120103</v>
      </c>
      <c r="J3" t="s">
        <v>50</v>
      </c>
      <c r="K3">
        <v>120104</v>
      </c>
      <c r="L3" t="s">
        <v>51</v>
      </c>
      <c r="M3">
        <v>16160</v>
      </c>
      <c r="N3">
        <v>806</v>
      </c>
      <c r="O3">
        <v>403</v>
      </c>
      <c r="P3">
        <v>403</v>
      </c>
      <c r="Q3">
        <v>9004002</v>
      </c>
    </row>
    <row r="4" spans="1:17" x14ac:dyDescent="0.2">
      <c r="A4">
        <v>10301</v>
      </c>
      <c r="B4" s="4" t="s">
        <v>36</v>
      </c>
      <c r="C4" t="s">
        <v>23</v>
      </c>
      <c r="D4" s="4">
        <v>8613</v>
      </c>
      <c r="E4">
        <v>130101</v>
      </c>
      <c r="F4" t="s">
        <v>52</v>
      </c>
      <c r="G4">
        <v>130102</v>
      </c>
      <c r="H4" t="s">
        <v>53</v>
      </c>
      <c r="I4">
        <v>130103</v>
      </c>
      <c r="J4" t="s">
        <v>54</v>
      </c>
      <c r="K4">
        <v>130104</v>
      </c>
      <c r="L4" t="s">
        <v>55</v>
      </c>
      <c r="M4">
        <v>19360</v>
      </c>
      <c r="N4">
        <v>968</v>
      </c>
      <c r="O4">
        <v>484</v>
      </c>
      <c r="P4">
        <v>484</v>
      </c>
      <c r="Q4">
        <v>9003002</v>
      </c>
    </row>
    <row r="5" spans="1:17" x14ac:dyDescent="0.2">
      <c r="A5">
        <v>10401</v>
      </c>
      <c r="B5" s="4" t="s">
        <v>37</v>
      </c>
      <c r="C5" t="s">
        <v>24</v>
      </c>
      <c r="D5" s="4">
        <v>8614</v>
      </c>
      <c r="E5">
        <v>140101</v>
      </c>
      <c r="F5" t="s">
        <v>56</v>
      </c>
      <c r="G5">
        <v>140102</v>
      </c>
      <c r="H5" t="s">
        <v>57</v>
      </c>
      <c r="I5">
        <v>140103</v>
      </c>
      <c r="J5" t="s">
        <v>58</v>
      </c>
      <c r="K5">
        <v>140104</v>
      </c>
      <c r="L5" t="s">
        <v>59</v>
      </c>
      <c r="M5">
        <v>25184</v>
      </c>
      <c r="N5">
        <v>1258</v>
      </c>
      <c r="O5">
        <v>629</v>
      </c>
      <c r="P5">
        <v>629</v>
      </c>
      <c r="Q5">
        <v>9005002</v>
      </c>
    </row>
    <row r="6" spans="1:17" x14ac:dyDescent="0.2">
      <c r="A6">
        <v>10501</v>
      </c>
      <c r="B6" s="4" t="s">
        <v>38</v>
      </c>
      <c r="C6" t="s">
        <v>25</v>
      </c>
      <c r="D6" s="4">
        <v>8615</v>
      </c>
      <c r="E6">
        <v>150101</v>
      </c>
      <c r="F6" t="s">
        <v>60</v>
      </c>
      <c r="G6">
        <v>150102</v>
      </c>
      <c r="H6" t="s">
        <v>61</v>
      </c>
      <c r="I6">
        <v>150103</v>
      </c>
      <c r="J6" t="s">
        <v>62</v>
      </c>
      <c r="K6">
        <v>150104</v>
      </c>
      <c r="L6" t="s">
        <v>63</v>
      </c>
      <c r="M6">
        <v>35284</v>
      </c>
      <c r="N6">
        <v>1761</v>
      </c>
      <c r="O6">
        <v>880</v>
      </c>
      <c r="P6">
        <v>880</v>
      </c>
      <c r="Q6">
        <v>9006002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134D-4584-4DF6-BC7E-D059CE8001DF}">
  <dimension ref="D2:P22"/>
  <sheetViews>
    <sheetView workbookViewId="0">
      <selection activeCell="I26" sqref="I26"/>
    </sheetView>
  </sheetViews>
  <sheetFormatPr defaultRowHeight="14.25" x14ac:dyDescent="0.2"/>
  <sheetData>
    <row r="2" spans="4:16" x14ac:dyDescent="0.2"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4:16" x14ac:dyDescent="0.2">
      <c r="D3" s="5">
        <v>14000</v>
      </c>
      <c r="E3" s="5">
        <v>750</v>
      </c>
      <c r="F3" s="5">
        <v>400</v>
      </c>
      <c r="G3" s="5">
        <v>350</v>
      </c>
      <c r="H3" s="5">
        <f>D3*0.5+E3*10+F3*10+G3*10</f>
        <v>22000</v>
      </c>
      <c r="I3">
        <f>J3/K3</f>
        <v>0.93333333333333335</v>
      </c>
      <c r="J3">
        <f>D3*0.5</f>
        <v>7000</v>
      </c>
      <c r="K3">
        <f>E3*10</f>
        <v>7500</v>
      </c>
      <c r="L3">
        <f>F3+G3</f>
        <v>750</v>
      </c>
      <c r="M3">
        <f>G3/F3</f>
        <v>0.875</v>
      </c>
    </row>
    <row r="4" spans="4:16" x14ac:dyDescent="0.2">
      <c r="D4" s="5">
        <v>15273</v>
      </c>
      <c r="E4" s="5">
        <v>818</v>
      </c>
      <c r="F4" s="5">
        <v>436</v>
      </c>
      <c r="G4" s="5">
        <v>382</v>
      </c>
      <c r="H4" s="5">
        <f t="shared" ref="H4:H13" si="0">D4*0.5+E4*10+F4*10+G4*10</f>
        <v>23996.5</v>
      </c>
      <c r="I4">
        <f t="shared" ref="I4:I13" si="1">J4/K4</f>
        <v>0.93355745721271388</v>
      </c>
      <c r="J4">
        <f t="shared" ref="J4:J13" si="2">D4*0.5</f>
        <v>7636.5</v>
      </c>
      <c r="K4">
        <f t="shared" ref="K4:K13" si="3">E4*10</f>
        <v>8180</v>
      </c>
      <c r="L4">
        <f t="shared" ref="L4:L13" si="4">F4+G4</f>
        <v>818</v>
      </c>
      <c r="M4">
        <f t="shared" ref="M4:M13" si="5">G4/F4</f>
        <v>0.87614678899082565</v>
      </c>
      <c r="O4">
        <f>H4-H3</f>
        <v>1996.5</v>
      </c>
      <c r="P4">
        <f>H4/H3</f>
        <v>1.0907500000000001</v>
      </c>
    </row>
    <row r="5" spans="4:16" x14ac:dyDescent="0.2">
      <c r="D5" s="5">
        <v>16545</v>
      </c>
      <c r="E5" s="5">
        <v>886</v>
      </c>
      <c r="F5" s="5">
        <v>473</v>
      </c>
      <c r="G5" s="5">
        <v>414</v>
      </c>
      <c r="H5" s="5">
        <f t="shared" si="0"/>
        <v>26002.5</v>
      </c>
      <c r="I5">
        <f t="shared" si="1"/>
        <v>0.93369074492099324</v>
      </c>
      <c r="J5">
        <f t="shared" si="2"/>
        <v>8272.5</v>
      </c>
      <c r="K5">
        <f t="shared" si="3"/>
        <v>8860</v>
      </c>
      <c r="L5">
        <f t="shared" si="4"/>
        <v>887</v>
      </c>
      <c r="M5">
        <f t="shared" si="5"/>
        <v>0.87526427061310785</v>
      </c>
      <c r="O5">
        <f t="shared" ref="O5:O13" si="6">H5-H4</f>
        <v>2006</v>
      </c>
      <c r="P5">
        <f t="shared" ref="P5:P13" si="7">H5/H4</f>
        <v>1.0835955243473006</v>
      </c>
    </row>
    <row r="6" spans="4:16" x14ac:dyDescent="0.2">
      <c r="D6" s="6">
        <v>20364</v>
      </c>
      <c r="E6" s="6">
        <v>1091</v>
      </c>
      <c r="F6" s="6">
        <v>582</v>
      </c>
      <c r="G6" s="6">
        <v>509</v>
      </c>
      <c r="H6" s="6">
        <f t="shared" si="0"/>
        <v>32002</v>
      </c>
      <c r="I6">
        <f t="shared" si="1"/>
        <v>0.93327222731439041</v>
      </c>
      <c r="J6">
        <f t="shared" si="2"/>
        <v>10182</v>
      </c>
      <c r="K6">
        <f t="shared" si="3"/>
        <v>10910</v>
      </c>
      <c r="L6">
        <f t="shared" si="4"/>
        <v>1091</v>
      </c>
      <c r="M6">
        <f t="shared" si="5"/>
        <v>0.87457044673539519</v>
      </c>
      <c r="O6">
        <f t="shared" si="6"/>
        <v>5999.5</v>
      </c>
      <c r="P6">
        <f t="shared" si="7"/>
        <v>1.2307278146332084</v>
      </c>
    </row>
    <row r="7" spans="4:16" x14ac:dyDescent="0.2">
      <c r="D7" s="6">
        <v>22400</v>
      </c>
      <c r="E7" s="6">
        <v>1200</v>
      </c>
      <c r="F7" s="6">
        <v>640</v>
      </c>
      <c r="G7" s="6">
        <v>560</v>
      </c>
      <c r="H7" s="6">
        <f t="shared" si="0"/>
        <v>35200</v>
      </c>
      <c r="I7">
        <f t="shared" si="1"/>
        <v>0.93333333333333335</v>
      </c>
      <c r="J7">
        <f t="shared" si="2"/>
        <v>11200</v>
      </c>
      <c r="K7">
        <f t="shared" si="3"/>
        <v>12000</v>
      </c>
      <c r="L7">
        <f t="shared" si="4"/>
        <v>1200</v>
      </c>
      <c r="M7">
        <f t="shared" si="5"/>
        <v>0.875</v>
      </c>
      <c r="O7">
        <f t="shared" si="6"/>
        <v>3198</v>
      </c>
      <c r="P7">
        <f t="shared" si="7"/>
        <v>1.0999312542966064</v>
      </c>
    </row>
    <row r="8" spans="4:16" x14ac:dyDescent="0.2">
      <c r="D8" s="6">
        <v>24436</v>
      </c>
      <c r="E8" s="6">
        <v>1309</v>
      </c>
      <c r="F8" s="6">
        <v>698</v>
      </c>
      <c r="G8" s="6">
        <v>611</v>
      </c>
      <c r="H8" s="6">
        <f t="shared" si="0"/>
        <v>38398</v>
      </c>
      <c r="I8">
        <f t="shared" si="1"/>
        <v>0.93338426279602749</v>
      </c>
      <c r="J8">
        <f t="shared" si="2"/>
        <v>12218</v>
      </c>
      <c r="K8">
        <f t="shared" si="3"/>
        <v>13090</v>
      </c>
      <c r="L8">
        <f t="shared" si="4"/>
        <v>1309</v>
      </c>
      <c r="M8">
        <f t="shared" si="5"/>
        <v>0.87535816618911177</v>
      </c>
      <c r="O8">
        <f t="shared" si="6"/>
        <v>3198</v>
      </c>
      <c r="P8">
        <f t="shared" si="7"/>
        <v>1.0908522727272727</v>
      </c>
    </row>
    <row r="9" spans="4:16" x14ac:dyDescent="0.2">
      <c r="D9" s="6">
        <v>26473</v>
      </c>
      <c r="E9" s="6">
        <v>1418</v>
      </c>
      <c r="F9" s="6">
        <v>756</v>
      </c>
      <c r="G9" s="6">
        <v>662</v>
      </c>
      <c r="H9" s="6">
        <f t="shared" si="0"/>
        <v>41596.5</v>
      </c>
      <c r="I9">
        <f t="shared" si="1"/>
        <v>0.93346262341325814</v>
      </c>
      <c r="J9">
        <f t="shared" si="2"/>
        <v>13236.5</v>
      </c>
      <c r="K9">
        <f t="shared" si="3"/>
        <v>14180</v>
      </c>
      <c r="L9">
        <f t="shared" si="4"/>
        <v>1418</v>
      </c>
      <c r="M9">
        <f t="shared" si="5"/>
        <v>0.8756613756613757</v>
      </c>
      <c r="O9">
        <f t="shared" si="6"/>
        <v>3198.5</v>
      </c>
      <c r="P9">
        <f t="shared" si="7"/>
        <v>1.0832986093025678</v>
      </c>
    </row>
    <row r="10" spans="4:16" x14ac:dyDescent="0.2">
      <c r="D10" s="7">
        <v>32582</v>
      </c>
      <c r="E10" s="7">
        <v>1745</v>
      </c>
      <c r="F10" s="7">
        <v>931</v>
      </c>
      <c r="G10" s="7">
        <v>815</v>
      </c>
      <c r="H10" s="7">
        <f t="shared" si="0"/>
        <v>51201</v>
      </c>
      <c r="I10">
        <f t="shared" si="1"/>
        <v>0.93358166189111746</v>
      </c>
      <c r="J10">
        <f t="shared" si="2"/>
        <v>16291</v>
      </c>
      <c r="K10">
        <f t="shared" si="3"/>
        <v>17450</v>
      </c>
      <c r="L10">
        <f t="shared" si="4"/>
        <v>1746</v>
      </c>
      <c r="M10">
        <f t="shared" si="5"/>
        <v>0.87540279269602583</v>
      </c>
      <c r="O10">
        <f t="shared" si="6"/>
        <v>9604.5</v>
      </c>
      <c r="P10">
        <f t="shared" si="7"/>
        <v>1.2308968302621615</v>
      </c>
    </row>
    <row r="11" spans="4:16" x14ac:dyDescent="0.2">
      <c r="D11" s="7">
        <v>35840</v>
      </c>
      <c r="E11" s="7">
        <v>1920</v>
      </c>
      <c r="F11" s="7">
        <v>1024</v>
      </c>
      <c r="G11" s="7">
        <v>896</v>
      </c>
      <c r="H11" s="7">
        <f t="shared" si="0"/>
        <v>56320</v>
      </c>
      <c r="I11">
        <f t="shared" si="1"/>
        <v>0.93333333333333335</v>
      </c>
      <c r="J11">
        <f t="shared" si="2"/>
        <v>17920</v>
      </c>
      <c r="K11">
        <f t="shared" si="3"/>
        <v>19200</v>
      </c>
      <c r="L11">
        <f t="shared" si="4"/>
        <v>1920</v>
      </c>
      <c r="M11">
        <f t="shared" si="5"/>
        <v>0.875</v>
      </c>
      <c r="O11">
        <f t="shared" si="6"/>
        <v>5119</v>
      </c>
      <c r="P11">
        <f t="shared" si="7"/>
        <v>1.0999785160446085</v>
      </c>
    </row>
    <row r="12" spans="4:16" x14ac:dyDescent="0.2">
      <c r="D12" s="7">
        <v>39098</v>
      </c>
      <c r="E12" s="7">
        <v>2095</v>
      </c>
      <c r="F12" s="7">
        <v>1117</v>
      </c>
      <c r="G12" s="7">
        <v>977</v>
      </c>
      <c r="H12" s="7">
        <f t="shared" si="0"/>
        <v>61439</v>
      </c>
      <c r="I12">
        <f t="shared" si="1"/>
        <v>0.93312649164677808</v>
      </c>
      <c r="J12">
        <f t="shared" si="2"/>
        <v>19549</v>
      </c>
      <c r="K12">
        <f t="shared" si="3"/>
        <v>20950</v>
      </c>
      <c r="L12">
        <f t="shared" si="4"/>
        <v>2094</v>
      </c>
      <c r="M12">
        <f t="shared" si="5"/>
        <v>0.87466427931960611</v>
      </c>
      <c r="O12">
        <f t="shared" si="6"/>
        <v>5119</v>
      </c>
      <c r="P12">
        <f t="shared" si="7"/>
        <v>1.0908913352272727</v>
      </c>
    </row>
    <row r="13" spans="4:16" x14ac:dyDescent="0.2">
      <c r="D13" s="7">
        <v>42356</v>
      </c>
      <c r="E13" s="7">
        <v>2269</v>
      </c>
      <c r="F13" s="7">
        <v>1210</v>
      </c>
      <c r="G13" s="7">
        <v>1059</v>
      </c>
      <c r="H13" s="7">
        <f t="shared" si="0"/>
        <v>66558</v>
      </c>
      <c r="I13">
        <f t="shared" si="1"/>
        <v>0.93336271485235789</v>
      </c>
      <c r="J13">
        <f t="shared" si="2"/>
        <v>21178</v>
      </c>
      <c r="K13">
        <f t="shared" si="3"/>
        <v>22690</v>
      </c>
      <c r="L13">
        <f t="shared" si="4"/>
        <v>2269</v>
      </c>
      <c r="M13">
        <f t="shared" si="5"/>
        <v>0.87520661157024793</v>
      </c>
      <c r="O13">
        <f t="shared" si="6"/>
        <v>5119</v>
      </c>
      <c r="P13">
        <f t="shared" si="7"/>
        <v>1.0833184133856346</v>
      </c>
    </row>
    <row r="17" spans="4:12" x14ac:dyDescent="0.2">
      <c r="D17" t="s">
        <v>0</v>
      </c>
      <c r="E17" t="s">
        <v>1</v>
      </c>
      <c r="G17" t="s">
        <v>43</v>
      </c>
      <c r="I17" t="s">
        <v>39</v>
      </c>
      <c r="J17" t="s">
        <v>40</v>
      </c>
      <c r="K17" t="s">
        <v>41</v>
      </c>
      <c r="L17" t="s">
        <v>42</v>
      </c>
    </row>
    <row r="18" spans="4:12" x14ac:dyDescent="0.2">
      <c r="D18">
        <v>10101</v>
      </c>
      <c r="E18" s="4" t="s">
        <v>34</v>
      </c>
      <c r="G18">
        <v>22000</v>
      </c>
      <c r="I18">
        <f>(G18-J18*10-K18*10-L18*10)*2</f>
        <v>14700</v>
      </c>
      <c r="J18">
        <f>INT(G18/3/10)</f>
        <v>733</v>
      </c>
      <c r="K18">
        <f>INT(G18/6/10)</f>
        <v>366</v>
      </c>
      <c r="L18">
        <f>K18</f>
        <v>366</v>
      </c>
    </row>
    <row r="19" spans="4:12" x14ac:dyDescent="0.2">
      <c r="D19">
        <v>10201</v>
      </c>
      <c r="E19" s="4" t="s">
        <v>35</v>
      </c>
      <c r="G19">
        <f>INT(G18*H19)</f>
        <v>24200</v>
      </c>
      <c r="H19">
        <v>1.1000000000000001</v>
      </c>
      <c r="I19">
        <f t="shared" ref="I19:I22" si="8">(G19-J19*10-K19*10-L19*10)*2</f>
        <v>16160</v>
      </c>
      <c r="J19">
        <f t="shared" ref="J19:J22" si="9">INT(G19/3/10)</f>
        <v>806</v>
      </c>
      <c r="K19">
        <f t="shared" ref="K19:K22" si="10">INT(G19/6/10)</f>
        <v>403</v>
      </c>
      <c r="L19">
        <f t="shared" ref="L19:L22" si="11">K19</f>
        <v>403</v>
      </c>
    </row>
    <row r="20" spans="4:12" x14ac:dyDescent="0.2">
      <c r="D20">
        <v>10301</v>
      </c>
      <c r="E20" s="4" t="s">
        <v>36</v>
      </c>
      <c r="G20">
        <f t="shared" ref="G20:G22" si="12">INT(G19*H20)</f>
        <v>29040</v>
      </c>
      <c r="H20">
        <v>1.2</v>
      </c>
      <c r="I20">
        <f t="shared" si="8"/>
        <v>19360</v>
      </c>
      <c r="J20">
        <f t="shared" si="9"/>
        <v>968</v>
      </c>
      <c r="K20">
        <f t="shared" si="10"/>
        <v>484</v>
      </c>
      <c r="L20">
        <f t="shared" si="11"/>
        <v>484</v>
      </c>
    </row>
    <row r="21" spans="4:12" x14ac:dyDescent="0.2">
      <c r="D21">
        <v>10401</v>
      </c>
      <c r="E21" s="4" t="s">
        <v>37</v>
      </c>
      <c r="G21">
        <f t="shared" si="12"/>
        <v>37752</v>
      </c>
      <c r="H21">
        <v>1.3</v>
      </c>
      <c r="I21">
        <f t="shared" si="8"/>
        <v>25184</v>
      </c>
      <c r="J21">
        <f t="shared" si="9"/>
        <v>1258</v>
      </c>
      <c r="K21">
        <f t="shared" si="10"/>
        <v>629</v>
      </c>
      <c r="L21">
        <f t="shared" si="11"/>
        <v>629</v>
      </c>
    </row>
    <row r="22" spans="4:12" x14ac:dyDescent="0.2">
      <c r="D22">
        <v>10501</v>
      </c>
      <c r="E22" s="4" t="s">
        <v>38</v>
      </c>
      <c r="G22">
        <f t="shared" si="12"/>
        <v>52852</v>
      </c>
      <c r="H22">
        <v>1.4</v>
      </c>
      <c r="I22">
        <f t="shared" si="8"/>
        <v>35284</v>
      </c>
      <c r="J22">
        <f t="shared" si="9"/>
        <v>1761</v>
      </c>
      <c r="K22">
        <f t="shared" si="10"/>
        <v>880</v>
      </c>
      <c r="L22">
        <f t="shared" si="11"/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21"/>
  <sheetViews>
    <sheetView workbookViewId="0">
      <selection activeCell="H2" sqref="H2:H21"/>
    </sheetView>
  </sheetViews>
  <sheetFormatPr defaultRowHeight="14.25" x14ac:dyDescent="0.2"/>
  <cols>
    <col min="3" max="3" width="51.25" customWidth="1"/>
  </cols>
  <sheetData>
    <row r="2" spans="3:12" ht="16.5" x14ac:dyDescent="0.2">
      <c r="C2" t="str">
        <f>CONCATENATE(D2,E2,F2)</f>
        <v>盘龙圣甲-武器</v>
      </c>
      <c r="D2" t="s">
        <v>16</v>
      </c>
      <c r="E2" s="3" t="s">
        <v>33</v>
      </c>
      <c r="F2" t="s">
        <v>28</v>
      </c>
      <c r="G2" t="s">
        <v>32</v>
      </c>
      <c r="H2" t="str">
        <f>CONCATENATE(D2,E2,F2,G2)</f>
        <v>盘龙圣甲-武器碎片</v>
      </c>
    </row>
    <row r="3" spans="3:12" ht="16.5" x14ac:dyDescent="0.2">
      <c r="C3" t="str">
        <f t="shared" ref="C3:C21" si="0">CONCATENATE(D3,E3,F3)</f>
        <v>盘龙圣甲-背饰</v>
      </c>
      <c r="D3" t="s">
        <v>16</v>
      </c>
      <c r="E3" s="3" t="s">
        <v>33</v>
      </c>
      <c r="F3" t="s">
        <v>29</v>
      </c>
      <c r="G3" t="s">
        <v>32</v>
      </c>
      <c r="H3" t="str">
        <f t="shared" ref="H3:H21" si="1">CONCATENATE(D3,E3,F3,G3)</f>
        <v>盘龙圣甲-背饰碎片</v>
      </c>
    </row>
    <row r="4" spans="3:12" ht="16.5" x14ac:dyDescent="0.2">
      <c r="C4" t="str">
        <f t="shared" si="0"/>
        <v>盘龙圣甲-战甲</v>
      </c>
      <c r="D4" t="s">
        <v>16</v>
      </c>
      <c r="E4" s="3" t="s">
        <v>33</v>
      </c>
      <c r="F4" t="s">
        <v>30</v>
      </c>
      <c r="G4" t="s">
        <v>32</v>
      </c>
      <c r="H4" t="str">
        <f t="shared" si="1"/>
        <v>盘龙圣甲-战甲碎片</v>
      </c>
    </row>
    <row r="5" spans="3:12" ht="16.5" x14ac:dyDescent="0.2">
      <c r="C5" t="str">
        <f t="shared" si="0"/>
        <v>盘龙圣甲-护腿</v>
      </c>
      <c r="D5" t="s">
        <v>16</v>
      </c>
      <c r="E5" s="3" t="s">
        <v>33</v>
      </c>
      <c r="F5" t="s">
        <v>31</v>
      </c>
      <c r="G5" t="s">
        <v>32</v>
      </c>
      <c r="H5" t="str">
        <f t="shared" si="1"/>
        <v>盘龙圣甲-护腿碎片</v>
      </c>
    </row>
    <row r="6" spans="3:12" ht="16.5" x14ac:dyDescent="0.2">
      <c r="C6" t="str">
        <f t="shared" si="0"/>
        <v>烈阳神装-武器</v>
      </c>
      <c r="D6" t="s">
        <v>17</v>
      </c>
      <c r="E6" s="3" t="s">
        <v>33</v>
      </c>
      <c r="F6" t="s">
        <v>28</v>
      </c>
      <c r="G6" t="s">
        <v>32</v>
      </c>
      <c r="H6" t="str">
        <f t="shared" si="1"/>
        <v>烈阳神装-武器碎片</v>
      </c>
      <c r="L6" t="s">
        <v>17</v>
      </c>
    </row>
    <row r="7" spans="3:12" ht="16.5" x14ac:dyDescent="0.2">
      <c r="C7" t="str">
        <f t="shared" si="0"/>
        <v>烈阳神装-背饰</v>
      </c>
      <c r="D7" t="s">
        <v>17</v>
      </c>
      <c r="E7" s="3" t="s">
        <v>33</v>
      </c>
      <c r="F7" t="s">
        <v>29</v>
      </c>
      <c r="G7" t="s">
        <v>32</v>
      </c>
      <c r="H7" t="str">
        <f t="shared" si="1"/>
        <v>烈阳神装-背饰碎片</v>
      </c>
      <c r="L7" t="s">
        <v>18</v>
      </c>
    </row>
    <row r="8" spans="3:12" ht="16.5" x14ac:dyDescent="0.2">
      <c r="C8" t="str">
        <f t="shared" si="0"/>
        <v>烈阳神装-战甲</v>
      </c>
      <c r="D8" t="s">
        <v>17</v>
      </c>
      <c r="E8" s="3" t="s">
        <v>33</v>
      </c>
      <c r="F8" t="s">
        <v>30</v>
      </c>
      <c r="G8" t="s">
        <v>32</v>
      </c>
      <c r="H8" t="str">
        <f t="shared" si="1"/>
        <v>烈阳神装-战甲碎片</v>
      </c>
      <c r="L8" t="s">
        <v>19</v>
      </c>
    </row>
    <row r="9" spans="3:12" ht="16.5" x14ac:dyDescent="0.2">
      <c r="C9" t="str">
        <f t="shared" si="0"/>
        <v>烈阳神装-护腿</v>
      </c>
      <c r="D9" t="s">
        <v>17</v>
      </c>
      <c r="E9" s="3" t="s">
        <v>33</v>
      </c>
      <c r="F9" t="s">
        <v>31</v>
      </c>
      <c r="G9" t="s">
        <v>32</v>
      </c>
      <c r="H9" t="str">
        <f t="shared" si="1"/>
        <v>烈阳神装-护腿碎片</v>
      </c>
      <c r="L9" t="s">
        <v>20</v>
      </c>
    </row>
    <row r="10" spans="3:12" ht="16.5" x14ac:dyDescent="0.2">
      <c r="C10" t="str">
        <f t="shared" si="0"/>
        <v>天罡圣装-武器</v>
      </c>
      <c r="D10" t="s">
        <v>18</v>
      </c>
      <c r="E10" s="3" t="s">
        <v>33</v>
      </c>
      <c r="F10" t="s">
        <v>28</v>
      </c>
      <c r="G10" t="s">
        <v>32</v>
      </c>
      <c r="H10" t="str">
        <f t="shared" si="1"/>
        <v>天罡圣装-武器碎片</v>
      </c>
    </row>
    <row r="11" spans="3:12" ht="16.5" x14ac:dyDescent="0.2">
      <c r="C11" t="str">
        <f t="shared" si="0"/>
        <v>天罡圣装-背饰</v>
      </c>
      <c r="D11" t="s">
        <v>18</v>
      </c>
      <c r="E11" s="3" t="s">
        <v>33</v>
      </c>
      <c r="F11" t="s">
        <v>29</v>
      </c>
      <c r="G11" t="s">
        <v>32</v>
      </c>
      <c r="H11" t="str">
        <f t="shared" si="1"/>
        <v>天罡圣装-背饰碎片</v>
      </c>
    </row>
    <row r="12" spans="3:12" ht="16.5" x14ac:dyDescent="0.2">
      <c r="C12" t="str">
        <f t="shared" si="0"/>
        <v>天罡圣装-战甲</v>
      </c>
      <c r="D12" t="s">
        <v>18</v>
      </c>
      <c r="E12" s="3" t="s">
        <v>33</v>
      </c>
      <c r="F12" t="s">
        <v>30</v>
      </c>
      <c r="G12" t="s">
        <v>32</v>
      </c>
      <c r="H12" t="str">
        <f t="shared" si="1"/>
        <v>天罡圣装-战甲碎片</v>
      </c>
    </row>
    <row r="13" spans="3:12" ht="16.5" x14ac:dyDescent="0.2">
      <c r="C13" t="str">
        <f t="shared" si="0"/>
        <v>天罡圣装-护腿</v>
      </c>
      <c r="D13" t="s">
        <v>18</v>
      </c>
      <c r="E13" s="3" t="s">
        <v>33</v>
      </c>
      <c r="F13" t="s">
        <v>31</v>
      </c>
      <c r="G13" t="s">
        <v>32</v>
      </c>
      <c r="H13" t="str">
        <f t="shared" si="1"/>
        <v>天罡圣装-护腿碎片</v>
      </c>
    </row>
    <row r="14" spans="3:12" ht="16.5" x14ac:dyDescent="0.2">
      <c r="C14" t="str">
        <f t="shared" si="0"/>
        <v>玄灵圣装-武器</v>
      </c>
      <c r="D14" t="s">
        <v>19</v>
      </c>
      <c r="E14" s="3" t="s">
        <v>33</v>
      </c>
      <c r="F14" t="s">
        <v>28</v>
      </c>
      <c r="G14" t="s">
        <v>32</v>
      </c>
      <c r="H14" t="str">
        <f t="shared" si="1"/>
        <v>玄灵圣装-武器碎片</v>
      </c>
    </row>
    <row r="15" spans="3:12" ht="16.5" x14ac:dyDescent="0.2">
      <c r="C15" t="str">
        <f t="shared" si="0"/>
        <v>玄灵圣装-背饰</v>
      </c>
      <c r="D15" t="s">
        <v>19</v>
      </c>
      <c r="E15" s="3" t="s">
        <v>33</v>
      </c>
      <c r="F15" t="s">
        <v>29</v>
      </c>
      <c r="G15" t="s">
        <v>32</v>
      </c>
      <c r="H15" t="str">
        <f t="shared" si="1"/>
        <v>玄灵圣装-背饰碎片</v>
      </c>
    </row>
    <row r="16" spans="3:12" ht="16.5" x14ac:dyDescent="0.2">
      <c r="C16" t="str">
        <f t="shared" si="0"/>
        <v>玄灵圣装-战甲</v>
      </c>
      <c r="D16" t="s">
        <v>19</v>
      </c>
      <c r="E16" s="3" t="s">
        <v>33</v>
      </c>
      <c r="F16" t="s">
        <v>30</v>
      </c>
      <c r="G16" t="s">
        <v>32</v>
      </c>
      <c r="H16" t="str">
        <f t="shared" si="1"/>
        <v>玄灵圣装-战甲碎片</v>
      </c>
    </row>
    <row r="17" spans="3:8" ht="16.5" x14ac:dyDescent="0.2">
      <c r="C17" t="str">
        <f t="shared" si="0"/>
        <v>玄灵圣装-护腿</v>
      </c>
      <c r="D17" t="s">
        <v>19</v>
      </c>
      <c r="E17" s="3" t="s">
        <v>33</v>
      </c>
      <c r="F17" t="s">
        <v>31</v>
      </c>
      <c r="G17" t="s">
        <v>32</v>
      </c>
      <c r="H17" t="str">
        <f t="shared" si="1"/>
        <v>玄灵圣装-护腿碎片</v>
      </c>
    </row>
    <row r="18" spans="3:8" ht="16.5" x14ac:dyDescent="0.2">
      <c r="C18" t="str">
        <f t="shared" si="0"/>
        <v>梦魇魔装-武器</v>
      </c>
      <c r="D18" t="s">
        <v>20</v>
      </c>
      <c r="E18" s="3" t="s">
        <v>33</v>
      </c>
      <c r="F18" t="s">
        <v>28</v>
      </c>
      <c r="G18" t="s">
        <v>32</v>
      </c>
      <c r="H18" t="str">
        <f t="shared" si="1"/>
        <v>梦魇魔装-武器碎片</v>
      </c>
    </row>
    <row r="19" spans="3:8" ht="16.5" x14ac:dyDescent="0.2">
      <c r="C19" t="str">
        <f t="shared" si="0"/>
        <v>梦魇魔装-背饰</v>
      </c>
      <c r="D19" t="s">
        <v>20</v>
      </c>
      <c r="E19" s="3" t="s">
        <v>33</v>
      </c>
      <c r="F19" t="s">
        <v>29</v>
      </c>
      <c r="G19" t="s">
        <v>32</v>
      </c>
      <c r="H19" t="str">
        <f t="shared" si="1"/>
        <v>梦魇魔装-背饰碎片</v>
      </c>
    </row>
    <row r="20" spans="3:8" ht="16.5" x14ac:dyDescent="0.2">
      <c r="C20" t="str">
        <f t="shared" si="0"/>
        <v>梦魇魔装-战甲</v>
      </c>
      <c r="D20" t="s">
        <v>20</v>
      </c>
      <c r="E20" s="3" t="s">
        <v>33</v>
      </c>
      <c r="F20" t="s">
        <v>30</v>
      </c>
      <c r="G20" t="s">
        <v>32</v>
      </c>
      <c r="H20" t="str">
        <f t="shared" si="1"/>
        <v>梦魇魔装-战甲碎片</v>
      </c>
    </row>
    <row r="21" spans="3:8" ht="16.5" x14ac:dyDescent="0.2">
      <c r="C21" t="str">
        <f t="shared" si="0"/>
        <v>梦魇魔装-护腿</v>
      </c>
      <c r="D21" t="s">
        <v>20</v>
      </c>
      <c r="E21" s="3" t="s">
        <v>33</v>
      </c>
      <c r="F21" t="s">
        <v>31</v>
      </c>
      <c r="G21" t="s">
        <v>32</v>
      </c>
      <c r="H21" t="str">
        <f t="shared" si="1"/>
        <v>梦魇魔装-护腿碎片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1:R15"/>
  <sheetViews>
    <sheetView workbookViewId="0">
      <selection activeCell="T16" sqref="T16"/>
    </sheetView>
  </sheetViews>
  <sheetFormatPr defaultRowHeight="14.25" x14ac:dyDescent="0.2"/>
  <cols>
    <col min="3" max="3" width="11" bestFit="1" customWidth="1"/>
  </cols>
  <sheetData>
    <row r="11" spans="3:18" x14ac:dyDescent="0.2">
      <c r="C11" t="str">
        <f>CONCATENATE(D11,E11,F11)</f>
        <v>1101010,20</v>
      </c>
      <c r="D11">
        <v>1101010</v>
      </c>
      <c r="E11" t="s">
        <v>26</v>
      </c>
      <c r="F11">
        <v>20</v>
      </c>
      <c r="G11" t="str">
        <f>CONCATENATE(H11,I11,J11)</f>
        <v>1101020,20</v>
      </c>
      <c r="H11">
        <v>1101020</v>
      </c>
      <c r="I11" t="s">
        <v>26</v>
      </c>
      <c r="J11">
        <v>20</v>
      </c>
      <c r="K11" t="str">
        <f>CONCATENATE(L11,M11,N11)</f>
        <v>1101030,20</v>
      </c>
      <c r="L11">
        <v>1101030</v>
      </c>
      <c r="M11" t="s">
        <v>26</v>
      </c>
      <c r="N11">
        <v>20</v>
      </c>
      <c r="O11" t="str">
        <f>CONCATENATE(P11,Q11,R11)</f>
        <v>1101040,20</v>
      </c>
      <c r="P11">
        <v>1101040</v>
      </c>
      <c r="Q11" t="s">
        <v>26</v>
      </c>
      <c r="R11">
        <v>20</v>
      </c>
    </row>
    <row r="12" spans="3:18" x14ac:dyDescent="0.2">
      <c r="C12" t="str">
        <f t="shared" ref="C12:C15" si="0">CONCATENATE(D12,E12,F12)</f>
        <v>1201010,20</v>
      </c>
      <c r="D12">
        <v>1201010</v>
      </c>
      <c r="E12" t="s">
        <v>26</v>
      </c>
      <c r="F12">
        <v>20</v>
      </c>
      <c r="G12" t="str">
        <f t="shared" ref="G12:G15" si="1">CONCATENATE(H12,I12,J12)</f>
        <v>1201020,20</v>
      </c>
      <c r="H12">
        <v>1201020</v>
      </c>
      <c r="I12" t="s">
        <v>26</v>
      </c>
      <c r="J12">
        <v>20</v>
      </c>
      <c r="K12" t="str">
        <f t="shared" ref="K12:K15" si="2">CONCATENATE(L12,M12,N12)</f>
        <v>1201030,20</v>
      </c>
      <c r="L12">
        <v>1201030</v>
      </c>
      <c r="M12" t="s">
        <v>26</v>
      </c>
      <c r="N12">
        <v>20</v>
      </c>
      <c r="O12" t="str">
        <f t="shared" ref="O12:O15" si="3">CONCATENATE(P12,Q12,R12)</f>
        <v>1201040,20</v>
      </c>
      <c r="P12">
        <v>1201040</v>
      </c>
      <c r="Q12" t="s">
        <v>26</v>
      </c>
      <c r="R12">
        <v>20</v>
      </c>
    </row>
    <row r="13" spans="3:18" x14ac:dyDescent="0.2">
      <c r="C13" t="str">
        <f t="shared" si="0"/>
        <v>1301010,20</v>
      </c>
      <c r="D13">
        <v>1301010</v>
      </c>
      <c r="E13" t="s">
        <v>26</v>
      </c>
      <c r="F13">
        <v>20</v>
      </c>
      <c r="G13" t="str">
        <f t="shared" si="1"/>
        <v>1301020,20</v>
      </c>
      <c r="H13">
        <v>1301020</v>
      </c>
      <c r="I13" t="s">
        <v>26</v>
      </c>
      <c r="J13">
        <v>20</v>
      </c>
      <c r="K13" t="str">
        <f t="shared" si="2"/>
        <v>1301030,20</v>
      </c>
      <c r="L13">
        <v>1301030</v>
      </c>
      <c r="M13" t="s">
        <v>26</v>
      </c>
      <c r="N13">
        <v>20</v>
      </c>
      <c r="O13" t="str">
        <f t="shared" si="3"/>
        <v>1301040,20</v>
      </c>
      <c r="P13">
        <v>1301040</v>
      </c>
      <c r="Q13" t="s">
        <v>26</v>
      </c>
      <c r="R13">
        <v>20</v>
      </c>
    </row>
    <row r="14" spans="3:18" x14ac:dyDescent="0.2">
      <c r="C14" t="str">
        <f t="shared" si="0"/>
        <v>1401010,20</v>
      </c>
      <c r="D14">
        <v>1401010</v>
      </c>
      <c r="E14" t="s">
        <v>26</v>
      </c>
      <c r="F14">
        <v>20</v>
      </c>
      <c r="G14" t="str">
        <f t="shared" si="1"/>
        <v>1401020,20</v>
      </c>
      <c r="H14">
        <v>1401020</v>
      </c>
      <c r="I14" t="s">
        <v>26</v>
      </c>
      <c r="J14">
        <v>20</v>
      </c>
      <c r="K14" t="str">
        <f t="shared" si="2"/>
        <v>1401030,20</v>
      </c>
      <c r="L14">
        <v>1401030</v>
      </c>
      <c r="M14" t="s">
        <v>26</v>
      </c>
      <c r="N14">
        <v>20</v>
      </c>
      <c r="O14" t="str">
        <f t="shared" si="3"/>
        <v>1401040,20</v>
      </c>
      <c r="P14">
        <v>1401040</v>
      </c>
      <c r="Q14" t="s">
        <v>26</v>
      </c>
      <c r="R14">
        <v>20</v>
      </c>
    </row>
    <row r="15" spans="3:18" x14ac:dyDescent="0.2">
      <c r="C15" t="str">
        <f t="shared" si="0"/>
        <v>1501010,20</v>
      </c>
      <c r="D15">
        <v>1501010</v>
      </c>
      <c r="E15" t="s">
        <v>26</v>
      </c>
      <c r="F15">
        <v>20</v>
      </c>
      <c r="G15" t="str">
        <f t="shared" si="1"/>
        <v>1501020,20</v>
      </c>
      <c r="H15">
        <v>1501020</v>
      </c>
      <c r="I15" t="s">
        <v>26</v>
      </c>
      <c r="J15">
        <v>20</v>
      </c>
      <c r="K15" t="str">
        <f t="shared" si="2"/>
        <v>1501030,20</v>
      </c>
      <c r="L15">
        <v>1501030</v>
      </c>
      <c r="M15" t="s">
        <v>26</v>
      </c>
      <c r="N15">
        <v>20</v>
      </c>
      <c r="O15" t="str">
        <f t="shared" si="3"/>
        <v>1501040,20</v>
      </c>
      <c r="P15">
        <v>1501040</v>
      </c>
      <c r="Q15" t="s">
        <v>26</v>
      </c>
      <c r="R15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2019-08-06T11:24:03Z</dcterms:modified>
</cp:coreProperties>
</file>