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lotRtp\游戏设计王\"/>
    </mc:Choice>
  </mc:AlternateContent>
  <bookViews>
    <workbookView windowWidth="28800" windowHeight="12255" activeTab="1"/>
  </bookViews>
  <sheets>
    <sheet name="说明" sheetId="1" r:id="rId1"/>
    <sheet name="Megaways 滚轮→Way计算→RT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<sst xmlns="http://schemas.openxmlformats.org/spreadsheetml/2006/main" count="1080" uniqueCount="122">
  <si>
    <t>Megaways Slots - 数学篇（原文数据版）</t>
  </si>
  <si>
    <t xml:space="preserve"> </t>
  </si>
  <si>
    <t>来源：https://ezslotdesign.com/megaways-math/  图片：images/megaways-math/04-image-101</t>
  </si>
  <si>
    <t>轮带（原文）：6轮相同，15格 = K,K,Q,Q,J,J,K,K,Q,Q,J,J,K,Q,J（K5/Q5/J5）</t>
  </si>
  <si>
    <t>窗口：每轮 2~7 个图案等机率 → 轮上图案平均数 = 4.5</t>
  </si>
  <si>
    <t>各图案总出现个数 = 轮带次数 x 窗口数（K: 5x2=10 ... 5x7=35）→ 平均 = 5x4.5 = 22.5</t>
  </si>
  <si>
    <t>实际未出现（原文按窗口列表）：N=2 → 5；N=3~7 → 0；平均 = 5/6 = 0.8333</t>
  </si>
  <si>
    <t>所有可能数 = 15^6 = 11,390,625；coin = 1000</t>
  </si>
  <si>
    <t>组合数（原文口径）：6连=22.5^6；5连=22.5^5 x X；4连=22.5^4 x X x 15；3连=22.5^3 x X x 15^2</t>
  </si>
  <si>
    <t xml:space="preserve">  （15 = "–"平均个数，即非匹配轮的any因子）</t>
  </si>
  <si>
    <t>赔率表（原文，3/4/5/6连线）：K 5/30/60/300；Q 5/30/60/250；J 5/20/40/200</t>
  </si>
  <si>
    <t>期望值 = 出现机率 x 得分 / coin；总期望值（原文黄底）= 863.02%</t>
  </si>
  <si>
    <t>复算：K 345.19% + Q 288.23% + J 230.16% = 863.58%（差异来自原文机率列4位小数舍入）</t>
  </si>
  <si>
    <t>（本簿已合并为 2 个页签：说明、Megaways 滚轮→Way计算→RTP；各区块：滚轮表 第2~19行，次数与平均 第22~47行，赔率表 第50~57行，Way计算 第60~76行）</t>
  </si>
  <si>
    <t>── 完整文档（原 老虎机数学专题-Megaways数学.md 存档）──</t>
  </si>
  <si>
    <t>老虎机数学专题 —— Megaways 数学</t>
  </si>
  <si>
    <t>来源：https://ezslotdesign.com/megaways-math/ （前篇：megaways-introduce；滚轮表与计算表为图片）</t>
  </si>
  <si>
    <t>配图：原文 5 张配图已下载到本目录 images/megaways-math/ 并嵌入本文。</t>
  </si>
  <si>
    <t>配套模型：老虎机数学专题-Megaways数学.xlsx</t>
  </si>
  <si>
    <t>一、范例设定（参照 Dragon Born）</t>
  </si>
  <si>
    <t>[图片] 文章题图（Dragon Born）  images/megaways-math/01-megaways-header-1080x610-1-1.webp</t>
  </si>
  <si>
    <t>• 总共 6 个转轮，每一轮都有机会出现 2~7 个图案</t>
  </si>
  <si>
    <t>二、常见误解 vs 正确做法</t>
  </si>
  <si>
    <t>• 误解：按每个转轮的图案数个别计算 → 共 6^6 = 46656 个期望值</t>
  </si>
  <si>
    <t>• 正确：Megaways 只需要算一次</t>
  </si>
  <si>
    <t>三、计算逻辑（原文）</t>
  </si>
  <si>
    <t>[图片] 原文滚轮表（15 格，K5/Q5/J5）与窗口说明  images/megaways-math/02-image-100-opt.webp</t>
  </si>
  <si>
    <t>以图案 K、转轮 1 为例：</t>
  </si>
  <si>
    <t>• 转轮 1 只有 2 个图案时，转轮 1 每个位置都停一次 → K 总出现个数 = 5 × 2 = 10</t>
  </si>
  <si>
    <t>• 转轮 1 有 N 个图案 → K 总出现个数 = 5 × N（5 = K 在轮带上的次数）</t>
  </si>
  <si>
    <t>• 转轮 1 出现 2~7 个图案的机率相同 → 平均 4.5 个图案</t>
  </si>
  <si>
    <t>• 平均 K 的总出现个数 = 5 × 4.5 = 22.5</t>
  </si>
  <si>
    <t>计算重点：先算出每一轮每个图案的</t>
  </si>
  <si>
    <t>• 1. 平均出现个数</t>
  </si>
  <si>
    <t>• 2. 平均实际未出现次数</t>
  </si>
  <si>
    <t>然后就能用与一般 Way Game 完全相同的方式算出总期望值（只需算一次）。</t>
  </si>
  <si>
    <t>四、进阶备注（原文 PS）</t>
  </si>
  <si>
    <t>• 即使各图案数出现机率不同，也能用相同逻辑</t>
  </si>
  <si>
    <t>• 即使转轮上图案数不同时会套用不同轮带，一样只需要计算一次</t>
  </si>
  <si>
    <t>五、Excel 模型（示范数据）</t>
  </si>
  <si>
    <t>[图片] 原文全部计算表（各图案总数/平均/未出现/出现次数/总期望值 863.02%）  images/megaways-math/04-image-101-opt.webp</t>
  </si>
  <si>
    <t>• 6 个转轮：轮带各含 K/Q/J/10/9 各 5 个（轮长 25）；每轮窗口 2~7 等机率 → 平均 4.5</t>
  </si>
  <si>
    <t>• 平均出现个数 = 轮带次数 × 4.5；平均未出现次数 = 轮长 × 4.5 − 平均出现个数</t>
  </si>
  <si>
    <t>• Way Game 组合：恰好 k 连线 = Π(前 k 轮平均出现) × Π(后续轮平均未出现)，k=2~6</t>
  </si>
  <si>
    <t>• 赔率（2~6 连线）蓝字可改；总可能数 = Π(轮长 × 4.5)</t>
  </si>
  <si>
    <t>工作表</t>
  </si>
  <si>
    <t>内容</t>
  </si>
  <si>
    <t>说明</t>
  </si>
  <si>
    <t>方法与公式</t>
  </si>
  <si>
    <t>Megaways 滚轮→Way计算→RTP</t>
  </si>
  <si>
    <t>滚轮表（各轮轮带次数与窗口分布，蓝字）+ 次数与平均（各轮各图案平均出现/未出现个数）+ 赔率表 + Way计算（2~6 连线组合数与 RTP）</t>
  </si>
  <si>
    <t>原文数据核对（读图回填）</t>
  </si>
  <si>
    <t>• 滚轮表（原文）：6 轮相同 15 格 = K,K,Q,Q,J,J,K,K,Q,Q,J,J,K,Q,J（K5/Q5/J5）</t>
  </si>
  <si>
    <t>• 窗口 2~7 等机率 → 轮上图案平均数 4.5；各图案总出现 = 5×N（10/15/20/25/30/35）</t>
  </si>
  <si>
    <t>• 平均各图案个数 = 22.5；「–」= 15；平均实际未出现 X = 0.8333（= 各窗口未出现均值 5/6：N=2→5，N=3~7→0）</t>
  </si>
  <si>
    <t>• 所有可能数 = 15^6 = 11,390,625；coin = 1000</t>
  </si>
  <si>
    <t>• 赔率表（原文，3/4/5/6连线）：K 5/30/60/300；Q 5/30/60/250；J 5/20/40/200</t>
  </si>
  <si>
    <t>• 组合结构（原文）：6连=22.5^6；5连=22.5^5×X；4连=22.5^4×X×15；3连=22.5^3×X×15²</t>
  </si>
  <si>
    <t>• 出现次数与原文逐位一致：K6 = 12,974,633.79、K5 = 4,805,419.92、K4 = 3,203,613.28、K3 = 2,135,742.19 ✓</t>
  </si>
  <si>
    <t>• 原文总期望值（黄底）= 863.02%；本模型复算 ≈ 863.58%（差异为原文机率列 4 位小数舍入）</t>
  </si>
  <si>
    <t>配图清单（images/megaways-math/）</t>
  </si>
  <si>
    <t>文件</t>
  </si>
  <si>
    <t>images/megaways-math/01-megaways-header-1080x610-1-1.webp</t>
  </si>
  <si>
    <t>文章题图</t>
  </si>
  <si>
    <t>images/megaways-math/02-image-100-opt.webp</t>
  </si>
  <si>
    <t>滚轮表与窗口说明（大图）</t>
  </si>
  <si>
    <t>images/megaways-math/03-image-100-opt.webp</t>
  </si>
  <si>
    <t>同图（小图重复）</t>
  </si>
  <si>
    <t>images/megaways-math/04-image-101-opt.webp</t>
  </si>
  <si>
    <t>全部计算表（大图）</t>
  </si>
  <si>
    <t>images/megaways-math/05-image-101-opt.webp</t>
  </si>
  <si>
    <t>【滚轮表】</t>
  </si>
  <si>
    <t>滚轮表（原文：6轮相同，15格，蓝字可改）</t>
  </si>
  <si>
    <t>位置</t>
  </si>
  <si>
    <t>转轮1</t>
  </si>
  <si>
    <t>转轮2</t>
  </si>
  <si>
    <t>转轮3</t>
  </si>
  <si>
    <t>转轮4</t>
  </si>
  <si>
    <t>转轮5</t>
  </si>
  <si>
    <t>转轮6</t>
  </si>
  <si>
    <t>K</t>
  </si>
  <si>
    <t>Q</t>
  </si>
  <si>
    <t>J</t>
  </si>
  <si>
    <t>【次数与平均】</t>
  </si>
  <si>
    <t>各图案出现次数与平均（原文口径）</t>
  </si>
  <si>
    <t>项目</t>
  </si>
  <si>
    <t>轮1</t>
  </si>
  <si>
    <t>轮2</t>
  </si>
  <si>
    <t>轮3</t>
  </si>
  <si>
    <t>轮4</t>
  </si>
  <si>
    <t>轮5</t>
  </si>
  <si>
    <t>轮6</t>
  </si>
  <si>
    <t>–(any因子)</t>
  </si>
  <si>
    <t>窗口N</t>
  </si>
  <si>
    <t>窗口机率</t>
  </si>
  <si>
    <t>轮上图案平均数</t>
  </si>
  <si>
    <t>K总数=5xN</t>
  </si>
  <si>
    <t>K实际未出现</t>
  </si>
  <si>
    <t>平均各图案个数 = 轮带次数 x 平均窗口</t>
  </si>
  <si>
    <t>–(any)</t>
  </si>
  <si>
    <t>平均实际未出现 X = 各窗口未出现的平均</t>
  </si>
  <si>
    <t>X_K</t>
  </si>
  <si>
    <t>X_Q</t>
  </si>
  <si>
    <t>X_J</t>
  </si>
  <si>
    <t>【赔率表】</t>
  </si>
  <si>
    <t>赔率表（原文，3/4/5/6连线，蓝字）</t>
  </si>
  <si>
    <t>图案</t>
  </si>
  <si>
    <t>3连线</t>
  </si>
  <si>
    <t>4连线</t>
  </si>
  <si>
    <t>5连线</t>
  </si>
  <si>
    <t>6连线</t>
  </si>
  <si>
    <t>coin（分母）</t>
  </si>
  <si>
    <t>【Way计算】</t>
  </si>
  <si>
    <t>Way计算（原文口径；出现机率=出现次数/15^6；期望值=机率x得分/coin）</t>
  </si>
  <si>
    <t>连线数</t>
  </si>
  <si>
    <t>出现次数</t>
  </si>
  <si>
    <t>出现机率</t>
  </si>
  <si>
    <t>得分</t>
  </si>
  <si>
    <t>期望值</t>
  </si>
  <si>
    <t>原文期望值</t>
  </si>
  <si>
    <t>总期望值</t>
  </si>
  <si>
    <t>注：原文总期望值 863.02%（黄底）；本表按原文机率4位小数复算约 863.58%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</si>
</sst>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64" formatCode="0.0000000000%"/>
  </numFmts>
  <fonts count="32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sz val="11"/>
      <name val="宋体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  <xf numFmtId="0" fontId="1" fillId="3" borderId="0" xfId="0" applyFont="1" applyFill="1" applyAlignment="1">
      <alignment horizontal="center"/>
    </xf>
    <xf numFmtId="0" fontId="4" fillId="0" borderId="0" xfId="0" applyFont="1"/>
    <xf numFmtId="10" fontId="4" fillId="0" borderId="0" xfId="0" applyNumberFormat="1" applyFont="1"/>
    <xf numFmtId="2" fontId="3" fillId="4" borderId="0" xfId="0" applyNumberFormat="1" applyFont="1" applyFill="1"/>
    <xf numFmtId="2" fontId="1" fillId="3" borderId="0" xfId="0" applyNumberFormat="1" applyFont="1" applyFill="1" applyAlignment="1">
      <alignment horizontal="center"/>
    </xf>
    <xf numFmtId="2" fontId="3" fillId="0" borderId="0" xfId="0" applyNumberFormat="1" applyFont="1"/>
    <xf numFmtId="10" fontId="3" fillId="0" borderId="0" xfId="0" applyNumberFormat="1" applyFont="1"/>
    <xf numFmtId="0" fontId="5" fillId="0" borderId="0" xfId="0" applyFont="1"/>
    <xf numFmtId="10" fontId="3" fillId="4" borderId="0" xfId="0" applyNumberFormat="1" applyFont="1" applyFill="1"/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NumberFormat="1" applyFont="1" applyAlignment="1">
      <alignment wrapText="1"/>
    </xf>
    <xf numFmtId="0" fontId="9" fillId="0" borderId="0" xfId="0" applyNumberFormat="1" applyFont="1"/>
    <xf numFmtId="0" fontId="9" fillId="0" borderId="0" xfId="0" applyNumberFormat="1" applyFont="1" applyAlignment="1">
      <alignment wrapText="1"/>
    </xf>
    <xf numFmtId="0" fontId="10" fillId="0" borderId="0" xfId="0" applyNumberFormat="1" applyFont="1" applyAlignment="1">
      <alignment wrapText="1"/>
    </xf>
    <xf numFmtId="0" fontId="8" fillId="0" borderId="0" xfId="0" applyNumberFormat="1" applyFont="1" applyAlignment="1">
      <alignment wrapText="1"/>
    </xf>
    <xf numFmtId="0" fontId="7" fillId="0" borderId="0" xfId="0" applyNumberFormat="1" applyFont="1" applyAlignment="1">
      <alignment wrapText="1"/>
    </xf>
    <xf numFmtId="0" fontId="11" fillId="3" borderId="0" xfId="0" applyNumberFormat="1" applyFont="1" applyFill="1" applyAlignment="1">
      <alignment wrapText="1"/>
    </xf>
    <xf numFmtId="0" fontId="11" fillId="3" borderId="0" xfId="0" applyNumberFormat="1" applyFont="1" applyFill="1"/>
    <xf numFmtId="0" fontId="12" fillId="0" borderId="0" xfId="0" applyNumberFormat="1" applyFont="1" applyAlignment="1">
      <alignment wrapText="1"/>
    </xf>
    <xf numFmtId="0" fontId="12" fillId="0" borderId="0" xfId="0" applyNumberFormat="1" applyFont="1"/>
    <xf numFmtId="164" applyNumberFormat="1" fontId="4" fillId="0" borderId="0" xfId="0" applyFont="1"/>
    <xf numFmtId="164" applyNumberFormat="1" fontId="3" fillId="0" borderId="0" xfId="0" applyFont="1"/>
    <xf numFmtId="164" applyNumberFormat="1" fontId="3" fillId="4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5952</xdr:colOff>
      <xdr:row>24</xdr:row>
      <xdr:rowOff>0</xdr:rowOff>
    </xdr:from>
    <xdr:to>
      <xdr:col>9</xdr:col>
      <xdr:colOff>56908</xdr:colOff>
      <xdr:row>36</xdr:row>
      <xdr:rowOff>127000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7200900" y="5419725"/>
          <a:ext cx="5156835" cy="3079750"/>
        </a:xfrm>
        <a:prstGeom prst="rect">
          <a:avLst/>
        </a:prstGeom>
      </xdr:spPr>
    </xdr:pic>
    <xdr:clientData/>
  </xdr:twoCellAnchor>
  <xdr:twoCellAnchor editAs="absolute">
    <xdr:from>
      <xdr:col>1</xdr:col>
      <xdr:colOff>5952</xdr:colOff>
      <xdr:row>37</xdr:row>
      <xdr:rowOff>19050</xdr:rowOff>
    </xdr:from>
    <xdr:to>
      <xdr:col>9</xdr:col>
      <xdr:colOff>56908</xdr:colOff>
      <xdr:row>46</xdr:row>
      <xdr:rowOff>77152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7200900" y="8601075"/>
          <a:ext cx="5156835" cy="1953260"/>
        </a:xfrm>
        <a:prstGeom prst="rect">
          <a:avLst/>
        </a:prstGeom>
      </xdr:spPr>
    </xdr:pic>
    <xdr:clientData/>
  </xdr:twoCellAnchor>
  <xdr:twoCellAnchor editAs="absolute">
    <xdr:from>
      <xdr:col>1</xdr:col>
      <xdr:colOff>5952</xdr:colOff>
      <xdr:row>48</xdr:row>
      <xdr:rowOff>0</xdr:rowOff>
    </xdr:from>
    <xdr:to>
      <xdr:col>9</xdr:col>
      <xdr:colOff>56908</xdr:colOff>
      <xdr:row>59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7200900" y="10906125"/>
          <a:ext cx="5156835" cy="2486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5"/>
  <sheetViews>
    <sheetView workbookViewId="0">
      <selection activeCell="A1" sqref="A1:B1"/>
    </sheetView>
  </sheetViews>
  <sheetFormatPr defaultColWidth="9" defaultRowHeight="13.5"/>
  <cols>
    <col min="1" max="1" width="94.425" customWidth="1"/>
    <col min="2" max="2" width="12" customWidth="1"/>
    <col min="3" max="24" width="7.85833333333333" customWidth="1"/>
  </cols>
  <sheetData>
    <row r="1" ht="21.75" customHeight="1" spans="1:10">
      <c r="A1" s="13" t="s">
        <v>0</v>
      </c>
      <c r="B1" s="13"/>
      <c r="C1" s="14" t="s">
        <v>1</v>
      </c>
      <c r="D1" s="14" t="s">
        <v>1</v>
      </c>
      <c r="E1" s="14" t="s">
        <v>1</v>
      </c>
      <c r="F1" s="14" t="s">
        <v>1</v>
      </c>
      <c r="G1" s="14" t="s">
        <v>1</v>
      </c>
      <c r="H1" s="14" t="s">
        <v>1</v>
      </c>
      <c r="I1" s="14" t="s">
        <v>1</v>
      </c>
      <c r="J1" s="14" t="s">
        <v>1</v>
      </c>
    </row>
    <row r="2" ht="16.5" spans="1:10">
      <c r="A2" s="15" t="s">
        <v>2</v>
      </c>
      <c r="B2" s="15"/>
      <c r="C2" s="15"/>
      <c r="D2" s="14" t="s">
        <v>1</v>
      </c>
      <c r="E2" s="14" t="s">
        <v>1</v>
      </c>
      <c r="F2" s="14" t="s">
        <v>1</v>
      </c>
      <c r="G2" s="14" t="s">
        <v>1</v>
      </c>
      <c r="H2" s="14" t="s">
        <v>1</v>
      </c>
      <c r="I2" s="14" t="s">
        <v>1</v>
      </c>
      <c r="J2" s="14" t="s">
        <v>1</v>
      </c>
    </row>
    <row r="3" ht="16.5" spans="1:10">
      <c r="A3" s="15"/>
      <c r="B3" s="14" t="s">
        <v>1</v>
      </c>
      <c r="C3" s="14" t="s">
        <v>1</v>
      </c>
      <c r="D3" s="14" t="s">
        <v>1</v>
      </c>
      <c r="E3" s="14" t="s">
        <v>1</v>
      </c>
      <c r="F3" s="14" t="s">
        <v>1</v>
      </c>
      <c r="G3" s="14" t="s">
        <v>1</v>
      </c>
      <c r="H3" s="14" t="s">
        <v>1</v>
      </c>
      <c r="I3" s="14" t="s">
        <v>1</v>
      </c>
      <c r="J3" s="14" t="s">
        <v>1</v>
      </c>
    </row>
    <row r="4" ht="16.5" spans="1:10">
      <c r="A4" s="15" t="s">
        <v>3</v>
      </c>
      <c r="B4" s="14" t="s">
        <v>1</v>
      </c>
      <c r="C4" s="14" t="s">
        <v>1</v>
      </c>
      <c r="D4" s="14" t="s">
        <v>1</v>
      </c>
      <c r="E4" s="14" t="s">
        <v>1</v>
      </c>
      <c r="F4" s="14" t="s">
        <v>1</v>
      </c>
      <c r="G4" s="14" t="s">
        <v>1</v>
      </c>
      <c r="H4" s="14" t="s">
        <v>1</v>
      </c>
      <c r="I4" s="14" t="s">
        <v>1</v>
      </c>
      <c r="J4" s="14" t="s">
        <v>1</v>
      </c>
    </row>
    <row r="5" ht="16.5" spans="1:10">
      <c r="A5" s="15" t="s">
        <v>4</v>
      </c>
      <c r="B5" s="14" t="s">
        <v>1</v>
      </c>
      <c r="C5" s="14" t="s">
        <v>1</v>
      </c>
      <c r="D5" s="14" t="s">
        <v>1</v>
      </c>
      <c r="E5" s="14" t="s">
        <v>1</v>
      </c>
      <c r="F5" s="14" t="s">
        <v>1</v>
      </c>
      <c r="G5" s="14" t="s">
        <v>1</v>
      </c>
      <c r="H5" s="14" t="s">
        <v>1</v>
      </c>
      <c r="I5" s="14" t="s">
        <v>1</v>
      </c>
      <c r="J5" s="14" t="s">
        <v>1</v>
      </c>
    </row>
    <row r="6" ht="16.5" spans="1:10">
      <c r="A6" s="15" t="s">
        <v>5</v>
      </c>
      <c r="B6" s="14" t="s">
        <v>1</v>
      </c>
      <c r="C6" s="14" t="s">
        <v>1</v>
      </c>
      <c r="D6" s="14" t="s">
        <v>1</v>
      </c>
      <c r="E6" s="14" t="s">
        <v>1</v>
      </c>
      <c r="F6" s="14" t="s">
        <v>1</v>
      </c>
      <c r="G6" s="14" t="s">
        <v>1</v>
      </c>
      <c r="H6" s="14" t="s">
        <v>1</v>
      </c>
      <c r="I6" s="14" t="s">
        <v>1</v>
      </c>
      <c r="J6" s="14" t="s">
        <v>1</v>
      </c>
    </row>
    <row r="7" ht="16.5" spans="1:10">
      <c r="A7" s="15" t="s">
        <v>6</v>
      </c>
      <c r="B7" s="14" t="s">
        <v>1</v>
      </c>
      <c r="C7" s="14" t="s">
        <v>1</v>
      </c>
      <c r="D7" s="14" t="s">
        <v>1</v>
      </c>
      <c r="E7" s="14" t="s">
        <v>1</v>
      </c>
      <c r="F7" s="14" t="s">
        <v>1</v>
      </c>
      <c r="G7" s="14" t="s">
        <v>1</v>
      </c>
      <c r="H7" s="14" t="s">
        <v>1</v>
      </c>
      <c r="I7" s="14" t="s">
        <v>1</v>
      </c>
      <c r="J7" s="14" t="s">
        <v>1</v>
      </c>
    </row>
    <row r="8" ht="16.5" spans="1:10">
      <c r="A8" s="15" t="s">
        <v>7</v>
      </c>
      <c r="B8" s="14" t="s">
        <v>1</v>
      </c>
      <c r="C8" s="14" t="s">
        <v>1</v>
      </c>
      <c r="D8" s="14" t="s">
        <v>1</v>
      </c>
      <c r="E8" s="14" t="s">
        <v>1</v>
      </c>
      <c r="F8" s="14" t="s">
        <v>1</v>
      </c>
      <c r="G8" s="14" t="s">
        <v>1</v>
      </c>
      <c r="H8" s="14" t="s">
        <v>1</v>
      </c>
      <c r="I8" s="14" t="s">
        <v>1</v>
      </c>
      <c r="J8" s="14" t="s">
        <v>1</v>
      </c>
    </row>
    <row r="9" ht="16.5" spans="1:10">
      <c r="A9" s="15" t="s">
        <v>8</v>
      </c>
      <c r="B9" s="15"/>
      <c r="C9" s="15"/>
      <c r="D9" s="14" t="s">
        <v>1</v>
      </c>
      <c r="E9" s="14" t="s">
        <v>1</v>
      </c>
      <c r="F9" s="14" t="s">
        <v>1</v>
      </c>
      <c r="G9" s="14" t="s">
        <v>1</v>
      </c>
      <c r="H9" s="14" t="s">
        <v>1</v>
      </c>
      <c r="I9" s="14" t="s">
        <v>1</v>
      </c>
      <c r="J9" s="14" t="s">
        <v>1</v>
      </c>
    </row>
    <row r="10" ht="16.5" spans="1:10">
      <c r="A10" s="15" t="s">
        <v>9</v>
      </c>
      <c r="B10" s="14" t="s">
        <v>1</v>
      </c>
      <c r="C10" s="14" t="s">
        <v>1</v>
      </c>
      <c r="D10" s="14" t="s">
        <v>1</v>
      </c>
      <c r="E10" s="14" t="s">
        <v>1</v>
      </c>
      <c r="F10" s="14" t="s">
        <v>1</v>
      </c>
      <c r="G10" s="14" t="s">
        <v>1</v>
      </c>
      <c r="H10" s="14" t="s">
        <v>1</v>
      </c>
      <c r="I10" s="14" t="s">
        <v>1</v>
      </c>
      <c r="J10" s="14" t="s">
        <v>1</v>
      </c>
    </row>
    <row r="11" ht="16.5" spans="1:10">
      <c r="A11" s="15" t="s">
        <v>10</v>
      </c>
      <c r="B11" s="14" t="s">
        <v>1</v>
      </c>
      <c r="C11" s="14" t="s">
        <v>1</v>
      </c>
      <c r="D11" s="14" t="s">
        <v>1</v>
      </c>
      <c r="E11" s="14" t="s">
        <v>1</v>
      </c>
      <c r="F11" s="14" t="s">
        <v>1</v>
      </c>
      <c r="G11" s="14" t="s">
        <v>1</v>
      </c>
      <c r="H11" s="14" t="s">
        <v>1</v>
      </c>
      <c r="I11" s="14" t="s">
        <v>1</v>
      </c>
      <c r="J11" s="14" t="s">
        <v>1</v>
      </c>
    </row>
    <row r="12" ht="16.5" spans="1:10">
      <c r="A12" s="15" t="s">
        <v>11</v>
      </c>
      <c r="B12" s="14" t="s">
        <v>1</v>
      </c>
      <c r="C12" s="14" t="s">
        <v>1</v>
      </c>
      <c r="D12" s="14" t="s">
        <v>1</v>
      </c>
      <c r="E12" s="14" t="s">
        <v>1</v>
      </c>
      <c r="F12" s="14" t="s">
        <v>1</v>
      </c>
      <c r="G12" s="14" t="s">
        <v>1</v>
      </c>
      <c r="H12" s="14" t="s">
        <v>1</v>
      </c>
      <c r="I12" s="14" t="s">
        <v>1</v>
      </c>
      <c r="J12" s="14" t="s">
        <v>1</v>
      </c>
    </row>
    <row r="13" ht="16.5" spans="1:10">
      <c r="A13" s="15" t="s">
        <v>12</v>
      </c>
      <c r="B13" s="14" t="s">
        <v>1</v>
      </c>
      <c r="C13" s="14" t="s">
        <v>1</v>
      </c>
      <c r="D13" s="14" t="s">
        <v>1</v>
      </c>
      <c r="E13" s="14" t="s">
        <v>1</v>
      </c>
      <c r="F13" s="14" t="s">
        <v>1</v>
      </c>
      <c r="G13" s="14" t="s">
        <v>1</v>
      </c>
      <c r="H13" s="14" t="s">
        <v>1</v>
      </c>
      <c r="I13" s="14" t="s">
        <v>1</v>
      </c>
      <c r="J13" s="14" t="s">
        <v>1</v>
      </c>
    </row>
    <row r="14" ht="16.5" spans="1:10">
      <c r="A14" s="15" t="s">
        <v>1</v>
      </c>
      <c r="B14" s="14" t="s">
        <v>1</v>
      </c>
      <c r="C14" s="14" t="s">
        <v>1</v>
      </c>
      <c r="D14" s="14" t="s">
        <v>1</v>
      </c>
      <c r="E14" s="14" t="s">
        <v>1</v>
      </c>
      <c r="F14" s="14" t="s">
        <v>1</v>
      </c>
      <c r="G14" s="14" t="s">
        <v>1</v>
      </c>
      <c r="H14" s="14" t="s">
        <v>1</v>
      </c>
      <c r="I14" s="14" t="s">
        <v>1</v>
      </c>
      <c r="J14" s="14" t="s">
        <v>1</v>
      </c>
    </row>
    <row r="15" ht="16.5" spans="1:10">
      <c r="A15" s="14" t="s">
        <v>13</v>
      </c>
      <c r="B15" s="14"/>
      <c r="C15" s="14"/>
      <c r="D15" s="14"/>
      <c r="E15" s="14"/>
      <c r="F15" s="14"/>
      <c r="G15" s="14"/>
      <c r="H15" s="14"/>
      <c r="I15" s="14" t="s">
        <v>1</v>
      </c>
      <c r="J15" s="14" t="s">
        <v>1</v>
      </c>
    </row>
    <row r="16" ht="16.5" spans="1:10">
      <c r="A16" s="15" t="s">
        <v>1</v>
      </c>
      <c r="B16" s="14" t="s">
        <v>1</v>
      </c>
      <c r="C16" s="14" t="s">
        <v>1</v>
      </c>
      <c r="D16" s="14" t="s">
        <v>1</v>
      </c>
      <c r="E16" s="14" t="s">
        <v>1</v>
      </c>
      <c r="F16" s="14" t="s">
        <v>1</v>
      </c>
      <c r="G16" s="14" t="s">
        <v>1</v>
      </c>
      <c r="H16" s="14" t="s">
        <v>1</v>
      </c>
      <c r="I16" s="14" t="s">
        <v>1</v>
      </c>
      <c r="J16" s="14" t="s">
        <v>1</v>
      </c>
    </row>
    <row r="17" ht="20.25" customHeight="1" spans="1:10">
      <c r="A17" s="16" t="s">
        <v>14</v>
      </c>
      <c r="B17" s="14" t="s">
        <v>1</v>
      </c>
      <c r="C17" s="14" t="s">
        <v>1</v>
      </c>
      <c r="D17" s="14" t="s">
        <v>1</v>
      </c>
      <c r="E17" s="14" t="s">
        <v>1</v>
      </c>
      <c r="F17" s="14" t="s">
        <v>1</v>
      </c>
      <c r="G17" s="14" t="s">
        <v>1</v>
      </c>
      <c r="H17" s="14" t="s">
        <v>1</v>
      </c>
      <c r="I17" s="14" t="s">
        <v>1</v>
      </c>
      <c r="J17" s="14" t="s">
        <v>1</v>
      </c>
    </row>
    <row r="18" ht="24" customHeight="1" spans="1:10">
      <c r="A18" s="17" t="s">
        <v>15</v>
      </c>
      <c r="B18" s="18" t="s">
        <v>1</v>
      </c>
      <c r="C18" s="18" t="s">
        <v>1</v>
      </c>
      <c r="D18" s="18" t="s">
        <v>1</v>
      </c>
      <c r="E18" s="18" t="s">
        <v>1</v>
      </c>
      <c r="F18" s="18" t="s">
        <v>1</v>
      </c>
      <c r="G18" s="18" t="s">
        <v>1</v>
      </c>
      <c r="H18" s="18" t="s">
        <v>1</v>
      </c>
      <c r="I18" s="18" t="s">
        <v>1</v>
      </c>
      <c r="J18" s="18" t="s">
        <v>1</v>
      </c>
    </row>
    <row r="19" spans="1:10">
      <c r="A19" s="19" t="s">
        <v>1</v>
      </c>
      <c r="B19" s="18" t="s">
        <v>1</v>
      </c>
      <c r="C19" s="18" t="s">
        <v>1</v>
      </c>
      <c r="D19" s="18" t="s">
        <v>1</v>
      </c>
      <c r="E19" s="18" t="s">
        <v>1</v>
      </c>
      <c r="F19" s="18" t="s">
        <v>1</v>
      </c>
      <c r="G19" s="18" t="s">
        <v>1</v>
      </c>
      <c r="H19" s="18" t="s">
        <v>1</v>
      </c>
      <c r="I19" s="18" t="s">
        <v>1</v>
      </c>
      <c r="J19" s="18" t="s">
        <v>1</v>
      </c>
    </row>
    <row r="20" ht="33" customHeight="1" spans="1:10">
      <c r="A20" s="20" t="s">
        <v>16</v>
      </c>
      <c r="B20" s="20"/>
      <c r="C20" s="20"/>
      <c r="D20" s="18" t="s">
        <v>1</v>
      </c>
      <c r="E20" s="18" t="s">
        <v>1</v>
      </c>
      <c r="F20" s="18" t="s">
        <v>1</v>
      </c>
      <c r="G20" s="18" t="s">
        <v>1</v>
      </c>
      <c r="H20" s="18" t="s">
        <v>1</v>
      </c>
      <c r="I20" s="18" t="s">
        <v>1</v>
      </c>
      <c r="J20" s="18" t="s">
        <v>1</v>
      </c>
    </row>
    <row r="21" ht="16.5" customHeight="1" spans="1:10">
      <c r="A21" s="20" t="s">
        <v>17</v>
      </c>
      <c r="B21" s="18" t="s">
        <v>1</v>
      </c>
      <c r="C21" s="18" t="s">
        <v>1</v>
      </c>
      <c r="D21" s="18" t="s">
        <v>1</v>
      </c>
      <c r="E21" s="18" t="s">
        <v>1</v>
      </c>
      <c r="F21" s="18" t="s">
        <v>1</v>
      </c>
      <c r="G21" s="18" t="s">
        <v>1</v>
      </c>
      <c r="H21" s="18" t="s">
        <v>1</v>
      </c>
      <c r="I21" s="18" t="s">
        <v>1</v>
      </c>
      <c r="J21" s="18" t="s">
        <v>1</v>
      </c>
    </row>
    <row r="22" ht="16.5" customHeight="1" spans="1:10">
      <c r="A22" s="20" t="s">
        <v>18</v>
      </c>
      <c r="B22" s="18" t="s">
        <v>1</v>
      </c>
      <c r="C22" s="18" t="s">
        <v>1</v>
      </c>
      <c r="D22" s="18" t="s">
        <v>1</v>
      </c>
      <c r="E22" s="18" t="s">
        <v>1</v>
      </c>
      <c r="F22" s="18" t="s">
        <v>1</v>
      </c>
      <c r="G22" s="18" t="s">
        <v>1</v>
      </c>
      <c r="H22" s="18" t="s">
        <v>1</v>
      </c>
      <c r="I22" s="18" t="s">
        <v>1</v>
      </c>
      <c r="J22" s="18" t="s">
        <v>1</v>
      </c>
    </row>
    <row r="23" ht="20.25" customHeight="1" spans="1:10">
      <c r="A23" s="21" t="s">
        <v>19</v>
      </c>
      <c r="B23" s="18" t="s">
        <v>1</v>
      </c>
      <c r="C23" s="18" t="s">
        <v>1</v>
      </c>
      <c r="D23" s="18" t="s">
        <v>1</v>
      </c>
      <c r="E23" s="18" t="s">
        <v>1</v>
      </c>
      <c r="F23" s="18" t="s">
        <v>1</v>
      </c>
      <c r="G23" s="18" t="s">
        <v>1</v>
      </c>
      <c r="H23" s="18" t="s">
        <v>1</v>
      </c>
      <c r="I23" s="18" t="s">
        <v>1</v>
      </c>
      <c r="J23" s="18" t="s">
        <v>1</v>
      </c>
    </row>
    <row r="24" spans="1:10">
      <c r="A24" s="19" t="s">
        <v>1</v>
      </c>
      <c r="B24" s="18" t="s">
        <v>1</v>
      </c>
      <c r="C24" s="18" t="s">
        <v>1</v>
      </c>
      <c r="D24" s="18" t="s">
        <v>1</v>
      </c>
      <c r="E24" s="18" t="s">
        <v>1</v>
      </c>
      <c r="F24" s="18" t="s">
        <v>1</v>
      </c>
      <c r="G24" s="18" t="s">
        <v>1</v>
      </c>
      <c r="H24" s="18" t="s">
        <v>1</v>
      </c>
      <c r="I24" s="18" t="s">
        <v>1</v>
      </c>
      <c r="J24" s="18" t="s">
        <v>1</v>
      </c>
    </row>
    <row r="25" ht="33" customHeight="1" spans="1:10">
      <c r="A25" s="22" t="s">
        <v>20</v>
      </c>
      <c r="B25" s="22"/>
      <c r="C25" s="22"/>
      <c r="D25" s="18" t="s">
        <v>1</v>
      </c>
      <c r="E25" s="18" t="s">
        <v>1</v>
      </c>
      <c r="F25" s="18" t="s">
        <v>1</v>
      </c>
      <c r="G25" s="18" t="s">
        <v>1</v>
      </c>
      <c r="H25" s="18" t="s">
        <v>1</v>
      </c>
      <c r="I25" s="18" t="s">
        <v>1</v>
      </c>
      <c r="J25" s="18" t="s">
        <v>1</v>
      </c>
    </row>
    <row r="26" ht="16.5" customHeight="1" spans="1:10">
      <c r="A26" s="22" t="s">
        <v>21</v>
      </c>
      <c r="B26" s="18" t="s">
        <v>1</v>
      </c>
      <c r="C26" s="18" t="s">
        <v>1</v>
      </c>
      <c r="D26" s="18" t="s">
        <v>1</v>
      </c>
      <c r="E26" s="18" t="s">
        <v>1</v>
      </c>
      <c r="F26" s="18" t="s">
        <v>1</v>
      </c>
      <c r="G26" s="18" t="s">
        <v>1</v>
      </c>
      <c r="H26" s="18" t="s">
        <v>1</v>
      </c>
      <c r="I26" s="18" t="s">
        <v>1</v>
      </c>
      <c r="J26" s="18" t="s">
        <v>1</v>
      </c>
    </row>
    <row r="27" ht="20.25" customHeight="1" spans="1:10">
      <c r="A27" s="21" t="s">
        <v>22</v>
      </c>
      <c r="B27" s="18" t="s">
        <v>1</v>
      </c>
      <c r="C27" s="18" t="s">
        <v>1</v>
      </c>
      <c r="D27" s="18" t="s">
        <v>1</v>
      </c>
      <c r="E27" s="18" t="s">
        <v>1</v>
      </c>
      <c r="F27" s="18" t="s">
        <v>1</v>
      </c>
      <c r="G27" s="18" t="s">
        <v>1</v>
      </c>
      <c r="H27" s="18" t="s">
        <v>1</v>
      </c>
      <c r="I27" s="18" t="s">
        <v>1</v>
      </c>
      <c r="J27" s="18" t="s">
        <v>1</v>
      </c>
    </row>
    <row r="28" spans="1:10">
      <c r="A28" s="19" t="s">
        <v>1</v>
      </c>
      <c r="B28" s="18" t="s">
        <v>1</v>
      </c>
      <c r="C28" s="18" t="s">
        <v>1</v>
      </c>
      <c r="D28" s="18" t="s">
        <v>1</v>
      </c>
      <c r="E28" s="18" t="s">
        <v>1</v>
      </c>
      <c r="F28" s="18" t="s">
        <v>1</v>
      </c>
      <c r="G28" s="18" t="s">
        <v>1</v>
      </c>
      <c r="H28" s="18" t="s">
        <v>1</v>
      </c>
      <c r="I28" s="18" t="s">
        <v>1</v>
      </c>
      <c r="J28" s="18" t="s">
        <v>1</v>
      </c>
    </row>
    <row r="29" ht="16.5" customHeight="1" spans="1:10">
      <c r="A29" s="22" t="s">
        <v>23</v>
      </c>
      <c r="B29" s="18" t="s">
        <v>1</v>
      </c>
      <c r="C29" s="18" t="s">
        <v>1</v>
      </c>
      <c r="D29" s="18" t="s">
        <v>1</v>
      </c>
      <c r="E29" s="18" t="s">
        <v>1</v>
      </c>
      <c r="F29" s="18" t="s">
        <v>1</v>
      </c>
      <c r="G29" s="18" t="s">
        <v>1</v>
      </c>
      <c r="H29" s="18" t="s">
        <v>1</v>
      </c>
      <c r="I29" s="18" t="s">
        <v>1</v>
      </c>
      <c r="J29" s="18" t="s">
        <v>1</v>
      </c>
    </row>
    <row r="30" ht="16.5" customHeight="1" spans="1:10">
      <c r="A30" s="22" t="s">
        <v>24</v>
      </c>
      <c r="B30" s="18" t="s">
        <v>1</v>
      </c>
      <c r="C30" s="18" t="s">
        <v>1</v>
      </c>
      <c r="D30" s="18" t="s">
        <v>1</v>
      </c>
      <c r="E30" s="18" t="s">
        <v>1</v>
      </c>
      <c r="F30" s="18" t="s">
        <v>1</v>
      </c>
      <c r="G30" s="18" t="s">
        <v>1</v>
      </c>
      <c r="H30" s="18" t="s">
        <v>1</v>
      </c>
      <c r="I30" s="18" t="s">
        <v>1</v>
      </c>
      <c r="J30" s="18" t="s">
        <v>1</v>
      </c>
    </row>
    <row r="31" ht="20.25" customHeight="1" spans="1:10">
      <c r="A31" s="21" t="s">
        <v>25</v>
      </c>
      <c r="B31" s="18" t="s">
        <v>1</v>
      </c>
      <c r="C31" s="18" t="s">
        <v>1</v>
      </c>
      <c r="D31" s="18" t="s">
        <v>1</v>
      </c>
      <c r="E31" s="18" t="s">
        <v>1</v>
      </c>
      <c r="F31" s="18" t="s">
        <v>1</v>
      </c>
      <c r="G31" s="18" t="s">
        <v>1</v>
      </c>
      <c r="H31" s="18" t="s">
        <v>1</v>
      </c>
      <c r="I31" s="18" t="s">
        <v>1</v>
      </c>
      <c r="J31" s="18" t="s">
        <v>1</v>
      </c>
    </row>
    <row r="32" spans="1:10">
      <c r="A32" s="19" t="s">
        <v>1</v>
      </c>
      <c r="B32" s="18" t="s">
        <v>1</v>
      </c>
      <c r="C32" s="18" t="s">
        <v>1</v>
      </c>
      <c r="D32" s="18" t="s">
        <v>1</v>
      </c>
      <c r="E32" s="18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</row>
    <row r="33" ht="33" customHeight="1" spans="1:10">
      <c r="A33" s="22" t="s">
        <v>26</v>
      </c>
      <c r="B33" s="22"/>
      <c r="C33" s="22"/>
      <c r="D33" s="18" t="s">
        <v>1</v>
      </c>
      <c r="E33" s="18" t="s">
        <v>1</v>
      </c>
      <c r="F33" s="18" t="s">
        <v>1</v>
      </c>
      <c r="G33" s="18" t="s">
        <v>1</v>
      </c>
      <c r="H33" s="18" t="s">
        <v>1</v>
      </c>
      <c r="I33" s="18" t="s">
        <v>1</v>
      </c>
      <c r="J33" s="18" t="s">
        <v>1</v>
      </c>
    </row>
    <row r="34" ht="16.5" customHeight="1" spans="1:10">
      <c r="A34" s="22" t="s">
        <v>27</v>
      </c>
      <c r="B34" s="18" t="s">
        <v>1</v>
      </c>
      <c r="C34" s="18" t="s">
        <v>1</v>
      </c>
      <c r="D34" s="18" t="s">
        <v>1</v>
      </c>
      <c r="E34" s="18" t="s">
        <v>1</v>
      </c>
      <c r="F34" s="18" t="s">
        <v>1</v>
      </c>
      <c r="G34" s="18" t="s">
        <v>1</v>
      </c>
      <c r="H34" s="18" t="s">
        <v>1</v>
      </c>
      <c r="I34" s="18" t="s">
        <v>1</v>
      </c>
      <c r="J34" s="18" t="s">
        <v>1</v>
      </c>
    </row>
    <row r="35" ht="16.5" customHeight="1" spans="1:10">
      <c r="A35" s="22" t="s">
        <v>28</v>
      </c>
      <c r="B35" s="18" t="s">
        <v>1</v>
      </c>
      <c r="C35" s="18" t="s">
        <v>1</v>
      </c>
      <c r="D35" s="18" t="s">
        <v>1</v>
      </c>
      <c r="E35" s="18" t="s">
        <v>1</v>
      </c>
      <c r="F35" s="18" t="s">
        <v>1</v>
      </c>
      <c r="G35" s="18" t="s">
        <v>1</v>
      </c>
      <c r="H35" s="18" t="s">
        <v>1</v>
      </c>
      <c r="I35" s="18" t="s">
        <v>1</v>
      </c>
      <c r="J35" s="18" t="s">
        <v>1</v>
      </c>
    </row>
    <row r="36" ht="16.5" customHeight="1" spans="1:10">
      <c r="A36" s="22" t="s">
        <v>29</v>
      </c>
      <c r="B36" s="18" t="s">
        <v>1</v>
      </c>
      <c r="C36" s="18" t="s">
        <v>1</v>
      </c>
      <c r="D36" s="18" t="s">
        <v>1</v>
      </c>
      <c r="E36" s="18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</row>
    <row r="37" ht="16.5" customHeight="1" spans="1:10">
      <c r="A37" s="22" t="s">
        <v>30</v>
      </c>
      <c r="B37" s="18" t="s">
        <v>1</v>
      </c>
      <c r="C37" s="18" t="s">
        <v>1</v>
      </c>
      <c r="D37" s="18" t="s">
        <v>1</v>
      </c>
      <c r="E37" s="18" t="s">
        <v>1</v>
      </c>
      <c r="F37" s="18" t="s">
        <v>1</v>
      </c>
      <c r="G37" s="18" t="s">
        <v>1</v>
      </c>
      <c r="H37" s="18" t="s">
        <v>1</v>
      </c>
      <c r="I37" s="18" t="s">
        <v>1</v>
      </c>
      <c r="J37" s="18" t="s">
        <v>1</v>
      </c>
    </row>
    <row r="38" ht="16.5" customHeight="1" spans="1:10">
      <c r="A38" s="22" t="s">
        <v>31</v>
      </c>
      <c r="B38" s="18" t="s">
        <v>1</v>
      </c>
      <c r="C38" s="18" t="s">
        <v>1</v>
      </c>
      <c r="D38" s="18" t="s">
        <v>1</v>
      </c>
      <c r="E38" s="18" t="s">
        <v>1</v>
      </c>
      <c r="F38" s="18" t="s">
        <v>1</v>
      </c>
      <c r="G38" s="18" t="s">
        <v>1</v>
      </c>
      <c r="H38" s="18" t="s">
        <v>1</v>
      </c>
      <c r="I38" s="18" t="s">
        <v>1</v>
      </c>
      <c r="J38" s="18" t="s">
        <v>1</v>
      </c>
    </row>
    <row r="39" ht="16.5" customHeight="1" spans="1:10">
      <c r="A39" s="22" t="s">
        <v>32</v>
      </c>
      <c r="B39" s="18" t="s">
        <v>1</v>
      </c>
      <c r="C39" s="18" t="s">
        <v>1</v>
      </c>
      <c r="D39" s="18" t="s">
        <v>1</v>
      </c>
      <c r="E39" s="18" t="s">
        <v>1</v>
      </c>
      <c r="F39" s="18" t="s">
        <v>1</v>
      </c>
      <c r="G39" s="18" t="s">
        <v>1</v>
      </c>
      <c r="H39" s="18" t="s">
        <v>1</v>
      </c>
      <c r="I39" s="18" t="s">
        <v>1</v>
      </c>
      <c r="J39" s="18" t="s">
        <v>1</v>
      </c>
    </row>
    <row r="40" ht="16.5" customHeight="1" spans="1:10">
      <c r="A40" s="22" t="s">
        <v>33</v>
      </c>
      <c r="B40" s="18" t="s">
        <v>1</v>
      </c>
      <c r="C40" s="18" t="s">
        <v>1</v>
      </c>
      <c r="D40" s="18" t="s">
        <v>1</v>
      </c>
      <c r="E40" s="18" t="s">
        <v>1</v>
      </c>
      <c r="F40" s="18" t="s">
        <v>1</v>
      </c>
      <c r="G40" s="18" t="s">
        <v>1</v>
      </c>
      <c r="H40" s="18" t="s">
        <v>1</v>
      </c>
      <c r="I40" s="18" t="s">
        <v>1</v>
      </c>
      <c r="J40" s="18" t="s">
        <v>1</v>
      </c>
    </row>
    <row r="41" ht="16.5" customHeight="1" spans="1:10">
      <c r="A41" s="22" t="s">
        <v>34</v>
      </c>
      <c r="B41" s="18" t="s">
        <v>1</v>
      </c>
      <c r="C41" s="18" t="s">
        <v>1</v>
      </c>
      <c r="D41" s="18" t="s">
        <v>1</v>
      </c>
      <c r="E41" s="18" t="s">
        <v>1</v>
      </c>
      <c r="F41" s="18" t="s">
        <v>1</v>
      </c>
      <c r="G41" s="18" t="s">
        <v>1</v>
      </c>
      <c r="H41" s="18" t="s">
        <v>1</v>
      </c>
      <c r="I41" s="18" t="s">
        <v>1</v>
      </c>
      <c r="J41" s="18" t="s">
        <v>1</v>
      </c>
    </row>
    <row r="42" ht="16.5" customHeight="1" spans="1:10">
      <c r="A42" s="22" t="s">
        <v>35</v>
      </c>
      <c r="B42" s="18" t="s">
        <v>1</v>
      </c>
      <c r="C42" s="18" t="s">
        <v>1</v>
      </c>
      <c r="D42" s="18" t="s">
        <v>1</v>
      </c>
      <c r="E42" s="18" t="s">
        <v>1</v>
      </c>
      <c r="F42" s="18" t="s">
        <v>1</v>
      </c>
      <c r="G42" s="18" t="s">
        <v>1</v>
      </c>
      <c r="H42" s="18" t="s">
        <v>1</v>
      </c>
      <c r="I42" s="18" t="s">
        <v>1</v>
      </c>
      <c r="J42" s="18" t="s">
        <v>1</v>
      </c>
    </row>
    <row r="43" ht="20.25" customHeight="1" spans="1:10">
      <c r="A43" s="21" t="s">
        <v>36</v>
      </c>
      <c r="B43" s="18" t="s">
        <v>1</v>
      </c>
      <c r="C43" s="18" t="s">
        <v>1</v>
      </c>
      <c r="D43" s="18" t="s">
        <v>1</v>
      </c>
      <c r="E43" s="18" t="s">
        <v>1</v>
      </c>
      <c r="F43" s="18" t="s">
        <v>1</v>
      </c>
      <c r="G43" s="18" t="s">
        <v>1</v>
      </c>
      <c r="H43" s="18" t="s">
        <v>1</v>
      </c>
      <c r="I43" s="18" t="s">
        <v>1</v>
      </c>
      <c r="J43" s="18" t="s">
        <v>1</v>
      </c>
    </row>
    <row r="44" spans="1:10">
      <c r="A44" s="19" t="s">
        <v>1</v>
      </c>
      <c r="B44" s="18" t="s">
        <v>1</v>
      </c>
      <c r="C44" s="18" t="s">
        <v>1</v>
      </c>
      <c r="D44" s="18" t="s">
        <v>1</v>
      </c>
      <c r="E44" s="18" t="s">
        <v>1</v>
      </c>
      <c r="F44" s="18" t="s">
        <v>1</v>
      </c>
      <c r="G44" s="18" t="s">
        <v>1</v>
      </c>
      <c r="H44" s="18" t="s">
        <v>1</v>
      </c>
      <c r="I44" s="18" t="s">
        <v>1</v>
      </c>
      <c r="J44" s="18" t="s">
        <v>1</v>
      </c>
    </row>
    <row r="45" ht="16.5" customHeight="1" spans="1:10">
      <c r="A45" s="22" t="s">
        <v>37</v>
      </c>
      <c r="B45" s="18" t="s">
        <v>1</v>
      </c>
      <c r="C45" s="18" t="s">
        <v>1</v>
      </c>
      <c r="D45" s="18" t="s">
        <v>1</v>
      </c>
      <c r="E45" s="18" t="s">
        <v>1</v>
      </c>
      <c r="F45" s="18" t="s">
        <v>1</v>
      </c>
      <c r="G45" s="18" t="s">
        <v>1</v>
      </c>
      <c r="H45" s="18" t="s">
        <v>1</v>
      </c>
      <c r="I45" s="18" t="s">
        <v>1</v>
      </c>
      <c r="J45" s="18" t="s">
        <v>1</v>
      </c>
    </row>
    <row r="46" ht="16.5" customHeight="1" spans="1:10">
      <c r="A46" s="22" t="s">
        <v>38</v>
      </c>
      <c r="B46" s="18" t="s">
        <v>1</v>
      </c>
      <c r="C46" s="18" t="s">
        <v>1</v>
      </c>
      <c r="D46" s="18" t="s">
        <v>1</v>
      </c>
      <c r="E46" s="18" t="s">
        <v>1</v>
      </c>
      <c r="F46" s="18" t="s">
        <v>1</v>
      </c>
      <c r="G46" s="18" t="s">
        <v>1</v>
      </c>
      <c r="H46" s="18" t="s">
        <v>1</v>
      </c>
      <c r="I46" s="18" t="s">
        <v>1</v>
      </c>
      <c r="J46" s="18" t="s">
        <v>1</v>
      </c>
    </row>
    <row r="47" ht="20.25" customHeight="1" spans="1:10">
      <c r="A47" s="21" t="s">
        <v>39</v>
      </c>
      <c r="B47" s="18" t="s">
        <v>1</v>
      </c>
      <c r="C47" s="18" t="s">
        <v>1</v>
      </c>
      <c r="D47" s="18" t="s">
        <v>1</v>
      </c>
      <c r="E47" s="18" t="s">
        <v>1</v>
      </c>
      <c r="F47" s="18" t="s">
        <v>1</v>
      </c>
      <c r="G47" s="18" t="s">
        <v>1</v>
      </c>
      <c r="H47" s="18" t="s">
        <v>1</v>
      </c>
      <c r="I47" s="18" t="s">
        <v>1</v>
      </c>
      <c r="J47" s="18" t="s">
        <v>1</v>
      </c>
    </row>
    <row r="48" spans="1:10">
      <c r="A48" s="19" t="s">
        <v>1</v>
      </c>
      <c r="B48" s="18" t="s">
        <v>1</v>
      </c>
      <c r="C48" s="18" t="s">
        <v>1</v>
      </c>
      <c r="D48" s="18" t="s">
        <v>1</v>
      </c>
      <c r="E48" s="18" t="s">
        <v>1</v>
      </c>
      <c r="F48" s="18" t="s">
        <v>1</v>
      </c>
      <c r="G48" s="18" t="s">
        <v>1</v>
      </c>
      <c r="H48" s="18" t="s">
        <v>1</v>
      </c>
      <c r="I48" s="18" t="s">
        <v>1</v>
      </c>
      <c r="J48" s="18" t="s">
        <v>1</v>
      </c>
    </row>
    <row r="49" ht="33" customHeight="1" spans="1:15">
      <c r="A49" s="22" t="s">
        <v>40</v>
      </c>
      <c r="B49" s="22"/>
      <c r="C49" s="22"/>
      <c r="D49" s="22"/>
      <c r="E49" s="22"/>
      <c r="F49" s="18" t="s">
        <v>1</v>
      </c>
      <c r="G49" s="18" t="s">
        <v>1</v>
      </c>
      <c r="H49" s="18" t="s">
        <v>1</v>
      </c>
      <c r="I49" s="18" t="s">
        <v>1</v>
      </c>
      <c r="J49" s="18" t="s">
        <v>1</v>
      </c>
    </row>
    <row r="50" ht="16.5" customHeight="1" spans="1:15">
      <c r="A50" s="22" t="s">
        <v>41</v>
      </c>
      <c r="B50" s="18" t="s">
        <v>1</v>
      </c>
      <c r="C50" s="18" t="s">
        <v>1</v>
      </c>
      <c r="D50" s="18" t="s">
        <v>1</v>
      </c>
      <c r="E50" s="18" t="s">
        <v>1</v>
      </c>
      <c r="F50" s="18" t="s">
        <v>1</v>
      </c>
      <c r="G50" s="18" t="s">
        <v>1</v>
      </c>
      <c r="H50" s="18" t="s">
        <v>1</v>
      </c>
      <c r="I50" s="18" t="s">
        <v>1</v>
      </c>
      <c r="J50" s="18" t="s">
        <v>1</v>
      </c>
    </row>
    <row r="51" ht="16.5" customHeight="1" spans="1:15">
      <c r="A51" s="22" t="s">
        <v>42</v>
      </c>
      <c r="B51" s="18" t="s">
        <v>1</v>
      </c>
      <c r="C51" s="18" t="s">
        <v>1</v>
      </c>
      <c r="D51" s="18" t="s">
        <v>1</v>
      </c>
      <c r="E51" s="18" t="s">
        <v>1</v>
      </c>
      <c r="F51" s="18" t="s">
        <v>1</v>
      </c>
      <c r="G51" s="18" t="s">
        <v>1</v>
      </c>
      <c r="H51" s="18" t="s">
        <v>1</v>
      </c>
      <c r="I51" s="18" t="s">
        <v>1</v>
      </c>
      <c r="J51" s="18" t="s">
        <v>1</v>
      </c>
    </row>
    <row r="52" ht="16.5" customHeight="1" spans="1:15">
      <c r="A52" s="22" t="s">
        <v>43</v>
      </c>
      <c r="B52" s="18" t="s">
        <v>1</v>
      </c>
      <c r="C52" s="18" t="s">
        <v>1</v>
      </c>
      <c r="D52" s="18" t="s">
        <v>1</v>
      </c>
      <c r="E52" s="18" t="s">
        <v>1</v>
      </c>
      <c r="F52" s="18" t="s">
        <v>1</v>
      </c>
      <c r="G52" s="18" t="s">
        <v>1</v>
      </c>
      <c r="H52" s="18" t="s">
        <v>1</v>
      </c>
      <c r="I52" s="18" t="s">
        <v>1</v>
      </c>
      <c r="J52" s="18" t="s">
        <v>1</v>
      </c>
    </row>
    <row r="53" ht="16.5" customHeight="1" spans="1:15">
      <c r="A53" s="22" t="s">
        <v>44</v>
      </c>
      <c r="B53" s="18" t="s">
        <v>1</v>
      </c>
      <c r="C53" s="18" t="s">
        <v>1</v>
      </c>
      <c r="D53" s="18" t="s">
        <v>1</v>
      </c>
      <c r="E53" s="18" t="s">
        <v>1</v>
      </c>
      <c r="F53" s="18" t="s">
        <v>1</v>
      </c>
      <c r="G53" s="18" t="s">
        <v>1</v>
      </c>
      <c r="H53" s="18" t="s">
        <v>1</v>
      </c>
      <c r="I53" s="18" t="s">
        <v>1</v>
      </c>
      <c r="J53" s="18" t="s">
        <v>1</v>
      </c>
    </row>
    <row r="54" ht="18" customHeight="1" spans="1:15">
      <c r="A54" s="23" t="s">
        <v>45</v>
      </c>
      <c r="B54" s="24" t="s">
        <v>46</v>
      </c>
      <c r="C54" s="18" t="s">
        <v>1</v>
      </c>
      <c r="D54" s="18" t="s">
        <v>1</v>
      </c>
      <c r="E54" s="18" t="s">
        <v>1</v>
      </c>
      <c r="F54" s="18" t="s">
        <v>1</v>
      </c>
      <c r="G54" s="18" t="s">
        <v>1</v>
      </c>
      <c r="H54" s="18" t="s">
        <v>1</v>
      </c>
      <c r="I54" s="18" t="s">
        <v>1</v>
      </c>
      <c r="J54" s="18" t="s">
        <v>1</v>
      </c>
    </row>
    <row r="55" ht="14.25" customHeight="1" spans="1:15">
      <c r="A55" s="25" t="s">
        <v>47</v>
      </c>
      <c r="B55" s="26" t="s">
        <v>48</v>
      </c>
    </row>
    <row r="56" ht="14.25" customHeight="1" spans="1:15">
      <c r="A56" s="25" t="s">
        <v>49</v>
      </c>
      <c r="B56" s="26" t="s">
        <v>50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</row>
    <row r="57" spans="1:15">
      <c r="A57" s="19" t="s">
        <v>1</v>
      </c>
      <c r="B57" s="18" t="s">
        <v>1</v>
      </c>
      <c r="C57" s="18" t="s">
        <v>1</v>
      </c>
      <c r="D57" s="18" t="s">
        <v>1</v>
      </c>
      <c r="E57" s="18" t="s">
        <v>1</v>
      </c>
      <c r="F57" s="18" t="s">
        <v>1</v>
      </c>
      <c r="G57" s="18" t="s">
        <v>1</v>
      </c>
      <c r="H57" s="18" t="s">
        <v>1</v>
      </c>
      <c r="I57" s="18" t="s">
        <v>1</v>
      </c>
      <c r="J57" s="18" t="s">
        <v>1</v>
      </c>
    </row>
    <row r="58" ht="20.25" customHeight="1" spans="1:15">
      <c r="A58" s="21" t="s">
        <v>51</v>
      </c>
      <c r="B58" s="18" t="s">
        <v>1</v>
      </c>
      <c r="C58" s="18" t="s">
        <v>1</v>
      </c>
      <c r="D58" s="18" t="s">
        <v>1</v>
      </c>
      <c r="E58" s="18" t="s">
        <v>1</v>
      </c>
      <c r="F58" s="18" t="s">
        <v>1</v>
      </c>
      <c r="G58" s="18" t="s">
        <v>1</v>
      </c>
      <c r="H58" s="18" t="s">
        <v>1</v>
      </c>
      <c r="I58" s="18" t="s">
        <v>1</v>
      </c>
      <c r="J58" s="18" t="s">
        <v>1</v>
      </c>
    </row>
    <row r="59" spans="1:15">
      <c r="A59" s="19" t="s">
        <v>1</v>
      </c>
      <c r="B59" s="18" t="s">
        <v>1</v>
      </c>
      <c r="C59" s="18" t="s">
        <v>1</v>
      </c>
      <c r="D59" s="18" t="s">
        <v>1</v>
      </c>
      <c r="E59" s="18" t="s">
        <v>1</v>
      </c>
      <c r="F59" s="18" t="s">
        <v>1</v>
      </c>
      <c r="G59" s="18" t="s">
        <v>1</v>
      </c>
      <c r="H59" s="18" t="s">
        <v>1</v>
      </c>
      <c r="I59" s="18" t="s">
        <v>1</v>
      </c>
      <c r="J59" s="18" t="s">
        <v>1</v>
      </c>
    </row>
    <row r="60" ht="16.5" customHeight="1" spans="1:15">
      <c r="A60" s="22" t="s">
        <v>52</v>
      </c>
      <c r="B60" s="18" t="s">
        <v>1</v>
      </c>
      <c r="C60" s="18" t="s">
        <v>1</v>
      </c>
      <c r="D60" s="18" t="s">
        <v>1</v>
      </c>
      <c r="E60" s="18" t="s">
        <v>1</v>
      </c>
      <c r="F60" s="18" t="s">
        <v>1</v>
      </c>
      <c r="G60" s="18" t="s">
        <v>1</v>
      </c>
      <c r="H60" s="18" t="s">
        <v>1</v>
      </c>
      <c r="I60" s="18" t="s">
        <v>1</v>
      </c>
      <c r="J60" s="18" t="s">
        <v>1</v>
      </c>
    </row>
    <row r="61" ht="16.5" customHeight="1" spans="1:15">
      <c r="A61" s="22" t="s">
        <v>53</v>
      </c>
      <c r="B61" s="18" t="s">
        <v>1</v>
      </c>
      <c r="C61" s="18" t="s">
        <v>1</v>
      </c>
      <c r="D61" s="18" t="s">
        <v>1</v>
      </c>
      <c r="E61" s="18" t="s">
        <v>1</v>
      </c>
      <c r="F61" s="18" t="s">
        <v>1</v>
      </c>
      <c r="G61" s="18" t="s">
        <v>1</v>
      </c>
      <c r="H61" s="18" t="s">
        <v>1</v>
      </c>
      <c r="I61" s="18" t="s">
        <v>1</v>
      </c>
      <c r="J61" s="18" t="s">
        <v>1</v>
      </c>
    </row>
    <row r="62" ht="33" customHeight="1" spans="1:15">
      <c r="A62" s="22" t="s">
        <v>54</v>
      </c>
      <c r="B62" s="22"/>
      <c r="C62" s="22"/>
      <c r="D62" s="22"/>
      <c r="E62" s="18" t="s">
        <v>1</v>
      </c>
      <c r="F62" s="18" t="s">
        <v>1</v>
      </c>
      <c r="G62" s="18" t="s">
        <v>1</v>
      </c>
      <c r="H62" s="18" t="s">
        <v>1</v>
      </c>
      <c r="I62" s="18" t="s">
        <v>1</v>
      </c>
      <c r="J62" s="18" t="s">
        <v>1</v>
      </c>
    </row>
    <row r="63" ht="16.5" customHeight="1" spans="1:15">
      <c r="A63" s="22" t="s">
        <v>55</v>
      </c>
      <c r="B63" s="18" t="s">
        <v>1</v>
      </c>
      <c r="C63" s="18" t="s">
        <v>1</v>
      </c>
      <c r="D63" s="18" t="s">
        <v>1</v>
      </c>
      <c r="E63" s="18" t="s">
        <v>1</v>
      </c>
      <c r="F63" s="18" t="s">
        <v>1</v>
      </c>
      <c r="G63" s="18" t="s">
        <v>1</v>
      </c>
      <c r="H63" s="18" t="s">
        <v>1</v>
      </c>
      <c r="I63" s="18" t="s">
        <v>1</v>
      </c>
      <c r="J63" s="18" t="s">
        <v>1</v>
      </c>
    </row>
    <row r="64" ht="16.5" customHeight="1" spans="1:15">
      <c r="A64" s="22" t="s">
        <v>56</v>
      </c>
      <c r="B64" s="18" t="s">
        <v>1</v>
      </c>
      <c r="C64" s="18" t="s">
        <v>1</v>
      </c>
      <c r="D64" s="18" t="s">
        <v>1</v>
      </c>
      <c r="E64" s="18" t="s">
        <v>1</v>
      </c>
      <c r="F64" s="18" t="s">
        <v>1</v>
      </c>
      <c r="G64" s="18" t="s">
        <v>1</v>
      </c>
      <c r="H64" s="18" t="s">
        <v>1</v>
      </c>
      <c r="I64" s="18" t="s">
        <v>1</v>
      </c>
      <c r="J64" s="18" t="s">
        <v>1</v>
      </c>
    </row>
    <row r="65" ht="33" customHeight="1" spans="1:10">
      <c r="A65" s="22" t="s">
        <v>57</v>
      </c>
      <c r="B65" s="18" t="s">
        <v>1</v>
      </c>
      <c r="C65" s="18" t="s">
        <v>1</v>
      </c>
      <c r="D65" s="18" t="s">
        <v>1</v>
      </c>
      <c r="E65" s="18" t="s">
        <v>1</v>
      </c>
      <c r="F65" s="18" t="s">
        <v>1</v>
      </c>
      <c r="G65" s="18" t="s">
        <v>1</v>
      </c>
      <c r="H65" s="18" t="s">
        <v>1</v>
      </c>
      <c r="I65" s="18" t="s">
        <v>1</v>
      </c>
      <c r="J65" s="18" t="s">
        <v>1</v>
      </c>
    </row>
    <row r="66" ht="33" customHeight="1" spans="1:10">
      <c r="A66" s="22" t="s">
        <v>58</v>
      </c>
      <c r="B66" s="22"/>
      <c r="C66" s="22"/>
      <c r="D66" s="22"/>
      <c r="E66" s="18" t="s">
        <v>1</v>
      </c>
      <c r="F66" s="18" t="s">
        <v>1</v>
      </c>
      <c r="G66" s="18" t="s">
        <v>1</v>
      </c>
      <c r="H66" s="18" t="s">
        <v>1</v>
      </c>
      <c r="I66" s="18" t="s">
        <v>1</v>
      </c>
      <c r="J66" s="18" t="s">
        <v>1</v>
      </c>
    </row>
    <row r="67" ht="33" customHeight="1" spans="1:10">
      <c r="A67" s="22" t="s">
        <v>59</v>
      </c>
      <c r="B67" s="22"/>
      <c r="C67" s="22"/>
      <c r="D67" s="18" t="s">
        <v>1</v>
      </c>
      <c r="E67" s="18" t="s">
        <v>1</v>
      </c>
      <c r="F67" s="18" t="s">
        <v>1</v>
      </c>
      <c r="G67" s="18" t="s">
        <v>1</v>
      </c>
      <c r="H67" s="18" t="s">
        <v>1</v>
      </c>
      <c r="I67" s="18" t="s">
        <v>1</v>
      </c>
      <c r="J67" s="18" t="s">
        <v>1</v>
      </c>
    </row>
    <row r="68" ht="20.25" customHeight="1" spans="1:10">
      <c r="A68" s="21" t="s">
        <v>60</v>
      </c>
      <c r="B68" s="18" t="s">
        <v>1</v>
      </c>
      <c r="C68" s="18" t="s">
        <v>1</v>
      </c>
      <c r="D68" s="18" t="s">
        <v>1</v>
      </c>
      <c r="E68" s="18" t="s">
        <v>1</v>
      </c>
      <c r="F68" s="18" t="s">
        <v>1</v>
      </c>
      <c r="G68" s="18" t="s">
        <v>1</v>
      </c>
      <c r="H68" s="18" t="s">
        <v>1</v>
      </c>
      <c r="I68" s="18" t="s">
        <v>1</v>
      </c>
      <c r="J68" s="18" t="s">
        <v>1</v>
      </c>
    </row>
    <row r="69" spans="1:10">
      <c r="A69" s="19" t="s">
        <v>1</v>
      </c>
      <c r="B69" s="18" t="s">
        <v>1</v>
      </c>
      <c r="C69" s="18" t="s">
        <v>1</v>
      </c>
      <c r="D69" s="18" t="s">
        <v>1</v>
      </c>
      <c r="E69" s="18" t="s">
        <v>1</v>
      </c>
      <c r="F69" s="18" t="s">
        <v>1</v>
      </c>
      <c r="G69" s="18" t="s">
        <v>1</v>
      </c>
      <c r="H69" s="18" t="s">
        <v>1</v>
      </c>
      <c r="I69" s="18" t="s">
        <v>1</v>
      </c>
      <c r="J69" s="18" t="s">
        <v>1</v>
      </c>
    </row>
    <row r="70" ht="18" customHeight="1" spans="1:10">
      <c r="A70" s="23" t="s">
        <v>61</v>
      </c>
      <c r="B70" s="24" t="s">
        <v>47</v>
      </c>
      <c r="C70" s="18" t="s">
        <v>1</v>
      </c>
      <c r="D70" s="18" t="s">
        <v>1</v>
      </c>
      <c r="E70" s="18" t="s">
        <v>1</v>
      </c>
      <c r="F70" s="18" t="s">
        <v>1</v>
      </c>
      <c r="G70" s="18" t="s">
        <v>1</v>
      </c>
      <c r="H70" s="18" t="s">
        <v>1</v>
      </c>
      <c r="I70" s="18" t="s">
        <v>1</v>
      </c>
      <c r="J70" s="18" t="s">
        <v>1</v>
      </c>
    </row>
    <row r="71" ht="14.25" customHeight="1" spans="1:10">
      <c r="A71" s="25" t="s">
        <v>62</v>
      </c>
      <c r="B71" s="26" t="s">
        <v>63</v>
      </c>
      <c r="C71" s="18" t="s">
        <v>1</v>
      </c>
      <c r="D71" s="18" t="s">
        <v>1</v>
      </c>
      <c r="E71" s="18" t="s">
        <v>1</v>
      </c>
      <c r="F71" s="18" t="s">
        <v>1</v>
      </c>
      <c r="G71" s="18" t="s">
        <v>1</v>
      </c>
      <c r="H71" s="18" t="s">
        <v>1</v>
      </c>
      <c r="I71" s="18" t="s">
        <v>1</v>
      </c>
      <c r="J71" s="18" t="s">
        <v>1</v>
      </c>
    </row>
    <row r="72" ht="14.25" customHeight="1" spans="1:10">
      <c r="A72" s="25" t="s">
        <v>64</v>
      </c>
      <c r="B72" s="26" t="s">
        <v>65</v>
      </c>
      <c r="C72" s="26"/>
      <c r="D72" s="26"/>
      <c r="E72" s="18" t="s">
        <v>1</v>
      </c>
      <c r="F72" s="18" t="s">
        <v>1</v>
      </c>
      <c r="G72" s="18" t="s">
        <v>1</v>
      </c>
      <c r="H72" s="18" t="s">
        <v>1</v>
      </c>
      <c r="I72" s="18" t="s">
        <v>1</v>
      </c>
      <c r="J72" s="18" t="s">
        <v>1</v>
      </c>
    </row>
    <row r="73" ht="14.25" customHeight="1" spans="1:10">
      <c r="A73" s="25" t="s">
        <v>66</v>
      </c>
      <c r="B73" s="26" t="s">
        <v>67</v>
      </c>
      <c r="C73" s="26"/>
      <c r="D73" s="18" t="s">
        <v>1</v>
      </c>
      <c r="E73" s="18" t="s">
        <v>1</v>
      </c>
      <c r="F73" s="18" t="s">
        <v>1</v>
      </c>
      <c r="G73" s="18" t="s">
        <v>1</v>
      </c>
      <c r="H73" s="18" t="s">
        <v>1</v>
      </c>
      <c r="I73" s="18" t="s">
        <v>1</v>
      </c>
      <c r="J73" s="18" t="s">
        <v>1</v>
      </c>
    </row>
    <row r="74" ht="14.25" customHeight="1" spans="1:10">
      <c r="A74" s="25" t="s">
        <v>68</v>
      </c>
      <c r="B74" s="26" t="s">
        <v>69</v>
      </c>
      <c r="C74" s="26"/>
      <c r="D74" s="18" t="s">
        <v>1</v>
      </c>
      <c r="E74" s="18" t="s">
        <v>1</v>
      </c>
      <c r="F74" s="18" t="s">
        <v>1</v>
      </c>
      <c r="G74" s="18" t="s">
        <v>1</v>
      </c>
      <c r="H74" s="18" t="s">
        <v>1</v>
      </c>
      <c r="I74" s="18" t="s">
        <v>1</v>
      </c>
      <c r="J74" s="18" t="s">
        <v>1</v>
      </c>
    </row>
    <row r="75" ht="14.25" customHeight="1" spans="1:10">
      <c r="A75" s="25" t="s">
        <v>70</v>
      </c>
      <c r="B75" s="26" t="s">
        <v>67</v>
      </c>
      <c r="C75" s="26"/>
      <c r="D75" s="18" t="s">
        <v>1</v>
      </c>
      <c r="E75" s="18" t="s">
        <v>1</v>
      </c>
      <c r="F75" s="18" t="s">
        <v>1</v>
      </c>
      <c r="G75" s="18" t="s">
        <v>1</v>
      </c>
      <c r="H75" s="18" t="s">
        <v>1</v>
      </c>
      <c r="I75" s="18" t="s">
        <v>1</v>
      </c>
      <c r="J75" s="18" t="s">
        <v>1</v>
      </c>
    </row>
  </sheetData>
  <mergeCells count="16">
    <mergeCell ref="A1:B1"/>
    <mergeCell ref="A2:C2"/>
    <mergeCell ref="A9:C9"/>
    <mergeCell ref="A15:H15"/>
    <mergeCell ref="A20:C20"/>
    <mergeCell ref="A25:C25"/>
    <mergeCell ref="A33:C33"/>
    <mergeCell ref="A49:E49"/>
    <mergeCell ref="B56:O56"/>
    <mergeCell ref="A62:D62"/>
    <mergeCell ref="A66:D66"/>
    <mergeCell ref="A67:C67"/>
    <mergeCell ref="B72:D72"/>
    <mergeCell ref="B73:C73"/>
    <mergeCell ref="B74:C74"/>
    <mergeCell ref="B75:C75"/>
  </mergeCells>
  <pageMargins left="0.7" right="0.7" top="0.75" bottom="0.75" header="0.3" footer="0.3"/>
  <pageSetup paperSize="1" orientation="portrait"/>
  <headerFooter/>
  <ignoredErrors>
    <ignoredError sqref="A1:T95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5"/>
  <sheetViews>
    <sheetView tabSelected="1" topLeftCell="A61" workbookViewId="0">
      <selection activeCell="G74" sqref="G74"/>
    </sheetView>
  </sheetViews>
  <sheetFormatPr defaultColWidth="9" defaultRowHeight="13.5" outlineLevelCol="7"/>
  <cols>
    <col min="1" max="1" width="19" customWidth="1"/>
    <col min="2" max="2" width="9.28333333333333" customWidth="1"/>
    <col min="3" max="24" width="13.575" customWidth="1"/>
  </cols>
  <sheetData>
    <row r="1" ht="15" spans="1:8">
      <c r="A1" s="1" t="s">
        <v>71</v>
      </c>
      <c r="B1" s="1"/>
      <c r="C1" s="1"/>
      <c r="D1" s="1"/>
      <c r="E1" s="1"/>
      <c r="F1" s="1"/>
      <c r="G1" s="1"/>
      <c r="H1" s="1"/>
    </row>
    <row r="2" ht="16.5" customHeight="1" spans="1:8">
      <c r="A2" s="2" t="s">
        <v>72</v>
      </c>
      <c r="B2" s="2"/>
      <c r="C2" s="2"/>
      <c r="D2" s="2"/>
      <c r="E2" s="3" t="s">
        <v>1</v>
      </c>
      <c r="F2" s="3" t="s">
        <v>1</v>
      </c>
      <c r="G2" s="3" t="s">
        <v>1</v>
      </c>
      <c r="H2" s="3" t="s">
        <v>1</v>
      </c>
    </row>
    <row r="3" ht="16.5" customHeight="1" spans="1:8">
      <c r="A3" s="3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</row>
    <row r="4" ht="16.5" spans="1:8">
      <c r="A4" s="4" t="s">
        <v>73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  <c r="G4" s="4" t="s">
        <v>79</v>
      </c>
      <c r="H4" s="3" t="s">
        <v>1</v>
      </c>
    </row>
    <row r="5" ht="16.5" customHeight="1" spans="1:8">
      <c r="A5" s="3">
        <v>1</v>
      </c>
      <c r="B5" s="3" t="s">
        <v>80</v>
      </c>
      <c r="C5" s="3" t="s">
        <v>80</v>
      </c>
      <c r="D5" s="3" t="s">
        <v>80</v>
      </c>
      <c r="E5" s="3" t="s">
        <v>80</v>
      </c>
      <c r="F5" s="3" t="s">
        <v>80</v>
      </c>
      <c r="G5" s="3" t="s">
        <v>80</v>
      </c>
      <c r="H5" s="3" t="s">
        <v>1</v>
      </c>
    </row>
    <row r="6" ht="16.5" customHeight="1" spans="1:8">
      <c r="A6" s="3">
        <v>2</v>
      </c>
      <c r="B6" s="3" t="s">
        <v>80</v>
      </c>
      <c r="C6" s="3" t="s">
        <v>80</v>
      </c>
      <c r="D6" s="3" t="s">
        <v>80</v>
      </c>
      <c r="E6" s="3" t="s">
        <v>80</v>
      </c>
      <c r="F6" s="3" t="s">
        <v>80</v>
      </c>
      <c r="G6" s="3" t="s">
        <v>80</v>
      </c>
      <c r="H6" s="3" t="s">
        <v>1</v>
      </c>
    </row>
    <row r="7" ht="16.5" customHeight="1" spans="1:8">
      <c r="A7" s="3">
        <v>3</v>
      </c>
      <c r="B7" s="3" t="s">
        <v>81</v>
      </c>
      <c r="C7" s="3" t="s">
        <v>81</v>
      </c>
      <c r="D7" s="3" t="s">
        <v>81</v>
      </c>
      <c r="E7" s="3" t="s">
        <v>81</v>
      </c>
      <c r="F7" s="3" t="s">
        <v>81</v>
      </c>
      <c r="G7" s="3" t="s">
        <v>81</v>
      </c>
      <c r="H7" s="3" t="s">
        <v>1</v>
      </c>
    </row>
    <row r="8" ht="16.5" customHeight="1" spans="1:8">
      <c r="A8" s="3">
        <v>4</v>
      </c>
      <c r="B8" s="3" t="s">
        <v>81</v>
      </c>
      <c r="C8" s="3" t="s">
        <v>81</v>
      </c>
      <c r="D8" s="3" t="s">
        <v>81</v>
      </c>
      <c r="E8" s="3" t="s">
        <v>81</v>
      </c>
      <c r="F8" s="3" t="s">
        <v>81</v>
      </c>
      <c r="G8" s="3" t="s">
        <v>81</v>
      </c>
      <c r="H8" s="3" t="s">
        <v>1</v>
      </c>
    </row>
    <row r="9" ht="16.5" customHeight="1" spans="1:8">
      <c r="A9" s="3">
        <v>5</v>
      </c>
      <c r="B9" s="3" t="s">
        <v>82</v>
      </c>
      <c r="C9" s="3" t="s">
        <v>82</v>
      </c>
      <c r="D9" s="3" t="s">
        <v>82</v>
      </c>
      <c r="E9" s="3" t="s">
        <v>82</v>
      </c>
      <c r="F9" s="3" t="s">
        <v>82</v>
      </c>
      <c r="G9" s="3" t="s">
        <v>82</v>
      </c>
      <c r="H9" s="3" t="s">
        <v>1</v>
      </c>
    </row>
    <row r="10" ht="16.5" customHeight="1" spans="1:8">
      <c r="A10" s="3">
        <v>6</v>
      </c>
      <c r="B10" s="3" t="s">
        <v>82</v>
      </c>
      <c r="C10" s="3" t="s">
        <v>82</v>
      </c>
      <c r="D10" s="3" t="s">
        <v>82</v>
      </c>
      <c r="E10" s="3" t="s">
        <v>82</v>
      </c>
      <c r="F10" s="3" t="s">
        <v>82</v>
      </c>
      <c r="G10" s="3" t="s">
        <v>82</v>
      </c>
      <c r="H10" s="3" t="s">
        <v>1</v>
      </c>
    </row>
    <row r="11" ht="16.5" customHeight="1" spans="1:8">
      <c r="A11" s="3">
        <v>7</v>
      </c>
      <c r="B11" s="3" t="s">
        <v>80</v>
      </c>
      <c r="C11" s="3" t="s">
        <v>80</v>
      </c>
      <c r="D11" s="3" t="s">
        <v>80</v>
      </c>
      <c r="E11" s="3" t="s">
        <v>80</v>
      </c>
      <c r="F11" s="3" t="s">
        <v>80</v>
      </c>
      <c r="G11" s="3" t="s">
        <v>80</v>
      </c>
      <c r="H11" s="3" t="s">
        <v>1</v>
      </c>
    </row>
    <row r="12" ht="16.5" customHeight="1" spans="1:8">
      <c r="A12" s="3">
        <v>8</v>
      </c>
      <c r="B12" s="3" t="s">
        <v>80</v>
      </c>
      <c r="C12" s="3" t="s">
        <v>80</v>
      </c>
      <c r="D12" s="3" t="s">
        <v>80</v>
      </c>
      <c r="E12" s="3" t="s">
        <v>80</v>
      </c>
      <c r="F12" s="3" t="s">
        <v>80</v>
      </c>
      <c r="G12" s="3" t="s">
        <v>80</v>
      </c>
      <c r="H12" s="3" t="s">
        <v>1</v>
      </c>
    </row>
    <row r="13" ht="16.5" customHeight="1" spans="1:8">
      <c r="A13" s="3">
        <v>9</v>
      </c>
      <c r="B13" s="3" t="s">
        <v>81</v>
      </c>
      <c r="C13" s="3" t="s">
        <v>81</v>
      </c>
      <c r="D13" s="3" t="s">
        <v>81</v>
      </c>
      <c r="E13" s="3" t="s">
        <v>81</v>
      </c>
      <c r="F13" s="3" t="s">
        <v>81</v>
      </c>
      <c r="G13" s="3" t="s">
        <v>81</v>
      </c>
      <c r="H13" s="3" t="s">
        <v>1</v>
      </c>
    </row>
    <row r="14" ht="16.5" customHeight="1" spans="1:8">
      <c r="A14" s="3">
        <v>10</v>
      </c>
      <c r="B14" s="3" t="s">
        <v>81</v>
      </c>
      <c r="C14" s="3" t="s">
        <v>81</v>
      </c>
      <c r="D14" s="3" t="s">
        <v>81</v>
      </c>
      <c r="E14" s="3" t="s">
        <v>81</v>
      </c>
      <c r="F14" s="3" t="s">
        <v>81</v>
      </c>
      <c r="G14" s="3" t="s">
        <v>81</v>
      </c>
      <c r="H14" s="3" t="s">
        <v>1</v>
      </c>
    </row>
    <row r="15" ht="16.5" customHeight="1" spans="1:8">
      <c r="A15" s="3">
        <v>11</v>
      </c>
      <c r="B15" s="3" t="s">
        <v>82</v>
      </c>
      <c r="C15" s="3" t="s">
        <v>82</v>
      </c>
      <c r="D15" s="3" t="s">
        <v>82</v>
      </c>
      <c r="E15" s="3" t="s">
        <v>82</v>
      </c>
      <c r="F15" s="3" t="s">
        <v>82</v>
      </c>
      <c r="G15" s="3" t="s">
        <v>82</v>
      </c>
      <c r="H15" s="3" t="s">
        <v>1</v>
      </c>
    </row>
    <row r="16" ht="16.5" customHeight="1" spans="1:8">
      <c r="A16" s="3">
        <v>12</v>
      </c>
      <c r="B16" s="3" t="s">
        <v>82</v>
      </c>
      <c r="C16" s="3" t="s">
        <v>82</v>
      </c>
      <c r="D16" s="3" t="s">
        <v>82</v>
      </c>
      <c r="E16" s="3" t="s">
        <v>82</v>
      </c>
      <c r="F16" s="3" t="s">
        <v>82</v>
      </c>
      <c r="G16" s="3" t="s">
        <v>82</v>
      </c>
      <c r="H16" s="3" t="s">
        <v>1</v>
      </c>
    </row>
    <row r="17" ht="16.5" customHeight="1" spans="1:8">
      <c r="A17" s="3">
        <v>13</v>
      </c>
      <c r="B17" s="3" t="s">
        <v>80</v>
      </c>
      <c r="C17" s="3" t="s">
        <v>80</v>
      </c>
      <c r="D17" s="3" t="s">
        <v>80</v>
      </c>
      <c r="E17" s="3" t="s">
        <v>80</v>
      </c>
      <c r="F17" s="3" t="s">
        <v>80</v>
      </c>
      <c r="G17" s="3" t="s">
        <v>80</v>
      </c>
      <c r="H17" s="3" t="s">
        <v>1</v>
      </c>
    </row>
    <row r="18" ht="16.5" customHeight="1" spans="1:8">
      <c r="A18" s="3">
        <v>14</v>
      </c>
      <c r="B18" s="3" t="s">
        <v>81</v>
      </c>
      <c r="C18" s="3" t="s">
        <v>81</v>
      </c>
      <c r="D18" s="3" t="s">
        <v>81</v>
      </c>
      <c r="E18" s="3" t="s">
        <v>81</v>
      </c>
      <c r="F18" s="3" t="s">
        <v>81</v>
      </c>
      <c r="G18" s="3" t="s">
        <v>81</v>
      </c>
      <c r="H18" s="3" t="s">
        <v>1</v>
      </c>
    </row>
    <row r="19" ht="16.5" customHeight="1" spans="1:8">
      <c r="A19" s="3">
        <v>15</v>
      </c>
      <c r="B19" s="3" t="s">
        <v>82</v>
      </c>
      <c r="C19" s="3" t="s">
        <v>82</v>
      </c>
      <c r="D19" s="3" t="s">
        <v>82</v>
      </c>
      <c r="E19" s="3" t="s">
        <v>82</v>
      </c>
      <c r="F19" s="3" t="s">
        <v>82</v>
      </c>
      <c r="G19" s="3" t="s">
        <v>82</v>
      </c>
      <c r="H19" s="3" t="s">
        <v>1</v>
      </c>
    </row>
    <row r="20" ht="16.5" customHeight="1" spans="1:8">
      <c r="A20" s="3" t="s">
        <v>1</v>
      </c>
      <c r="B20" s="3" t="s">
        <v>1</v>
      </c>
      <c r="C20" s="3" t="s">
        <v>1</v>
      </c>
      <c r="D20" s="3" t="s">
        <v>1</v>
      </c>
      <c r="E20" s="3" t="s">
        <v>1</v>
      </c>
      <c r="F20" s="3" t="s">
        <v>1</v>
      </c>
      <c r="G20" s="3" t="s">
        <v>1</v>
      </c>
      <c r="H20" s="3" t="s">
        <v>1</v>
      </c>
    </row>
    <row r="21" ht="15" spans="1:8">
      <c r="A21" s="1" t="s">
        <v>83</v>
      </c>
      <c r="B21" s="1"/>
      <c r="C21" s="1"/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</row>
    <row r="22" ht="16.5" customHeight="1" spans="1:8">
      <c r="A22" s="2" t="s">
        <v>84</v>
      </c>
      <c r="B22" s="2"/>
      <c r="C22" s="2"/>
      <c r="D22" s="2"/>
      <c r="E22" s="3" t="s">
        <v>1</v>
      </c>
      <c r="F22" s="3" t="s">
        <v>1</v>
      </c>
      <c r="G22" s="3" t="s">
        <v>1</v>
      </c>
      <c r="H22" s="3" t="s">
        <v>1</v>
      </c>
    </row>
    <row r="23" ht="16.5" customHeight="1" spans="1:8">
      <c r="A23" s="3" t="s">
        <v>1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</row>
    <row r="24" ht="15" spans="1:8">
      <c r="A24" s="4" t="s">
        <v>85</v>
      </c>
      <c r="B24" s="4" t="s">
        <v>86</v>
      </c>
      <c r="C24" s="4" t="s">
        <v>87</v>
      </c>
      <c r="D24" s="4" t="s">
        <v>88</v>
      </c>
      <c r="E24" s="4" t="s">
        <v>89</v>
      </c>
      <c r="F24" s="4" t="s">
        <v>90</v>
      </c>
      <c r="G24" s="4" t="s">
        <v>91</v>
      </c>
      <c r="H24" s="4" t="s">
        <v>1</v>
      </c>
    </row>
    <row r="25" ht="30" customHeight="1" spans="1:8">
      <c r="A25" s="3" t="s">
        <v>92</v>
      </c>
      <c r="B25" s="5">
        <v>15</v>
      </c>
      <c r="C25" s="5">
        <v>15</v>
      </c>
      <c r="D25" s="5">
        <v>15</v>
      </c>
      <c r="E25" s="5">
        <v>15</v>
      </c>
      <c r="F25" s="5">
        <v>15</v>
      </c>
      <c r="G25" s="5">
        <v>15</v>
      </c>
      <c r="H25" s="3" t="s">
        <v>1</v>
      </c>
    </row>
    <row r="26" ht="16.5" customHeight="1" spans="1:8">
      <c r="A26" s="3" t="s">
        <v>80</v>
      </c>
      <c r="B26" s="5">
        <v>5</v>
      </c>
      <c r="C26" s="5">
        <v>5</v>
      </c>
      <c r="D26" s="5">
        <v>5</v>
      </c>
      <c r="E26" s="5">
        <v>5</v>
      </c>
      <c r="F26" s="5">
        <v>5</v>
      </c>
      <c r="G26" s="5">
        <v>5</v>
      </c>
      <c r="H26" s="3" t="s">
        <v>1</v>
      </c>
    </row>
    <row r="27" ht="16.5" customHeight="1" spans="1:8">
      <c r="A27" s="3" t="s">
        <v>81</v>
      </c>
      <c r="B27" s="5">
        <v>5</v>
      </c>
      <c r="C27" s="5">
        <v>5</v>
      </c>
      <c r="D27" s="5">
        <v>5</v>
      </c>
      <c r="E27" s="5">
        <v>5</v>
      </c>
      <c r="F27" s="5">
        <v>5</v>
      </c>
      <c r="G27" s="5">
        <v>5</v>
      </c>
      <c r="H27" s="3" t="s">
        <v>1</v>
      </c>
    </row>
    <row r="28" ht="16.5" customHeight="1" spans="1:8">
      <c r="A28" s="3" t="s">
        <v>82</v>
      </c>
      <c r="B28" s="5">
        <v>5</v>
      </c>
      <c r="C28" s="5">
        <v>5</v>
      </c>
      <c r="D28" s="5">
        <v>5</v>
      </c>
      <c r="E28" s="5">
        <v>5</v>
      </c>
      <c r="F28" s="5">
        <v>5</v>
      </c>
      <c r="G28" s="5">
        <v>5</v>
      </c>
      <c r="H28" s="3" t="s">
        <v>1</v>
      </c>
    </row>
    <row r="29" ht="16.5" customHeight="1" spans="1:8">
      <c r="A29" s="3" t="s">
        <v>1</v>
      </c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 t="s">
        <v>1</v>
      </c>
    </row>
    <row r="30" ht="16.5" customHeight="1" spans="1:8">
      <c r="A30" s="3" t="s">
        <v>93</v>
      </c>
      <c r="B30" s="3">
        <v>2</v>
      </c>
      <c r="C30" s="3">
        <v>3</v>
      </c>
      <c r="D30" s="3">
        <v>4</v>
      </c>
      <c r="E30" s="3">
        <v>5</v>
      </c>
      <c r="F30" s="3">
        <v>6</v>
      </c>
      <c r="G30" s="3">
        <v>7</v>
      </c>
      <c r="H30" s="3"/>
    </row>
    <row r="31" ht="16.5" customHeight="1" spans="1:8">
      <c r="A31" s="3" t="s">
        <v>94</v>
      </c>
      <c r="B31" s="27">
        <f t="shared" ref="B31:G31" si="0">1/6</f>
        <v>0.166666666666667</v>
      </c>
      <c r="C31" s="27">
        <f t="shared" si="0"/>
        <v>0.166666666666667</v>
      </c>
      <c r="D31" s="27">
        <f t="shared" si="0"/>
        <v>0.166666666666667</v>
      </c>
      <c r="E31" s="27">
        <f t="shared" si="0"/>
        <v>0.166666666666667</v>
      </c>
      <c r="F31" s="27">
        <f t="shared" si="0"/>
        <v>0.166666666666667</v>
      </c>
      <c r="G31" s="27">
        <f t="shared" si="0"/>
        <v>0.166666666666667</v>
      </c>
      <c r="H31" s="6"/>
    </row>
    <row r="32" ht="30" customHeight="1" spans="1:8">
      <c r="A32" s="3" t="s">
        <v>95</v>
      </c>
      <c r="B32" s="7">
        <f>SUMPRODUCT(B30:G30,B31:G31)</f>
        <v>4.5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</row>
    <row r="33" ht="16.5" customHeight="1" spans="1:8">
      <c r="A33" s="3" t="s">
        <v>1</v>
      </c>
      <c r="B33" s="3" t="s">
        <v>1</v>
      </c>
      <c r="C33" s="3" t="s">
        <v>1</v>
      </c>
      <c r="D33" s="3" t="s">
        <v>1</v>
      </c>
      <c r="E33" s="3" t="s">
        <v>1</v>
      </c>
      <c r="F33" s="3" t="s">
        <v>1</v>
      </c>
      <c r="G33" s="3" t="s">
        <v>1</v>
      </c>
      <c r="H33" s="3" t="s">
        <v>1</v>
      </c>
    </row>
    <row r="34" ht="16.5" customHeight="1" spans="1:8">
      <c r="A34" s="3" t="s">
        <v>93</v>
      </c>
      <c r="B34" s="3">
        <v>2</v>
      </c>
      <c r="C34" s="3">
        <v>3</v>
      </c>
      <c r="D34" s="3">
        <v>4</v>
      </c>
      <c r="E34" s="3">
        <v>5</v>
      </c>
      <c r="F34" s="3">
        <v>6</v>
      </c>
      <c r="G34" s="3">
        <v>7</v>
      </c>
    </row>
    <row r="35" ht="16.5" customHeight="1" spans="1:8">
      <c r="A35" s="3" t="s">
        <v>96</v>
      </c>
      <c r="B35" s="3">
        <f t="shared" ref="B35:G35" si="1">5*B34</f>
        <v>10</v>
      </c>
      <c r="C35" s="3">
        <f t="shared" si="1"/>
        <v>15</v>
      </c>
      <c r="D35" s="3">
        <f t="shared" si="1"/>
        <v>20</v>
      </c>
      <c r="E35" s="3">
        <f t="shared" si="1"/>
        <v>25</v>
      </c>
      <c r="F35" s="3">
        <f t="shared" si="1"/>
        <v>30</v>
      </c>
      <c r="G35" s="3">
        <f t="shared" si="1"/>
        <v>35</v>
      </c>
    </row>
    <row r="36" ht="16.5" customHeight="1" spans="1:8">
      <c r="A36" s="3" t="s">
        <v>97</v>
      </c>
      <c r="B36" s="5">
        <v>5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ht="16.5" customHeight="1" spans="1:8">
      <c r="A37" s="3" t="s">
        <v>1</v>
      </c>
      <c r="B37" s="3" t="s">
        <v>1</v>
      </c>
      <c r="C37" s="3" t="s">
        <v>1</v>
      </c>
      <c r="D37" s="3" t="s">
        <v>1</v>
      </c>
      <c r="E37" s="3" t="s">
        <v>1</v>
      </c>
      <c r="F37" s="3" t="s">
        <v>1</v>
      </c>
      <c r="G37" s="3" t="s">
        <v>1</v>
      </c>
      <c r="H37" s="3" t="s">
        <v>1</v>
      </c>
    </row>
    <row r="38" ht="16.5" spans="1:8">
      <c r="A38" s="1" t="s">
        <v>98</v>
      </c>
      <c r="B38" s="1"/>
      <c r="C38" s="1"/>
      <c r="D38" s="1"/>
      <c r="E38" s="1" t="s">
        <v>1</v>
      </c>
      <c r="F38" s="1" t="s">
        <v>1</v>
      </c>
      <c r="G38" s="1" t="s">
        <v>1</v>
      </c>
      <c r="H38" s="3" t="s">
        <v>1</v>
      </c>
    </row>
    <row r="39" ht="16.5" spans="1:8">
      <c r="A39" s="4" t="s">
        <v>80</v>
      </c>
      <c r="B39" s="8">
        <f t="shared" ref="B39:G39" si="2">B26*$B$32</f>
        <v>22.5</v>
      </c>
      <c r="C39" s="8">
        <f t="shared" si="2"/>
        <v>22.5</v>
      </c>
      <c r="D39" s="8">
        <f t="shared" si="2"/>
        <v>22.5</v>
      </c>
      <c r="E39" s="8">
        <f t="shared" si="2"/>
        <v>22.5</v>
      </c>
      <c r="F39" s="8">
        <f t="shared" si="2"/>
        <v>22.5</v>
      </c>
      <c r="G39" s="8">
        <f t="shared" si="2"/>
        <v>22.5</v>
      </c>
      <c r="H39" s="3" t="s">
        <v>1</v>
      </c>
    </row>
    <row r="40" ht="16.5" customHeight="1" spans="1:8">
      <c r="A40" s="3" t="s">
        <v>81</v>
      </c>
      <c r="B40" s="9">
        <f t="shared" ref="B40:G40" si="3">B26*$B$32</f>
        <v>22.5</v>
      </c>
      <c r="C40" s="9">
        <f t="shared" si="3"/>
        <v>22.5</v>
      </c>
      <c r="D40" s="9">
        <f t="shared" si="3"/>
        <v>22.5</v>
      </c>
      <c r="E40" s="9">
        <f t="shared" si="3"/>
        <v>22.5</v>
      </c>
      <c r="F40" s="9">
        <f t="shared" si="3"/>
        <v>22.5</v>
      </c>
      <c r="G40" s="9">
        <f t="shared" si="3"/>
        <v>22.5</v>
      </c>
      <c r="H40" s="3" t="s">
        <v>1</v>
      </c>
    </row>
    <row r="41" ht="16.5" customHeight="1" spans="1:8">
      <c r="A41" s="3" t="s">
        <v>82</v>
      </c>
      <c r="B41" s="9">
        <f t="shared" ref="B41:G41" si="4">B26*$B$32</f>
        <v>22.5</v>
      </c>
      <c r="C41" s="9">
        <f t="shared" si="4"/>
        <v>22.5</v>
      </c>
      <c r="D41" s="9">
        <f t="shared" si="4"/>
        <v>22.5</v>
      </c>
      <c r="E41" s="9">
        <f t="shared" si="4"/>
        <v>22.5</v>
      </c>
      <c r="F41" s="9">
        <f t="shared" si="4"/>
        <v>22.5</v>
      </c>
      <c r="G41" s="9">
        <f t="shared" si="4"/>
        <v>22.5</v>
      </c>
      <c r="H41" s="3" t="s">
        <v>1</v>
      </c>
    </row>
    <row r="42" ht="16.5" customHeight="1" spans="1:8">
      <c r="A42" s="3" t="s">
        <v>99</v>
      </c>
      <c r="B42" s="3">
        <f t="shared" ref="B42:G42" si="5">B25</f>
        <v>15</v>
      </c>
      <c r="C42" s="3">
        <f t="shared" si="5"/>
        <v>15</v>
      </c>
      <c r="D42" s="3">
        <f t="shared" si="5"/>
        <v>15</v>
      </c>
      <c r="E42" s="3">
        <f t="shared" si="5"/>
        <v>15</v>
      </c>
      <c r="F42" s="3">
        <f t="shared" si="5"/>
        <v>15</v>
      </c>
      <c r="G42" s="3">
        <f t="shared" si="5"/>
        <v>15</v>
      </c>
      <c r="H42" s="3" t="s">
        <v>1</v>
      </c>
    </row>
    <row r="43" ht="16.5" customHeight="1" spans="1:8">
      <c r="A43" s="3" t="s">
        <v>1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</row>
    <row r="44" ht="16.5" spans="1:8">
      <c r="A44" s="1" t="s">
        <v>100</v>
      </c>
      <c r="B44" s="1"/>
      <c r="C44" s="1"/>
      <c r="D44" s="1"/>
      <c r="E44" s="1" t="s">
        <v>1</v>
      </c>
      <c r="F44" s="1" t="s">
        <v>1</v>
      </c>
      <c r="G44" s="1" t="s">
        <v>1</v>
      </c>
      <c r="H44" s="3" t="s">
        <v>1</v>
      </c>
    </row>
    <row r="45" ht="16.5" spans="1:8">
      <c r="A45" s="4" t="s">
        <v>101</v>
      </c>
      <c r="B45" s="8">
        <f>B26*B31*1</f>
        <v>0.833333333333333</v>
      </c>
      <c r="C45" s="8">
        <f>C26*C31*1</f>
        <v>0.833333333333333</v>
      </c>
      <c r="D45" s="8">
        <f>D26*D31*1</f>
        <v>0.833333333333333</v>
      </c>
      <c r="E45" s="8">
        <f>E26*E31*1</f>
        <v>0.833333333333333</v>
      </c>
      <c r="F45" s="8">
        <f>F26*F31*1</f>
        <v>0.833333333333333</v>
      </c>
      <c r="G45" s="8">
        <f>G26*G31*1</f>
        <v>0.833333333333333</v>
      </c>
      <c r="H45" s="3" t="s">
        <v>1</v>
      </c>
    </row>
    <row r="46" ht="16.5" customHeight="1" spans="1:8">
      <c r="A46" s="3" t="s">
        <v>102</v>
      </c>
      <c r="B46" s="8">
        <f>B27*B31*1</f>
        <v>0.833333333333333</v>
      </c>
      <c r="C46" s="8">
        <f>C27*C31*1</f>
        <v>0.833333333333333</v>
      </c>
      <c r="D46" s="8">
        <f>D27*D31*1</f>
        <v>0.833333333333333</v>
      </c>
      <c r="E46" s="8">
        <f>E27*E31*1</f>
        <v>0.833333333333333</v>
      </c>
      <c r="F46" s="8">
        <f>F27*F31*1</f>
        <v>0.833333333333333</v>
      </c>
      <c r="G46" s="8">
        <f>G27*G31*1</f>
        <v>0.833333333333333</v>
      </c>
      <c r="H46" s="3" t="s">
        <v>1</v>
      </c>
    </row>
    <row r="47" ht="16.5" customHeight="1" spans="1:8">
      <c r="A47" s="3" t="s">
        <v>103</v>
      </c>
      <c r="B47" s="8">
        <f>B28*B31*1</f>
        <v>0.833333333333333</v>
      </c>
      <c r="C47" s="8">
        <f>C28*C31*1</f>
        <v>0.833333333333333</v>
      </c>
      <c r="D47" s="8">
        <f>D28*D31*1</f>
        <v>0.833333333333333</v>
      </c>
      <c r="E47" s="8">
        <f>E28*E31*1</f>
        <v>0.833333333333333</v>
      </c>
      <c r="F47" s="8">
        <f>F28*F31*1</f>
        <v>0.833333333333333</v>
      </c>
      <c r="G47" s="8">
        <f>G28*G31*1</f>
        <v>0.833333333333333</v>
      </c>
      <c r="H47" s="3" t="s">
        <v>1</v>
      </c>
    </row>
    <row r="48" ht="16.5" customHeight="1" spans="1:8">
      <c r="A48" s="3" t="s">
        <v>1</v>
      </c>
      <c r="B48" s="3" t="s">
        <v>1</v>
      </c>
      <c r="C48" s="3" t="s">
        <v>1</v>
      </c>
      <c r="D48" s="3" t="s">
        <v>1</v>
      </c>
      <c r="E48" s="3" t="s">
        <v>1</v>
      </c>
      <c r="F48" s="3" t="s">
        <v>1</v>
      </c>
      <c r="G48" s="3" t="s">
        <v>1</v>
      </c>
      <c r="H48" s="3" t="s">
        <v>1</v>
      </c>
    </row>
    <row r="49" ht="16.5" spans="1:8">
      <c r="A49" s="1" t="s">
        <v>104</v>
      </c>
      <c r="B49" s="1"/>
      <c r="C49" s="1"/>
      <c r="D49" s="1" t="s">
        <v>1</v>
      </c>
      <c r="E49" s="1" t="s">
        <v>1</v>
      </c>
      <c r="F49" s="3" t="s">
        <v>1</v>
      </c>
      <c r="G49" s="3" t="s">
        <v>1</v>
      </c>
      <c r="H49" s="3" t="s">
        <v>1</v>
      </c>
    </row>
    <row r="50" ht="16.5" customHeight="1" spans="1:8">
      <c r="A50" s="2" t="s">
        <v>105</v>
      </c>
      <c r="B50" s="2"/>
      <c r="C50" s="2"/>
      <c r="D50" s="2"/>
      <c r="E50" s="3" t="s">
        <v>1</v>
      </c>
      <c r="F50" s="3" t="s">
        <v>1</v>
      </c>
      <c r="G50" s="3" t="s">
        <v>1</v>
      </c>
      <c r="H50" s="3" t="s">
        <v>1</v>
      </c>
    </row>
    <row r="51" ht="16.5" customHeight="1" spans="1:8">
      <c r="A51" s="3" t="s">
        <v>1</v>
      </c>
      <c r="B51" s="3" t="s">
        <v>1</v>
      </c>
      <c r="C51" s="3" t="s">
        <v>1</v>
      </c>
      <c r="D51" s="3" t="s">
        <v>1</v>
      </c>
      <c r="E51" s="3" t="s">
        <v>1</v>
      </c>
      <c r="F51" s="3" t="s">
        <v>1</v>
      </c>
      <c r="G51" s="3" t="s">
        <v>1</v>
      </c>
      <c r="H51" s="3" t="s">
        <v>1</v>
      </c>
    </row>
    <row r="52" ht="16.5" spans="1:8">
      <c r="A52" s="4" t="s">
        <v>106</v>
      </c>
      <c r="B52" s="4" t="s">
        <v>107</v>
      </c>
      <c r="C52" s="4" t="s">
        <v>108</v>
      </c>
      <c r="D52" s="4" t="s">
        <v>109</v>
      </c>
      <c r="E52" s="4" t="s">
        <v>110</v>
      </c>
      <c r="F52" s="3" t="s">
        <v>1</v>
      </c>
      <c r="G52" s="3" t="s">
        <v>1</v>
      </c>
      <c r="H52" s="3" t="s">
        <v>1</v>
      </c>
    </row>
    <row r="53" ht="16.5" customHeight="1" spans="1:8">
      <c r="A53" s="3" t="s">
        <v>80</v>
      </c>
      <c r="B53" s="5">
        <v>5</v>
      </c>
      <c r="C53" s="5">
        <v>30</v>
      </c>
      <c r="D53" s="5">
        <v>60</v>
      </c>
      <c r="E53" s="5">
        <v>300</v>
      </c>
      <c r="F53" s="3" t="s">
        <v>1</v>
      </c>
      <c r="G53" s="3" t="s">
        <v>1</v>
      </c>
      <c r="H53" s="3" t="s">
        <v>1</v>
      </c>
    </row>
    <row r="54" ht="16.5" customHeight="1" spans="1:8">
      <c r="A54" s="3" t="s">
        <v>81</v>
      </c>
      <c r="B54" s="5">
        <v>5</v>
      </c>
      <c r="C54" s="5">
        <v>30</v>
      </c>
      <c r="D54" s="5">
        <v>60</v>
      </c>
      <c r="E54" s="5">
        <v>250</v>
      </c>
      <c r="F54" s="3" t="s">
        <v>1</v>
      </c>
      <c r="G54" s="3" t="s">
        <v>1</v>
      </c>
      <c r="H54" s="3" t="s">
        <v>1</v>
      </c>
    </row>
    <row r="55" ht="16.5" customHeight="1" spans="1:8">
      <c r="A55" s="3" t="s">
        <v>82</v>
      </c>
      <c r="B55" s="5">
        <v>5</v>
      </c>
      <c r="C55" s="5">
        <v>20</v>
      </c>
      <c r="D55" s="5">
        <v>40</v>
      </c>
      <c r="E55" s="5">
        <v>200</v>
      </c>
      <c r="F55" s="3" t="s">
        <v>1</v>
      </c>
      <c r="G55" s="3" t="s">
        <v>1</v>
      </c>
      <c r="H55" s="3" t="s">
        <v>1</v>
      </c>
    </row>
    <row r="56" ht="16.5" customHeight="1" spans="1:8">
      <c r="A56" s="3" t="s">
        <v>1</v>
      </c>
      <c r="B56" s="3" t="s">
        <v>1</v>
      </c>
      <c r="C56" s="3" t="s">
        <v>1</v>
      </c>
      <c r="D56" s="3" t="s">
        <v>1</v>
      </c>
      <c r="E56" s="3" t="s">
        <v>1</v>
      </c>
      <c r="F56" s="3" t="s">
        <v>1</v>
      </c>
      <c r="G56" s="3" t="s">
        <v>1</v>
      </c>
      <c r="H56" s="3" t="s">
        <v>1</v>
      </c>
    </row>
    <row r="57" ht="30" customHeight="1" spans="1:8">
      <c r="A57" s="3" t="s">
        <v>111</v>
      </c>
      <c r="B57" s="5">
        <v>1000</v>
      </c>
      <c r="C57" s="3" t="s">
        <v>1</v>
      </c>
      <c r="D57" s="3" t="s">
        <v>1</v>
      </c>
      <c r="E57" s="3" t="s">
        <v>1</v>
      </c>
      <c r="F57" s="3" t="s">
        <v>1</v>
      </c>
      <c r="G57" s="3" t="s">
        <v>1</v>
      </c>
      <c r="H57" s="3" t="s">
        <v>1</v>
      </c>
    </row>
    <row r="58" ht="16.5" customHeight="1" spans="1:8">
      <c r="A58" s="3" t="s">
        <v>1</v>
      </c>
      <c r="B58" s="3" t="s">
        <v>1</v>
      </c>
      <c r="C58" s="3" t="s">
        <v>1</v>
      </c>
      <c r="D58" s="3" t="s">
        <v>1</v>
      </c>
      <c r="E58" s="3" t="s">
        <v>1</v>
      </c>
      <c r="F58" s="3" t="s">
        <v>1</v>
      </c>
      <c r="G58" s="3" t="s">
        <v>1</v>
      </c>
      <c r="H58" s="3" t="s">
        <v>1</v>
      </c>
    </row>
    <row r="59" ht="16.5" spans="1:8">
      <c r="A59" s="1" t="s">
        <v>112</v>
      </c>
      <c r="B59" s="1"/>
      <c r="C59" s="1"/>
      <c r="D59" s="1" t="s">
        <v>1</v>
      </c>
      <c r="E59" s="1" t="s">
        <v>1</v>
      </c>
      <c r="F59" s="1" t="s">
        <v>1</v>
      </c>
      <c r="G59" s="1" t="s">
        <v>1</v>
      </c>
      <c r="H59" s="3" t="s">
        <v>1</v>
      </c>
    </row>
    <row r="60" ht="16.5" customHeight="1" spans="1:8">
      <c r="A60" s="2" t="s">
        <v>113</v>
      </c>
      <c r="B60" s="2"/>
      <c r="C60" s="2"/>
      <c r="D60" s="2"/>
      <c r="E60" s="2"/>
      <c r="F60" s="2"/>
      <c r="G60" s="2"/>
      <c r="H60" s="3" t="s">
        <v>1</v>
      </c>
    </row>
    <row r="61" ht="16.5" customHeight="1" spans="1:8">
      <c r="A61" s="3" t="s">
        <v>1</v>
      </c>
      <c r="B61" s="3" t="s">
        <v>1</v>
      </c>
      <c r="C61" s="3" t="s">
        <v>1</v>
      </c>
      <c r="D61" s="3" t="s">
        <v>1</v>
      </c>
      <c r="E61" s="3" t="s">
        <v>1</v>
      </c>
      <c r="F61" s="3" t="s">
        <v>1</v>
      </c>
      <c r="G61" s="3" t="s">
        <v>1</v>
      </c>
      <c r="H61" s="3" t="s">
        <v>1</v>
      </c>
    </row>
    <row r="62" ht="16.5" spans="1:8">
      <c r="A62" s="4" t="s">
        <v>106</v>
      </c>
      <c r="B62" s="4" t="s">
        <v>114</v>
      </c>
      <c r="C62" s="4" t="s">
        <v>115</v>
      </c>
      <c r="D62" s="4" t="s">
        <v>116</v>
      </c>
      <c r="E62" s="4" t="s">
        <v>117</v>
      </c>
      <c r="F62" s="4" t="s">
        <v>118</v>
      </c>
      <c r="G62" s="4" t="s">
        <v>119</v>
      </c>
      <c r="H62" s="3" t="s">
        <v>1</v>
      </c>
    </row>
    <row r="63" ht="16.5" customHeight="1" spans="1:8">
      <c r="A63" s="3" t="s">
        <v>80</v>
      </c>
      <c r="B63" s="3">
        <v>6</v>
      </c>
      <c r="C63" s="9">
        <f>B39*C39*D39*E39*F39*G39</f>
        <v>129746337.890625</v>
      </c>
      <c r="D63" s="9">
        <f t="shared" ref="D63:D74" si="6">C63/POWER(15,6)</f>
        <v>11.390625</v>
      </c>
      <c r="E63" s="5">
        <f>INDEX(B53:E53,4)</f>
        <v>300</v>
      </c>
      <c r="F63" s="28">
        <f t="shared" ref="F63:F74" si="7">D63*E63/$B$57</f>
        <v>3.4171875</v>
      </c>
      <c r="G63" s="6">
        <v>0.034172</v>
      </c>
      <c r="H63" s="3" t="s">
        <v>1</v>
      </c>
    </row>
    <row r="64" ht="16.5" customHeight="1" spans="1:8">
      <c r="A64" s="3" t="s">
        <v>80</v>
      </c>
      <c r="B64" s="3">
        <v>5</v>
      </c>
      <c r="C64" s="9">
        <f>B77*C77*D77*E77*F77*B83</f>
        <v>4805419.921875</v>
      </c>
      <c r="D64" s="9">
        <f t="shared" si="6"/>
        <v>0.421875</v>
      </c>
      <c r="E64" s="5">
        <f>INDEX(B53:E53,3)</f>
        <v>60</v>
      </c>
      <c r="F64" s="28">
        <f t="shared" si="7"/>
        <v>0.0253125</v>
      </c>
      <c r="G64" s="6">
        <v>0.004219</v>
      </c>
      <c r="H64" s="3" t="s">
        <v>1</v>
      </c>
    </row>
    <row r="65" ht="16.5" customHeight="1" spans="1:8">
      <c r="A65" s="3" t="s">
        <v>80</v>
      </c>
      <c r="B65" s="3">
        <v>4</v>
      </c>
      <c r="C65" s="9">
        <f>B77*C77*D77*E77*B83*B80</f>
        <v>3203613.28125</v>
      </c>
      <c r="D65" s="9">
        <f t="shared" si="6"/>
        <v>0.28125</v>
      </c>
      <c r="E65" s="5">
        <f>INDEX(B53:E53,2)</f>
        <v>30</v>
      </c>
      <c r="F65" s="28">
        <f t="shared" si="7"/>
        <v>0.0084375</v>
      </c>
      <c r="G65" s="6">
        <v>0.008438</v>
      </c>
      <c r="H65" s="3" t="s">
        <v>1</v>
      </c>
    </row>
    <row r="66" ht="16.5" customHeight="1" spans="1:8">
      <c r="A66" s="3" t="s">
        <v>80</v>
      </c>
      <c r="B66" s="3">
        <v>3</v>
      </c>
      <c r="C66" s="9">
        <f>B77*C77*D77*B83*B80*C80</f>
        <v>2135742.1875</v>
      </c>
      <c r="D66" s="9">
        <f t="shared" si="6"/>
        <v>0.1875</v>
      </c>
      <c r="E66" s="5">
        <f>INDEX(B53:E53,1)</f>
        <v>5</v>
      </c>
      <c r="F66" s="28">
        <f t="shared" si="7"/>
        <v>0.0009375</v>
      </c>
      <c r="G66" s="6">
        <v>0.000938</v>
      </c>
      <c r="H66" s="3" t="s">
        <v>1</v>
      </c>
    </row>
    <row r="67" ht="16.5" customHeight="1" spans="1:8">
      <c r="A67" s="3" t="s">
        <v>81</v>
      </c>
      <c r="B67" s="3">
        <v>6</v>
      </c>
      <c r="C67" s="9">
        <f>B78*C78*D78*E78*F78*G78</f>
        <v>129746337.890625</v>
      </c>
      <c r="D67" s="9">
        <f t="shared" si="6"/>
        <v>11.390625</v>
      </c>
      <c r="E67" s="5">
        <f>INDEX(B54:E54,4)</f>
        <v>250</v>
      </c>
      <c r="F67" s="28">
        <f t="shared" si="7"/>
        <v>2.84765625</v>
      </c>
      <c r="G67" s="6">
        <v>0.028477</v>
      </c>
      <c r="H67" s="3" t="s">
        <v>1</v>
      </c>
    </row>
    <row r="68" ht="16.5" customHeight="1" spans="1:8">
      <c r="A68" s="3" t="s">
        <v>81</v>
      </c>
      <c r="B68" s="3">
        <v>5</v>
      </c>
      <c r="C68" s="9">
        <f>B78*C78*D78*E78*F78*B84</f>
        <v>4805419.921875</v>
      </c>
      <c r="D68" s="9">
        <f t="shared" si="6"/>
        <v>0.421875</v>
      </c>
      <c r="E68" s="5">
        <f>INDEX(B54:E54,3)</f>
        <v>60</v>
      </c>
      <c r="F68" s="28">
        <f t="shared" si="7"/>
        <v>0.0253125</v>
      </c>
      <c r="G68" s="6">
        <v>0.004219</v>
      </c>
      <c r="H68" s="3" t="s">
        <v>1</v>
      </c>
    </row>
    <row r="69" ht="16.5" customHeight="1" spans="1:8">
      <c r="A69" s="3" t="s">
        <v>81</v>
      </c>
      <c r="B69" s="3">
        <v>4</v>
      </c>
      <c r="C69" s="9">
        <f>B78*C78*D78*E78*B84*B80</f>
        <v>3203613.28125</v>
      </c>
      <c r="D69" s="9">
        <f t="shared" si="6"/>
        <v>0.28125</v>
      </c>
      <c r="E69" s="5">
        <f>INDEX(B54:E54,2)</f>
        <v>30</v>
      </c>
      <c r="F69" s="28">
        <f t="shared" si="7"/>
        <v>0.0084375</v>
      </c>
      <c r="G69" s="6">
        <v>0.008438</v>
      </c>
      <c r="H69" s="3" t="s">
        <v>1</v>
      </c>
    </row>
    <row r="70" ht="16.5" customHeight="1" spans="1:8">
      <c r="A70" s="3" t="s">
        <v>81</v>
      </c>
      <c r="B70" s="3">
        <v>3</v>
      </c>
      <c r="C70" s="9">
        <f>B78*C78*D78*B84*B80*C80</f>
        <v>2135742.1875</v>
      </c>
      <c r="D70" s="9">
        <f t="shared" si="6"/>
        <v>0.1875</v>
      </c>
      <c r="E70" s="5">
        <f>INDEX(B54:E54,1)</f>
        <v>5</v>
      </c>
      <c r="F70" s="28">
        <f t="shared" si="7"/>
        <v>0.0009375</v>
      </c>
      <c r="G70" s="6">
        <v>0.000938</v>
      </c>
      <c r="H70" s="3" t="s">
        <v>1</v>
      </c>
    </row>
    <row r="71" ht="16.5" customHeight="1" spans="1:8">
      <c r="A71" s="3" t="s">
        <v>82</v>
      </c>
      <c r="B71" s="3">
        <v>6</v>
      </c>
      <c r="C71" s="9">
        <f>B79*C79*D79*E79*F79*G79</f>
        <v>129746337.890625</v>
      </c>
      <c r="D71" s="9">
        <f t="shared" si="6"/>
        <v>11.390625</v>
      </c>
      <c r="E71" s="5">
        <f>INDEX(B55:E55,4)</f>
        <v>200</v>
      </c>
      <c r="F71" s="28">
        <f t="shared" si="7"/>
        <v>2.278125</v>
      </c>
      <c r="G71" s="6">
        <v>0.022781</v>
      </c>
      <c r="H71" s="3" t="s">
        <v>1</v>
      </c>
    </row>
    <row r="72" ht="16.5" customHeight="1" spans="1:8">
      <c r="A72" s="3" t="s">
        <v>82</v>
      </c>
      <c r="B72" s="3">
        <v>5</v>
      </c>
      <c r="C72" s="9">
        <f>B79*C79*D79*E79*F79*B85</f>
        <v>4805419.921875</v>
      </c>
      <c r="D72" s="9">
        <f t="shared" si="6"/>
        <v>0.421875</v>
      </c>
      <c r="E72" s="5">
        <f>INDEX(B55:E55,3)</f>
        <v>40</v>
      </c>
      <c r="F72" s="28">
        <f t="shared" si="7"/>
        <v>0.016875</v>
      </c>
      <c r="G72" s="6">
        <v>0.001688</v>
      </c>
      <c r="H72" s="3" t="s">
        <v>1</v>
      </c>
    </row>
    <row r="73" ht="16.5" customHeight="1" spans="1:8">
      <c r="A73" s="3" t="s">
        <v>82</v>
      </c>
      <c r="B73" s="3">
        <v>4</v>
      </c>
      <c r="C73" s="9">
        <f>B79*C79*D79*E79*B85*B80</f>
        <v>3203613.28125</v>
      </c>
      <c r="D73" s="9">
        <f t="shared" si="6"/>
        <v>0.28125</v>
      </c>
      <c r="E73" s="5">
        <f>INDEX(B55:E55,2)</f>
        <v>20</v>
      </c>
      <c r="F73" s="28">
        <f t="shared" si="7"/>
        <v>0.005625</v>
      </c>
      <c r="G73" s="6">
        <v>0.005625</v>
      </c>
      <c r="H73" s="3" t="s">
        <v>1</v>
      </c>
    </row>
    <row r="74" ht="16.5" customHeight="1" spans="1:8">
      <c r="A74" s="3" t="s">
        <v>82</v>
      </c>
      <c r="B74" s="3">
        <v>3</v>
      </c>
      <c r="C74" s="9">
        <f>B79*C79*D79*B85*B80*C80</f>
        <v>2135742.1875</v>
      </c>
      <c r="D74" s="9">
        <f t="shared" si="6"/>
        <v>0.1875</v>
      </c>
      <c r="E74" s="5">
        <f>INDEX(B55:E55,1)</f>
        <v>5</v>
      </c>
      <c r="F74" s="28">
        <f t="shared" si="7"/>
        <v>0.0009375</v>
      </c>
      <c r="G74" s="6">
        <v>0.000938</v>
      </c>
      <c r="H74" s="3" t="s">
        <v>1</v>
      </c>
    </row>
    <row r="75" ht="16.5" customHeight="1" spans="1:8">
      <c r="A75" s="11" t="s">
        <v>120</v>
      </c>
      <c r="B75" s="3" t="s">
        <v>1</v>
      </c>
      <c r="C75" s="3" t="s">
        <v>1</v>
      </c>
      <c r="D75" s="3" t="s">
        <v>1</v>
      </c>
      <c r="E75" s="3" t="s">
        <v>1</v>
      </c>
      <c r="F75" s="29">
        <f>SUM(F63:F74)</f>
        <v>8.63578125</v>
      </c>
      <c r="G75" s="6">
        <v>0.86302</v>
      </c>
      <c r="H75" s="3" t="s">
        <v>1</v>
      </c>
    </row>
    <row r="76" ht="16.5" customHeight="1" spans="1:8">
      <c r="A76" s="3" t="s">
        <v>121</v>
      </c>
      <c r="B76" s="3"/>
      <c r="C76" s="3"/>
      <c r="D76" s="3"/>
      <c r="E76" s="3"/>
      <c r="F76" s="3"/>
      <c r="G76" s="3"/>
      <c r="H76" s="3" t="s">
        <v>1</v>
      </c>
    </row>
    <row r="77" spans="1:8">
      <c r="A77" t="s">
        <v>80</v>
      </c>
      <c r="B77">
        <v>22.5</v>
      </c>
      <c r="C77">
        <v>22.5</v>
      </c>
      <c r="D77">
        <v>22.5</v>
      </c>
      <c r="E77">
        <v>22.5</v>
      </c>
      <c r="F77">
        <v>22.5</v>
      </c>
      <c r="G77">
        <v>22.5</v>
      </c>
    </row>
    <row r="78" spans="1:8">
      <c r="A78" t="s">
        <v>81</v>
      </c>
      <c r="B78">
        <v>22.5</v>
      </c>
      <c r="C78">
        <v>22.5</v>
      </c>
      <c r="D78">
        <v>22.5</v>
      </c>
      <c r="E78">
        <v>22.5</v>
      </c>
      <c r="F78">
        <v>22.5</v>
      </c>
      <c r="G78">
        <v>22.5</v>
      </c>
    </row>
    <row r="79" spans="1:8">
      <c r="A79" t="s">
        <v>82</v>
      </c>
      <c r="B79">
        <v>22.5</v>
      </c>
      <c r="C79">
        <v>22.5</v>
      </c>
      <c r="D79">
        <v>22.5</v>
      </c>
      <c r="E79">
        <v>22.5</v>
      </c>
      <c r="F79">
        <v>22.5</v>
      </c>
      <c r="G79">
        <v>22.5</v>
      </c>
    </row>
    <row r="80" spans="1:8">
      <c r="A80" t="s">
        <v>99</v>
      </c>
      <c r="B80">
        <v>15</v>
      </c>
      <c r="C80">
        <v>15</v>
      </c>
      <c r="D80">
        <v>15</v>
      </c>
      <c r="E80">
        <v>15</v>
      </c>
      <c r="F80">
        <v>15</v>
      </c>
      <c r="G80">
        <v>15</v>
      </c>
    </row>
    <row r="81" spans="1:7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</row>
    <row r="82" spans="1:7">
      <c r="A82" t="s">
        <v>100</v>
      </c>
      <c r="E82" t="s">
        <v>1</v>
      </c>
      <c r="F82" t="s">
        <v>1</v>
      </c>
      <c r="G82" t="s">
        <v>1</v>
      </c>
    </row>
    <row r="83" spans="1:7">
      <c r="A83" t="s">
        <v>101</v>
      </c>
      <c r="B83">
        <v>0.833333333333333</v>
      </c>
      <c r="C83">
        <v>0.833333333333333</v>
      </c>
      <c r="D83">
        <v>0.833333333333333</v>
      </c>
      <c r="E83">
        <v>0.833333333333333</v>
      </c>
      <c r="F83">
        <v>0.833333333333333</v>
      </c>
      <c r="G83">
        <v>0.833333333333333</v>
      </c>
    </row>
    <row r="84" spans="1:7">
      <c r="A84" t="s">
        <v>102</v>
      </c>
      <c r="B84">
        <v>0.833333333333333</v>
      </c>
      <c r="C84">
        <v>0.833333333333333</v>
      </c>
      <c r="D84">
        <v>0.833333333333333</v>
      </c>
      <c r="E84">
        <v>0.833333333333333</v>
      </c>
      <c r="F84">
        <v>0.833333333333333</v>
      </c>
      <c r="G84">
        <v>0.833333333333333</v>
      </c>
    </row>
    <row r="85" spans="1:7">
      <c r="A85" t="s">
        <v>103</v>
      </c>
      <c r="B85">
        <v>0.833333333333333</v>
      </c>
      <c r="C85">
        <v>0.833333333333333</v>
      </c>
      <c r="D85">
        <v>0.833333333333333</v>
      </c>
      <c r="E85">
        <v>0.833333333333333</v>
      </c>
      <c r="F85">
        <v>0.833333333333333</v>
      </c>
      <c r="G85">
        <v>0.833333333333333</v>
      </c>
    </row>
  </sheetData>
  <mergeCells count="11">
    <mergeCell ref="A1:H1"/>
    <mergeCell ref="A2:D2"/>
    <mergeCell ref="A21:C21"/>
    <mergeCell ref="A22:D22"/>
    <mergeCell ref="A38:D38"/>
    <mergeCell ref="A44:D44"/>
    <mergeCell ref="A49:C49"/>
    <mergeCell ref="A50:D50"/>
    <mergeCell ref="A59:C59"/>
    <mergeCell ref="A60:G60"/>
    <mergeCell ref="A76:G76"/>
  </mergeCells>
  <pageMargins left="0.7" right="0.7" top="0.75" bottom="0.75" header="0.3" footer="0.3"/>
  <pageSetup paperSize="1" orientation="portrait"/>
  <headerFooter/>
  <ignoredErrors>
    <ignoredError sqref="A64:M76 H77:M85 A86:M96 A1:M29 A30:A31 I30:M31 A32:M33 A34:A36 I34:M36 A37:M44 A45:A47 H45:M47 A48:M62 A63:B63 D63:M63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Megaways 滚轮→Way计算→RTP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。。。</cp:lastModifiedBy>
  <dcterms:created xsi:type="dcterms:W3CDTF">2026-09-29T15:45:00Z</dcterms:created>
  <dcterms:modified xsi:type="dcterms:W3CDTF">2026-10-08T12:11:07Z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962E18A6AD5C47668DEB0E00CD0571ED_12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