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-air/Documents/A/activities/FASTER/laketypeing/"/>
    </mc:Choice>
  </mc:AlternateContent>
  <xr:revisionPtr revIDLastSave="0" documentId="13_ncr:1_{5D734E9A-8439-894D-B477-ABDD3D65BF1C}" xr6:coauthVersionLast="47" xr6:coauthVersionMax="47" xr10:uidLastSave="{00000000-0000-0000-0000-000000000000}"/>
  <bookViews>
    <workbookView xWindow="140" yWindow="500" windowWidth="47260" windowHeight="26740" xr2:uid="{EEF411CB-1119-F340-B127-0D20E0E0E8E6}"/>
  </bookViews>
  <sheets>
    <sheet name="2022 S2+S1 LAS" sheetId="3" r:id="rId1"/>
    <sheet name="2023 S2+S1 LA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4" i="3" l="1"/>
  <c r="I353" i="3"/>
  <c r="I352" i="3"/>
  <c r="I351" i="3"/>
  <c r="I350" i="3"/>
  <c r="I349" i="3"/>
  <c r="I348" i="3"/>
  <c r="I347" i="3"/>
  <c r="H347" i="3"/>
  <c r="H348" i="3"/>
  <c r="H412" i="4"/>
  <c r="I419" i="4"/>
  <c r="I418" i="4"/>
  <c r="I417" i="4"/>
  <c r="I416" i="4"/>
  <c r="I415" i="4"/>
  <c r="I414" i="4"/>
  <c r="I413" i="4"/>
  <c r="H413" i="4"/>
  <c r="I412" i="4"/>
  <c r="H415" i="4" l="1"/>
  <c r="H350" i="3"/>
  <c r="I355" i="3"/>
  <c r="L349" i="3" s="1"/>
  <c r="I420" i="4"/>
  <c r="L415" i="4" s="1"/>
  <c r="L413" i="4" l="1"/>
  <c r="L412" i="4"/>
  <c r="L414" i="4"/>
  <c r="K353" i="3"/>
  <c r="L347" i="3"/>
  <c r="K350" i="3"/>
  <c r="K349" i="3"/>
  <c r="K348" i="3"/>
  <c r="L350" i="3"/>
  <c r="K351" i="3"/>
  <c r="K347" i="3"/>
  <c r="K352" i="3"/>
  <c r="L348" i="3"/>
  <c r="K412" i="4"/>
  <c r="K417" i="4"/>
  <c r="K415" i="4"/>
  <c r="K418" i="4"/>
  <c r="K416" i="4"/>
  <c r="K414" i="4"/>
  <c r="K413" i="4"/>
  <c r="L420" i="4" l="1"/>
  <c r="K355" i="3"/>
  <c r="L355" i="3"/>
  <c r="K420" i="4"/>
</calcChain>
</file>

<file path=xl/sharedStrings.xml><?xml version="1.0" encoding="utf-8"?>
<sst xmlns="http://schemas.openxmlformats.org/spreadsheetml/2006/main" count="5274" uniqueCount="423">
  <si>
    <t>Lake ID</t>
  </si>
  <si>
    <t>Feature Classification</t>
  </si>
  <si>
    <t>Drainage Feature Visible</t>
  </si>
  <si>
    <t>Decision</t>
  </si>
  <si>
    <t>lake</t>
  </si>
  <si>
    <t>Cut off the side of the image</t>
  </si>
  <si>
    <t>Throw out</t>
  </si>
  <si>
    <t>None (image cutoff)</t>
  </si>
  <si>
    <t>NaN</t>
  </si>
  <si>
    <t>Overspill</t>
  </si>
  <si>
    <t>Keep</t>
  </si>
  <si>
    <t>outflow stream</t>
  </si>
  <si>
    <t>Outflow stream to N</t>
  </si>
  <si>
    <t>Moulin</t>
  </si>
  <si>
    <t>Outflow stream from E to W basin --&gt; moulin; moulin beneath W basin waiting to be reactivated</t>
  </si>
  <si>
    <t>Outflow stream from S to N basin --&gt; moulin; moulin beneath N basin waiting to be reactivated</t>
  </si>
  <si>
    <t>Moulin at NW lake margin</t>
  </si>
  <si>
    <t>Moulin at N  lake margin</t>
  </si>
  <si>
    <t>outflow stream, unclear</t>
  </si>
  <si>
    <t>Outflow stream coherent through basin and out to SW, crevassed region, can't see a scarp</t>
  </si>
  <si>
    <t>HF, two moulins feeding</t>
  </si>
  <si>
    <t>Hydrofracture</t>
  </si>
  <si>
    <t xml:space="preserve">Two inflow streams hit HF striking 310 through northern third of basin -- or are these just reactivated moulins? </t>
  </si>
  <si>
    <t>HF, no outflow streams</t>
  </si>
  <si>
    <t>No outflow streams, perhaps tiny bright blocks at W lake edge == HF</t>
  </si>
  <si>
    <t>moulin, interior stream</t>
  </si>
  <si>
    <t>Moulin at W lake margin with snow plug</t>
  </si>
  <si>
    <t>Lake that focuses to a stream</t>
  </si>
  <si>
    <t>Outflow streams to W and NW, W stream v close to moulin</t>
  </si>
  <si>
    <t>Moulin at SW lake margin</t>
  </si>
  <si>
    <t>Deep outflow stream to W</t>
  </si>
  <si>
    <t>Moulins at NW and W lake margins</t>
  </si>
  <si>
    <t>Outflow stream to NW</t>
  </si>
  <si>
    <t>Outflow stream to SW</t>
  </si>
  <si>
    <t>Outflow stream to N; lake focuses into a stream</t>
  </si>
  <si>
    <t>water-filled crevasses</t>
  </si>
  <si>
    <t>drained crevasses</t>
  </si>
  <si>
    <t>Water-filled crevasse field that drains</t>
  </si>
  <si>
    <t>HF in central basin striking 330; bright pixels</t>
  </si>
  <si>
    <t>Ouflow stream to W</t>
  </si>
  <si>
    <t>moulin, unclear</t>
  </si>
  <si>
    <t>Moulins in W half of basin; hard to see; very small lake</t>
  </si>
  <si>
    <t>Two moulins at SW lake margin</t>
  </si>
  <si>
    <t>HF striking 020 in northern basin with a few moulins truncating streams coming from the W</t>
  </si>
  <si>
    <t>HF, multiple moulins</t>
  </si>
  <si>
    <t>Outflow streams to the N and W</t>
  </si>
  <si>
    <t>HF, streams feeding moulins</t>
  </si>
  <si>
    <t>HF striking 290 in north-central basin, truncating inflow streams</t>
  </si>
  <si>
    <t>Outflow stream to the S; lake is at the head of the catchment?</t>
  </si>
  <si>
    <t>puddles</t>
  </si>
  <si>
    <t>group of puddles--&gt;stream</t>
  </si>
  <si>
    <t>Group of puddles that becomes a set of streams</t>
  </si>
  <si>
    <t>lake segment</t>
  </si>
  <si>
    <t>segment of a bigger lake</t>
  </si>
  <si>
    <t>Lake segment drains to the SE into bigger lake to the S</t>
  </si>
  <si>
    <t>Outflow stream to W; lake focuses into a stream</t>
  </si>
  <si>
    <t>moulin, interior streams</t>
  </si>
  <si>
    <t>Slightly unclear; looks like an interior moulin at location of dark dot</t>
  </si>
  <si>
    <t>HF, one stream feeding</t>
  </si>
  <si>
    <t>HF striking 100 with bright pixels, one moulin at center; looks like HF there at lake filling</t>
  </si>
  <si>
    <t>Ouflow stream to W that enters a moulin</t>
  </si>
  <si>
    <t>Lake segment drains to the SW into bigger lake to the S</t>
  </si>
  <si>
    <t>HF striking 340 with two streams feeding from E; western lake lobe = outflow drainage</t>
  </si>
  <si>
    <t>HF, streams feeding moulins, and outflow</t>
  </si>
  <si>
    <t>Outflow stream to SW enters a moulin witin 1 km of lake margin</t>
  </si>
  <si>
    <t>Frozen</t>
  </si>
  <si>
    <t>Frozen by 274</t>
  </si>
  <si>
    <t>frozen, outflow stream</t>
  </si>
  <si>
    <t>L1C; Outflow stream to SW</t>
  </si>
  <si>
    <t>L1B; HFs striking 080 and 110 intersecting streams feeding from SW</t>
  </si>
  <si>
    <t>HF striking 070 truncating meandering stream entering from the NE; bright pixel blocks</t>
  </si>
  <si>
    <t>Outflow stream to NW enters a moulin at max former lake margin</t>
  </si>
  <si>
    <t>HF, close moulin</t>
  </si>
  <si>
    <t>HF striking 060 in east half of basin; outflow strea to moulin in west half of basin</t>
  </si>
  <si>
    <t>Outflow stream to N that crosses crevasses?!</t>
  </si>
  <si>
    <t>inconclusive</t>
  </si>
  <si>
    <t>HF, limited inflow streams</t>
  </si>
  <si>
    <t>HFs striking 080 and 088; snow-plugged outflow stream into what looks like a moulin to W</t>
  </si>
  <si>
    <t>HFs striking 090, 045, and 120 -- Zorro</t>
  </si>
  <si>
    <t>outflow steams to W</t>
  </si>
  <si>
    <t>HFs in both limbs striking 120; streams intersecting</t>
  </si>
  <si>
    <t>South Lake; Outflow stream to SW enters a moulin at max lake margin</t>
  </si>
  <si>
    <t>outflow stream, freezes over</t>
  </si>
  <si>
    <t>Moulin/Frozen</t>
  </si>
  <si>
    <t>Tricky one -- no large outflow stream to W; bright pixels in central basin at stream truncation --&gt; HF &amp; moulin here?</t>
  </si>
  <si>
    <t>unconsolidated puddles</t>
  </si>
  <si>
    <t>Moulin &lt;1 km from W lake margin, snow plugged then opened --&gt; drainage</t>
  </si>
  <si>
    <t>puddles become a stream</t>
  </si>
  <si>
    <t>Puddles that become a stream</t>
  </si>
  <si>
    <t>HF striking 030, one stream feeding; HF aligned with other fractures in tile</t>
  </si>
  <si>
    <t>outflow then moulin</t>
  </si>
  <si>
    <t>Outflow stream then moulin interior drainage</t>
  </si>
  <si>
    <t>Image cutoff due to ROI boundary</t>
  </si>
  <si>
    <t>Lake segment cut off from rest of lake due to floating lake ice</t>
  </si>
  <si>
    <t>stream</t>
  </si>
  <si>
    <t>stream that floods</t>
  </si>
  <si>
    <t>Stream that overtops banks on 205</t>
  </si>
  <si>
    <t>HFs striking 985 and 120 offset in central basin; streams truncated</t>
  </si>
  <si>
    <t>stream feeding MHIH</t>
  </si>
  <si>
    <t>Stream that feeds MHIH moulin</t>
  </si>
  <si>
    <t>Outflow streams to the SW and W</t>
  </si>
  <si>
    <t>lake/slush</t>
  </si>
  <si>
    <t>Two HFs both striking ~150; draining central pool and southern pool</t>
  </si>
  <si>
    <t>Stream segment</t>
  </si>
  <si>
    <t>slush</t>
  </si>
  <si>
    <t xml:space="preserve">slush </t>
  </si>
  <si>
    <t>Slush that drains south off the tile into a larger water body</t>
  </si>
  <si>
    <t>no outflow</t>
  </si>
  <si>
    <t>Overspill/Frozen</t>
  </si>
  <si>
    <t>lake 2D</t>
  </si>
  <si>
    <t>L2D; two ~parallel HFs striking 060 in northern limb; lots of blocks and bright pixels</t>
  </si>
  <si>
    <t>lake 2A</t>
  </si>
  <si>
    <t>L2A; sets of HFs striking 140 in southern and northern limb; deep canyon leading to moulin pit; set of 3 moulins: defunct, canyon, and one in central basin</t>
  </si>
  <si>
    <t>freezes over; outflow to N</t>
  </si>
  <si>
    <t>Freezes over with outflow stream to N</t>
  </si>
  <si>
    <t>Moulin at NW lake margin; interior stream</t>
  </si>
  <si>
    <t>Stream area that feeds moulin to NW</t>
  </si>
  <si>
    <t>HF striking 175; truncates stream feeding from W, along set of lakes feeding MHIH</t>
  </si>
  <si>
    <t>Moulin at SW lake margin; interior stream</t>
  </si>
  <si>
    <t>Outflow stream to W</t>
  </si>
  <si>
    <t>Ouflow stream to W into another lake</t>
  </si>
  <si>
    <t>HFs in main limb striking 330 and 70(?); moulin at SW edge of lake</t>
  </si>
  <si>
    <t>HFs in main limb striking 120; moulins along these fractures</t>
  </si>
  <si>
    <t>Potential HF</t>
  </si>
  <si>
    <t>Potential HF striking 090 halfway N-S along basin; another HF potentially in southern limb striking 070</t>
  </si>
  <si>
    <t>3B; lake</t>
  </si>
  <si>
    <t>HF under lake ice</t>
  </si>
  <si>
    <t>Outflow stream to S; freezes over by 233</t>
  </si>
  <si>
    <t>Lake margin reaches two moulins at NW edge</t>
  </si>
  <si>
    <t>Outflow stream to NW; still there at 231</t>
  </si>
  <si>
    <t>Outflow stream to W; still there at 210</t>
  </si>
  <si>
    <t>Outflow stream to NW; still there at 220</t>
  </si>
  <si>
    <t>Outflow stream to NW; still there at 213</t>
  </si>
  <si>
    <t>Outflow stream to S; still there at 240</t>
  </si>
  <si>
    <t>Moulin at W lake margin; interior stream</t>
  </si>
  <si>
    <t>Outflow stream to SW; still there at 218</t>
  </si>
  <si>
    <t>Outflow stream to NW; still there at 240 and freezing over</t>
  </si>
  <si>
    <t>Outflow stream to SW; still there at 213</t>
  </si>
  <si>
    <t>HFs set striking 110; central HF with moulin-esque low at W lake margin</t>
  </si>
  <si>
    <t>freezes over; outflow to NW?</t>
  </si>
  <si>
    <t>Freezes over with outflow stream to NW?</t>
  </si>
  <si>
    <t>Outflow stream to NW; still there at 218</t>
  </si>
  <si>
    <t>Moulin at W lake margin; interior stream. Eartlier, outflow stream at NW margin</t>
  </si>
  <si>
    <t>Moulin at SW lake margin; interior stream. Freezes over</t>
  </si>
  <si>
    <t>Outflow stream to SW; still there at 196</t>
  </si>
  <si>
    <t>HF striking 030; drains central deep regions</t>
  </si>
  <si>
    <t>Moulin at W lake margin; interior stream; still there at 208</t>
  </si>
  <si>
    <t>Moulin at W lake margin; interior stream; still there at 201</t>
  </si>
  <si>
    <t>Outflow streams to NW and SW; still there at 220</t>
  </si>
  <si>
    <t>Outflow streams to NW and SW; still there at 218</t>
  </si>
  <si>
    <t>HF, stream feeding moulin/fracture</t>
  </si>
  <si>
    <t>HF striking 000 takes advantage of existing fractures/crevasse field</t>
  </si>
  <si>
    <t>Outflow streams to SW; still there at 213</t>
  </si>
  <si>
    <t>Moulin at SW lake margin; interior stream; still there at 218</t>
  </si>
  <si>
    <t>potential HF drainage at lake center visually obscured beneath lake ice</t>
  </si>
  <si>
    <t>Outflow streams to SW; still there at 196</t>
  </si>
  <si>
    <t>HF striking 090; three dark moulin 'pits'</t>
  </si>
  <si>
    <t>Moulin at NW lake margin; interior stream; still there at 213</t>
  </si>
  <si>
    <t>Crevasse Field</t>
  </si>
  <si>
    <t>Moulin at W lake margin; interior stream. Still there at 231</t>
  </si>
  <si>
    <t>Outflow streams to SW; still there at 251</t>
  </si>
  <si>
    <t>Outflow streams to SW; still there at 225</t>
  </si>
  <si>
    <t>Outflow streams to SW; frozen by 233</t>
  </si>
  <si>
    <t>Outflow streams to SW; still flowing by 233</t>
  </si>
  <si>
    <t>Outflow streams to SW; still there at 230</t>
  </si>
  <si>
    <t>3A; lake</t>
  </si>
  <si>
    <t>Outflow stream to SW into 3A; sfreezing by 276</t>
  </si>
  <si>
    <t>Outflow streams to SW; frozen basin by 276</t>
  </si>
  <si>
    <t>Outflow streams to NW; still flowing at 225</t>
  </si>
  <si>
    <t>Outflow stream to NW; still flowing at 231; Frozen by 276</t>
  </si>
  <si>
    <t>Outflow streams to W; still there at 213</t>
  </si>
  <si>
    <t>Moulin at W lake margin; interior stream. Frozen by 233</t>
  </si>
  <si>
    <t>Outflow stream to SW; still there at 231</t>
  </si>
  <si>
    <t>Outflow stream to S; still there at 213</t>
  </si>
  <si>
    <t>Outflow stream to NW; still there at 216</t>
  </si>
  <si>
    <t>Outflow stream to NW; still there at 221</t>
  </si>
  <si>
    <t>Outflow stream to S; still there at 210</t>
  </si>
  <si>
    <t>Outflow stream to W; still there at 220</t>
  </si>
  <si>
    <t>frozen with no outflow stream</t>
  </si>
  <si>
    <t>Frozen by 231 with no outflow stream visible</t>
  </si>
  <si>
    <t>Outflow stream to W; still there at 231</t>
  </si>
  <si>
    <t>Frozen by 233 with no outflow stream visible</t>
  </si>
  <si>
    <t>Outflow streams to NW; still flowing at 231</t>
  </si>
  <si>
    <t>Outflow stream to N; still flowing at 218</t>
  </si>
  <si>
    <t>Outflow stream to NW; still flowing at 231; Frozen by 240</t>
  </si>
  <si>
    <t>Outflow stream to W; still flowing at 225; Frozen by 231</t>
  </si>
  <si>
    <t>Outflow streams to S; still flowing at 218</t>
  </si>
  <si>
    <t>Outflow streams to S</t>
  </si>
  <si>
    <t>Lake segment cut off from rest of lake in early season</t>
  </si>
  <si>
    <t>slush zone</t>
  </si>
  <si>
    <t>slush stream zone</t>
  </si>
  <si>
    <t>Slushy stream zone</t>
  </si>
  <si>
    <t>lake cut off</t>
  </si>
  <si>
    <t>Can't see entire lake; looks to be an overspill to the NW</t>
  </si>
  <si>
    <t>Outflow stream to NW; still flowing at 221</t>
  </si>
  <si>
    <t>Outflow stream to SW; still flowing at 215</t>
  </si>
  <si>
    <t>Outflow stream to SW; still flowing at 218</t>
  </si>
  <si>
    <t>Outflow stream to NW; still flowing at 231; Frozen by 233</t>
  </si>
  <si>
    <t>Outflow stream to W; still flowing at 220</t>
  </si>
  <si>
    <t>Outflow stream to W; still flowing at 231</t>
  </si>
  <si>
    <t>Can't see entire lake; looks to be one with no outflow</t>
  </si>
  <si>
    <t>Outflow stream to NW; still flowing at 218</t>
  </si>
  <si>
    <t>Outflow stream to SW; still flowing at 220</t>
  </si>
  <si>
    <t>Outflow stream to SW; still flowing at 218; Frozen by 233</t>
  </si>
  <si>
    <t>Outflow stream to NW; still flowing at 218; Frozen by 231</t>
  </si>
  <si>
    <t>Outflow stream to SW; still flowing at 231; Frozen by 233</t>
  </si>
  <si>
    <t>Image Date Lake Max Full/Pre-drainage image</t>
  </si>
  <si>
    <t>Image Date End Drainage/Post-drainage image</t>
  </si>
  <si>
    <t>Outflow stream to SW; still flowing at 225; Frozen by 231</t>
  </si>
  <si>
    <t>Outflow stream to W; still flowing at 221</t>
  </si>
  <si>
    <t>Outflow stream to SW; still flowing at 221</t>
  </si>
  <si>
    <t>Frozen by 276 with no outflow stream visible</t>
  </si>
  <si>
    <t>Outflow stream to NW; still flowing at 220</t>
  </si>
  <si>
    <t>slush zone/stream</t>
  </si>
  <si>
    <t>Can't see entire lake; looks to be a freezing over</t>
  </si>
  <si>
    <t>Outflow stream to W and NW; still flowing at 220</t>
  </si>
  <si>
    <t>Outflow stream to W and NW; still flowing at 218</t>
  </si>
  <si>
    <t>slushy lake cut off</t>
  </si>
  <si>
    <t>slush lake zone</t>
  </si>
  <si>
    <t>Lake fed by slush zones; frozen over at 230</t>
  </si>
  <si>
    <t>Outflow stream to SW and NW; still flowing at 220</t>
  </si>
  <si>
    <t>Lake fed by slush zones; frozen over at 276</t>
  </si>
  <si>
    <t>Lake fed by slush zones; frozen over at 231</t>
  </si>
  <si>
    <t>connects with 241</t>
  </si>
  <si>
    <t>TOTALS</t>
  </si>
  <si>
    <t>Total</t>
  </si>
  <si>
    <t>Number of Events</t>
  </si>
  <si>
    <t>Frozen (with no exit)</t>
  </si>
  <si>
    <t>Overspill + Overspill/Frozen</t>
  </si>
  <si>
    <t>Connects with 341 just to the North?</t>
  </si>
  <si>
    <t>top half of 271</t>
  </si>
  <si>
    <t>Lake segment</t>
  </si>
  <si>
    <t>part of 261</t>
  </si>
  <si>
    <t>N/A</t>
  </si>
  <si>
    <t>moulin pit?</t>
  </si>
  <si>
    <t>Image Date: first day post start of drainage</t>
  </si>
  <si>
    <t>Comments</t>
  </si>
  <si>
    <t>image cutoff</t>
  </si>
  <si>
    <t>Image cutoff</t>
  </si>
  <si>
    <t>outflow stream to W</t>
  </si>
  <si>
    <t>Stream still at 208</t>
  </si>
  <si>
    <t>moulin at SW lake margin</t>
  </si>
  <si>
    <t>Streams still at 208</t>
  </si>
  <si>
    <t>moulin at W lake margin</t>
  </si>
  <si>
    <t>outflow stream to N or S</t>
  </si>
  <si>
    <t>outflow stream to NW</t>
  </si>
  <si>
    <t>Streams still at 218</t>
  </si>
  <si>
    <t>Streams still at 213</t>
  </si>
  <si>
    <t>Bare basin on 194</t>
  </si>
  <si>
    <t>HF scarps (2) striking 110, 130</t>
  </si>
  <si>
    <t>Can't see a scarp well; very small lake</t>
  </si>
  <si>
    <t>northern of the pair; tiny HF?</t>
  </si>
  <si>
    <t>southern of the pair; tiny HF 030?</t>
  </si>
  <si>
    <t>Could be within a crevasse field</t>
  </si>
  <si>
    <t>outflow stream to SW</t>
  </si>
  <si>
    <t>Streams still at 194</t>
  </si>
  <si>
    <t>overflow stream to Sw/NW (?)</t>
  </si>
  <si>
    <t>Freeze-up date</t>
  </si>
  <si>
    <t>next4</t>
  </si>
  <si>
    <t>HF 030 and moulin pit in lake!</t>
  </si>
  <si>
    <t>outflow stream to NE</t>
  </si>
  <si>
    <t>outflow streams to NW and SW</t>
  </si>
  <si>
    <t>Bare basin on 205</t>
  </si>
  <si>
    <t>crevasses</t>
  </si>
  <si>
    <t>Crevasses</t>
  </si>
  <si>
    <t>outflow stream to N</t>
  </si>
  <si>
    <t>Streams still at 199</t>
  </si>
  <si>
    <t>tiny HF 330 (?)</t>
  </si>
  <si>
    <t>lake drainer</t>
  </si>
  <si>
    <t>keep</t>
  </si>
  <si>
    <t>Still draining at 208</t>
  </si>
  <si>
    <t>Streams still at 210</t>
  </si>
  <si>
    <t>moulins w/snow plugs</t>
  </si>
  <si>
    <t>Double moulins with snow plugs</t>
  </si>
  <si>
    <t>outflow stream to N; moulin to SW</t>
  </si>
  <si>
    <t>HF 010</t>
  </si>
  <si>
    <t>Moulins along scarp</t>
  </si>
  <si>
    <t>Streams still at 220</t>
  </si>
  <si>
    <t>HF 010 in Eastern lobe</t>
  </si>
  <si>
    <t>HF in eastern lobe truncates inflow stream</t>
  </si>
  <si>
    <t>tiny HF 010 (?)</t>
  </si>
  <si>
    <t>Streams still at 219</t>
  </si>
  <si>
    <t>Moulin at W margin</t>
  </si>
  <si>
    <t>freezing lake</t>
  </si>
  <si>
    <t>Frozen no exit</t>
  </si>
  <si>
    <t>freezing overspill</t>
  </si>
  <si>
    <t>Streams still at 226</t>
  </si>
  <si>
    <t>slush puddle</t>
  </si>
  <si>
    <t>overspill --&gt; moulin?</t>
  </si>
  <si>
    <t>Overspill to W then a moulin opens between 190 and 193</t>
  </si>
  <si>
    <t>outflow stream to the S</t>
  </si>
  <si>
    <t>HF at 080</t>
  </si>
  <si>
    <t>HF 080</t>
  </si>
  <si>
    <t>dry basin at 218</t>
  </si>
  <si>
    <t>Streams still at 230</t>
  </si>
  <si>
    <t>tiny HF at 160</t>
  </si>
  <si>
    <t xml:space="preserve">Moulin into HF 100 </t>
  </si>
  <si>
    <t>dry basin at 208</t>
  </si>
  <si>
    <t>lake 1B</t>
  </si>
  <si>
    <t>HF 030 110</t>
  </si>
  <si>
    <t>L1B</t>
  </si>
  <si>
    <t>HF 110 and 045</t>
  </si>
  <si>
    <t>lake 1A</t>
  </si>
  <si>
    <t>HF 045 080</t>
  </si>
  <si>
    <t>HF 090, 045, 120</t>
  </si>
  <si>
    <t>lake 1D</t>
  </si>
  <si>
    <t>L1A</t>
  </si>
  <si>
    <t>L1D; Streams still at 218</t>
  </si>
  <si>
    <t>Image Date: first image after start of drainage</t>
  </si>
  <si>
    <t>Lake South</t>
  </si>
  <si>
    <t>South Lake</t>
  </si>
  <si>
    <t>HF 110; tiny</t>
  </si>
  <si>
    <t>moulin at NW lake margin</t>
  </si>
  <si>
    <t>Streams still at 216</t>
  </si>
  <si>
    <t>lake 2B</t>
  </si>
  <si>
    <t>HF 020 in two arm</t>
  </si>
  <si>
    <t>L2B</t>
  </si>
  <si>
    <t>frozen no exit!</t>
  </si>
  <si>
    <t>Moulin drains a portion 236 to 253?</t>
  </si>
  <si>
    <t>HF 120 in two arms</t>
  </si>
  <si>
    <t>L2A</t>
  </si>
  <si>
    <t>lake 2C</t>
  </si>
  <si>
    <t>L2C</t>
  </si>
  <si>
    <t>HF 145</t>
  </si>
  <si>
    <t>moulins at SW and W margins</t>
  </si>
  <si>
    <t xml:space="preserve">HF 045 </t>
  </si>
  <si>
    <t>puddles part of lake 179</t>
  </si>
  <si>
    <t>HF 020</t>
  </si>
  <si>
    <t>lake 3A snippet</t>
  </si>
  <si>
    <t>lake 3C</t>
  </si>
  <si>
    <t>HF 120, 090</t>
  </si>
  <si>
    <t>L3C</t>
  </si>
  <si>
    <t>Slush</t>
  </si>
  <si>
    <t>Stream</t>
  </si>
  <si>
    <t>lake HF</t>
  </si>
  <si>
    <t>portion of lake w/HF 045</t>
  </si>
  <si>
    <t>Percentage in images</t>
  </si>
  <si>
    <t>Streams still at 205</t>
  </si>
  <si>
    <t>Streams still at 224</t>
  </si>
  <si>
    <t>HF, moulin central pit</t>
  </si>
  <si>
    <t>Moulin at end of stream</t>
  </si>
  <si>
    <t xml:space="preserve">w/232 233 234 </t>
  </si>
  <si>
    <t>L3B</t>
  </si>
  <si>
    <t>lake snippet, w/204</t>
  </si>
  <si>
    <t>lake snippet</t>
  </si>
  <si>
    <t>lake snippet, w/215</t>
  </si>
  <si>
    <t>lake L3B</t>
  </si>
  <si>
    <t>lake L3A</t>
  </si>
  <si>
    <t>w/248</t>
  </si>
  <si>
    <t>w/270</t>
  </si>
  <si>
    <t>moulin for both arms</t>
  </si>
  <si>
    <t>HF 350</t>
  </si>
  <si>
    <t>HF southern arm, or just a moulin?</t>
  </si>
  <si>
    <t>Just a moulin in the southern arn?</t>
  </si>
  <si>
    <t>HF 095</t>
  </si>
  <si>
    <t>HF 040</t>
  </si>
  <si>
    <t>high elev moulin</t>
  </si>
  <si>
    <t>HF under ice lid?</t>
  </si>
  <si>
    <t>lake snippet of ID 310</t>
  </si>
  <si>
    <t>Percentage w/out slush+stream</t>
  </si>
  <si>
    <t>HF 090</t>
  </si>
  <si>
    <t>HF 002</t>
  </si>
  <si>
    <t>HF 060</t>
  </si>
  <si>
    <t>HF 100</t>
  </si>
  <si>
    <t>HF obscured by ice lid</t>
  </si>
  <si>
    <t>lake 3A snippet (id 208)</t>
  </si>
  <si>
    <t>lake snippet, w/223</t>
  </si>
  <si>
    <t>HF 025</t>
  </si>
  <si>
    <t>w/232 233 234, outflow streams to NW and SW</t>
  </si>
  <si>
    <t>lake snippet, w/239</t>
  </si>
  <si>
    <t>lake snippet, w/246</t>
  </si>
  <si>
    <t>overspill/frozen snippet</t>
  </si>
  <si>
    <t>lake snippet, w/275</t>
  </si>
  <si>
    <t>snippet, w/280 283 287 276</t>
  </si>
  <si>
    <t>frozen no exit(?), w/280 283 287 276</t>
  </si>
  <si>
    <t>HF 015</t>
  </si>
  <si>
    <t>southern lake of the pair (other is id 299), moulins at W lake overspill edge</t>
  </si>
  <si>
    <t>overspill/inconclusive</t>
  </si>
  <si>
    <t>Overspill/inconclusive</t>
  </si>
  <si>
    <t>Check the western size on 2023/198</t>
  </si>
  <si>
    <t>lake snippet, w/332</t>
  </si>
  <si>
    <t>lake snippet, w/338</t>
  </si>
  <si>
    <t>lake snippet, w/351</t>
  </si>
  <si>
    <t>Image Date Lake first has Water</t>
  </si>
  <si>
    <t>slush river</t>
  </si>
  <si>
    <t>frozen lake segment</t>
  </si>
  <si>
    <t>Good example of big lake draining quickly via moulin; Outflow stream to SW enters a moulin near max former lake margin</t>
  </si>
  <si>
    <t>lake 1C</t>
  </si>
  <si>
    <t>Lake segment cut off from the rest of the lake</t>
  </si>
  <si>
    <t>MHIH</t>
  </si>
  <si>
    <t>Inflow stream to S; still flowing at 251; Frozen by 276</t>
  </si>
  <si>
    <t>Inflow stream to SW; still flowing at 231; Frozen by 251</t>
  </si>
  <si>
    <t>L2B; HFs in both limbs striking 320 to 30; streams truncated</t>
  </si>
  <si>
    <t>outflow stream to NW, then potential HF drainage visually obscured beneath lake ice</t>
  </si>
  <si>
    <t>Could almost call this a crevasse field</t>
  </si>
  <si>
    <t>moulin at sw corner of ice lid</t>
  </si>
  <si>
    <t>L3A -- HF under ice lid?</t>
  </si>
  <si>
    <t>MHIH lake (ID = 150)</t>
  </si>
  <si>
    <t>MHIH lake 's up-catchment neighbor (ID = 152)</t>
  </si>
  <si>
    <t>lake MHIH</t>
  </si>
  <si>
    <t>HF under ice lid (SAR)</t>
  </si>
  <si>
    <t>SAR image</t>
  </si>
  <si>
    <t>Update drainage date with S1 image?</t>
  </si>
  <si>
    <t>No</t>
  </si>
  <si>
    <t>Yes!</t>
  </si>
  <si>
    <t>No, but drainage b4 HF.</t>
  </si>
  <si>
    <t>Moulin at S extent of lake; bright linear E-W features are there prior to drainage -- HF planes reactivated?</t>
  </si>
  <si>
    <t>MODIS 194 present</t>
  </si>
  <si>
    <t>MODIS 199 drained</t>
  </si>
  <si>
    <t>Just a crevasse?</t>
  </si>
  <si>
    <t>moulin forms over buried crevasse field at SE edge</t>
  </si>
  <si>
    <t>Needed all images to discern overspill</t>
  </si>
  <si>
    <t>Needed all images to discern moulin</t>
  </si>
  <si>
    <t>Needed all images to discern freeze over</t>
  </si>
  <si>
    <t>Needed all images to discern frozen over</t>
  </si>
  <si>
    <t>Flows into 267</t>
  </si>
  <si>
    <t>Needed all images to discern frozen</t>
  </si>
  <si>
    <t>Drainage Mechanism</t>
  </si>
  <si>
    <t>Drainage Mechanism [numeric] % 1 = HF; 2 = moulin; 3 = overspill; 4 = crevasses; 5 = frozen; 6 = slush; 7 = stream; 9 = NaN</t>
  </si>
  <si>
    <t>HF under ice lid clear</t>
  </si>
  <si>
    <t>Comments made during image analysis</t>
  </si>
  <si>
    <t>Basin Latitude</t>
  </si>
  <si>
    <t>Basin 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</si>
</sst>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1" tint="4.9989318521683403E-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7030A0"/>
      <name val="Times New Roman"/>
      <family val="1"/>
    </font>
    <font>
      <sz val="12"/>
      <color rgb="FF000000"/>
      <name val="Times New Roman"/>
      <family val="1"/>
    </font>
    <font>
      <sz val="12"/>
      <color rgb="FF305496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 Bold"/>
    </font>
    <font>
      <sz val="12"/>
      <color theme="1"/>
      <name val="Times New Roman Bold"/>
    </font>
    <font>
      <sz val="11"/>
      <color theme="1"/>
      <name val="Times New Roman Bold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BDD7EE"/>
        <bgColor rgb="FF000000"/>
      </patternFill>
    </fill>
    <fill>
      <patternFill patternType="solid">
        <fgColor rgb="FFDD85FF"/>
        <bgColor rgb="FF000000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9C0006"/>
      </top>
      <bottom style="thin">
        <color rgb="FF9C0006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5" borderId="0" applyNumberFormat="0" applyBorder="0" applyAlignment="0" applyProtection="0"/>
  </cellStyleXfs>
  <cellXfs count="99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1" xfId="0" applyBorder="1"/>
    <xf numFmtId="0" fontId="0" fillId="0" borderId="21" xfId="0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21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5" borderId="2" xfId="2" applyFont="1" applyBorder="1" applyAlignment="1">
      <alignment horizontal="center"/>
    </xf>
    <xf numFmtId="0" fontId="3" fillId="0" borderId="4" xfId="0" applyFont="1" applyBorder="1" applyAlignment="1">
      <alignment vertical="top"/>
    </xf>
    <xf numFmtId="0" fontId="3" fillId="2" borderId="21" xfId="0" applyFont="1" applyFill="1" applyBorder="1" applyAlignment="1">
      <alignment horizontal="center"/>
    </xf>
    <xf numFmtId="0" fontId="3" fillId="0" borderId="4" xfId="0" applyFont="1" applyBorder="1"/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22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5" fillId="0" borderId="30" xfId="0" applyFont="1" applyBorder="1"/>
    <xf numFmtId="0" fontId="4" fillId="0" borderId="0" xfId="0" applyFont="1"/>
    <xf numFmtId="0" fontId="4" fillId="0" borderId="2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6" xfId="0" applyFont="1" applyBorder="1" applyAlignment="1">
      <alignment wrapText="1"/>
    </xf>
    <xf numFmtId="0" fontId="4" fillId="0" borderId="24" xfId="0" applyFont="1" applyBorder="1"/>
    <xf numFmtId="0" fontId="4" fillId="0" borderId="9" xfId="0" applyFont="1" applyBorder="1" applyAlignment="1">
      <alignment horizontal="center" wrapText="1"/>
    </xf>
    <xf numFmtId="0" fontId="4" fillId="0" borderId="16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25" xfId="0" applyFont="1" applyBorder="1" applyAlignment="1">
      <alignment horizontal="center" wrapText="1"/>
    </xf>
    <xf numFmtId="0" fontId="9" fillId="0" borderId="11" xfId="0" applyFont="1" applyBorder="1" applyAlignment="1">
      <alignment horizontal="center" wrapText="1"/>
    </xf>
    <xf numFmtId="9" fontId="4" fillId="0" borderId="0" xfId="0" applyNumberFormat="1" applyFont="1"/>
    <xf numFmtId="0" fontId="5" fillId="0" borderId="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4" fontId="4" fillId="0" borderId="26" xfId="1" applyNumberFormat="1" applyFont="1" applyBorder="1"/>
    <xf numFmtId="164" fontId="4" fillId="0" borderId="13" xfId="1" applyNumberFormat="1" applyFont="1" applyBorder="1"/>
    <xf numFmtId="10" fontId="7" fillId="0" borderId="0" xfId="0" applyNumberFormat="1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right"/>
    </xf>
    <xf numFmtId="0" fontId="4" fillId="0" borderId="26" xfId="0" applyFont="1" applyBorder="1" applyAlignment="1">
      <alignment horizontal="right"/>
    </xf>
    <xf numFmtId="0" fontId="4" fillId="0" borderId="1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27" xfId="0" applyNumberFormat="1" applyFont="1" applyBorder="1"/>
    <xf numFmtId="164" fontId="4" fillId="0" borderId="15" xfId="0" applyNumberFormat="1" applyFont="1" applyBorder="1"/>
    <xf numFmtId="164" fontId="4" fillId="0" borderId="0" xfId="0" applyNumberFormat="1" applyFont="1"/>
    <xf numFmtId="0" fontId="10" fillId="0" borderId="23" xfId="0" applyFont="1" applyBorder="1" applyAlignment="1">
      <alignment horizontal="center" wrapText="1"/>
    </xf>
    <xf numFmtId="0" fontId="11" fillId="0" borderId="23" xfId="0" applyFont="1" applyBorder="1"/>
    <xf numFmtId="0" fontId="10" fillId="0" borderId="31" xfId="0" applyFont="1" applyBorder="1" applyAlignment="1">
      <alignment horizontal="center"/>
    </xf>
    <xf numFmtId="0" fontId="10" fillId="0" borderId="23" xfId="0" applyFont="1" applyBorder="1"/>
    <xf numFmtId="0" fontId="10" fillId="0" borderId="23" xfId="0" applyFont="1" applyBorder="1" applyAlignment="1">
      <alignment horizontal="center"/>
    </xf>
    <xf numFmtId="0" fontId="10" fillId="0" borderId="29" xfId="0" applyFont="1" applyBorder="1" applyAlignment="1">
      <alignment horizontal="left" wrapText="1"/>
    </xf>
    <xf numFmtId="0" fontId="10" fillId="0" borderId="14" xfId="0" applyFont="1" applyBorder="1" applyAlignment="1">
      <alignment horizontal="left"/>
    </xf>
    <xf numFmtId="0" fontId="4" fillId="0" borderId="3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7" fillId="0" borderId="2" xfId="0" applyFont="1" applyBorder="1"/>
    <xf numFmtId="0" fontId="4" fillId="0" borderId="32" xfId="0" applyFont="1" applyBorder="1" applyAlignment="1">
      <alignment horizontal="center" wrapText="1"/>
    </xf>
    <xf numFmtId="0" fontId="4" fillId="0" borderId="21" xfId="0" applyFont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0" fontId="4" fillId="0" borderId="21" xfId="0" applyFont="1" applyBorder="1" applyAlignment="1">
      <alignment horizontal="center" wrapText="1"/>
    </xf>
    <xf numFmtId="0" fontId="6" fillId="4" borderId="21" xfId="0" applyFont="1" applyFill="1" applyBorder="1" applyAlignment="1">
      <alignment horizontal="center"/>
    </xf>
    <xf numFmtId="0" fontId="4" fillId="0" borderId="28" xfId="0" applyFont="1" applyBorder="1" applyAlignment="1">
      <alignment horizontal="center" wrapText="1"/>
    </xf>
    <xf numFmtId="0" fontId="4" fillId="0" borderId="29" xfId="0" applyFont="1" applyBorder="1" applyAlignment="1">
      <alignment horizontal="center"/>
    </xf>
    <xf numFmtId="0" fontId="9" fillId="0" borderId="14" xfId="0" applyFont="1" applyBorder="1" applyAlignment="1">
      <alignment wrapText="1"/>
    </xf>
    <xf numFmtId="165" fontId="10" fillId="0" borderId="23" xfId="0" applyNumberFormat="1" applyFont="1" applyBorder="1" applyAlignment="1">
      <alignment horizontal="center" wrapText="1"/>
    </xf>
    <xf numFmtId="165" fontId="4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165" fontId="9" fillId="0" borderId="0" xfId="0" applyNumberFormat="1" applyFont="1" applyBorder="1" applyAlignment="1">
      <alignment horizontal="center" wrapText="1"/>
    </xf>
    <xf numFmtId="165" fontId="4" fillId="0" borderId="0" xfId="1" applyNumberFormat="1" applyFont="1" applyBorder="1"/>
    <xf numFmtId="165" fontId="4" fillId="0" borderId="0" xfId="0" applyNumberFormat="1" applyFont="1" applyBorder="1" applyAlignment="1">
      <alignment horizontal="right"/>
    </xf>
    <xf numFmtId="165" fontId="4" fillId="0" borderId="0" xfId="0" applyNumberFormat="1" applyFont="1" applyBorder="1"/>
    <xf numFmtId="165" fontId="7" fillId="0" borderId="0" xfId="0" applyNumberFormat="1" applyFont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10" fillId="0" borderId="22" xfId="0" applyFont="1" applyBorder="1" applyAlignment="1">
      <alignment horizontal="left" wrapText="1"/>
    </xf>
    <xf numFmtId="0" fontId="12" fillId="6" borderId="3" xfId="0" applyFont="1" applyFill="1" applyBorder="1" applyAlignment="1">
      <alignment wrapText="1"/>
    </xf>
    <xf numFmtId="165" fontId="10" fillId="0" borderId="1" xfId="0" applyNumberFormat="1" applyFont="1" applyBorder="1" applyAlignment="1">
      <alignment horizontal="center" wrapText="1"/>
    </xf>
  </cellXfs>
  <cellStyles count="3">
    <cellStyle name="Good" xfId="2" builtinId="26"/>
    <cellStyle name="Normal" xfId="0" builtinId="0"/>
    <cellStyle name="Per cent" xfId="1" builtinId="5"/>
  </cellStyles>
  <dxfs count="12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theme="4" tint="-0.24994659260841701"/>
      </font>
      <fill>
        <patternFill patternType="none">
          <bgColor auto="1"/>
        </patternFill>
      </fill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theme="4" tint="-0.24994659260841701"/>
      </font>
      <fill>
        <patternFill patternType="none">
          <bgColor auto="1"/>
        </patternFill>
      </fill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theme="4" tint="-0.24994659260841701"/>
      </font>
      <fill>
        <patternFill patternType="none">
          <bgColor auto="1"/>
        </patternFill>
      </fill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theme="4" tint="-0.24994659260841701"/>
      </font>
      <fill>
        <patternFill patternType="none">
          <bgColor auto="1"/>
        </patternFill>
      </fill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theme="4" tint="-0.24994659260841701"/>
      </font>
      <fill>
        <patternFill patternType="none">
          <bgColor auto="1"/>
        </patternFill>
      </fill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theme="4" tint="-0.24994659260841701"/>
      </font>
      <fill>
        <patternFill patternType="none">
          <bgColor auto="1"/>
        </patternFill>
      </fill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theme="4" tint="-0.24994659260841701"/>
      </font>
      <fill>
        <patternFill patternType="none">
          <bgColor auto="1"/>
        </patternFill>
      </fill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theme="4" tint="-0.24994659260841701"/>
      </font>
      <fill>
        <patternFill patternType="none">
          <bgColor auto="1"/>
        </patternFill>
      </fill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C0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theme="4" tint="-0.24994659260841701"/>
      </font>
      <fill>
        <patternFill patternType="none">
          <bgColor auto="1"/>
        </patternFill>
      </fill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theme="4" tint="-0.24994659260841701"/>
      </font>
      <fill>
        <patternFill patternType="none">
          <bgColor auto="1"/>
        </patternFill>
      </fill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7030A0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7030A0"/>
      </font>
      <fill>
        <patternFill>
          <bgColor rgb="FFDD85FF"/>
        </patternFill>
      </fill>
    </dxf>
    <dxf>
      <font>
        <color rgb="FF7030A0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C00000"/>
      </font>
      <border>
        <vertical/>
        <horizontal/>
      </border>
    </dxf>
    <dxf>
      <font>
        <color rgb="FF7030A0"/>
      </font>
      <fill>
        <patternFill>
          <bgColor rgb="FFDD85FF"/>
        </patternFill>
      </fill>
    </dxf>
    <dxf>
      <font>
        <color rgb="FF7030A0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theme="4" tint="-0.24994659260841701"/>
      </font>
      <fill>
        <patternFill patternType="none">
          <bgColor auto="1"/>
        </patternFill>
      </fill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7030A0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rgb="FFDD85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7030A0"/>
      </font>
      <fill>
        <patternFill>
          <bgColor rgb="FFDD85FF"/>
        </patternFill>
      </fill>
    </dxf>
    <dxf>
      <font>
        <color theme="4" tint="-0.24994659260841701"/>
      </font>
      <fill>
        <patternFill patternType="none">
          <bgColor auto="1"/>
        </patternFill>
      </fill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rgb="FF7030A0"/>
      </font>
      <fill>
        <patternFill>
          <bgColor rgb="FFDD85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rgb="FF7030A0"/>
      </font>
      <fill>
        <patternFill>
          <bgColor rgb="FFDD85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rgb="FF7030A0"/>
      </font>
      <fill>
        <patternFill>
          <bgColor rgb="FFDD85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rgb="FF7030A0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theme="4" tint="-0.24994659260841701"/>
      </font>
      <fill>
        <patternFill patternType="none">
          <bgColor auto="1"/>
        </patternFill>
      </fill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theme="4" tint="-0.24994659260841701"/>
      </font>
      <fill>
        <patternFill patternType="none">
          <bgColor auto="1"/>
        </patternFill>
      </fill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rgb="FF7030A0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7030A0"/>
      </font>
      <fill>
        <patternFill>
          <bgColor rgb="FFDD85FF"/>
        </patternFill>
      </fill>
    </dxf>
    <dxf>
      <font>
        <color rgb="FF7030A0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7030A0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7030A0"/>
      </font>
      <fill>
        <patternFill>
          <bgColor rgb="FFDD85FF"/>
        </patternFill>
      </fill>
    </dxf>
    <dxf>
      <font>
        <color rgb="FF7030A0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7030A0"/>
      </font>
      <fill>
        <patternFill>
          <bgColor rgb="FFDD85FF"/>
        </patternFill>
      </fill>
    </dxf>
    <dxf>
      <font>
        <color rgb="FF7030A0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7030A0"/>
      </font>
      <fill>
        <patternFill>
          <bgColor rgb="FFDD85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7030A0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rgb="FF7030A0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C0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7030A0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rgb="FF7030A0"/>
      </font>
      <fill>
        <patternFill>
          <bgColor rgb="FFDD85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7030A0"/>
      </font>
      <fill>
        <patternFill>
          <bgColor rgb="FFDD85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7030A0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7030A0"/>
      </font>
      <fill>
        <patternFill>
          <bgColor rgb="FFDD85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rgb="FF7030A0"/>
      </font>
      <fill>
        <patternFill>
          <bgColor rgb="FFDD85FF"/>
        </patternFill>
      </fill>
    </dxf>
    <dxf>
      <font>
        <color rgb="FF7030A0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7030A0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rgb="FF7030A0"/>
      </font>
      <fill>
        <patternFill>
          <bgColor rgb="FFDD85FF"/>
        </patternFill>
      </fill>
    </dxf>
    <dxf>
      <font>
        <color rgb="FF7030A0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theme="4" tint="-0.24994659260841701"/>
      </font>
      <fill>
        <patternFill patternType="none">
          <bgColor auto="1"/>
        </patternFill>
      </fill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rgb="FF7030A0"/>
      </font>
      <fill>
        <patternFill>
          <bgColor rgb="FFDD85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theme="4" tint="-0.24994659260841701"/>
      </font>
      <fill>
        <patternFill patternType="none">
          <bgColor auto="1"/>
        </patternFill>
      </fill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theme="4" tint="-0.24994659260841701"/>
      </font>
      <fill>
        <patternFill patternType="none">
          <bgColor auto="1"/>
        </patternFill>
      </fill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rgb="FF7030A0"/>
      </font>
      <fill>
        <patternFill>
          <bgColor rgb="FFDD85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theme="4" tint="-0.24994659260841701"/>
      </font>
      <fill>
        <patternFill patternType="none">
          <bgColor auto="1"/>
        </patternFill>
      </fill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theme="4" tint="-0.24994659260841701"/>
      </font>
      <fill>
        <patternFill patternType="none">
          <bgColor auto="1"/>
        </patternFill>
      </fill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theme="4" tint="-0.24994659260841701"/>
      </font>
      <fill>
        <patternFill patternType="none">
          <bgColor auto="1"/>
        </patternFill>
      </fill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theme="4" tint="-0.24994659260841701"/>
      </font>
      <fill>
        <patternFill patternType="none">
          <bgColor auto="1"/>
        </patternFill>
      </fill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theme="4" tint="-0.24994659260841701"/>
      </font>
      <fill>
        <patternFill patternType="none">
          <bgColor auto="1"/>
        </patternFill>
      </fill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theme="4" tint="-0.24994659260841701"/>
      </font>
      <fill>
        <patternFill patternType="none">
          <bgColor auto="1"/>
        </patternFill>
      </fill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4" tint="-0.24994659260841701"/>
      </font>
      <fill>
        <patternFill patternType="none">
          <bgColor auto="1"/>
        </patternFill>
      </fill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4" tint="-0.24994659260841701"/>
      </font>
      <fill>
        <patternFill patternType="none">
          <bgColor auto="1"/>
        </patternFill>
      </fill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theme="4" tint="-0.24994659260841701"/>
      </font>
      <fill>
        <patternFill patternType="none">
          <bgColor auto="1"/>
        </patternFill>
      </fill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rgb="FF7030A0"/>
      </font>
      <fill>
        <patternFill>
          <bgColor rgb="FFDD85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rgb="FF7030A0"/>
      </font>
      <fill>
        <patternFill>
          <bgColor rgb="FFDD85FF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rgb="FF7030A0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 patternType="solid">
          <fgColor theme="8" tint="0.79995117038483843"/>
          <bgColor theme="8" tint="0.79998168889431442"/>
        </patternFill>
      </fill>
    </dxf>
    <dxf>
      <font>
        <color theme="7" tint="-0.499984740745262"/>
      </font>
      <fill>
        <patternFill>
          <fgColor theme="7" tint="0.79998168889431442"/>
          <bgColor theme="7" tint="0.79998168889431442"/>
        </patternFill>
      </fill>
    </dxf>
    <dxf>
      <font>
        <color theme="6" tint="-0.499984740745262"/>
      </font>
      <fill>
        <patternFill>
          <bgColor theme="6" tint="0.7999816888943144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7030A0"/>
      </font>
      <fill>
        <patternFill>
          <bgColor rgb="FFDD85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theme="4" tint="-0.24994659260841701"/>
      </font>
      <fill>
        <patternFill patternType="none">
          <bgColor auto="1"/>
        </patternFill>
      </fill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7030A0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4" tint="-0.24994659260841701"/>
      </font>
      <fill>
        <patternFill patternType="none">
          <bgColor auto="1"/>
        </patternFill>
      </fill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DD85FF"/>
        </patternFill>
      </fill>
    </dxf>
    <dxf>
      <font>
        <color theme="1" tint="4.9989318521683403E-2"/>
      </font>
      <fill>
        <patternFill>
          <bgColor theme="0" tint="-0.499984740745262"/>
        </patternFill>
      </fill>
    </dxf>
    <dxf>
      <font>
        <color rgb="FFC00000"/>
      </font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 patternType="solid">
          <fgColor theme="8" tint="0.79995117038483843"/>
          <bgColor theme="8" tint="0.79998168889431442"/>
        </patternFill>
      </fill>
    </dxf>
    <dxf>
      <font>
        <color theme="7" tint="-0.499984740745262"/>
      </font>
      <fill>
        <patternFill>
          <fgColor theme="7" tint="0.79998168889431442"/>
          <bgColor theme="7" tint="0.79998168889431442"/>
        </patternFill>
      </fill>
    </dxf>
    <dxf>
      <font>
        <color theme="6" tint="-0.499984740745262"/>
      </font>
      <fill>
        <patternFill>
          <bgColor theme="6" tint="0.7999816888943144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7030A0"/>
      </font>
      <fill>
        <patternFill>
          <bgColor rgb="FFDD85FF"/>
        </patternFill>
      </fill>
    </dxf>
  </dxfs>
  <tableStyles count="0" defaultTableStyle="TableStyleMedium2" defaultPivotStyle="PivotStyleLight16"/>
  <colors>
    <mruColors>
      <color rgb="FF0D0D0D"/>
      <color rgb="FF0053FF"/>
      <color rgb="FFDD8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00C4D-945F-2445-9204-BE56F5A26310}">
  <dimension ref="A1:O355"/>
  <sheetViews>
    <sheetView tabSelected="1" zoomScale="110" zoomScaleNormal="110" workbookViewId="0">
      <pane ySplit="1" topLeftCell="A321" activePane="bottomLeft" state="frozen"/>
      <selection pane="bottomLeft" activeCell="M1" sqref="M1:N1"/>
    </sheetView>
  </sheetViews>
  <sheetFormatPr baseColWidth="10" defaultRowHeight="16"/>
  <cols>
    <col min="1" max="1" width="9.33203125" style="2" bestFit="1" customWidth="1"/>
    <col min="2" max="2" width="18.6640625" style="1" bestFit="1" customWidth="1"/>
    <col min="3" max="3" width="35.1640625" bestFit="1" customWidth="1"/>
    <col min="4" max="4" width="12.83203125" customWidth="1"/>
    <col min="5" max="5" width="16.1640625" style="1" customWidth="1"/>
    <col min="6" max="6" width="15.33203125" style="1" customWidth="1"/>
    <col min="7" max="7" width="17.1640625" style="1" customWidth="1"/>
    <col min="8" max="8" width="10.5" style="1" customWidth="1"/>
    <col min="9" max="9" width="15.83203125" style="1" bestFit="1" customWidth="1"/>
    <col min="10" max="10" width="24.6640625" style="5" bestFit="1" customWidth="1"/>
    <col min="11" max="11" width="19" style="3" customWidth="1"/>
    <col min="12" max="12" width="20.83203125" style="22" bestFit="1" customWidth="1"/>
    <col min="13" max="13" width="13.83203125" style="87" bestFit="1" customWidth="1"/>
    <col min="14" max="14" width="15.33203125" style="87" bestFit="1" customWidth="1"/>
    <col min="15" max="15" width="131.1640625" style="3" bestFit="1" customWidth="1"/>
  </cols>
  <sheetData>
    <row r="1" spans="1:15" s="65" customFormat="1" ht="107" thickBot="1">
      <c r="A1" s="66" t="s">
        <v>0</v>
      </c>
      <c r="B1" s="64" t="s">
        <v>1</v>
      </c>
      <c r="C1" s="67" t="s">
        <v>2</v>
      </c>
      <c r="D1" s="64" t="s">
        <v>383</v>
      </c>
      <c r="E1" s="64" t="s">
        <v>206</v>
      </c>
      <c r="F1" s="64" t="s">
        <v>235</v>
      </c>
      <c r="G1" s="64" t="s">
        <v>207</v>
      </c>
      <c r="H1" s="64" t="s">
        <v>257</v>
      </c>
      <c r="I1" s="68" t="s">
        <v>3</v>
      </c>
      <c r="J1" s="69" t="s">
        <v>417</v>
      </c>
      <c r="K1" s="85" t="s">
        <v>418</v>
      </c>
      <c r="L1" s="64" t="s">
        <v>402</v>
      </c>
      <c r="M1" s="86" t="s">
        <v>421</v>
      </c>
      <c r="N1" s="86" t="s">
        <v>422</v>
      </c>
      <c r="O1" s="70" t="s">
        <v>420</v>
      </c>
    </row>
    <row r="2" spans="1:15">
      <c r="A2" s="6">
        <v>1</v>
      </c>
      <c r="B2" s="7" t="s">
        <v>4</v>
      </c>
      <c r="C2" s="8" t="s">
        <v>7</v>
      </c>
      <c r="D2" s="7" t="s">
        <v>8</v>
      </c>
      <c r="E2" s="7">
        <v>179</v>
      </c>
      <c r="F2" s="7" t="s">
        <v>8</v>
      </c>
      <c r="G2" s="7">
        <v>189</v>
      </c>
      <c r="H2" s="7" t="s">
        <v>8</v>
      </c>
      <c r="I2" s="7" t="s">
        <v>6</v>
      </c>
      <c r="J2" s="11" t="s">
        <v>8</v>
      </c>
      <c r="K2" s="9">
        <v>9</v>
      </c>
      <c r="L2" s="22" t="s">
        <v>403</v>
      </c>
      <c r="M2" s="87">
        <v>68.381259313498205</v>
      </c>
      <c r="N2" s="87">
        <v>-50.405276319572302</v>
      </c>
      <c r="O2" s="12" t="s">
        <v>5</v>
      </c>
    </row>
    <row r="3" spans="1:15">
      <c r="A3" s="6">
        <v>2</v>
      </c>
      <c r="B3" s="7" t="s">
        <v>4</v>
      </c>
      <c r="C3" s="8" t="s">
        <v>25</v>
      </c>
      <c r="D3" s="8">
        <v>158</v>
      </c>
      <c r="E3" s="7">
        <v>179</v>
      </c>
      <c r="F3" s="7">
        <v>182</v>
      </c>
      <c r="G3" s="7">
        <v>182</v>
      </c>
      <c r="H3" s="7">
        <v>274</v>
      </c>
      <c r="I3" s="7" t="s">
        <v>10</v>
      </c>
      <c r="J3" s="11" t="s">
        <v>13</v>
      </c>
      <c r="K3" s="9">
        <v>2</v>
      </c>
      <c r="L3" s="22" t="s">
        <v>404</v>
      </c>
      <c r="M3" s="87">
        <v>68.552624235747899</v>
      </c>
      <c r="N3" s="87">
        <v>-50.279298320715903</v>
      </c>
      <c r="O3" s="12" t="s">
        <v>16</v>
      </c>
    </row>
    <row r="4" spans="1:15">
      <c r="A4" s="6">
        <v>3</v>
      </c>
      <c r="B4" s="7" t="s">
        <v>4</v>
      </c>
      <c r="C4" s="8" t="s">
        <v>25</v>
      </c>
      <c r="D4" s="8">
        <v>166</v>
      </c>
      <c r="E4" s="7">
        <v>179</v>
      </c>
      <c r="F4" s="7">
        <v>182</v>
      </c>
      <c r="G4" s="7">
        <v>182</v>
      </c>
      <c r="H4" s="7">
        <v>274</v>
      </c>
      <c r="I4" s="7" t="s">
        <v>10</v>
      </c>
      <c r="J4" s="11" t="s">
        <v>13</v>
      </c>
      <c r="K4" s="9">
        <v>2</v>
      </c>
      <c r="L4" s="22" t="s">
        <v>404</v>
      </c>
      <c r="M4" s="87">
        <v>68.449461478053706</v>
      </c>
      <c r="N4" s="87">
        <v>-50.245487798750702</v>
      </c>
      <c r="O4" s="12" t="s">
        <v>17</v>
      </c>
    </row>
    <row r="5" spans="1:15">
      <c r="A5" s="6">
        <v>4</v>
      </c>
      <c r="B5" s="7" t="s">
        <v>4</v>
      </c>
      <c r="C5" s="8" t="s">
        <v>11</v>
      </c>
      <c r="D5" s="8">
        <v>166</v>
      </c>
      <c r="E5" s="7">
        <v>179</v>
      </c>
      <c r="F5" s="7">
        <v>186</v>
      </c>
      <c r="G5" s="7">
        <v>186</v>
      </c>
      <c r="H5" s="7">
        <v>274</v>
      </c>
      <c r="I5" s="7" t="s">
        <v>10</v>
      </c>
      <c r="J5" s="11" t="s">
        <v>9</v>
      </c>
      <c r="K5" s="9">
        <v>3</v>
      </c>
      <c r="L5" s="22" t="s">
        <v>403</v>
      </c>
      <c r="M5" s="87">
        <v>68.336630588937894</v>
      </c>
      <c r="N5" s="87">
        <v>-50.236199373157802</v>
      </c>
      <c r="O5" s="12" t="s">
        <v>12</v>
      </c>
    </row>
    <row r="6" spans="1:15">
      <c r="A6" s="6">
        <v>5</v>
      </c>
      <c r="B6" s="7" t="s">
        <v>4</v>
      </c>
      <c r="C6" s="8" t="s">
        <v>11</v>
      </c>
      <c r="D6" s="8">
        <v>166</v>
      </c>
      <c r="E6" s="7">
        <v>178</v>
      </c>
      <c r="F6" s="7">
        <v>179</v>
      </c>
      <c r="G6" s="7">
        <v>186</v>
      </c>
      <c r="H6" s="7">
        <v>274</v>
      </c>
      <c r="I6" s="7" t="s">
        <v>10</v>
      </c>
      <c r="J6" s="11" t="s">
        <v>9</v>
      </c>
      <c r="K6" s="9">
        <v>3</v>
      </c>
      <c r="L6" s="22" t="s">
        <v>403</v>
      </c>
      <c r="M6" s="87">
        <v>68.410303495361504</v>
      </c>
      <c r="N6" s="87">
        <v>-50.215105816455498</v>
      </c>
      <c r="O6" s="12" t="s">
        <v>411</v>
      </c>
    </row>
    <row r="7" spans="1:15">
      <c r="A7" s="6">
        <v>6</v>
      </c>
      <c r="B7" s="7" t="s">
        <v>4</v>
      </c>
      <c r="C7" s="8" t="s">
        <v>25</v>
      </c>
      <c r="D7" s="8">
        <v>166</v>
      </c>
      <c r="E7" s="7">
        <v>186</v>
      </c>
      <c r="F7" s="7">
        <v>189</v>
      </c>
      <c r="G7" s="7">
        <v>191</v>
      </c>
      <c r="H7" s="7">
        <v>274</v>
      </c>
      <c r="I7" s="7" t="s">
        <v>10</v>
      </c>
      <c r="J7" s="11" t="s">
        <v>13</v>
      </c>
      <c r="K7" s="9">
        <v>2</v>
      </c>
      <c r="L7" s="22" t="s">
        <v>403</v>
      </c>
      <c r="M7" s="87">
        <v>68.459135834117205</v>
      </c>
      <c r="N7" s="87">
        <v>-50.163303083271501</v>
      </c>
      <c r="O7" s="12" t="s">
        <v>15</v>
      </c>
    </row>
    <row r="8" spans="1:15">
      <c r="A8" s="6">
        <v>7</v>
      </c>
      <c r="B8" s="7" t="s">
        <v>4</v>
      </c>
      <c r="C8" s="8" t="s">
        <v>25</v>
      </c>
      <c r="D8" s="8">
        <v>166</v>
      </c>
      <c r="E8" s="7">
        <v>182</v>
      </c>
      <c r="F8" s="7">
        <v>186</v>
      </c>
      <c r="G8" s="7">
        <v>186</v>
      </c>
      <c r="H8" s="7">
        <v>274</v>
      </c>
      <c r="I8" s="7" t="s">
        <v>10</v>
      </c>
      <c r="J8" s="11" t="s">
        <v>13</v>
      </c>
      <c r="K8" s="9">
        <v>2</v>
      </c>
      <c r="L8" s="22" t="s">
        <v>404</v>
      </c>
      <c r="M8" s="87">
        <v>68.348576615838795</v>
      </c>
      <c r="N8" s="87">
        <v>-50.1719106312039</v>
      </c>
      <c r="O8" s="12" t="s">
        <v>14</v>
      </c>
    </row>
    <row r="9" spans="1:15">
      <c r="A9" s="6">
        <v>8</v>
      </c>
      <c r="B9" s="7" t="s">
        <v>4</v>
      </c>
      <c r="C9" s="8" t="s">
        <v>18</v>
      </c>
      <c r="D9" s="8">
        <v>158</v>
      </c>
      <c r="E9" s="7">
        <v>184</v>
      </c>
      <c r="F9" s="7">
        <v>186</v>
      </c>
      <c r="G9" s="7">
        <v>186</v>
      </c>
      <c r="H9" s="7">
        <v>239</v>
      </c>
      <c r="I9" s="7" t="s">
        <v>10</v>
      </c>
      <c r="J9" s="11" t="s">
        <v>9</v>
      </c>
      <c r="K9" s="9">
        <v>3</v>
      </c>
      <c r="L9" s="22" t="s">
        <v>403</v>
      </c>
      <c r="M9" s="87">
        <v>68.676300784379904</v>
      </c>
      <c r="N9" s="87">
        <v>-50.158498128297197</v>
      </c>
      <c r="O9" s="12" t="s">
        <v>19</v>
      </c>
    </row>
    <row r="10" spans="1:15">
      <c r="A10" s="6">
        <v>9</v>
      </c>
      <c r="B10" s="7" t="s">
        <v>4</v>
      </c>
      <c r="C10" s="8" t="s">
        <v>20</v>
      </c>
      <c r="D10" s="8">
        <v>176</v>
      </c>
      <c r="E10" s="7">
        <v>184</v>
      </c>
      <c r="F10" s="7">
        <v>189</v>
      </c>
      <c r="G10" s="7">
        <v>189</v>
      </c>
      <c r="H10" s="7" t="s">
        <v>8</v>
      </c>
      <c r="I10" s="7" t="s">
        <v>10</v>
      </c>
      <c r="J10" s="11" t="s">
        <v>21</v>
      </c>
      <c r="K10" s="9">
        <v>1</v>
      </c>
      <c r="L10" s="22" t="s">
        <v>403</v>
      </c>
      <c r="M10" s="87">
        <v>68.621046799277593</v>
      </c>
      <c r="N10" s="87">
        <v>-50.127988268524703</v>
      </c>
      <c r="O10" s="12" t="s">
        <v>22</v>
      </c>
    </row>
    <row r="11" spans="1:15">
      <c r="A11" s="6">
        <v>10</v>
      </c>
      <c r="B11" s="7" t="s">
        <v>4</v>
      </c>
      <c r="C11" s="8" t="s">
        <v>18</v>
      </c>
      <c r="D11" s="8">
        <v>166</v>
      </c>
      <c r="E11" s="7">
        <v>179</v>
      </c>
      <c r="F11" s="7">
        <v>184</v>
      </c>
      <c r="G11" s="7">
        <v>184</v>
      </c>
      <c r="H11" s="7">
        <v>274</v>
      </c>
      <c r="I11" s="7" t="s">
        <v>10</v>
      </c>
      <c r="J11" s="11" t="s">
        <v>9</v>
      </c>
      <c r="K11" s="9">
        <v>3</v>
      </c>
      <c r="L11" s="22" t="s">
        <v>403</v>
      </c>
      <c r="M11" s="87">
        <v>68.470860385699595</v>
      </c>
      <c r="N11" s="87">
        <v>-50.1382481728415</v>
      </c>
      <c r="O11" s="12" t="s">
        <v>411</v>
      </c>
    </row>
    <row r="12" spans="1:15">
      <c r="A12" s="6">
        <v>11</v>
      </c>
      <c r="B12" s="7" t="s">
        <v>4</v>
      </c>
      <c r="C12" s="8" t="s">
        <v>23</v>
      </c>
      <c r="D12" s="8">
        <v>155</v>
      </c>
      <c r="E12" s="7">
        <v>179</v>
      </c>
      <c r="F12" s="7">
        <v>182</v>
      </c>
      <c r="G12" s="7">
        <v>182</v>
      </c>
      <c r="H12" s="7" t="s">
        <v>8</v>
      </c>
      <c r="I12" s="7" t="s">
        <v>10</v>
      </c>
      <c r="J12" s="11" t="s">
        <v>21</v>
      </c>
      <c r="K12" s="9">
        <v>1</v>
      </c>
      <c r="L12" s="22" t="s">
        <v>404</v>
      </c>
      <c r="M12" s="87">
        <v>68.264384266258801</v>
      </c>
      <c r="N12" s="87">
        <v>-50.130787614286497</v>
      </c>
      <c r="O12" s="12" t="s">
        <v>24</v>
      </c>
    </row>
    <row r="13" spans="1:15">
      <c r="A13" s="6">
        <v>12</v>
      </c>
      <c r="B13" s="7" t="s">
        <v>4</v>
      </c>
      <c r="C13" s="8" t="s">
        <v>25</v>
      </c>
      <c r="D13" s="8">
        <v>156</v>
      </c>
      <c r="E13" s="7">
        <v>196</v>
      </c>
      <c r="F13" s="7">
        <v>198</v>
      </c>
      <c r="G13" s="7">
        <v>198</v>
      </c>
      <c r="H13" s="7">
        <v>274</v>
      </c>
      <c r="I13" s="7" t="s">
        <v>10</v>
      </c>
      <c r="J13" s="11" t="s">
        <v>13</v>
      </c>
      <c r="K13" s="9">
        <v>2</v>
      </c>
      <c r="L13" s="22" t="s">
        <v>403</v>
      </c>
      <c r="M13" s="87">
        <v>68.685253464302704</v>
      </c>
      <c r="N13" s="87">
        <v>-50.105340035927</v>
      </c>
      <c r="O13" s="12" t="s">
        <v>16</v>
      </c>
    </row>
    <row r="14" spans="1:15">
      <c r="A14" s="6">
        <v>13</v>
      </c>
      <c r="B14" s="7" t="s">
        <v>4</v>
      </c>
      <c r="C14" s="8" t="s">
        <v>25</v>
      </c>
      <c r="D14" s="8">
        <v>176</v>
      </c>
      <c r="E14" s="7">
        <v>184</v>
      </c>
      <c r="F14" s="7">
        <v>186</v>
      </c>
      <c r="G14" s="7">
        <v>186</v>
      </c>
      <c r="H14" s="7">
        <v>274</v>
      </c>
      <c r="I14" s="7" t="s">
        <v>10</v>
      </c>
      <c r="J14" s="11" t="s">
        <v>13</v>
      </c>
      <c r="K14" s="9">
        <v>2</v>
      </c>
      <c r="L14" s="22" t="s">
        <v>403</v>
      </c>
      <c r="M14" s="87">
        <v>68.554162082077497</v>
      </c>
      <c r="N14" s="87">
        <v>-50.0788611909257</v>
      </c>
      <c r="O14" s="12" t="s">
        <v>26</v>
      </c>
    </row>
    <row r="15" spans="1:15">
      <c r="A15" s="6">
        <v>14</v>
      </c>
      <c r="B15" s="7" t="s">
        <v>4</v>
      </c>
      <c r="C15" s="8" t="s">
        <v>11</v>
      </c>
      <c r="D15" s="8">
        <v>176</v>
      </c>
      <c r="E15" s="7">
        <v>179</v>
      </c>
      <c r="F15" s="7">
        <v>184</v>
      </c>
      <c r="G15" s="7">
        <v>189</v>
      </c>
      <c r="H15" s="7">
        <v>274</v>
      </c>
      <c r="I15" s="7" t="s">
        <v>10</v>
      </c>
      <c r="J15" s="11" t="s">
        <v>9</v>
      </c>
      <c r="K15" s="9">
        <v>3</v>
      </c>
      <c r="L15" s="22" t="s">
        <v>403</v>
      </c>
      <c r="M15" s="87">
        <v>68.6378574348808</v>
      </c>
      <c r="N15" s="87">
        <v>-50.079925688633601</v>
      </c>
      <c r="O15" s="12" t="s">
        <v>27</v>
      </c>
    </row>
    <row r="16" spans="1:15">
      <c r="A16" s="6">
        <v>15</v>
      </c>
      <c r="B16" s="7" t="s">
        <v>4</v>
      </c>
      <c r="C16" s="8" t="s">
        <v>11</v>
      </c>
      <c r="D16" s="8">
        <v>166</v>
      </c>
      <c r="E16" s="7">
        <v>186</v>
      </c>
      <c r="F16" s="7">
        <v>189</v>
      </c>
      <c r="G16" s="7">
        <v>208</v>
      </c>
      <c r="H16" s="7">
        <v>274</v>
      </c>
      <c r="I16" s="7" t="s">
        <v>10</v>
      </c>
      <c r="J16" s="11" t="s">
        <v>9</v>
      </c>
      <c r="K16" s="9">
        <v>3</v>
      </c>
      <c r="L16" s="22" t="s">
        <v>403</v>
      </c>
      <c r="M16" s="87">
        <v>68.364609120006804</v>
      </c>
      <c r="N16" s="87">
        <v>-50.092274333949398</v>
      </c>
      <c r="O16" s="12" t="s">
        <v>28</v>
      </c>
    </row>
    <row r="17" spans="1:15">
      <c r="A17" s="6">
        <v>16</v>
      </c>
      <c r="B17" s="7" t="s">
        <v>4</v>
      </c>
      <c r="C17" s="8" t="s">
        <v>25</v>
      </c>
      <c r="D17" s="8">
        <v>155</v>
      </c>
      <c r="E17" s="7">
        <v>179</v>
      </c>
      <c r="F17" s="7">
        <v>182</v>
      </c>
      <c r="G17" s="7">
        <v>182</v>
      </c>
      <c r="H17" s="7">
        <v>239</v>
      </c>
      <c r="I17" s="7" t="s">
        <v>10</v>
      </c>
      <c r="J17" s="11" t="s">
        <v>13</v>
      </c>
      <c r="K17" s="9">
        <v>2</v>
      </c>
      <c r="L17" s="22" t="s">
        <v>404</v>
      </c>
      <c r="M17" s="87">
        <v>68.273070719745704</v>
      </c>
      <c r="N17" s="87">
        <v>-50.091187541666699</v>
      </c>
      <c r="O17" s="12" t="s">
        <v>29</v>
      </c>
    </row>
    <row r="18" spans="1:15">
      <c r="A18" s="6">
        <v>17</v>
      </c>
      <c r="B18" s="7" t="s">
        <v>4</v>
      </c>
      <c r="C18" s="8" t="s">
        <v>11</v>
      </c>
      <c r="D18" s="8">
        <v>176</v>
      </c>
      <c r="E18" s="7">
        <v>179</v>
      </c>
      <c r="F18" s="7">
        <v>186</v>
      </c>
      <c r="G18" s="7">
        <v>189</v>
      </c>
      <c r="H18" s="7">
        <v>274</v>
      </c>
      <c r="I18" s="7" t="s">
        <v>10</v>
      </c>
      <c r="J18" s="11" t="s">
        <v>9</v>
      </c>
      <c r="K18" s="9">
        <v>3</v>
      </c>
      <c r="L18" s="22" t="s">
        <v>403</v>
      </c>
      <c r="M18" s="87">
        <v>68.390770765156702</v>
      </c>
      <c r="N18" s="87">
        <v>-50.061945471260799</v>
      </c>
      <c r="O18" s="12" t="s">
        <v>30</v>
      </c>
    </row>
    <row r="19" spans="1:15">
      <c r="A19" s="6">
        <v>18</v>
      </c>
      <c r="B19" s="7" t="s">
        <v>4</v>
      </c>
      <c r="C19" s="8" t="s">
        <v>25</v>
      </c>
      <c r="D19" s="8">
        <v>179</v>
      </c>
      <c r="E19" s="7">
        <v>194</v>
      </c>
      <c r="F19" s="7">
        <v>196</v>
      </c>
      <c r="G19" s="7">
        <v>201</v>
      </c>
      <c r="H19" s="7">
        <v>274</v>
      </c>
      <c r="I19" s="7" t="s">
        <v>10</v>
      </c>
      <c r="J19" s="11" t="s">
        <v>13</v>
      </c>
      <c r="K19" s="9">
        <v>2</v>
      </c>
      <c r="L19" s="22" t="s">
        <v>404</v>
      </c>
      <c r="M19" s="87">
        <v>68.508301688718007</v>
      </c>
      <c r="N19" s="87">
        <v>-50.048710974908403</v>
      </c>
      <c r="O19" s="12" t="s">
        <v>31</v>
      </c>
    </row>
    <row r="20" spans="1:15">
      <c r="A20" s="6">
        <v>19</v>
      </c>
      <c r="B20" s="7" t="s">
        <v>4</v>
      </c>
      <c r="C20" s="8" t="s">
        <v>11</v>
      </c>
      <c r="D20" s="8">
        <v>166</v>
      </c>
      <c r="E20" s="7">
        <v>179</v>
      </c>
      <c r="F20" s="7">
        <v>185</v>
      </c>
      <c r="G20" s="7">
        <v>185</v>
      </c>
      <c r="H20" s="7">
        <v>274</v>
      </c>
      <c r="I20" s="7" t="s">
        <v>10</v>
      </c>
      <c r="J20" s="11" t="s">
        <v>9</v>
      </c>
      <c r="K20" s="9">
        <v>3</v>
      </c>
      <c r="L20" s="22" t="s">
        <v>403</v>
      </c>
      <c r="M20" s="87">
        <v>68.262493844990502</v>
      </c>
      <c r="N20" s="87">
        <v>-50.058160347845202</v>
      </c>
      <c r="O20" s="12" t="s">
        <v>32</v>
      </c>
    </row>
    <row r="21" spans="1:15">
      <c r="A21" s="6">
        <v>20</v>
      </c>
      <c r="B21" s="7" t="s">
        <v>4</v>
      </c>
      <c r="C21" s="8" t="s">
        <v>11</v>
      </c>
      <c r="D21" s="8">
        <v>176</v>
      </c>
      <c r="E21" s="7">
        <v>184</v>
      </c>
      <c r="F21" s="7">
        <v>189</v>
      </c>
      <c r="G21" s="7">
        <v>196</v>
      </c>
      <c r="H21" s="7">
        <v>274</v>
      </c>
      <c r="I21" s="7" t="s">
        <v>10</v>
      </c>
      <c r="J21" s="11" t="s">
        <v>9</v>
      </c>
      <c r="K21" s="9">
        <v>3</v>
      </c>
      <c r="L21" s="22" t="s">
        <v>403</v>
      </c>
      <c r="M21" s="87">
        <v>68.650688466931896</v>
      </c>
      <c r="N21" s="87">
        <v>-50.033363452162</v>
      </c>
      <c r="O21" s="12" t="s">
        <v>33</v>
      </c>
    </row>
    <row r="22" spans="1:15">
      <c r="A22" s="6">
        <v>21</v>
      </c>
      <c r="B22" s="7" t="s">
        <v>4</v>
      </c>
      <c r="C22" s="8" t="s">
        <v>18</v>
      </c>
      <c r="D22" s="8">
        <v>176</v>
      </c>
      <c r="E22" s="7">
        <v>191</v>
      </c>
      <c r="F22" s="7">
        <v>194</v>
      </c>
      <c r="G22" s="7">
        <v>194</v>
      </c>
      <c r="H22" s="7">
        <v>274</v>
      </c>
      <c r="I22" s="7" t="s">
        <v>10</v>
      </c>
      <c r="J22" s="11" t="s">
        <v>21</v>
      </c>
      <c r="K22" s="9">
        <v>1</v>
      </c>
      <c r="L22" s="22" t="s">
        <v>404</v>
      </c>
      <c r="M22" s="87">
        <v>68.614840222644006</v>
      </c>
      <c r="N22" s="87">
        <v>-50.0394031466897</v>
      </c>
      <c r="O22" s="12" t="s">
        <v>406</v>
      </c>
    </row>
    <row r="23" spans="1:15">
      <c r="A23" s="6">
        <v>22</v>
      </c>
      <c r="B23" s="7" t="s">
        <v>4</v>
      </c>
      <c r="C23" s="8" t="s">
        <v>11</v>
      </c>
      <c r="D23" s="8">
        <v>166</v>
      </c>
      <c r="E23" s="7">
        <v>179</v>
      </c>
      <c r="F23" s="7">
        <v>184</v>
      </c>
      <c r="G23" s="7">
        <v>184</v>
      </c>
      <c r="H23" s="7">
        <v>274</v>
      </c>
      <c r="I23" s="7" t="s">
        <v>10</v>
      </c>
      <c r="J23" s="11" t="s">
        <v>9</v>
      </c>
      <c r="K23" s="9">
        <v>3</v>
      </c>
      <c r="L23" s="22" t="s">
        <v>403</v>
      </c>
      <c r="M23" s="87">
        <v>68.710431787874597</v>
      </c>
      <c r="N23" s="87">
        <v>-50.022751806210003</v>
      </c>
      <c r="O23" s="12" t="s">
        <v>32</v>
      </c>
    </row>
    <row r="24" spans="1:15">
      <c r="A24" s="6">
        <v>23</v>
      </c>
      <c r="B24" s="7" t="s">
        <v>4</v>
      </c>
      <c r="C24" s="8" t="s">
        <v>11</v>
      </c>
      <c r="D24" s="8">
        <v>176</v>
      </c>
      <c r="E24" s="7">
        <v>184</v>
      </c>
      <c r="F24" s="7">
        <v>186</v>
      </c>
      <c r="G24" s="7">
        <v>189</v>
      </c>
      <c r="H24" s="7">
        <v>274</v>
      </c>
      <c r="I24" s="7" t="s">
        <v>10</v>
      </c>
      <c r="J24" s="11" t="s">
        <v>9</v>
      </c>
      <c r="K24" s="9">
        <v>3</v>
      </c>
      <c r="L24" s="22" t="s">
        <v>403</v>
      </c>
      <c r="M24" s="87">
        <v>68.539215122122499</v>
      </c>
      <c r="N24" s="87">
        <v>-50.009067186686202</v>
      </c>
      <c r="O24" s="12" t="s">
        <v>34</v>
      </c>
    </row>
    <row r="25" spans="1:15">
      <c r="A25" s="6">
        <v>24</v>
      </c>
      <c r="B25" s="7" t="s">
        <v>35</v>
      </c>
      <c r="C25" s="8" t="s">
        <v>36</v>
      </c>
      <c r="D25" s="8">
        <v>156</v>
      </c>
      <c r="E25" s="7">
        <v>176</v>
      </c>
      <c r="F25" s="7">
        <v>178</v>
      </c>
      <c r="G25" s="7">
        <v>178</v>
      </c>
      <c r="H25" s="7">
        <v>274</v>
      </c>
      <c r="I25" s="7" t="s">
        <v>10</v>
      </c>
      <c r="J25" s="11" t="s">
        <v>158</v>
      </c>
      <c r="K25" s="9">
        <v>4</v>
      </c>
      <c r="L25" s="22" t="s">
        <v>403</v>
      </c>
      <c r="M25" s="87">
        <v>68.780805309428999</v>
      </c>
      <c r="N25" s="87">
        <v>-49.996812993375102</v>
      </c>
      <c r="O25" s="12" t="s">
        <v>37</v>
      </c>
    </row>
    <row r="26" spans="1:15">
      <c r="A26" s="6">
        <v>25</v>
      </c>
      <c r="B26" s="7" t="s">
        <v>4</v>
      </c>
      <c r="C26" s="8" t="s">
        <v>11</v>
      </c>
      <c r="D26" s="8">
        <v>176</v>
      </c>
      <c r="E26" s="7">
        <v>179</v>
      </c>
      <c r="F26" s="7">
        <v>184</v>
      </c>
      <c r="G26" s="7">
        <v>184</v>
      </c>
      <c r="H26" s="7">
        <v>274</v>
      </c>
      <c r="I26" s="7" t="s">
        <v>10</v>
      </c>
      <c r="J26" s="11" t="s">
        <v>9</v>
      </c>
      <c r="K26" s="9">
        <v>3</v>
      </c>
      <c r="L26" s="22" t="s">
        <v>403</v>
      </c>
      <c r="M26" s="87">
        <v>68.666915646931798</v>
      </c>
      <c r="N26" s="87">
        <v>-49.977580068424302</v>
      </c>
      <c r="O26" s="12" t="s">
        <v>32</v>
      </c>
    </row>
    <row r="27" spans="1:15">
      <c r="A27" s="6">
        <v>26</v>
      </c>
      <c r="B27" s="7" t="s">
        <v>4</v>
      </c>
      <c r="C27" s="8" t="s">
        <v>23</v>
      </c>
      <c r="D27" s="8">
        <v>166</v>
      </c>
      <c r="E27" s="7">
        <v>179</v>
      </c>
      <c r="F27" s="7">
        <v>182</v>
      </c>
      <c r="G27" s="7">
        <v>182</v>
      </c>
      <c r="H27" s="7">
        <v>274</v>
      </c>
      <c r="I27" s="7" t="s">
        <v>10</v>
      </c>
      <c r="J27" s="11" t="s">
        <v>21</v>
      </c>
      <c r="K27" s="9">
        <v>1</v>
      </c>
      <c r="L27" s="22" t="s">
        <v>404</v>
      </c>
      <c r="M27" s="87">
        <v>68.339882022801604</v>
      </c>
      <c r="N27" s="87">
        <v>-49.984283777773598</v>
      </c>
      <c r="O27" s="12" t="s">
        <v>38</v>
      </c>
    </row>
    <row r="28" spans="1:15">
      <c r="A28" s="6">
        <v>27</v>
      </c>
      <c r="B28" s="7" t="s">
        <v>4</v>
      </c>
      <c r="C28" s="8" t="s">
        <v>11</v>
      </c>
      <c r="D28" s="8">
        <v>176</v>
      </c>
      <c r="E28" s="7">
        <v>213</v>
      </c>
      <c r="F28" s="7">
        <v>218</v>
      </c>
      <c r="G28" s="7">
        <v>231</v>
      </c>
      <c r="H28" s="7">
        <v>274</v>
      </c>
      <c r="I28" s="7" t="s">
        <v>10</v>
      </c>
      <c r="J28" s="11" t="s">
        <v>9</v>
      </c>
      <c r="K28" s="9">
        <v>3</v>
      </c>
      <c r="L28" s="22" t="s">
        <v>403</v>
      </c>
      <c r="M28" s="87">
        <v>68.483609129398204</v>
      </c>
      <c r="N28" s="87">
        <v>-49.961835718943597</v>
      </c>
      <c r="O28" s="12" t="s">
        <v>39</v>
      </c>
    </row>
    <row r="29" spans="1:15">
      <c r="A29" s="6">
        <v>28</v>
      </c>
      <c r="B29" s="7" t="s">
        <v>4</v>
      </c>
      <c r="C29" s="8" t="s">
        <v>40</v>
      </c>
      <c r="D29" s="8">
        <v>166</v>
      </c>
      <c r="E29" s="7">
        <v>179</v>
      </c>
      <c r="F29" s="7">
        <v>182</v>
      </c>
      <c r="G29" s="7">
        <v>182</v>
      </c>
      <c r="H29" s="7">
        <v>274</v>
      </c>
      <c r="I29" s="7" t="s">
        <v>10</v>
      </c>
      <c r="J29" s="11" t="s">
        <v>13</v>
      </c>
      <c r="K29" s="9">
        <v>2</v>
      </c>
      <c r="L29" s="22" t="s">
        <v>404</v>
      </c>
      <c r="M29" s="87">
        <v>68.284691119060597</v>
      </c>
      <c r="N29" s="87">
        <v>-49.975906923767297</v>
      </c>
      <c r="O29" s="12" t="s">
        <v>41</v>
      </c>
    </row>
    <row r="30" spans="1:15">
      <c r="A30" s="6">
        <v>29</v>
      </c>
      <c r="B30" s="7" t="s">
        <v>4</v>
      </c>
      <c r="C30" s="8" t="s">
        <v>11</v>
      </c>
      <c r="D30" s="8">
        <v>156</v>
      </c>
      <c r="E30" s="7">
        <v>176</v>
      </c>
      <c r="F30" s="7">
        <v>178</v>
      </c>
      <c r="G30" s="7">
        <v>178</v>
      </c>
      <c r="H30" s="7">
        <v>274</v>
      </c>
      <c r="I30" s="7" t="s">
        <v>10</v>
      </c>
      <c r="J30" s="11" t="s">
        <v>9</v>
      </c>
      <c r="K30" s="9">
        <v>3</v>
      </c>
      <c r="L30" s="22" t="s">
        <v>403</v>
      </c>
      <c r="M30" s="87">
        <v>68.771757453981195</v>
      </c>
      <c r="N30" s="87">
        <v>-49.953852086234498</v>
      </c>
      <c r="O30" s="12" t="s">
        <v>39</v>
      </c>
    </row>
    <row r="31" spans="1:15">
      <c r="A31" s="6">
        <v>30</v>
      </c>
      <c r="B31" s="7" t="s">
        <v>4</v>
      </c>
      <c r="C31" s="8" t="s">
        <v>11</v>
      </c>
      <c r="D31" s="8">
        <v>166</v>
      </c>
      <c r="E31" s="7">
        <v>179</v>
      </c>
      <c r="F31" s="7">
        <v>184</v>
      </c>
      <c r="G31" s="7">
        <v>184</v>
      </c>
      <c r="H31" s="7">
        <v>274</v>
      </c>
      <c r="I31" s="7" t="s">
        <v>10</v>
      </c>
      <c r="J31" s="11" t="s">
        <v>9</v>
      </c>
      <c r="K31" s="9">
        <v>3</v>
      </c>
      <c r="L31" s="22" t="s">
        <v>403</v>
      </c>
      <c r="M31" s="87">
        <v>68.712487709163298</v>
      </c>
      <c r="N31" s="87">
        <v>-49.922908121175396</v>
      </c>
      <c r="O31" s="12" t="s">
        <v>32</v>
      </c>
    </row>
    <row r="32" spans="1:15">
      <c r="A32" s="6">
        <v>31</v>
      </c>
      <c r="B32" s="7" t="s">
        <v>4</v>
      </c>
      <c r="C32" s="8" t="s">
        <v>25</v>
      </c>
      <c r="D32" s="8">
        <v>170</v>
      </c>
      <c r="E32" s="7">
        <v>186</v>
      </c>
      <c r="F32" s="7">
        <v>189</v>
      </c>
      <c r="G32" s="7">
        <v>190</v>
      </c>
      <c r="H32" s="7">
        <v>274</v>
      </c>
      <c r="I32" s="7" t="s">
        <v>10</v>
      </c>
      <c r="J32" s="11" t="s">
        <v>13</v>
      </c>
      <c r="K32" s="9">
        <v>2</v>
      </c>
      <c r="L32" s="22" t="s">
        <v>403</v>
      </c>
      <c r="M32" s="87">
        <v>68.347491279682998</v>
      </c>
      <c r="N32" s="87">
        <v>-49.935460439210303</v>
      </c>
      <c r="O32" s="12" t="s">
        <v>42</v>
      </c>
    </row>
    <row r="33" spans="1:15">
      <c r="A33" s="6">
        <v>32</v>
      </c>
      <c r="B33" s="7" t="s">
        <v>4</v>
      </c>
      <c r="C33" s="8" t="s">
        <v>11</v>
      </c>
      <c r="D33" s="8">
        <v>170</v>
      </c>
      <c r="E33" s="7">
        <v>179</v>
      </c>
      <c r="F33" s="7">
        <v>185</v>
      </c>
      <c r="G33" s="7">
        <v>185</v>
      </c>
      <c r="H33" s="7">
        <v>274</v>
      </c>
      <c r="I33" s="7" t="s">
        <v>10</v>
      </c>
      <c r="J33" s="11" t="s">
        <v>9</v>
      </c>
      <c r="K33" s="9">
        <v>3</v>
      </c>
      <c r="L33" s="22" t="s">
        <v>403</v>
      </c>
      <c r="M33" s="87">
        <v>68.279930752408106</v>
      </c>
      <c r="N33" s="87">
        <v>-49.926499961072501</v>
      </c>
      <c r="O33" s="12" t="s">
        <v>12</v>
      </c>
    </row>
    <row r="34" spans="1:15">
      <c r="A34" s="6">
        <v>33</v>
      </c>
      <c r="B34" s="7" t="s">
        <v>4</v>
      </c>
      <c r="C34" s="8" t="s">
        <v>25</v>
      </c>
      <c r="D34" s="8">
        <v>166</v>
      </c>
      <c r="E34" s="7">
        <v>179</v>
      </c>
      <c r="F34" s="7">
        <v>182</v>
      </c>
      <c r="G34" s="7">
        <v>185</v>
      </c>
      <c r="H34" s="7">
        <v>274</v>
      </c>
      <c r="I34" s="7" t="s">
        <v>10</v>
      </c>
      <c r="J34" s="11" t="s">
        <v>13</v>
      </c>
      <c r="K34" s="9">
        <v>2</v>
      </c>
      <c r="L34" s="22" t="s">
        <v>404</v>
      </c>
      <c r="M34" s="87">
        <v>68.330673139398698</v>
      </c>
      <c r="N34" s="87">
        <v>-49.9231228060669</v>
      </c>
      <c r="O34" s="12" t="s">
        <v>29</v>
      </c>
    </row>
    <row r="35" spans="1:15">
      <c r="A35" s="6">
        <v>34</v>
      </c>
      <c r="B35" s="7" t="s">
        <v>4</v>
      </c>
      <c r="C35" s="8" t="s">
        <v>44</v>
      </c>
      <c r="D35" s="8">
        <v>179</v>
      </c>
      <c r="E35" s="7">
        <v>194</v>
      </c>
      <c r="F35" s="7">
        <v>195</v>
      </c>
      <c r="G35" s="7">
        <v>195</v>
      </c>
      <c r="H35" s="7">
        <v>274</v>
      </c>
      <c r="I35" s="7" t="s">
        <v>10</v>
      </c>
      <c r="J35" s="11" t="s">
        <v>21</v>
      </c>
      <c r="K35" s="9">
        <v>1</v>
      </c>
      <c r="L35" s="7" t="s">
        <v>403</v>
      </c>
      <c r="M35" s="88">
        <v>68.505172874021895</v>
      </c>
      <c r="N35" s="88">
        <v>-49.889549513538697</v>
      </c>
      <c r="O35" s="12" t="s">
        <v>43</v>
      </c>
    </row>
    <row r="36" spans="1:15">
      <c r="A36" s="6">
        <v>35</v>
      </c>
      <c r="B36" s="7" t="s">
        <v>4</v>
      </c>
      <c r="C36" s="8" t="s">
        <v>11</v>
      </c>
      <c r="D36" s="8">
        <v>166</v>
      </c>
      <c r="E36" s="7">
        <v>186</v>
      </c>
      <c r="F36" s="7">
        <v>190</v>
      </c>
      <c r="G36" s="7">
        <v>210</v>
      </c>
      <c r="H36" s="7">
        <v>276</v>
      </c>
      <c r="I36" s="7" t="s">
        <v>10</v>
      </c>
      <c r="J36" s="11" t="s">
        <v>9</v>
      </c>
      <c r="K36" s="9">
        <v>3</v>
      </c>
      <c r="L36" s="22" t="s">
        <v>403</v>
      </c>
      <c r="M36" s="87">
        <v>68.267680708174893</v>
      </c>
      <c r="N36" s="87">
        <v>-49.904639856332501</v>
      </c>
      <c r="O36" s="12" t="s">
        <v>411</v>
      </c>
    </row>
    <row r="37" spans="1:15">
      <c r="A37" s="6">
        <v>36</v>
      </c>
      <c r="B37" s="7" t="s">
        <v>4</v>
      </c>
      <c r="C37" s="8" t="s">
        <v>25</v>
      </c>
      <c r="D37" s="8">
        <v>156</v>
      </c>
      <c r="E37" s="7">
        <v>191</v>
      </c>
      <c r="F37" s="7">
        <v>194</v>
      </c>
      <c r="G37" s="7">
        <v>196</v>
      </c>
      <c r="H37" s="7">
        <v>274</v>
      </c>
      <c r="I37" s="7" t="s">
        <v>10</v>
      </c>
      <c r="J37" s="11" t="s">
        <v>13</v>
      </c>
      <c r="K37" s="9">
        <v>2</v>
      </c>
      <c r="L37" s="22" t="s">
        <v>404</v>
      </c>
      <c r="M37" s="87">
        <v>68.737527867613395</v>
      </c>
      <c r="N37" s="87">
        <v>-49.876085963932297</v>
      </c>
      <c r="O37" s="12" t="s">
        <v>16</v>
      </c>
    </row>
    <row r="38" spans="1:15">
      <c r="A38" s="6">
        <v>37</v>
      </c>
      <c r="B38" s="7" t="s">
        <v>4</v>
      </c>
      <c r="C38" s="8" t="s">
        <v>11</v>
      </c>
      <c r="D38" s="8">
        <v>166</v>
      </c>
      <c r="E38" s="7">
        <v>184</v>
      </c>
      <c r="F38" s="7">
        <v>189</v>
      </c>
      <c r="G38" s="7">
        <v>191</v>
      </c>
      <c r="H38" s="7">
        <v>274</v>
      </c>
      <c r="I38" s="7" t="s">
        <v>10</v>
      </c>
      <c r="J38" s="11" t="s">
        <v>9</v>
      </c>
      <c r="K38" s="9">
        <v>3</v>
      </c>
      <c r="L38" s="22" t="s">
        <v>403</v>
      </c>
      <c r="M38" s="87">
        <v>68.755925226048106</v>
      </c>
      <c r="N38" s="87">
        <v>-49.856958156266302</v>
      </c>
      <c r="O38" s="12" t="s">
        <v>39</v>
      </c>
    </row>
    <row r="39" spans="1:15">
      <c r="A39" s="6">
        <v>38</v>
      </c>
      <c r="B39" s="7" t="s">
        <v>4</v>
      </c>
      <c r="C39" s="8" t="s">
        <v>11</v>
      </c>
      <c r="D39" s="8">
        <v>166</v>
      </c>
      <c r="E39" s="7">
        <v>184</v>
      </c>
      <c r="F39" s="7">
        <v>189</v>
      </c>
      <c r="G39" s="7">
        <v>196</v>
      </c>
      <c r="H39" s="7">
        <v>274</v>
      </c>
      <c r="I39" s="7" t="s">
        <v>10</v>
      </c>
      <c r="J39" s="11" t="s">
        <v>9</v>
      </c>
      <c r="K39" s="9">
        <v>3</v>
      </c>
      <c r="L39" s="22" t="s">
        <v>403</v>
      </c>
      <c r="M39" s="87">
        <v>68.710143264615098</v>
      </c>
      <c r="N39" s="87">
        <v>-49.8439472925511</v>
      </c>
      <c r="O39" s="12" t="s">
        <v>45</v>
      </c>
    </row>
    <row r="40" spans="1:15">
      <c r="A40" s="6">
        <v>39</v>
      </c>
      <c r="B40" s="7" t="s">
        <v>4</v>
      </c>
      <c r="C40" s="8" t="s">
        <v>46</v>
      </c>
      <c r="D40" s="8">
        <v>176</v>
      </c>
      <c r="E40" s="7">
        <v>191</v>
      </c>
      <c r="F40" s="7">
        <v>194</v>
      </c>
      <c r="G40" s="7">
        <v>194</v>
      </c>
      <c r="H40" s="7">
        <v>274</v>
      </c>
      <c r="I40" s="7" t="s">
        <v>10</v>
      </c>
      <c r="J40" s="11" t="s">
        <v>21</v>
      </c>
      <c r="K40" s="9">
        <v>1</v>
      </c>
      <c r="L40" s="22" t="s">
        <v>403</v>
      </c>
      <c r="M40" s="87">
        <v>68.624384211484895</v>
      </c>
      <c r="N40" s="87">
        <v>-49.8039814791751</v>
      </c>
      <c r="O40" s="12" t="s">
        <v>47</v>
      </c>
    </row>
    <row r="41" spans="1:15">
      <c r="A41" s="6">
        <v>40</v>
      </c>
      <c r="B41" s="7" t="s">
        <v>4</v>
      </c>
      <c r="C41" s="8" t="s">
        <v>11</v>
      </c>
      <c r="D41" s="8">
        <v>166</v>
      </c>
      <c r="E41" s="7">
        <v>190</v>
      </c>
      <c r="F41" s="7">
        <v>191</v>
      </c>
      <c r="G41" s="7">
        <v>205</v>
      </c>
      <c r="H41" s="7">
        <v>276</v>
      </c>
      <c r="I41" s="7" t="s">
        <v>10</v>
      </c>
      <c r="J41" s="11" t="s">
        <v>9</v>
      </c>
      <c r="K41" s="9">
        <v>3</v>
      </c>
      <c r="L41" s="22" t="s">
        <v>403</v>
      </c>
      <c r="M41" s="87">
        <v>68.325631294018606</v>
      </c>
      <c r="N41" s="87">
        <v>-49.829740002110903</v>
      </c>
      <c r="O41" s="12" t="s">
        <v>33</v>
      </c>
    </row>
    <row r="42" spans="1:15">
      <c r="A42" s="6">
        <v>41</v>
      </c>
      <c r="B42" s="7" t="s">
        <v>4</v>
      </c>
      <c r="C42" s="8" t="s">
        <v>11</v>
      </c>
      <c r="D42" s="8">
        <v>166</v>
      </c>
      <c r="E42" s="7">
        <v>179</v>
      </c>
      <c r="F42" s="7">
        <v>184</v>
      </c>
      <c r="G42" s="7">
        <v>189</v>
      </c>
      <c r="H42" s="7">
        <v>274</v>
      </c>
      <c r="I42" s="7" t="s">
        <v>10</v>
      </c>
      <c r="J42" s="11" t="s">
        <v>9</v>
      </c>
      <c r="K42" s="9">
        <v>3</v>
      </c>
      <c r="L42" s="22" t="s">
        <v>403</v>
      </c>
      <c r="M42" s="87">
        <v>68.745857960305599</v>
      </c>
      <c r="N42" s="87">
        <v>-49.803802038995897</v>
      </c>
      <c r="O42" s="12" t="s">
        <v>39</v>
      </c>
    </row>
    <row r="43" spans="1:15">
      <c r="A43" s="6">
        <v>42</v>
      </c>
      <c r="B43" s="7" t="s">
        <v>4</v>
      </c>
      <c r="C43" s="8" t="s">
        <v>18</v>
      </c>
      <c r="D43" s="8">
        <v>176</v>
      </c>
      <c r="E43" s="7">
        <v>184</v>
      </c>
      <c r="F43" s="7">
        <v>189</v>
      </c>
      <c r="G43" s="7">
        <v>191</v>
      </c>
      <c r="H43" s="7">
        <v>274</v>
      </c>
      <c r="I43" s="7" t="s">
        <v>10</v>
      </c>
      <c r="J43" s="11" t="s">
        <v>9</v>
      </c>
      <c r="K43" s="9">
        <v>3</v>
      </c>
      <c r="L43" s="22" t="s">
        <v>403</v>
      </c>
      <c r="M43" s="87">
        <v>68.6835022750425</v>
      </c>
      <c r="N43" s="87">
        <v>-49.7839832696042</v>
      </c>
      <c r="O43" s="12" t="s">
        <v>411</v>
      </c>
    </row>
    <row r="44" spans="1:15">
      <c r="A44" s="6">
        <v>43</v>
      </c>
      <c r="B44" s="7" t="s">
        <v>4</v>
      </c>
      <c r="C44" s="8" t="s">
        <v>11</v>
      </c>
      <c r="D44" s="8">
        <v>179</v>
      </c>
      <c r="E44" s="7">
        <v>185</v>
      </c>
      <c r="F44" s="7">
        <v>186</v>
      </c>
      <c r="G44" s="7">
        <v>251</v>
      </c>
      <c r="H44" s="7">
        <v>274</v>
      </c>
      <c r="I44" s="7" t="s">
        <v>10</v>
      </c>
      <c r="J44" s="11" t="s">
        <v>9</v>
      </c>
      <c r="K44" s="9">
        <v>3</v>
      </c>
      <c r="L44" s="22" t="s">
        <v>403</v>
      </c>
      <c r="M44" s="87">
        <v>68.401138978627401</v>
      </c>
      <c r="N44" s="87">
        <v>-49.781009633282302</v>
      </c>
      <c r="O44" s="12" t="s">
        <v>48</v>
      </c>
    </row>
    <row r="45" spans="1:15">
      <c r="A45" s="6">
        <v>44</v>
      </c>
      <c r="B45" s="7" t="s">
        <v>4</v>
      </c>
      <c r="C45" s="8" t="s">
        <v>11</v>
      </c>
      <c r="D45" s="8">
        <v>166</v>
      </c>
      <c r="E45" s="7">
        <v>178</v>
      </c>
      <c r="F45" s="7">
        <v>179</v>
      </c>
      <c r="G45" s="7">
        <v>213</v>
      </c>
      <c r="H45" s="7">
        <v>276</v>
      </c>
      <c r="I45" s="7" t="s">
        <v>10</v>
      </c>
      <c r="J45" s="11" t="s">
        <v>9</v>
      </c>
      <c r="K45" s="9">
        <v>3</v>
      </c>
      <c r="L45" s="22" t="s">
        <v>403</v>
      </c>
      <c r="M45" s="87">
        <v>68.755232659147794</v>
      </c>
      <c r="N45" s="87">
        <v>-49.768507652550198</v>
      </c>
      <c r="O45" s="12" t="s">
        <v>33</v>
      </c>
    </row>
    <row r="46" spans="1:15">
      <c r="A46" s="6">
        <v>45</v>
      </c>
      <c r="B46" s="7" t="s">
        <v>49</v>
      </c>
      <c r="C46" s="8" t="s">
        <v>50</v>
      </c>
      <c r="D46" s="7" t="s">
        <v>8</v>
      </c>
      <c r="E46" s="7">
        <v>184</v>
      </c>
      <c r="F46" s="7" t="s">
        <v>8</v>
      </c>
      <c r="G46" s="7" t="s">
        <v>8</v>
      </c>
      <c r="H46" s="7" t="s">
        <v>8</v>
      </c>
      <c r="I46" s="7" t="s">
        <v>6</v>
      </c>
      <c r="J46" s="11" t="s">
        <v>8</v>
      </c>
      <c r="K46" s="9">
        <v>9</v>
      </c>
      <c r="L46" s="22" t="s">
        <v>403</v>
      </c>
      <c r="M46" s="87">
        <v>68.5608489899125</v>
      </c>
      <c r="N46" s="87">
        <v>-49.7826354444597</v>
      </c>
      <c r="O46" s="12" t="s">
        <v>51</v>
      </c>
    </row>
    <row r="47" spans="1:15">
      <c r="A47" s="6">
        <v>46</v>
      </c>
      <c r="B47" s="7" t="s">
        <v>4</v>
      </c>
      <c r="C47" s="8" t="s">
        <v>25</v>
      </c>
      <c r="D47" s="8">
        <v>176</v>
      </c>
      <c r="E47" s="7">
        <v>185</v>
      </c>
      <c r="F47" s="7">
        <v>186</v>
      </c>
      <c r="G47" s="7">
        <v>190</v>
      </c>
      <c r="H47" s="7">
        <v>276</v>
      </c>
      <c r="I47" s="7" t="s">
        <v>10</v>
      </c>
      <c r="J47" s="11" t="s">
        <v>13</v>
      </c>
      <c r="K47" s="9">
        <v>2</v>
      </c>
      <c r="L47" s="22" t="s">
        <v>403</v>
      </c>
      <c r="M47" s="87">
        <v>68.285353525728695</v>
      </c>
      <c r="N47" s="87">
        <v>-49.786799062488903</v>
      </c>
      <c r="O47" s="12" t="s">
        <v>26</v>
      </c>
    </row>
    <row r="48" spans="1:15">
      <c r="A48" s="6">
        <v>47</v>
      </c>
      <c r="B48" s="7" t="s">
        <v>4</v>
      </c>
      <c r="C48" s="8" t="s">
        <v>44</v>
      </c>
      <c r="D48" s="8">
        <v>176</v>
      </c>
      <c r="E48" s="7">
        <v>194</v>
      </c>
      <c r="F48" s="7">
        <v>195</v>
      </c>
      <c r="G48" s="7">
        <v>195</v>
      </c>
      <c r="H48" s="7">
        <v>251</v>
      </c>
      <c r="I48" s="7" t="s">
        <v>10</v>
      </c>
      <c r="J48" s="11" t="s">
        <v>21</v>
      </c>
      <c r="K48" s="9">
        <v>1</v>
      </c>
      <c r="L48" s="22" t="s">
        <v>405</v>
      </c>
      <c r="M48" s="87">
        <v>68.575177470025494</v>
      </c>
      <c r="N48" s="87">
        <v>-49.7375718589374</v>
      </c>
      <c r="O48" s="12" t="s">
        <v>70</v>
      </c>
    </row>
    <row r="49" spans="1:15">
      <c r="A49" s="6">
        <v>48</v>
      </c>
      <c r="B49" s="7" t="s">
        <v>52</v>
      </c>
      <c r="C49" s="8" t="s">
        <v>53</v>
      </c>
      <c r="D49" s="7" t="s">
        <v>8</v>
      </c>
      <c r="E49" s="7">
        <v>194</v>
      </c>
      <c r="F49" s="7" t="s">
        <v>8</v>
      </c>
      <c r="G49" s="7">
        <v>195</v>
      </c>
      <c r="H49" s="7" t="s">
        <v>8</v>
      </c>
      <c r="I49" s="7" t="s">
        <v>6</v>
      </c>
      <c r="J49" s="11" t="s">
        <v>8</v>
      </c>
      <c r="K49" s="9">
        <v>9</v>
      </c>
      <c r="L49" s="22" t="s">
        <v>403</v>
      </c>
      <c r="M49" s="87">
        <v>68.580286920135606</v>
      </c>
      <c r="N49" s="87">
        <v>-49.772604155486398</v>
      </c>
      <c r="O49" s="12" t="s">
        <v>54</v>
      </c>
    </row>
    <row r="50" spans="1:15">
      <c r="A50" s="6">
        <v>49</v>
      </c>
      <c r="B50" s="7" t="s">
        <v>4</v>
      </c>
      <c r="C50" s="8" t="s">
        <v>11</v>
      </c>
      <c r="D50" s="8">
        <v>166</v>
      </c>
      <c r="E50" s="7">
        <v>178</v>
      </c>
      <c r="F50" s="7">
        <v>179</v>
      </c>
      <c r="G50" s="7">
        <v>184</v>
      </c>
      <c r="H50" s="7">
        <v>274</v>
      </c>
      <c r="I50" s="7" t="s">
        <v>10</v>
      </c>
      <c r="J50" s="11" t="s">
        <v>9</v>
      </c>
      <c r="K50" s="9">
        <v>3</v>
      </c>
      <c r="L50" s="22" t="s">
        <v>403</v>
      </c>
      <c r="M50" s="87">
        <v>68.776302572411197</v>
      </c>
      <c r="N50" s="87">
        <v>-49.742482147595098</v>
      </c>
      <c r="O50" s="12" t="s">
        <v>32</v>
      </c>
    </row>
    <row r="51" spans="1:15">
      <c r="A51" s="6">
        <v>50</v>
      </c>
      <c r="B51" s="7" t="s">
        <v>4</v>
      </c>
      <c r="C51" s="8" t="s">
        <v>11</v>
      </c>
      <c r="D51" s="8">
        <v>185</v>
      </c>
      <c r="E51" s="7">
        <v>186</v>
      </c>
      <c r="F51" s="7">
        <v>190</v>
      </c>
      <c r="G51" s="7">
        <v>190</v>
      </c>
      <c r="H51" s="7">
        <v>276</v>
      </c>
      <c r="I51" s="7" t="s">
        <v>10</v>
      </c>
      <c r="J51" s="11" t="s">
        <v>9</v>
      </c>
      <c r="K51" s="9">
        <v>3</v>
      </c>
      <c r="L51" s="22" t="s">
        <v>403</v>
      </c>
      <c r="M51" s="87">
        <v>68.376872316624002</v>
      </c>
      <c r="N51" s="87">
        <v>-49.754328872482397</v>
      </c>
      <c r="O51" s="12" t="s">
        <v>55</v>
      </c>
    </row>
    <row r="52" spans="1:15">
      <c r="A52" s="6">
        <v>51</v>
      </c>
      <c r="B52" s="7" t="s">
        <v>4</v>
      </c>
      <c r="C52" s="8" t="s">
        <v>56</v>
      </c>
      <c r="D52" s="8">
        <v>178</v>
      </c>
      <c r="E52" s="7">
        <v>184</v>
      </c>
      <c r="F52" s="7">
        <v>185</v>
      </c>
      <c r="G52" s="7">
        <v>185</v>
      </c>
      <c r="H52" s="7">
        <v>274</v>
      </c>
      <c r="I52" s="7" t="s">
        <v>10</v>
      </c>
      <c r="J52" s="11" t="s">
        <v>13</v>
      </c>
      <c r="K52" s="9">
        <v>2</v>
      </c>
      <c r="L52" s="22" t="s">
        <v>403</v>
      </c>
      <c r="M52" s="87">
        <v>68.551752554821306</v>
      </c>
      <c r="N52" s="87">
        <v>-49.740877663112101</v>
      </c>
      <c r="O52" s="12" t="s">
        <v>57</v>
      </c>
    </row>
    <row r="53" spans="1:15">
      <c r="A53" s="6">
        <v>52</v>
      </c>
      <c r="B53" s="7" t="s">
        <v>4</v>
      </c>
      <c r="C53" s="8" t="s">
        <v>11</v>
      </c>
      <c r="D53" s="8">
        <v>176</v>
      </c>
      <c r="E53" s="7">
        <v>179</v>
      </c>
      <c r="F53" s="7">
        <v>184</v>
      </c>
      <c r="G53" s="7">
        <v>189</v>
      </c>
      <c r="H53" s="7" t="s">
        <v>8</v>
      </c>
      <c r="I53" s="7" t="s">
        <v>10</v>
      </c>
      <c r="J53" s="11" t="s">
        <v>9</v>
      </c>
      <c r="K53" s="9">
        <v>3</v>
      </c>
      <c r="L53" s="22" t="s">
        <v>403</v>
      </c>
      <c r="M53" s="87">
        <v>68.633212680355598</v>
      </c>
      <c r="N53" s="87">
        <v>-49.739306783082299</v>
      </c>
      <c r="O53" s="12" t="s">
        <v>55</v>
      </c>
    </row>
    <row r="54" spans="1:15">
      <c r="A54" s="6">
        <v>53</v>
      </c>
      <c r="B54" s="7" t="s">
        <v>49</v>
      </c>
      <c r="C54" s="8" t="s">
        <v>50</v>
      </c>
      <c r="D54" s="7" t="s">
        <v>8</v>
      </c>
      <c r="E54" s="7">
        <v>179</v>
      </c>
      <c r="F54" s="7" t="s">
        <v>8</v>
      </c>
      <c r="G54" s="7">
        <v>184</v>
      </c>
      <c r="H54" s="7" t="s">
        <v>8</v>
      </c>
      <c r="I54" s="7" t="s">
        <v>6</v>
      </c>
      <c r="J54" s="11" t="s">
        <v>8</v>
      </c>
      <c r="K54" s="9">
        <v>9</v>
      </c>
      <c r="L54" s="22" t="s">
        <v>403</v>
      </c>
      <c r="M54" s="87">
        <v>68.643528042942606</v>
      </c>
      <c r="N54" s="87">
        <v>-49.733724106370801</v>
      </c>
      <c r="O54" s="12" t="s">
        <v>51</v>
      </c>
    </row>
    <row r="55" spans="1:15">
      <c r="A55" s="6">
        <v>54</v>
      </c>
      <c r="B55" s="7" t="s">
        <v>4</v>
      </c>
      <c r="C55" s="8" t="s">
        <v>11</v>
      </c>
      <c r="D55" s="8">
        <v>166</v>
      </c>
      <c r="E55" s="7">
        <v>179</v>
      </c>
      <c r="F55" s="7">
        <v>184</v>
      </c>
      <c r="G55" s="7">
        <v>194</v>
      </c>
      <c r="H55" s="7" t="s">
        <v>8</v>
      </c>
      <c r="I55" s="7" t="s">
        <v>10</v>
      </c>
      <c r="J55" s="11" t="s">
        <v>9</v>
      </c>
      <c r="K55" s="9">
        <v>3</v>
      </c>
      <c r="L55" s="22" t="s">
        <v>403</v>
      </c>
      <c r="M55" s="87">
        <v>68.653190810429706</v>
      </c>
      <c r="N55" s="87">
        <v>-49.728673762152503</v>
      </c>
      <c r="O55" s="12" t="s">
        <v>411</v>
      </c>
    </row>
    <row r="56" spans="1:15">
      <c r="A56" s="6">
        <v>55</v>
      </c>
      <c r="B56" s="7" t="s">
        <v>4</v>
      </c>
      <c r="C56" s="8" t="s">
        <v>11</v>
      </c>
      <c r="D56" s="8">
        <v>176</v>
      </c>
      <c r="E56" s="7">
        <v>186</v>
      </c>
      <c r="F56" s="7">
        <v>190</v>
      </c>
      <c r="G56" s="7">
        <v>195</v>
      </c>
      <c r="H56" s="7">
        <v>276</v>
      </c>
      <c r="I56" s="7" t="s">
        <v>10</v>
      </c>
      <c r="J56" s="11" t="s">
        <v>9</v>
      </c>
      <c r="K56" s="9">
        <v>3</v>
      </c>
      <c r="L56" s="22" t="s">
        <v>403</v>
      </c>
      <c r="M56" s="87">
        <v>68.313917376314905</v>
      </c>
      <c r="N56" s="87">
        <v>-49.743569749573901</v>
      </c>
      <c r="O56" s="12" t="s">
        <v>411</v>
      </c>
    </row>
    <row r="57" spans="1:15">
      <c r="A57" s="6">
        <v>56</v>
      </c>
      <c r="B57" s="7" t="s">
        <v>4</v>
      </c>
      <c r="C57" s="8" t="s">
        <v>11</v>
      </c>
      <c r="D57" s="8">
        <v>156</v>
      </c>
      <c r="E57" s="7">
        <v>184</v>
      </c>
      <c r="F57" s="7">
        <v>189</v>
      </c>
      <c r="G57" s="7">
        <v>189</v>
      </c>
      <c r="H57" s="7">
        <v>274</v>
      </c>
      <c r="I57" s="7" t="s">
        <v>10</v>
      </c>
      <c r="J57" s="11" t="s">
        <v>9</v>
      </c>
      <c r="K57" s="9">
        <v>3</v>
      </c>
      <c r="L57" s="22" t="s">
        <v>403</v>
      </c>
      <c r="M57" s="87">
        <v>68.847930684014798</v>
      </c>
      <c r="N57" s="87">
        <v>-49.709039246054601</v>
      </c>
      <c r="O57" s="12" t="s">
        <v>39</v>
      </c>
    </row>
    <row r="58" spans="1:15">
      <c r="A58" s="6">
        <v>57</v>
      </c>
      <c r="B58" s="7" t="s">
        <v>4</v>
      </c>
      <c r="C58" s="8" t="s">
        <v>11</v>
      </c>
      <c r="D58" s="8">
        <v>178</v>
      </c>
      <c r="E58" s="7">
        <v>191</v>
      </c>
      <c r="F58" s="7">
        <v>195</v>
      </c>
      <c r="G58" s="7">
        <v>198</v>
      </c>
      <c r="H58" s="7">
        <v>251</v>
      </c>
      <c r="I58" s="7" t="s">
        <v>10</v>
      </c>
      <c r="J58" s="11" t="s">
        <v>9</v>
      </c>
      <c r="K58" s="9">
        <v>3</v>
      </c>
      <c r="L58" s="22" t="s">
        <v>403</v>
      </c>
      <c r="M58" s="87">
        <v>68.273290750123905</v>
      </c>
      <c r="N58" s="87">
        <v>-49.7389139663942</v>
      </c>
      <c r="O58" s="12" t="s">
        <v>411</v>
      </c>
    </row>
    <row r="59" spans="1:15">
      <c r="A59" s="6">
        <v>58</v>
      </c>
      <c r="B59" s="7" t="s">
        <v>49</v>
      </c>
      <c r="C59" s="8" t="s">
        <v>50</v>
      </c>
      <c r="D59" s="7" t="s">
        <v>8</v>
      </c>
      <c r="E59" s="7">
        <v>194</v>
      </c>
      <c r="F59" s="7" t="s">
        <v>8</v>
      </c>
      <c r="G59" s="7" t="s">
        <v>8</v>
      </c>
      <c r="H59" s="7" t="s">
        <v>8</v>
      </c>
      <c r="I59" s="7" t="s">
        <v>6</v>
      </c>
      <c r="J59" s="11" t="s">
        <v>8</v>
      </c>
      <c r="K59" s="9">
        <v>9</v>
      </c>
      <c r="L59" s="22" t="s">
        <v>403</v>
      </c>
      <c r="M59" s="87">
        <v>68.558247963534299</v>
      </c>
      <c r="N59" s="87">
        <v>-49.726859106894601</v>
      </c>
      <c r="O59" s="12" t="s">
        <v>51</v>
      </c>
    </row>
    <row r="60" spans="1:15">
      <c r="A60" s="6">
        <v>59</v>
      </c>
      <c r="B60" s="7" t="s">
        <v>4</v>
      </c>
      <c r="C60" s="8" t="s">
        <v>11</v>
      </c>
      <c r="D60" s="8">
        <v>185</v>
      </c>
      <c r="E60" s="7">
        <v>186</v>
      </c>
      <c r="F60" s="7">
        <v>190</v>
      </c>
      <c r="G60" s="7">
        <v>190</v>
      </c>
      <c r="H60" s="7">
        <v>276</v>
      </c>
      <c r="I60" s="7" t="s">
        <v>10</v>
      </c>
      <c r="J60" s="11" t="s">
        <v>9</v>
      </c>
      <c r="K60" s="9">
        <v>3</v>
      </c>
      <c r="L60" s="22" t="s">
        <v>403</v>
      </c>
      <c r="M60" s="87">
        <v>68.329059173654997</v>
      </c>
      <c r="N60" s="87">
        <v>-49.701588914889598</v>
      </c>
      <c r="O60" s="12" t="s">
        <v>39</v>
      </c>
    </row>
    <row r="61" spans="1:15">
      <c r="A61" s="6">
        <v>60</v>
      </c>
      <c r="B61" s="7" t="s">
        <v>4</v>
      </c>
      <c r="C61" s="8" t="s">
        <v>25</v>
      </c>
      <c r="D61" s="8">
        <v>158</v>
      </c>
      <c r="E61" s="7">
        <v>184</v>
      </c>
      <c r="F61" s="7">
        <v>189</v>
      </c>
      <c r="G61" s="7">
        <v>189</v>
      </c>
      <c r="H61" s="7">
        <v>251</v>
      </c>
      <c r="I61" s="7" t="s">
        <v>10</v>
      </c>
      <c r="J61" s="11" t="s">
        <v>13</v>
      </c>
      <c r="K61" s="9">
        <v>2</v>
      </c>
      <c r="L61" s="22" t="s">
        <v>403</v>
      </c>
      <c r="M61" s="87">
        <v>68.748673750061698</v>
      </c>
      <c r="N61" s="87">
        <v>-49.677291419673203</v>
      </c>
      <c r="O61" s="12" t="s">
        <v>29</v>
      </c>
    </row>
    <row r="62" spans="1:15">
      <c r="A62" s="6">
        <v>61</v>
      </c>
      <c r="B62" s="7" t="s">
        <v>4</v>
      </c>
      <c r="C62" s="8" t="s">
        <v>56</v>
      </c>
      <c r="D62" s="8">
        <v>178</v>
      </c>
      <c r="E62" s="7">
        <v>189</v>
      </c>
      <c r="F62" s="7">
        <v>190</v>
      </c>
      <c r="G62" s="7">
        <v>190</v>
      </c>
      <c r="H62" s="7">
        <v>274</v>
      </c>
      <c r="I62" s="7" t="s">
        <v>10</v>
      </c>
      <c r="J62" s="11" t="s">
        <v>13</v>
      </c>
      <c r="K62" s="9">
        <v>2</v>
      </c>
      <c r="L62" s="22" t="s">
        <v>403</v>
      </c>
      <c r="M62" s="87">
        <v>68.535859184996895</v>
      </c>
      <c r="N62" s="87">
        <v>-49.680028266585801</v>
      </c>
      <c r="O62" s="12" t="s">
        <v>16</v>
      </c>
    </row>
    <row r="63" spans="1:15">
      <c r="A63" s="6">
        <v>62</v>
      </c>
      <c r="B63" s="7" t="s">
        <v>4</v>
      </c>
      <c r="C63" s="8" t="s">
        <v>11</v>
      </c>
      <c r="D63" s="8">
        <v>178</v>
      </c>
      <c r="E63" s="7">
        <v>185</v>
      </c>
      <c r="F63" s="7">
        <v>190</v>
      </c>
      <c r="G63" s="7">
        <v>190</v>
      </c>
      <c r="H63" s="7">
        <v>251</v>
      </c>
      <c r="I63" s="7" t="s">
        <v>10</v>
      </c>
      <c r="J63" s="11" t="s">
        <v>9</v>
      </c>
      <c r="K63" s="9">
        <v>3</v>
      </c>
      <c r="L63" s="22" t="s">
        <v>403</v>
      </c>
      <c r="M63" s="87">
        <v>68.319718845810002</v>
      </c>
      <c r="N63" s="87">
        <v>-49.691764655221803</v>
      </c>
      <c r="O63" s="12" t="s">
        <v>32</v>
      </c>
    </row>
    <row r="64" spans="1:15">
      <c r="A64" s="6">
        <v>63</v>
      </c>
      <c r="B64" s="7" t="s">
        <v>4</v>
      </c>
      <c r="C64" s="8" t="s">
        <v>58</v>
      </c>
      <c r="D64" s="8">
        <v>176</v>
      </c>
      <c r="E64" s="7">
        <v>189</v>
      </c>
      <c r="F64" s="7">
        <v>191</v>
      </c>
      <c r="G64" s="7">
        <v>191</v>
      </c>
      <c r="H64" s="7" t="s">
        <v>8</v>
      </c>
      <c r="I64" s="7" t="s">
        <v>10</v>
      </c>
      <c r="J64" s="11" t="s">
        <v>21</v>
      </c>
      <c r="K64" s="9">
        <v>1</v>
      </c>
      <c r="L64" s="22" t="s">
        <v>403</v>
      </c>
      <c r="M64" s="87">
        <v>68.8333700378641</v>
      </c>
      <c r="N64" s="87">
        <v>-49.660642043952201</v>
      </c>
      <c r="O64" s="12" t="s">
        <v>59</v>
      </c>
    </row>
    <row r="65" spans="1:15">
      <c r="A65" s="6">
        <v>64</v>
      </c>
      <c r="B65" s="7" t="s">
        <v>4</v>
      </c>
      <c r="C65" s="8" t="s">
        <v>11</v>
      </c>
      <c r="D65" s="8">
        <v>178</v>
      </c>
      <c r="E65" s="7">
        <v>186</v>
      </c>
      <c r="F65" s="7">
        <v>189</v>
      </c>
      <c r="G65" s="7">
        <v>189</v>
      </c>
      <c r="H65" s="7">
        <v>274</v>
      </c>
      <c r="I65" s="7" t="s">
        <v>10</v>
      </c>
      <c r="J65" s="11" t="s">
        <v>9</v>
      </c>
      <c r="K65" s="9">
        <v>3</v>
      </c>
      <c r="L65" s="22" t="s">
        <v>403</v>
      </c>
      <c r="M65" s="87">
        <v>68.512675271344406</v>
      </c>
      <c r="N65" s="87">
        <v>-49.658405489302702</v>
      </c>
      <c r="O65" s="12" t="s">
        <v>32</v>
      </c>
    </row>
    <row r="66" spans="1:15">
      <c r="A66" s="6">
        <v>65</v>
      </c>
      <c r="B66" s="7" t="s">
        <v>4</v>
      </c>
      <c r="C66" s="8" t="s">
        <v>11</v>
      </c>
      <c r="D66" s="8">
        <v>176</v>
      </c>
      <c r="E66" s="7">
        <v>179</v>
      </c>
      <c r="F66" s="7">
        <v>184</v>
      </c>
      <c r="G66" s="7">
        <v>195</v>
      </c>
      <c r="H66" s="7">
        <v>251</v>
      </c>
      <c r="I66" s="7" t="s">
        <v>10</v>
      </c>
      <c r="J66" s="11" t="s">
        <v>9</v>
      </c>
      <c r="K66" s="9">
        <v>3</v>
      </c>
      <c r="L66" s="22" t="s">
        <v>403</v>
      </c>
      <c r="M66" s="87">
        <v>68.679626939458004</v>
      </c>
      <c r="N66" s="87">
        <v>-49.648302052960901</v>
      </c>
      <c r="O66" s="12" t="s">
        <v>411</v>
      </c>
    </row>
    <row r="67" spans="1:15">
      <c r="A67" s="6">
        <v>66</v>
      </c>
      <c r="B67" s="7" t="s">
        <v>4</v>
      </c>
      <c r="C67" s="8" t="s">
        <v>25</v>
      </c>
      <c r="D67" s="8">
        <v>166</v>
      </c>
      <c r="E67" s="7">
        <v>179</v>
      </c>
      <c r="F67" s="7">
        <v>182</v>
      </c>
      <c r="G67" s="7">
        <v>184</v>
      </c>
      <c r="H67" s="7">
        <v>275</v>
      </c>
      <c r="I67" s="7" t="s">
        <v>10</v>
      </c>
      <c r="J67" s="11" t="s">
        <v>13</v>
      </c>
      <c r="K67" s="9">
        <v>2</v>
      </c>
      <c r="L67" s="22" t="s">
        <v>404</v>
      </c>
      <c r="M67" s="87">
        <v>68.808806877120006</v>
      </c>
      <c r="N67" s="87">
        <v>-49.626237573413398</v>
      </c>
      <c r="O67" s="12" t="s">
        <v>26</v>
      </c>
    </row>
    <row r="68" spans="1:15">
      <c r="A68" s="6">
        <v>67</v>
      </c>
      <c r="B68" s="7" t="s">
        <v>4</v>
      </c>
      <c r="C68" s="8" t="s">
        <v>11</v>
      </c>
      <c r="D68" s="8">
        <v>179</v>
      </c>
      <c r="E68" s="7">
        <v>185</v>
      </c>
      <c r="F68" s="7">
        <v>189</v>
      </c>
      <c r="G68" s="7">
        <v>189</v>
      </c>
      <c r="H68" s="7">
        <v>251</v>
      </c>
      <c r="I68" s="7" t="s">
        <v>10</v>
      </c>
      <c r="J68" s="11" t="s">
        <v>9</v>
      </c>
      <c r="K68" s="9">
        <v>3</v>
      </c>
      <c r="L68" s="22" t="s">
        <v>403</v>
      </c>
      <c r="M68" s="87">
        <v>68.721273310235105</v>
      </c>
      <c r="N68" s="87">
        <v>-49.634435738337203</v>
      </c>
      <c r="O68" s="12" t="s">
        <v>60</v>
      </c>
    </row>
    <row r="69" spans="1:15">
      <c r="A69" s="6">
        <v>68</v>
      </c>
      <c r="B69" s="7" t="s">
        <v>52</v>
      </c>
      <c r="C69" s="8" t="s">
        <v>53</v>
      </c>
      <c r="D69" s="7" t="s">
        <v>8</v>
      </c>
      <c r="E69" s="7">
        <v>185</v>
      </c>
      <c r="F69" s="7" t="s">
        <v>8</v>
      </c>
      <c r="G69" s="7">
        <v>189</v>
      </c>
      <c r="H69" s="7" t="s">
        <v>8</v>
      </c>
      <c r="I69" s="7" t="s">
        <v>6</v>
      </c>
      <c r="J69" s="11" t="s">
        <v>8</v>
      </c>
      <c r="K69" s="9">
        <v>9</v>
      </c>
      <c r="L69" s="22" t="s">
        <v>403</v>
      </c>
      <c r="M69" s="87">
        <v>68.525278580589003</v>
      </c>
      <c r="N69" s="87">
        <v>-49.6338679668373</v>
      </c>
      <c r="O69" s="12" t="s">
        <v>61</v>
      </c>
    </row>
    <row r="70" spans="1:15">
      <c r="A70" s="6">
        <v>69</v>
      </c>
      <c r="B70" s="7" t="s">
        <v>4</v>
      </c>
      <c r="C70" s="8" t="s">
        <v>11</v>
      </c>
      <c r="D70" s="8">
        <v>178</v>
      </c>
      <c r="E70" s="7">
        <v>186</v>
      </c>
      <c r="F70" s="7">
        <v>189</v>
      </c>
      <c r="G70" s="7">
        <v>189</v>
      </c>
      <c r="H70" s="7">
        <v>251</v>
      </c>
      <c r="I70" s="7" t="s">
        <v>10</v>
      </c>
      <c r="J70" s="11" t="s">
        <v>9</v>
      </c>
      <c r="K70" s="9">
        <v>3</v>
      </c>
      <c r="L70" s="22" t="s">
        <v>403</v>
      </c>
      <c r="M70" s="87">
        <v>68.706440692704902</v>
      </c>
      <c r="N70" s="87">
        <v>-49.631228317239803</v>
      </c>
      <c r="O70" s="12" t="s">
        <v>39</v>
      </c>
    </row>
    <row r="71" spans="1:15">
      <c r="A71" s="6">
        <v>70</v>
      </c>
      <c r="B71" s="7" t="s">
        <v>4</v>
      </c>
      <c r="C71" s="8" t="s">
        <v>11</v>
      </c>
      <c r="D71" s="8">
        <v>176</v>
      </c>
      <c r="E71" s="7">
        <v>184</v>
      </c>
      <c r="F71" s="7">
        <v>185</v>
      </c>
      <c r="G71" s="7">
        <v>189</v>
      </c>
      <c r="H71" s="7">
        <v>274</v>
      </c>
      <c r="I71" s="7" t="s">
        <v>10</v>
      </c>
      <c r="J71" s="11" t="s">
        <v>9</v>
      </c>
      <c r="K71" s="9">
        <v>3</v>
      </c>
      <c r="L71" s="22" t="s">
        <v>403</v>
      </c>
      <c r="M71" s="87">
        <v>68.532802353024806</v>
      </c>
      <c r="N71" s="87">
        <v>-49.635204286912099</v>
      </c>
      <c r="O71" s="12" t="s">
        <v>33</v>
      </c>
    </row>
    <row r="72" spans="1:15">
      <c r="A72" s="6">
        <v>71</v>
      </c>
      <c r="B72" s="7" t="s">
        <v>4</v>
      </c>
      <c r="C72" s="8" t="s">
        <v>11</v>
      </c>
      <c r="D72" s="8">
        <v>178</v>
      </c>
      <c r="E72" s="7">
        <v>186</v>
      </c>
      <c r="F72" s="7">
        <v>190</v>
      </c>
      <c r="G72" s="7">
        <v>198</v>
      </c>
      <c r="H72" s="7">
        <v>251</v>
      </c>
      <c r="I72" s="7" t="s">
        <v>10</v>
      </c>
      <c r="J72" s="11" t="s">
        <v>9</v>
      </c>
      <c r="K72" s="9">
        <v>3</v>
      </c>
      <c r="L72" s="22" t="s">
        <v>403</v>
      </c>
      <c r="M72" s="87">
        <v>68.345352471743794</v>
      </c>
      <c r="N72" s="87">
        <v>-49.618702479630102</v>
      </c>
      <c r="O72" s="12" t="s">
        <v>33</v>
      </c>
    </row>
    <row r="73" spans="1:15">
      <c r="A73" s="6">
        <v>72</v>
      </c>
      <c r="B73" s="7" t="s">
        <v>4</v>
      </c>
      <c r="C73" s="8" t="s">
        <v>63</v>
      </c>
      <c r="D73" s="8">
        <v>178</v>
      </c>
      <c r="E73" s="7">
        <v>194</v>
      </c>
      <c r="F73" s="7">
        <v>195</v>
      </c>
      <c r="G73" s="7">
        <v>199</v>
      </c>
      <c r="H73" s="7" t="s">
        <v>8</v>
      </c>
      <c r="I73" s="7" t="s">
        <v>10</v>
      </c>
      <c r="J73" s="11" t="s">
        <v>21</v>
      </c>
      <c r="K73" s="9">
        <v>1</v>
      </c>
      <c r="L73" s="22" t="s">
        <v>405</v>
      </c>
      <c r="M73" s="87">
        <v>68.626444617079201</v>
      </c>
      <c r="N73" s="87">
        <v>-49.598016739288298</v>
      </c>
      <c r="O73" s="12" t="s">
        <v>62</v>
      </c>
    </row>
    <row r="74" spans="1:15">
      <c r="A74" s="6">
        <v>73</v>
      </c>
      <c r="B74" s="7" t="s">
        <v>4</v>
      </c>
      <c r="C74" s="8" t="s">
        <v>11</v>
      </c>
      <c r="D74" s="8">
        <v>179</v>
      </c>
      <c r="E74" s="7">
        <v>184</v>
      </c>
      <c r="F74" s="7">
        <v>185</v>
      </c>
      <c r="G74" s="7">
        <v>195</v>
      </c>
      <c r="H74" s="7">
        <v>276</v>
      </c>
      <c r="I74" s="7" t="s">
        <v>10</v>
      </c>
      <c r="J74" s="11" t="s">
        <v>9</v>
      </c>
      <c r="K74" s="9">
        <v>3</v>
      </c>
      <c r="L74" s="22" t="s">
        <v>403</v>
      </c>
      <c r="M74" s="87">
        <v>68.736574865033106</v>
      </c>
      <c r="N74" s="87">
        <v>-49.596826302855</v>
      </c>
      <c r="O74" s="12" t="s">
        <v>411</v>
      </c>
    </row>
    <row r="75" spans="1:15">
      <c r="A75" s="13">
        <v>74</v>
      </c>
      <c r="B75" s="7" t="s">
        <v>4</v>
      </c>
      <c r="C75" s="8" t="s">
        <v>56</v>
      </c>
      <c r="D75" s="8">
        <v>178</v>
      </c>
      <c r="E75" s="7">
        <v>196</v>
      </c>
      <c r="F75" s="7">
        <v>198</v>
      </c>
      <c r="G75" s="7">
        <v>199</v>
      </c>
      <c r="H75" s="7">
        <v>274</v>
      </c>
      <c r="I75" s="7" t="s">
        <v>10</v>
      </c>
      <c r="J75" s="11" t="s">
        <v>13</v>
      </c>
      <c r="K75" s="9">
        <v>2</v>
      </c>
      <c r="L75" s="22" t="s">
        <v>403</v>
      </c>
      <c r="M75" s="87">
        <v>68.565715625191601</v>
      </c>
      <c r="N75" s="87">
        <v>-49.588638107437497</v>
      </c>
      <c r="O75" s="12" t="s">
        <v>386</v>
      </c>
    </row>
    <row r="76" spans="1:15">
      <c r="A76" s="6">
        <v>75</v>
      </c>
      <c r="B76" s="7" t="s">
        <v>4</v>
      </c>
      <c r="C76" s="8" t="s">
        <v>67</v>
      </c>
      <c r="D76" s="8">
        <v>178</v>
      </c>
      <c r="E76" s="7">
        <v>194</v>
      </c>
      <c r="F76" s="7">
        <v>195</v>
      </c>
      <c r="G76" s="7">
        <v>251</v>
      </c>
      <c r="H76" s="7">
        <v>274</v>
      </c>
      <c r="I76" s="7" t="s">
        <v>10</v>
      </c>
      <c r="J76" s="11" t="s">
        <v>108</v>
      </c>
      <c r="K76" s="9">
        <v>3</v>
      </c>
      <c r="L76" s="22" t="s">
        <v>403</v>
      </c>
      <c r="M76" s="87">
        <v>68.610788551408902</v>
      </c>
      <c r="N76" s="87">
        <v>-49.583707700750999</v>
      </c>
      <c r="O76" s="12" t="s">
        <v>66</v>
      </c>
    </row>
    <row r="77" spans="1:15">
      <c r="A77" s="6">
        <v>76</v>
      </c>
      <c r="B77" s="7" t="s">
        <v>4</v>
      </c>
      <c r="C77" s="8" t="s">
        <v>11</v>
      </c>
      <c r="D77" s="8">
        <v>176</v>
      </c>
      <c r="E77" s="7">
        <v>179</v>
      </c>
      <c r="F77" s="7">
        <v>184</v>
      </c>
      <c r="G77" s="7">
        <v>189</v>
      </c>
      <c r="H77" s="7">
        <v>274</v>
      </c>
      <c r="I77" s="7" t="s">
        <v>10</v>
      </c>
      <c r="J77" s="11" t="s">
        <v>9</v>
      </c>
      <c r="K77" s="9">
        <v>3</v>
      </c>
      <c r="L77" s="22" t="s">
        <v>403</v>
      </c>
      <c r="M77" s="87">
        <v>68.818739516889195</v>
      </c>
      <c r="N77" s="87">
        <v>-49.566023439864701</v>
      </c>
      <c r="O77" s="12" t="s">
        <v>64</v>
      </c>
    </row>
    <row r="78" spans="1:15">
      <c r="A78" s="6">
        <v>77</v>
      </c>
      <c r="B78" s="7" t="s">
        <v>387</v>
      </c>
      <c r="C78" s="8" t="s">
        <v>11</v>
      </c>
      <c r="D78" s="8">
        <v>178</v>
      </c>
      <c r="E78" s="7">
        <v>201</v>
      </c>
      <c r="F78" s="7">
        <v>209</v>
      </c>
      <c r="G78" s="7">
        <v>251</v>
      </c>
      <c r="H78" s="7">
        <v>274</v>
      </c>
      <c r="I78" s="7" t="s">
        <v>10</v>
      </c>
      <c r="J78" s="11" t="s">
        <v>9</v>
      </c>
      <c r="K78" s="9">
        <v>3</v>
      </c>
      <c r="L78" s="22" t="s">
        <v>403</v>
      </c>
      <c r="M78" s="87">
        <v>68.752439161940302</v>
      </c>
      <c r="N78" s="87">
        <v>-49.5238360552449</v>
      </c>
      <c r="O78" s="12" t="s">
        <v>68</v>
      </c>
    </row>
    <row r="79" spans="1:15">
      <c r="A79" s="6">
        <v>78</v>
      </c>
      <c r="B79" s="7" t="s">
        <v>298</v>
      </c>
      <c r="C79" s="8" t="s">
        <v>46</v>
      </c>
      <c r="D79" s="8">
        <v>179</v>
      </c>
      <c r="E79" s="7">
        <v>194</v>
      </c>
      <c r="F79" s="7">
        <v>195</v>
      </c>
      <c r="G79" s="7">
        <v>195</v>
      </c>
      <c r="H79" s="7" t="s">
        <v>8</v>
      </c>
      <c r="I79" s="7" t="s">
        <v>10</v>
      </c>
      <c r="J79" s="11" t="s">
        <v>21</v>
      </c>
      <c r="K79" s="9">
        <v>1</v>
      </c>
      <c r="L79" s="22" t="s">
        <v>405</v>
      </c>
      <c r="M79" s="87">
        <v>68.702464282511698</v>
      </c>
      <c r="N79" s="87">
        <v>-49.522722998215599</v>
      </c>
      <c r="O79" s="12" t="s">
        <v>69</v>
      </c>
    </row>
    <row r="80" spans="1:15">
      <c r="A80" s="6">
        <v>79</v>
      </c>
      <c r="B80" s="7" t="s">
        <v>4</v>
      </c>
      <c r="C80" s="8" t="s">
        <v>56</v>
      </c>
      <c r="D80" s="8">
        <v>185</v>
      </c>
      <c r="E80" s="7">
        <v>185</v>
      </c>
      <c r="F80" s="7">
        <v>186</v>
      </c>
      <c r="G80" s="7">
        <v>190</v>
      </c>
      <c r="H80" s="7">
        <v>276</v>
      </c>
      <c r="I80" s="7" t="s">
        <v>10</v>
      </c>
      <c r="J80" s="11" t="s">
        <v>13</v>
      </c>
      <c r="K80" s="9">
        <v>2</v>
      </c>
      <c r="L80" s="22" t="s">
        <v>403</v>
      </c>
      <c r="M80" s="87">
        <v>68.465374632512706</v>
      </c>
      <c r="N80" s="87">
        <v>-49.536528736105602</v>
      </c>
      <c r="O80" s="12" t="s">
        <v>71</v>
      </c>
    </row>
    <row r="81" spans="1:15">
      <c r="A81" s="6">
        <v>80</v>
      </c>
      <c r="B81" s="7" t="s">
        <v>4</v>
      </c>
      <c r="C81" s="8" t="s">
        <v>11</v>
      </c>
      <c r="D81" s="8">
        <v>178</v>
      </c>
      <c r="E81" s="7">
        <v>186</v>
      </c>
      <c r="F81" s="7">
        <v>189</v>
      </c>
      <c r="G81" s="7">
        <v>189</v>
      </c>
      <c r="H81" s="7">
        <v>251</v>
      </c>
      <c r="I81" s="7" t="s">
        <v>10</v>
      </c>
      <c r="J81" s="11" t="s">
        <v>9</v>
      </c>
      <c r="K81" s="9">
        <v>3</v>
      </c>
      <c r="L81" s="22" t="s">
        <v>403</v>
      </c>
      <c r="M81" s="87">
        <v>68.586510711890099</v>
      </c>
      <c r="N81" s="87">
        <v>-49.5339373659194</v>
      </c>
      <c r="O81" s="12" t="s">
        <v>39</v>
      </c>
    </row>
    <row r="82" spans="1:15">
      <c r="A82" s="6">
        <v>81</v>
      </c>
      <c r="B82" s="7" t="s">
        <v>302</v>
      </c>
      <c r="C82" s="8" t="s">
        <v>72</v>
      </c>
      <c r="D82" s="8">
        <v>166</v>
      </c>
      <c r="E82" s="7">
        <v>194</v>
      </c>
      <c r="F82" s="7">
        <v>195</v>
      </c>
      <c r="G82" s="7">
        <v>195</v>
      </c>
      <c r="H82" s="7" t="s">
        <v>8</v>
      </c>
      <c r="I82" s="7" t="s">
        <v>10</v>
      </c>
      <c r="J82" s="11" t="s">
        <v>21</v>
      </c>
      <c r="K82" s="9">
        <v>1</v>
      </c>
      <c r="L82" s="22" t="s">
        <v>403</v>
      </c>
      <c r="M82" s="87">
        <v>68.725148798054306</v>
      </c>
      <c r="N82" s="87">
        <v>-49.493705294785698</v>
      </c>
      <c r="O82" s="12" t="s">
        <v>73</v>
      </c>
    </row>
    <row r="83" spans="1:15">
      <c r="A83" s="6">
        <v>82</v>
      </c>
      <c r="B83" s="7" t="s">
        <v>4</v>
      </c>
      <c r="C83" s="8" t="s">
        <v>11</v>
      </c>
      <c r="D83" s="8">
        <v>176</v>
      </c>
      <c r="E83" s="7">
        <v>196</v>
      </c>
      <c r="F83" s="7">
        <v>198</v>
      </c>
      <c r="G83" s="7">
        <v>251</v>
      </c>
      <c r="H83" s="7">
        <v>276</v>
      </c>
      <c r="I83" s="7" t="s">
        <v>10</v>
      </c>
      <c r="J83" s="11" t="s">
        <v>9</v>
      </c>
      <c r="K83" s="9">
        <v>3</v>
      </c>
      <c r="L83" s="22" t="s">
        <v>403</v>
      </c>
      <c r="M83" s="87">
        <v>68.443088482780894</v>
      </c>
      <c r="N83" s="87">
        <v>-49.519720821422503</v>
      </c>
      <c r="O83" s="12" t="s">
        <v>74</v>
      </c>
    </row>
    <row r="84" spans="1:15">
      <c r="A84" s="6">
        <v>83</v>
      </c>
      <c r="B84" s="7" t="s">
        <v>4</v>
      </c>
      <c r="C84" s="8" t="s">
        <v>25</v>
      </c>
      <c r="D84" s="8">
        <v>178</v>
      </c>
      <c r="E84" s="7">
        <v>186</v>
      </c>
      <c r="F84" s="7">
        <v>189</v>
      </c>
      <c r="G84" s="7">
        <v>189</v>
      </c>
      <c r="H84" s="7">
        <v>251</v>
      </c>
      <c r="I84" s="7" t="s">
        <v>10</v>
      </c>
      <c r="J84" s="11" t="s">
        <v>13</v>
      </c>
      <c r="K84" s="9">
        <v>2</v>
      </c>
      <c r="L84" s="22" t="s">
        <v>403</v>
      </c>
      <c r="M84" s="87">
        <v>68.773327457520693</v>
      </c>
      <c r="N84" s="87">
        <v>-49.514400085169498</v>
      </c>
      <c r="O84" s="12" t="s">
        <v>71</v>
      </c>
    </row>
    <row r="85" spans="1:15">
      <c r="A85" s="6">
        <v>84</v>
      </c>
      <c r="B85" s="7" t="s">
        <v>4</v>
      </c>
      <c r="C85" s="8" t="s">
        <v>75</v>
      </c>
      <c r="D85" s="8">
        <v>176</v>
      </c>
      <c r="E85" s="7">
        <v>186</v>
      </c>
      <c r="F85" s="7">
        <v>189</v>
      </c>
      <c r="G85" s="7">
        <v>251</v>
      </c>
      <c r="H85" s="7">
        <v>274</v>
      </c>
      <c r="I85" s="7" t="s">
        <v>10</v>
      </c>
      <c r="J85" s="11" t="s">
        <v>9</v>
      </c>
      <c r="K85" s="9">
        <v>3</v>
      </c>
      <c r="L85" s="22" t="s">
        <v>403</v>
      </c>
      <c r="M85" s="87">
        <v>68.562426851625503</v>
      </c>
      <c r="N85" s="87">
        <v>-49.524140192435397</v>
      </c>
      <c r="O85" s="12" t="s">
        <v>411</v>
      </c>
    </row>
    <row r="86" spans="1:15">
      <c r="A86" s="6">
        <v>85</v>
      </c>
      <c r="B86" s="7" t="s">
        <v>4</v>
      </c>
      <c r="C86" s="8" t="s">
        <v>76</v>
      </c>
      <c r="D86" s="8">
        <v>185</v>
      </c>
      <c r="E86" s="7">
        <v>205</v>
      </c>
      <c r="F86" s="7">
        <v>206</v>
      </c>
      <c r="G86" s="7">
        <v>206</v>
      </c>
      <c r="H86" s="7" t="s">
        <v>8</v>
      </c>
      <c r="I86" s="7" t="s">
        <v>10</v>
      </c>
      <c r="J86" s="11" t="s">
        <v>21</v>
      </c>
      <c r="K86" s="9">
        <v>1</v>
      </c>
      <c r="L86" s="22" t="s">
        <v>404</v>
      </c>
      <c r="M86" s="87">
        <v>68.272047320369296</v>
      </c>
      <c r="N86" s="87">
        <v>-49.537895365869097</v>
      </c>
      <c r="O86" s="12" t="s">
        <v>77</v>
      </c>
    </row>
    <row r="87" spans="1:15">
      <c r="A87" s="6">
        <v>86</v>
      </c>
      <c r="B87" s="7" t="s">
        <v>4</v>
      </c>
      <c r="C87" s="8" t="s">
        <v>76</v>
      </c>
      <c r="D87" s="8">
        <v>185</v>
      </c>
      <c r="E87" s="7">
        <v>198</v>
      </c>
      <c r="F87" s="7">
        <v>201</v>
      </c>
      <c r="G87" s="7">
        <v>201</v>
      </c>
      <c r="H87" s="7" t="s">
        <v>8</v>
      </c>
      <c r="I87" s="7" t="s">
        <v>10</v>
      </c>
      <c r="J87" s="11" t="s">
        <v>21</v>
      </c>
      <c r="K87" s="9">
        <v>1</v>
      </c>
      <c r="L87" s="22" t="s">
        <v>403</v>
      </c>
      <c r="M87" s="87">
        <v>68.2966758642022</v>
      </c>
      <c r="N87" s="87">
        <v>-49.514245259609098</v>
      </c>
      <c r="O87" s="12" t="s">
        <v>78</v>
      </c>
    </row>
    <row r="88" spans="1:15">
      <c r="A88" s="6">
        <v>87</v>
      </c>
      <c r="B88" s="7" t="s">
        <v>4</v>
      </c>
      <c r="C88" s="8" t="s">
        <v>11</v>
      </c>
      <c r="D88" s="8">
        <v>166</v>
      </c>
      <c r="E88" s="7">
        <v>179</v>
      </c>
      <c r="F88" s="7">
        <v>184</v>
      </c>
      <c r="G88" s="7">
        <v>184</v>
      </c>
      <c r="H88" s="7">
        <v>274</v>
      </c>
      <c r="I88" s="7" t="s">
        <v>10</v>
      </c>
      <c r="J88" s="11" t="s">
        <v>9</v>
      </c>
      <c r="K88" s="9">
        <v>3</v>
      </c>
      <c r="L88" s="22" t="s">
        <v>403</v>
      </c>
      <c r="M88" s="87">
        <v>68.923371866824297</v>
      </c>
      <c r="N88" s="87">
        <v>-49.473615153985101</v>
      </c>
      <c r="O88" s="12" t="s">
        <v>32</v>
      </c>
    </row>
    <row r="89" spans="1:15">
      <c r="A89" s="6">
        <v>88</v>
      </c>
      <c r="B89" s="7" t="s">
        <v>4</v>
      </c>
      <c r="C89" s="8" t="s">
        <v>11</v>
      </c>
      <c r="D89" s="8">
        <v>185</v>
      </c>
      <c r="E89" s="7">
        <v>186</v>
      </c>
      <c r="F89" s="7">
        <v>190</v>
      </c>
      <c r="G89" s="7">
        <v>251</v>
      </c>
      <c r="H89" s="7">
        <v>276</v>
      </c>
      <c r="I89" s="7" t="s">
        <v>10</v>
      </c>
      <c r="J89" s="11" t="s">
        <v>9</v>
      </c>
      <c r="K89" s="9">
        <v>3</v>
      </c>
      <c r="L89" s="22" t="s">
        <v>403</v>
      </c>
      <c r="M89" s="87">
        <v>68.262306646457404</v>
      </c>
      <c r="N89" s="87">
        <v>-49.500736953101999</v>
      </c>
      <c r="O89" s="12" t="s">
        <v>411</v>
      </c>
    </row>
    <row r="90" spans="1:15">
      <c r="A90" s="6">
        <v>89</v>
      </c>
      <c r="B90" s="7" t="s">
        <v>4</v>
      </c>
      <c r="C90" s="8" t="s">
        <v>11</v>
      </c>
      <c r="D90" s="8">
        <v>185</v>
      </c>
      <c r="E90" s="7">
        <v>186</v>
      </c>
      <c r="F90" s="7">
        <v>190</v>
      </c>
      <c r="G90" s="7">
        <v>201</v>
      </c>
      <c r="H90" s="7">
        <v>276</v>
      </c>
      <c r="I90" s="7" t="s">
        <v>10</v>
      </c>
      <c r="J90" s="11" t="s">
        <v>9</v>
      </c>
      <c r="K90" s="9">
        <v>3</v>
      </c>
      <c r="L90" s="22" t="s">
        <v>403</v>
      </c>
      <c r="M90" s="87">
        <v>68.459707497997599</v>
      </c>
      <c r="N90" s="87">
        <v>-49.4616657130953</v>
      </c>
      <c r="O90" s="12" t="s">
        <v>39</v>
      </c>
    </row>
    <row r="91" spans="1:15">
      <c r="A91" s="6">
        <v>90</v>
      </c>
      <c r="B91" s="7" t="s">
        <v>4</v>
      </c>
      <c r="C91" s="8" t="s">
        <v>11</v>
      </c>
      <c r="D91" s="8">
        <v>179</v>
      </c>
      <c r="E91" s="7">
        <v>190</v>
      </c>
      <c r="F91" s="7">
        <v>191</v>
      </c>
      <c r="G91" s="7">
        <v>209</v>
      </c>
      <c r="H91" s="7">
        <v>274</v>
      </c>
      <c r="I91" s="7" t="s">
        <v>10</v>
      </c>
      <c r="J91" s="11" t="s">
        <v>9</v>
      </c>
      <c r="K91" s="9">
        <v>3</v>
      </c>
      <c r="L91" s="22" t="s">
        <v>403</v>
      </c>
      <c r="M91" s="87">
        <v>68.765610955994205</v>
      </c>
      <c r="N91" s="87">
        <v>-49.435030745248298</v>
      </c>
      <c r="O91" s="12" t="s">
        <v>33</v>
      </c>
    </row>
    <row r="92" spans="1:15">
      <c r="A92" s="6">
        <v>91</v>
      </c>
      <c r="B92" s="7" t="s">
        <v>4</v>
      </c>
      <c r="C92" s="8" t="s">
        <v>11</v>
      </c>
      <c r="D92" s="8">
        <v>185</v>
      </c>
      <c r="E92" s="7">
        <v>186</v>
      </c>
      <c r="F92" s="7">
        <v>190</v>
      </c>
      <c r="G92" s="7">
        <v>190</v>
      </c>
      <c r="H92" s="7">
        <v>251</v>
      </c>
      <c r="I92" s="7" t="s">
        <v>10</v>
      </c>
      <c r="J92" s="11" t="s">
        <v>9</v>
      </c>
      <c r="K92" s="9">
        <v>3</v>
      </c>
      <c r="L92" s="22" t="s">
        <v>403</v>
      </c>
      <c r="M92" s="87">
        <v>68.3259269872011</v>
      </c>
      <c r="N92" s="87">
        <v>-49.473858989572399</v>
      </c>
      <c r="O92" s="12" t="s">
        <v>45</v>
      </c>
    </row>
    <row r="93" spans="1:15">
      <c r="A93" s="6">
        <v>92</v>
      </c>
      <c r="B93" s="7" t="s">
        <v>4</v>
      </c>
      <c r="C93" s="8" t="s">
        <v>25</v>
      </c>
      <c r="D93" s="8">
        <v>185</v>
      </c>
      <c r="E93" s="7">
        <v>190</v>
      </c>
      <c r="F93" s="7">
        <v>194</v>
      </c>
      <c r="G93" s="7">
        <v>194</v>
      </c>
      <c r="H93" s="7">
        <v>251</v>
      </c>
      <c r="I93" s="7" t="s">
        <v>10</v>
      </c>
      <c r="J93" s="11" t="s">
        <v>13</v>
      </c>
      <c r="K93" s="9">
        <v>2</v>
      </c>
      <c r="L93" s="22" t="s">
        <v>404</v>
      </c>
      <c r="M93" s="87">
        <v>68.349896565730901</v>
      </c>
      <c r="N93" s="87">
        <v>-49.462671139205199</v>
      </c>
      <c r="O93" s="12" t="s">
        <v>26</v>
      </c>
    </row>
    <row r="94" spans="1:15">
      <c r="A94" s="6">
        <v>93</v>
      </c>
      <c r="B94" s="7" t="s">
        <v>4</v>
      </c>
      <c r="C94" s="8" t="s">
        <v>75</v>
      </c>
      <c r="D94" s="8">
        <v>179</v>
      </c>
      <c r="E94" s="7">
        <v>186</v>
      </c>
      <c r="F94" s="7">
        <v>189</v>
      </c>
      <c r="G94" s="7">
        <v>199</v>
      </c>
      <c r="H94" s="7">
        <v>274</v>
      </c>
      <c r="I94" s="7" t="s">
        <v>10</v>
      </c>
      <c r="J94" s="11" t="s">
        <v>9</v>
      </c>
      <c r="K94" s="9">
        <v>3</v>
      </c>
      <c r="L94" s="22" t="s">
        <v>403</v>
      </c>
      <c r="M94" s="87">
        <v>68.711796731710706</v>
      </c>
      <c r="N94" s="87">
        <v>-49.433080359676197</v>
      </c>
      <c r="O94" s="12" t="s">
        <v>411</v>
      </c>
    </row>
    <row r="95" spans="1:15">
      <c r="A95" s="6">
        <v>94</v>
      </c>
      <c r="B95" s="7" t="s">
        <v>4</v>
      </c>
      <c r="C95" s="8" t="s">
        <v>11</v>
      </c>
      <c r="D95" s="8">
        <v>166</v>
      </c>
      <c r="E95" s="7">
        <v>179</v>
      </c>
      <c r="F95" s="7">
        <v>184</v>
      </c>
      <c r="G95" s="7">
        <v>218</v>
      </c>
      <c r="H95" s="7">
        <v>274</v>
      </c>
      <c r="I95" s="7" t="s">
        <v>10</v>
      </c>
      <c r="J95" s="11" t="s">
        <v>9</v>
      </c>
      <c r="K95" s="9">
        <v>3</v>
      </c>
      <c r="L95" s="22" t="s">
        <v>403</v>
      </c>
      <c r="M95" s="87">
        <v>68.9239728602344</v>
      </c>
      <c r="N95" s="87">
        <v>-49.407708250508598</v>
      </c>
      <c r="O95" s="12" t="s">
        <v>411</v>
      </c>
    </row>
    <row r="96" spans="1:15">
      <c r="A96" s="6">
        <v>95</v>
      </c>
      <c r="B96" s="7" t="s">
        <v>4</v>
      </c>
      <c r="C96" s="8" t="s">
        <v>11</v>
      </c>
      <c r="D96" s="8">
        <v>178</v>
      </c>
      <c r="E96" s="7">
        <v>186</v>
      </c>
      <c r="F96" s="7">
        <v>190</v>
      </c>
      <c r="G96" s="7">
        <v>254</v>
      </c>
      <c r="H96" s="7">
        <v>276</v>
      </c>
      <c r="I96" s="7" t="s">
        <v>10</v>
      </c>
      <c r="J96" s="11" t="s">
        <v>9</v>
      </c>
      <c r="K96" s="9">
        <v>3</v>
      </c>
      <c r="L96" s="22" t="s">
        <v>403</v>
      </c>
      <c r="M96" s="87">
        <v>68.470994785074595</v>
      </c>
      <c r="N96" s="87">
        <v>-49.439846765850703</v>
      </c>
      <c r="O96" s="12" t="s">
        <v>411</v>
      </c>
    </row>
    <row r="97" spans="1:15">
      <c r="A97" s="6">
        <v>96</v>
      </c>
      <c r="B97" s="7" t="s">
        <v>4</v>
      </c>
      <c r="C97" s="8" t="s">
        <v>11</v>
      </c>
      <c r="D97" s="8">
        <v>184</v>
      </c>
      <c r="E97" s="7">
        <v>185</v>
      </c>
      <c r="F97" s="7">
        <v>186</v>
      </c>
      <c r="G97" s="7">
        <v>196</v>
      </c>
      <c r="H97" s="7">
        <v>274</v>
      </c>
      <c r="I97" s="7" t="s">
        <v>10</v>
      </c>
      <c r="J97" s="11" t="s">
        <v>9</v>
      </c>
      <c r="K97" s="9">
        <v>3</v>
      </c>
      <c r="L97" s="22" t="s">
        <v>403</v>
      </c>
      <c r="M97" s="87">
        <v>68.672872932684697</v>
      </c>
      <c r="N97" s="87">
        <v>-49.420475714576199</v>
      </c>
      <c r="O97" s="12" t="s">
        <v>411</v>
      </c>
    </row>
    <row r="98" spans="1:15">
      <c r="A98" s="6">
        <v>97</v>
      </c>
      <c r="B98" s="7" t="s">
        <v>4</v>
      </c>
      <c r="C98" s="8" t="s">
        <v>11</v>
      </c>
      <c r="D98" s="8">
        <v>185</v>
      </c>
      <c r="E98" s="7">
        <v>186</v>
      </c>
      <c r="F98" s="7">
        <v>190</v>
      </c>
      <c r="G98" s="7">
        <v>190</v>
      </c>
      <c r="H98" s="7">
        <v>276</v>
      </c>
      <c r="I98" s="7" t="s">
        <v>10</v>
      </c>
      <c r="J98" s="11" t="s">
        <v>9</v>
      </c>
      <c r="K98" s="9">
        <v>3</v>
      </c>
      <c r="L98" s="22" t="s">
        <v>403</v>
      </c>
      <c r="M98" s="87">
        <v>68.279112818199593</v>
      </c>
      <c r="N98" s="87">
        <v>-49.448137714122097</v>
      </c>
      <c r="O98" s="12" t="s">
        <v>33</v>
      </c>
    </row>
    <row r="99" spans="1:15">
      <c r="A99" s="6">
        <v>98</v>
      </c>
      <c r="B99" s="7" t="s">
        <v>4</v>
      </c>
      <c r="C99" s="8" t="s">
        <v>11</v>
      </c>
      <c r="D99" s="8">
        <v>179</v>
      </c>
      <c r="E99" s="7">
        <v>201</v>
      </c>
      <c r="F99" s="7">
        <v>209</v>
      </c>
      <c r="G99" s="7">
        <v>209</v>
      </c>
      <c r="H99" s="7">
        <v>276</v>
      </c>
      <c r="I99" s="7" t="s">
        <v>10</v>
      </c>
      <c r="J99" s="11" t="s">
        <v>9</v>
      </c>
      <c r="K99" s="9">
        <v>3</v>
      </c>
      <c r="L99" s="22" t="s">
        <v>403</v>
      </c>
      <c r="M99" s="87">
        <v>68.783462464172999</v>
      </c>
      <c r="N99" s="87">
        <v>-49.3939014432448</v>
      </c>
      <c r="O99" s="12" t="s">
        <v>33</v>
      </c>
    </row>
    <row r="100" spans="1:15">
      <c r="A100" s="6">
        <v>99</v>
      </c>
      <c r="B100" s="7" t="s">
        <v>4</v>
      </c>
      <c r="C100" s="8" t="s">
        <v>11</v>
      </c>
      <c r="D100" s="8">
        <v>178</v>
      </c>
      <c r="E100" s="7">
        <v>186</v>
      </c>
      <c r="F100" s="7">
        <v>189</v>
      </c>
      <c r="G100" s="7">
        <v>189</v>
      </c>
      <c r="H100" s="7">
        <v>274</v>
      </c>
      <c r="I100" s="7" t="s">
        <v>10</v>
      </c>
      <c r="J100" s="11" t="s">
        <v>9</v>
      </c>
      <c r="K100" s="9">
        <v>3</v>
      </c>
      <c r="L100" s="22" t="s">
        <v>403</v>
      </c>
      <c r="M100" s="87">
        <v>68.758639064175497</v>
      </c>
      <c r="N100" s="87">
        <v>-49.403133606505797</v>
      </c>
      <c r="O100" s="12" t="s">
        <v>33</v>
      </c>
    </row>
    <row r="101" spans="1:15">
      <c r="A101" s="6">
        <v>100</v>
      </c>
      <c r="B101" s="7" t="s">
        <v>4</v>
      </c>
      <c r="C101" s="8" t="s">
        <v>11</v>
      </c>
      <c r="D101" s="8">
        <v>179</v>
      </c>
      <c r="E101" s="7">
        <v>186</v>
      </c>
      <c r="F101" s="7">
        <v>189</v>
      </c>
      <c r="G101" s="7">
        <v>205</v>
      </c>
      <c r="H101" s="7">
        <v>274</v>
      </c>
      <c r="I101" s="7" t="s">
        <v>10</v>
      </c>
      <c r="J101" s="11" t="s">
        <v>9</v>
      </c>
      <c r="K101" s="9">
        <v>3</v>
      </c>
      <c r="L101" s="22" t="s">
        <v>403</v>
      </c>
      <c r="M101" s="87">
        <v>68.676650097529702</v>
      </c>
      <c r="N101" s="87">
        <v>-49.395557029975102</v>
      </c>
      <c r="O101" s="12" t="s">
        <v>79</v>
      </c>
    </row>
    <row r="102" spans="1:15">
      <c r="A102" s="6">
        <v>101</v>
      </c>
      <c r="B102" s="7" t="s">
        <v>4</v>
      </c>
      <c r="C102" s="8" t="s">
        <v>11</v>
      </c>
      <c r="D102" s="8">
        <v>185</v>
      </c>
      <c r="E102" s="7">
        <v>190</v>
      </c>
      <c r="F102" s="7">
        <v>191</v>
      </c>
      <c r="G102" s="7">
        <v>251</v>
      </c>
      <c r="H102" s="7">
        <v>276</v>
      </c>
      <c r="I102" s="7" t="s">
        <v>10</v>
      </c>
      <c r="J102" s="11" t="s">
        <v>9</v>
      </c>
      <c r="K102" s="9">
        <v>3</v>
      </c>
      <c r="L102" s="22" t="s">
        <v>403</v>
      </c>
      <c r="M102" s="87">
        <v>68.387928211750904</v>
      </c>
      <c r="N102" s="87">
        <v>-49.410926359209398</v>
      </c>
      <c r="O102" s="12" t="s">
        <v>411</v>
      </c>
    </row>
    <row r="103" spans="1:15">
      <c r="A103" s="6">
        <v>102</v>
      </c>
      <c r="B103" s="7" t="s">
        <v>4</v>
      </c>
      <c r="C103" s="8" t="s">
        <v>46</v>
      </c>
      <c r="D103" s="8">
        <v>185</v>
      </c>
      <c r="E103" s="7">
        <v>191</v>
      </c>
      <c r="F103" s="7">
        <v>194</v>
      </c>
      <c r="G103" s="7">
        <v>194</v>
      </c>
      <c r="H103" s="7" t="s">
        <v>8</v>
      </c>
      <c r="I103" s="7" t="s">
        <v>10</v>
      </c>
      <c r="J103" s="11" t="s">
        <v>21</v>
      </c>
      <c r="K103" s="9">
        <v>1</v>
      </c>
      <c r="L103" s="22" t="s">
        <v>404</v>
      </c>
      <c r="M103" s="87">
        <v>68.524356253128204</v>
      </c>
      <c r="N103" s="87">
        <v>-49.389773392256998</v>
      </c>
      <c r="O103" s="12" t="s">
        <v>80</v>
      </c>
    </row>
    <row r="104" spans="1:15">
      <c r="A104" s="6">
        <v>103</v>
      </c>
      <c r="B104" s="7" t="s">
        <v>4</v>
      </c>
      <c r="C104" s="8" t="s">
        <v>11</v>
      </c>
      <c r="D104" s="8">
        <v>185</v>
      </c>
      <c r="E104" s="7">
        <v>186</v>
      </c>
      <c r="F104" s="7">
        <v>190</v>
      </c>
      <c r="G104" s="7">
        <v>191</v>
      </c>
      <c r="H104" s="7">
        <v>276</v>
      </c>
      <c r="I104" s="7" t="s">
        <v>10</v>
      </c>
      <c r="J104" s="11" t="s">
        <v>9</v>
      </c>
      <c r="K104" s="9">
        <v>3</v>
      </c>
      <c r="L104" s="22" t="s">
        <v>403</v>
      </c>
      <c r="M104" s="87">
        <v>68.415688761236495</v>
      </c>
      <c r="N104" s="87">
        <v>-49.388476614068303</v>
      </c>
      <c r="O104" s="12" t="s">
        <v>33</v>
      </c>
    </row>
    <row r="105" spans="1:15">
      <c r="A105" s="6">
        <v>104</v>
      </c>
      <c r="B105" s="7" t="s">
        <v>310</v>
      </c>
      <c r="C105" s="8" t="s">
        <v>82</v>
      </c>
      <c r="D105" s="8">
        <v>185</v>
      </c>
      <c r="E105" s="7">
        <v>210</v>
      </c>
      <c r="F105" s="7">
        <v>213</v>
      </c>
      <c r="G105" s="7">
        <v>251</v>
      </c>
      <c r="H105" s="7">
        <v>276</v>
      </c>
      <c r="I105" s="7" t="s">
        <v>10</v>
      </c>
      <c r="J105" s="11" t="s">
        <v>13</v>
      </c>
      <c r="K105" s="9">
        <v>2</v>
      </c>
      <c r="L105" s="22" t="s">
        <v>403</v>
      </c>
      <c r="M105" s="87">
        <v>68.564062674670097</v>
      </c>
      <c r="N105" s="87">
        <v>-49.369483893744601</v>
      </c>
      <c r="O105" s="12" t="s">
        <v>81</v>
      </c>
    </row>
    <row r="106" spans="1:15">
      <c r="A106" s="6">
        <v>105</v>
      </c>
      <c r="B106" s="7" t="s">
        <v>4</v>
      </c>
      <c r="C106" s="8" t="s">
        <v>11</v>
      </c>
      <c r="D106" s="8">
        <v>166</v>
      </c>
      <c r="E106" s="7">
        <v>191</v>
      </c>
      <c r="F106" s="7">
        <v>195</v>
      </c>
      <c r="G106" s="7">
        <v>196</v>
      </c>
      <c r="H106" s="7">
        <v>274</v>
      </c>
      <c r="I106" s="7" t="s">
        <v>10</v>
      </c>
      <c r="J106" s="11" t="s">
        <v>9</v>
      </c>
      <c r="K106" s="9">
        <v>3</v>
      </c>
      <c r="L106" s="22" t="s">
        <v>403</v>
      </c>
      <c r="M106" s="87">
        <v>68.883438200900898</v>
      </c>
      <c r="N106" s="87">
        <v>-49.360049786148899</v>
      </c>
      <c r="O106" s="12" t="s">
        <v>32</v>
      </c>
    </row>
    <row r="107" spans="1:15">
      <c r="A107" s="6">
        <v>106</v>
      </c>
      <c r="B107" s="7" t="s">
        <v>4</v>
      </c>
      <c r="C107" s="8" t="s">
        <v>11</v>
      </c>
      <c r="D107" s="8">
        <v>176</v>
      </c>
      <c r="E107" s="7">
        <v>201</v>
      </c>
      <c r="F107" s="7">
        <v>209</v>
      </c>
      <c r="G107" s="7">
        <v>251</v>
      </c>
      <c r="H107" s="7">
        <v>274</v>
      </c>
      <c r="I107" s="7" t="s">
        <v>10</v>
      </c>
      <c r="J107" s="11" t="s">
        <v>9</v>
      </c>
      <c r="K107" s="9">
        <v>3</v>
      </c>
      <c r="L107" s="22" t="s">
        <v>403</v>
      </c>
      <c r="M107" s="87">
        <v>68.892897274793896</v>
      </c>
      <c r="N107" s="87">
        <v>-49.361372682580502</v>
      </c>
      <c r="O107" s="12" t="s">
        <v>411</v>
      </c>
    </row>
    <row r="108" spans="1:15">
      <c r="A108" s="6">
        <v>107</v>
      </c>
      <c r="B108" s="7" t="s">
        <v>4</v>
      </c>
      <c r="C108" s="8" t="s">
        <v>11</v>
      </c>
      <c r="D108" s="8">
        <v>184</v>
      </c>
      <c r="E108" s="7">
        <v>186</v>
      </c>
      <c r="F108" s="7">
        <v>189</v>
      </c>
      <c r="G108" s="7">
        <v>209</v>
      </c>
      <c r="H108" s="7">
        <v>274</v>
      </c>
      <c r="I108" s="7" t="s">
        <v>10</v>
      </c>
      <c r="J108" s="11" t="s">
        <v>9</v>
      </c>
      <c r="K108" s="9">
        <v>3</v>
      </c>
      <c r="L108" s="22" t="s">
        <v>403</v>
      </c>
      <c r="M108" s="87">
        <v>68.803991413841302</v>
      </c>
      <c r="N108" s="87">
        <v>-49.332853321235298</v>
      </c>
      <c r="O108" s="12" t="s">
        <v>32</v>
      </c>
    </row>
    <row r="109" spans="1:15">
      <c r="A109" s="6">
        <v>108</v>
      </c>
      <c r="B109" s="7" t="s">
        <v>4</v>
      </c>
      <c r="C109" s="8" t="s">
        <v>58</v>
      </c>
      <c r="D109" s="8">
        <v>185</v>
      </c>
      <c r="E109" s="7">
        <v>191</v>
      </c>
      <c r="F109" s="7">
        <v>194</v>
      </c>
      <c r="G109" s="7">
        <v>194</v>
      </c>
      <c r="H109" s="7" t="s">
        <v>8</v>
      </c>
      <c r="I109" s="7" t="s">
        <v>10</v>
      </c>
      <c r="J109" s="11" t="s">
        <v>21</v>
      </c>
      <c r="K109" s="9">
        <v>1</v>
      </c>
      <c r="L109" s="22" t="s">
        <v>404</v>
      </c>
      <c r="M109" s="87">
        <v>68.462266399437397</v>
      </c>
      <c r="N109" s="87">
        <v>-49.347340647917903</v>
      </c>
      <c r="O109" s="12" t="s">
        <v>84</v>
      </c>
    </row>
    <row r="110" spans="1:15">
      <c r="A110" s="6">
        <v>109</v>
      </c>
      <c r="B110" s="7" t="s">
        <v>4</v>
      </c>
      <c r="C110" s="8" t="s">
        <v>75</v>
      </c>
      <c r="D110" s="8">
        <v>185</v>
      </c>
      <c r="E110" s="7">
        <v>191</v>
      </c>
      <c r="F110" s="7">
        <v>195</v>
      </c>
      <c r="G110" s="7">
        <v>251</v>
      </c>
      <c r="H110" s="7">
        <v>276</v>
      </c>
      <c r="I110" s="7" t="s">
        <v>10</v>
      </c>
      <c r="J110" s="11" t="s">
        <v>9</v>
      </c>
      <c r="K110" s="9">
        <v>3</v>
      </c>
      <c r="L110" s="22" t="s">
        <v>403</v>
      </c>
      <c r="M110" s="87">
        <v>68.598986850508496</v>
      </c>
      <c r="N110" s="87">
        <v>-49.348973781035902</v>
      </c>
      <c r="O110" s="12" t="s">
        <v>411</v>
      </c>
    </row>
    <row r="111" spans="1:15">
      <c r="A111" s="6">
        <v>110</v>
      </c>
      <c r="B111" s="7" t="s">
        <v>4</v>
      </c>
      <c r="C111" s="8" t="s">
        <v>11</v>
      </c>
      <c r="D111" s="8">
        <v>179</v>
      </c>
      <c r="E111" s="7">
        <v>205</v>
      </c>
      <c r="F111" s="7">
        <v>209</v>
      </c>
      <c r="G111" s="7">
        <v>251</v>
      </c>
      <c r="H111" s="7">
        <v>276</v>
      </c>
      <c r="I111" s="7" t="s">
        <v>10</v>
      </c>
      <c r="J111" s="11" t="s">
        <v>9</v>
      </c>
      <c r="K111" s="9">
        <v>3</v>
      </c>
      <c r="L111" s="22" t="s">
        <v>403</v>
      </c>
      <c r="M111" s="87">
        <v>68.691025807124007</v>
      </c>
      <c r="N111" s="87">
        <v>-49.3357629205424</v>
      </c>
      <c r="O111" s="12" t="s">
        <v>39</v>
      </c>
    </row>
    <row r="112" spans="1:15">
      <c r="A112" s="6">
        <v>111</v>
      </c>
      <c r="B112" s="7" t="s">
        <v>4</v>
      </c>
      <c r="C112" s="8" t="s">
        <v>11</v>
      </c>
      <c r="D112" s="8">
        <v>185</v>
      </c>
      <c r="E112" s="7">
        <v>190</v>
      </c>
      <c r="F112" s="7">
        <v>191</v>
      </c>
      <c r="G112" s="7">
        <v>251</v>
      </c>
      <c r="H112" s="7">
        <v>276</v>
      </c>
      <c r="I112" s="7" t="s">
        <v>10</v>
      </c>
      <c r="J112" s="11" t="s">
        <v>9</v>
      </c>
      <c r="K112" s="9">
        <v>3</v>
      </c>
      <c r="L112" s="22" t="s">
        <v>403</v>
      </c>
      <c r="M112" s="87">
        <v>68.359353774723303</v>
      </c>
      <c r="N112" s="87">
        <v>-49.349188070211</v>
      </c>
      <c r="O112" s="12" t="s">
        <v>45</v>
      </c>
    </row>
    <row r="113" spans="1:15">
      <c r="A113" s="6">
        <v>112</v>
      </c>
      <c r="B113" s="7" t="s">
        <v>49</v>
      </c>
      <c r="C113" s="8" t="s">
        <v>85</v>
      </c>
      <c r="D113" s="7" t="s">
        <v>8</v>
      </c>
      <c r="E113" s="7">
        <v>186</v>
      </c>
      <c r="F113" s="7" t="s">
        <v>8</v>
      </c>
      <c r="G113" s="7" t="s">
        <v>8</v>
      </c>
      <c r="H113" s="7" t="s">
        <v>8</v>
      </c>
      <c r="I113" s="7" t="s">
        <v>6</v>
      </c>
      <c r="J113" s="11" t="s">
        <v>8</v>
      </c>
      <c r="K113" s="9">
        <v>9</v>
      </c>
      <c r="L113" s="22" t="s">
        <v>403</v>
      </c>
      <c r="M113" s="87">
        <v>68.586802719207299</v>
      </c>
      <c r="N113" s="87">
        <v>-49.326611939753498</v>
      </c>
      <c r="O113" s="12" t="s">
        <v>51</v>
      </c>
    </row>
    <row r="114" spans="1:15">
      <c r="A114" s="6">
        <v>113</v>
      </c>
      <c r="B114" s="7" t="s">
        <v>4</v>
      </c>
      <c r="C114" s="8" t="s">
        <v>11</v>
      </c>
      <c r="D114" s="8">
        <v>179</v>
      </c>
      <c r="E114" s="7">
        <v>185</v>
      </c>
      <c r="F114" s="7">
        <v>189</v>
      </c>
      <c r="G114" s="7">
        <v>189</v>
      </c>
      <c r="H114" s="7">
        <v>231</v>
      </c>
      <c r="I114" s="7" t="s">
        <v>10</v>
      </c>
      <c r="J114" s="11" t="s">
        <v>9</v>
      </c>
      <c r="K114" s="9">
        <v>3</v>
      </c>
      <c r="L114" s="22" t="s">
        <v>403</v>
      </c>
      <c r="M114" s="87">
        <v>68.849615729638302</v>
      </c>
      <c r="N114" s="87">
        <v>-49.310336231637102</v>
      </c>
      <c r="O114" s="12" t="s">
        <v>12</v>
      </c>
    </row>
    <row r="115" spans="1:15">
      <c r="A115" s="6">
        <v>114</v>
      </c>
      <c r="B115" s="7" t="s">
        <v>4</v>
      </c>
      <c r="C115" s="8" t="s">
        <v>11</v>
      </c>
      <c r="D115" s="8">
        <v>185</v>
      </c>
      <c r="E115" s="7">
        <v>186</v>
      </c>
      <c r="F115" s="7">
        <v>190</v>
      </c>
      <c r="G115" s="7">
        <v>240</v>
      </c>
      <c r="H115" s="7">
        <v>251</v>
      </c>
      <c r="I115" s="7" t="s">
        <v>10</v>
      </c>
      <c r="J115" s="11" t="s">
        <v>9</v>
      </c>
      <c r="K115" s="9">
        <v>3</v>
      </c>
      <c r="L115" s="22" t="s">
        <v>403</v>
      </c>
      <c r="M115" s="87">
        <v>68.403282278325804</v>
      </c>
      <c r="N115" s="87">
        <v>-49.3357957077435</v>
      </c>
      <c r="O115" s="12" t="s">
        <v>411</v>
      </c>
    </row>
    <row r="116" spans="1:15">
      <c r="A116" s="6">
        <v>115</v>
      </c>
      <c r="B116" s="7" t="s">
        <v>4</v>
      </c>
      <c r="C116" s="8" t="s">
        <v>25</v>
      </c>
      <c r="D116" s="8">
        <v>176</v>
      </c>
      <c r="E116" s="7">
        <v>185</v>
      </c>
      <c r="F116" s="7">
        <v>189</v>
      </c>
      <c r="G116" s="7">
        <v>189</v>
      </c>
      <c r="H116" s="7">
        <v>251</v>
      </c>
      <c r="I116" s="7" t="s">
        <v>10</v>
      </c>
      <c r="J116" s="11" t="s">
        <v>13</v>
      </c>
      <c r="K116" s="9">
        <v>2</v>
      </c>
      <c r="L116" s="22" t="s">
        <v>403</v>
      </c>
      <c r="M116" s="87">
        <v>68.926629106733003</v>
      </c>
      <c r="N116" s="87">
        <v>-49.290258404180904</v>
      </c>
      <c r="O116" s="12" t="s">
        <v>86</v>
      </c>
    </row>
    <row r="117" spans="1:15">
      <c r="A117" s="6">
        <v>116</v>
      </c>
      <c r="B117" s="7" t="s">
        <v>94</v>
      </c>
      <c r="C117" s="8" t="s">
        <v>87</v>
      </c>
      <c r="D117" s="7" t="s">
        <v>8</v>
      </c>
      <c r="E117" s="7">
        <v>190</v>
      </c>
      <c r="F117" s="7" t="s">
        <v>8</v>
      </c>
      <c r="G117" s="7" t="s">
        <v>8</v>
      </c>
      <c r="H117" s="7" t="s">
        <v>8</v>
      </c>
      <c r="I117" s="7" t="s">
        <v>6</v>
      </c>
      <c r="J117" s="11" t="s">
        <v>333</v>
      </c>
      <c r="K117" s="9">
        <v>7</v>
      </c>
      <c r="L117" s="22" t="s">
        <v>403</v>
      </c>
      <c r="M117" s="87">
        <v>68.631941183994698</v>
      </c>
      <c r="N117" s="87">
        <v>-49.317644181510097</v>
      </c>
      <c r="O117" s="12" t="s">
        <v>88</v>
      </c>
    </row>
    <row r="118" spans="1:15">
      <c r="A118" s="6">
        <v>117</v>
      </c>
      <c r="B118" s="7" t="s">
        <v>94</v>
      </c>
      <c r="C118" s="8" t="s">
        <v>87</v>
      </c>
      <c r="D118" s="7" t="s">
        <v>8</v>
      </c>
      <c r="E118" s="7">
        <v>190</v>
      </c>
      <c r="F118" s="7" t="s">
        <v>8</v>
      </c>
      <c r="G118" s="7" t="s">
        <v>8</v>
      </c>
      <c r="H118" s="7" t="s">
        <v>8</v>
      </c>
      <c r="I118" s="7" t="s">
        <v>6</v>
      </c>
      <c r="J118" s="11" t="s">
        <v>333</v>
      </c>
      <c r="K118" s="9">
        <v>7</v>
      </c>
      <c r="L118" s="22" t="s">
        <v>403</v>
      </c>
      <c r="M118" s="87">
        <v>68.635710544835405</v>
      </c>
      <c r="N118" s="87">
        <v>-49.307958378817403</v>
      </c>
      <c r="O118" s="12" t="s">
        <v>88</v>
      </c>
    </row>
    <row r="119" spans="1:15">
      <c r="A119" s="6">
        <v>118</v>
      </c>
      <c r="B119" s="7" t="s">
        <v>4</v>
      </c>
      <c r="C119" s="8" t="s">
        <v>58</v>
      </c>
      <c r="D119" s="8">
        <v>178</v>
      </c>
      <c r="E119" s="7">
        <v>185</v>
      </c>
      <c r="F119" s="7">
        <v>186</v>
      </c>
      <c r="G119" s="7">
        <v>186</v>
      </c>
      <c r="H119" s="7" t="s">
        <v>8</v>
      </c>
      <c r="I119" s="7" t="s">
        <v>10</v>
      </c>
      <c r="J119" s="11" t="s">
        <v>21</v>
      </c>
      <c r="K119" s="9">
        <v>1</v>
      </c>
      <c r="L119" s="22" t="s">
        <v>403</v>
      </c>
      <c r="M119" s="87">
        <v>68.862506832712796</v>
      </c>
      <c r="N119" s="87">
        <v>-49.286413929932202</v>
      </c>
      <c r="O119" s="12" t="s">
        <v>89</v>
      </c>
    </row>
    <row r="120" spans="1:15">
      <c r="A120" s="6">
        <v>119</v>
      </c>
      <c r="B120" s="7" t="s">
        <v>4</v>
      </c>
      <c r="C120" s="8" t="s">
        <v>11</v>
      </c>
      <c r="D120" s="8">
        <v>178</v>
      </c>
      <c r="E120" s="7">
        <v>186</v>
      </c>
      <c r="F120" s="7">
        <v>190</v>
      </c>
      <c r="G120" s="7">
        <v>251</v>
      </c>
      <c r="H120" s="7">
        <v>276</v>
      </c>
      <c r="I120" s="7" t="s">
        <v>10</v>
      </c>
      <c r="J120" s="11" t="s">
        <v>9</v>
      </c>
      <c r="K120" s="9">
        <v>3</v>
      </c>
      <c r="L120" s="22" t="s">
        <v>403</v>
      </c>
      <c r="M120" s="87">
        <v>68.648035205375294</v>
      </c>
      <c r="N120" s="87">
        <v>-49.293115736177498</v>
      </c>
      <c r="O120" s="12" t="s">
        <v>411</v>
      </c>
    </row>
    <row r="121" spans="1:15">
      <c r="A121" s="6">
        <v>120</v>
      </c>
      <c r="B121" s="7" t="s">
        <v>4</v>
      </c>
      <c r="C121" s="8" t="s">
        <v>11</v>
      </c>
      <c r="D121" s="8">
        <v>185</v>
      </c>
      <c r="E121" s="7">
        <v>186</v>
      </c>
      <c r="F121" s="7">
        <v>190</v>
      </c>
      <c r="G121" s="7">
        <v>191</v>
      </c>
      <c r="H121" s="7">
        <v>251</v>
      </c>
      <c r="I121" s="7" t="s">
        <v>10</v>
      </c>
      <c r="J121" s="11" t="s">
        <v>9</v>
      </c>
      <c r="K121" s="9">
        <v>3</v>
      </c>
      <c r="L121" s="22" t="s">
        <v>403</v>
      </c>
      <c r="M121" s="87">
        <v>68.331408975265802</v>
      </c>
      <c r="N121" s="87">
        <v>-49.312229334692297</v>
      </c>
      <c r="O121" s="12" t="s">
        <v>33</v>
      </c>
    </row>
    <row r="122" spans="1:15">
      <c r="A122" s="6">
        <v>121</v>
      </c>
      <c r="B122" s="7" t="s">
        <v>4</v>
      </c>
      <c r="C122" s="8" t="s">
        <v>11</v>
      </c>
      <c r="D122" s="8">
        <v>185</v>
      </c>
      <c r="E122" s="7">
        <v>186</v>
      </c>
      <c r="F122" s="7">
        <v>190</v>
      </c>
      <c r="G122" s="7">
        <v>240</v>
      </c>
      <c r="H122" s="7">
        <v>251</v>
      </c>
      <c r="I122" s="7" t="s">
        <v>10</v>
      </c>
      <c r="J122" s="11" t="s">
        <v>9</v>
      </c>
      <c r="K122" s="9">
        <v>3</v>
      </c>
      <c r="L122" s="22" t="s">
        <v>403</v>
      </c>
      <c r="M122" s="87">
        <v>68.580980076568295</v>
      </c>
      <c r="N122" s="87">
        <v>-49.295212521245197</v>
      </c>
      <c r="O122" s="12" t="s">
        <v>411</v>
      </c>
    </row>
    <row r="123" spans="1:15">
      <c r="A123" s="6">
        <v>122</v>
      </c>
      <c r="B123" s="7" t="s">
        <v>4</v>
      </c>
      <c r="C123" s="8" t="s">
        <v>11</v>
      </c>
      <c r="D123" s="8">
        <v>185</v>
      </c>
      <c r="E123" s="7">
        <v>186</v>
      </c>
      <c r="F123" s="7">
        <v>190</v>
      </c>
      <c r="G123" s="7">
        <v>190</v>
      </c>
      <c r="H123" s="7">
        <v>251</v>
      </c>
      <c r="I123" s="7" t="s">
        <v>10</v>
      </c>
      <c r="J123" s="11" t="s">
        <v>9</v>
      </c>
      <c r="K123" s="9">
        <v>3</v>
      </c>
      <c r="L123" s="22" t="s">
        <v>403</v>
      </c>
      <c r="M123" s="87">
        <v>68.492641573774506</v>
      </c>
      <c r="N123" s="87">
        <v>-49.295519120520503</v>
      </c>
      <c r="O123" s="12" t="s">
        <v>33</v>
      </c>
    </row>
    <row r="124" spans="1:15">
      <c r="A124" s="6">
        <v>123</v>
      </c>
      <c r="B124" s="7" t="s">
        <v>4</v>
      </c>
      <c r="C124" s="8" t="s">
        <v>11</v>
      </c>
      <c r="D124" s="8">
        <v>184</v>
      </c>
      <c r="E124" s="7">
        <v>185</v>
      </c>
      <c r="F124" s="7">
        <v>186</v>
      </c>
      <c r="G124" s="7">
        <v>251</v>
      </c>
      <c r="H124" s="7">
        <v>274</v>
      </c>
      <c r="I124" s="7" t="s">
        <v>10</v>
      </c>
      <c r="J124" s="11" t="s">
        <v>9</v>
      </c>
      <c r="K124" s="9">
        <v>3</v>
      </c>
      <c r="L124" s="22" t="s">
        <v>403</v>
      </c>
      <c r="M124" s="87">
        <v>68.833278826160395</v>
      </c>
      <c r="N124" s="87">
        <v>-49.256475797908003</v>
      </c>
      <c r="O124" s="12" t="s">
        <v>411</v>
      </c>
    </row>
    <row r="125" spans="1:15">
      <c r="A125" s="6">
        <v>124</v>
      </c>
      <c r="B125" s="7" t="s">
        <v>4</v>
      </c>
      <c r="C125" s="8" t="s">
        <v>11</v>
      </c>
      <c r="D125" s="8">
        <v>185</v>
      </c>
      <c r="E125" s="7">
        <v>186</v>
      </c>
      <c r="F125" s="7">
        <v>190</v>
      </c>
      <c r="G125" s="7">
        <v>251</v>
      </c>
      <c r="H125" s="7">
        <v>276</v>
      </c>
      <c r="I125" s="7" t="s">
        <v>10</v>
      </c>
      <c r="J125" s="11" t="s">
        <v>9</v>
      </c>
      <c r="K125" s="9">
        <v>3</v>
      </c>
      <c r="L125" s="22" t="s">
        <v>403</v>
      </c>
      <c r="M125" s="87">
        <v>68.622477654702394</v>
      </c>
      <c r="N125" s="87">
        <v>-49.276264611983201</v>
      </c>
      <c r="O125" s="12" t="s">
        <v>32</v>
      </c>
    </row>
    <row r="126" spans="1:15">
      <c r="A126" s="6">
        <v>125</v>
      </c>
      <c r="B126" s="7" t="s">
        <v>4</v>
      </c>
      <c r="C126" s="8" t="s">
        <v>11</v>
      </c>
      <c r="D126" s="8">
        <v>185</v>
      </c>
      <c r="E126" s="7">
        <v>186</v>
      </c>
      <c r="F126" s="7">
        <v>190</v>
      </c>
      <c r="G126" s="7">
        <v>190</v>
      </c>
      <c r="H126" s="7">
        <v>276</v>
      </c>
      <c r="I126" s="7" t="s">
        <v>10</v>
      </c>
      <c r="J126" s="11" t="s">
        <v>9</v>
      </c>
      <c r="K126" s="9">
        <v>3</v>
      </c>
      <c r="L126" s="22" t="s">
        <v>403</v>
      </c>
      <c r="M126" s="87">
        <v>68.671960827734395</v>
      </c>
      <c r="N126" s="87">
        <v>-49.271452760664403</v>
      </c>
      <c r="O126" s="12" t="s">
        <v>33</v>
      </c>
    </row>
    <row r="127" spans="1:15">
      <c r="A127" s="6">
        <v>126</v>
      </c>
      <c r="B127" s="7" t="s">
        <v>4</v>
      </c>
      <c r="C127" s="8" t="s">
        <v>11</v>
      </c>
      <c r="D127" s="8">
        <v>184</v>
      </c>
      <c r="E127" s="7">
        <v>189</v>
      </c>
      <c r="F127" s="7">
        <v>190</v>
      </c>
      <c r="G127" s="7">
        <v>194</v>
      </c>
      <c r="H127" s="7">
        <v>251</v>
      </c>
      <c r="I127" s="7" t="s">
        <v>10</v>
      </c>
      <c r="J127" s="11" t="s">
        <v>13</v>
      </c>
      <c r="K127" s="9">
        <v>2</v>
      </c>
      <c r="L127" s="22" t="s">
        <v>403</v>
      </c>
      <c r="M127" s="87">
        <v>68.776915792557702</v>
      </c>
      <c r="N127" s="87">
        <v>-49.266125488230202</v>
      </c>
      <c r="O127" s="12" t="s">
        <v>91</v>
      </c>
    </row>
    <row r="128" spans="1:15">
      <c r="A128" s="6">
        <v>127</v>
      </c>
      <c r="B128" s="7" t="s">
        <v>4</v>
      </c>
      <c r="C128" s="8" t="s">
        <v>90</v>
      </c>
      <c r="D128" s="8">
        <v>176</v>
      </c>
      <c r="E128" s="7">
        <v>184</v>
      </c>
      <c r="F128" s="7">
        <v>185</v>
      </c>
      <c r="G128" s="7">
        <v>205</v>
      </c>
      <c r="H128" s="7">
        <v>240</v>
      </c>
      <c r="I128" s="7" t="s">
        <v>10</v>
      </c>
      <c r="J128" s="11" t="s">
        <v>9</v>
      </c>
      <c r="K128" s="9">
        <v>3</v>
      </c>
      <c r="L128" s="22" t="s">
        <v>403</v>
      </c>
      <c r="M128" s="87">
        <v>68.892770601884195</v>
      </c>
      <c r="N128" s="87">
        <v>-49.235496983192398</v>
      </c>
      <c r="O128" s="12" t="s">
        <v>32</v>
      </c>
    </row>
    <row r="129" spans="1:15">
      <c r="A129" s="6">
        <v>128</v>
      </c>
      <c r="B129" s="7" t="s">
        <v>35</v>
      </c>
      <c r="C129" s="8" t="s">
        <v>36</v>
      </c>
      <c r="D129" s="8">
        <v>155</v>
      </c>
      <c r="E129" s="7">
        <v>201</v>
      </c>
      <c r="F129" s="7">
        <v>205</v>
      </c>
      <c r="G129" s="7">
        <v>205</v>
      </c>
      <c r="H129" s="7" t="s">
        <v>8</v>
      </c>
      <c r="I129" s="7" t="s">
        <v>10</v>
      </c>
      <c r="J129" s="11" t="s">
        <v>158</v>
      </c>
      <c r="K129" s="9">
        <v>4</v>
      </c>
      <c r="L129" s="22" t="s">
        <v>403</v>
      </c>
      <c r="M129" s="87">
        <v>68.993304503565099</v>
      </c>
      <c r="N129" s="87">
        <v>-49.21554733032</v>
      </c>
      <c r="O129" s="12" t="s">
        <v>37</v>
      </c>
    </row>
    <row r="130" spans="1:15">
      <c r="A130" s="6">
        <v>129</v>
      </c>
      <c r="B130" s="7" t="s">
        <v>4</v>
      </c>
      <c r="C130" s="8" t="s">
        <v>11</v>
      </c>
      <c r="D130" s="8">
        <v>176</v>
      </c>
      <c r="E130" s="7">
        <v>185</v>
      </c>
      <c r="F130" s="7">
        <v>189</v>
      </c>
      <c r="G130" s="7">
        <v>195</v>
      </c>
      <c r="H130" s="7">
        <v>274</v>
      </c>
      <c r="I130" s="7" t="s">
        <v>10</v>
      </c>
      <c r="J130" s="11" t="s">
        <v>9</v>
      </c>
      <c r="K130" s="9">
        <v>3</v>
      </c>
      <c r="L130" s="22" t="s">
        <v>403</v>
      </c>
      <c r="M130" s="87">
        <v>68.918089367858101</v>
      </c>
      <c r="N130" s="87">
        <v>-49.229017926861303</v>
      </c>
      <c r="O130" s="12" t="s">
        <v>12</v>
      </c>
    </row>
    <row r="131" spans="1:15">
      <c r="A131" s="6">
        <v>130</v>
      </c>
      <c r="B131" s="7" t="s">
        <v>4</v>
      </c>
      <c r="C131" s="8" t="s">
        <v>7</v>
      </c>
      <c r="D131" s="7" t="s">
        <v>8</v>
      </c>
      <c r="E131" s="7">
        <v>191</v>
      </c>
      <c r="F131" s="7" t="s">
        <v>8</v>
      </c>
      <c r="G131" s="7">
        <v>196</v>
      </c>
      <c r="H131" s="7" t="s">
        <v>8</v>
      </c>
      <c r="I131" s="7" t="s">
        <v>6</v>
      </c>
      <c r="J131" s="11" t="s">
        <v>8</v>
      </c>
      <c r="K131" s="9">
        <v>9</v>
      </c>
      <c r="L131" s="22" t="s">
        <v>403</v>
      </c>
      <c r="M131" s="87">
        <v>68.261070498026498</v>
      </c>
      <c r="N131" s="87">
        <v>-49.275312100070302</v>
      </c>
      <c r="O131" s="12" t="s">
        <v>92</v>
      </c>
    </row>
    <row r="132" spans="1:15">
      <c r="A132" s="6">
        <v>131</v>
      </c>
      <c r="B132" s="7" t="s">
        <v>4</v>
      </c>
      <c r="C132" s="8" t="s">
        <v>11</v>
      </c>
      <c r="D132" s="8">
        <v>166</v>
      </c>
      <c r="E132" s="7">
        <v>184</v>
      </c>
      <c r="F132" s="7">
        <v>185</v>
      </c>
      <c r="G132" s="7">
        <v>205</v>
      </c>
      <c r="H132" s="7">
        <v>225</v>
      </c>
      <c r="I132" s="7" t="s">
        <v>10</v>
      </c>
      <c r="J132" s="11" t="s">
        <v>9</v>
      </c>
      <c r="K132" s="9">
        <v>3</v>
      </c>
      <c r="L132" s="22" t="s">
        <v>403</v>
      </c>
      <c r="M132" s="87">
        <v>68.957545607006693</v>
      </c>
      <c r="N132" s="87">
        <v>-49.214178211642199</v>
      </c>
      <c r="O132" s="12" t="s">
        <v>411</v>
      </c>
    </row>
    <row r="133" spans="1:15">
      <c r="A133" s="6">
        <v>132</v>
      </c>
      <c r="B133" s="7" t="s">
        <v>4</v>
      </c>
      <c r="C133" s="8" t="s">
        <v>11</v>
      </c>
      <c r="D133" s="8">
        <v>166</v>
      </c>
      <c r="E133" s="7">
        <v>191</v>
      </c>
      <c r="F133" s="7">
        <v>195</v>
      </c>
      <c r="G133" s="7">
        <v>251</v>
      </c>
      <c r="H133" s="7">
        <v>276</v>
      </c>
      <c r="I133" s="7" t="s">
        <v>10</v>
      </c>
      <c r="J133" s="11" t="s">
        <v>9</v>
      </c>
      <c r="K133" s="9">
        <v>3</v>
      </c>
      <c r="L133" s="22" t="s">
        <v>403</v>
      </c>
      <c r="M133" s="87">
        <v>68.635460656570302</v>
      </c>
      <c r="N133" s="87">
        <v>-49.2372540631332</v>
      </c>
      <c r="O133" s="12" t="s">
        <v>411</v>
      </c>
    </row>
    <row r="134" spans="1:15">
      <c r="A134" s="6">
        <v>133</v>
      </c>
      <c r="B134" s="7" t="s">
        <v>52</v>
      </c>
      <c r="C134" s="8" t="s">
        <v>53</v>
      </c>
      <c r="D134" s="7" t="s">
        <v>8</v>
      </c>
      <c r="E134" s="7">
        <v>191</v>
      </c>
      <c r="F134" s="7" t="s">
        <v>8</v>
      </c>
      <c r="G134" s="7" t="s">
        <v>8</v>
      </c>
      <c r="H134" s="7" t="s">
        <v>8</v>
      </c>
      <c r="I134" s="7" t="s">
        <v>6</v>
      </c>
      <c r="J134" s="11" t="s">
        <v>8</v>
      </c>
      <c r="K134" s="9">
        <v>9</v>
      </c>
      <c r="L134" s="22" t="s">
        <v>403</v>
      </c>
      <c r="M134" s="87">
        <v>68.6402253856225</v>
      </c>
      <c r="N134" s="87">
        <v>-49.232477014719301</v>
      </c>
      <c r="O134" s="12" t="s">
        <v>93</v>
      </c>
    </row>
    <row r="135" spans="1:15">
      <c r="A135" s="6">
        <v>134</v>
      </c>
      <c r="B135" s="7" t="s">
        <v>94</v>
      </c>
      <c r="C135" s="8" t="s">
        <v>95</v>
      </c>
      <c r="D135" s="7" t="s">
        <v>8</v>
      </c>
      <c r="E135" s="7">
        <v>205</v>
      </c>
      <c r="F135" s="7" t="s">
        <v>8</v>
      </c>
      <c r="G135" s="7" t="s">
        <v>8</v>
      </c>
      <c r="H135" s="7" t="s">
        <v>8</v>
      </c>
      <c r="I135" s="7" t="s">
        <v>6</v>
      </c>
      <c r="J135" s="11" t="s">
        <v>333</v>
      </c>
      <c r="K135" s="9">
        <v>7</v>
      </c>
      <c r="L135" s="22" t="s">
        <v>403</v>
      </c>
      <c r="M135" s="87">
        <v>68.604816924526304</v>
      </c>
      <c r="N135" s="87">
        <v>-49.202297229121598</v>
      </c>
      <c r="O135" s="12" t="s">
        <v>96</v>
      </c>
    </row>
    <row r="136" spans="1:15">
      <c r="A136" s="6">
        <v>135</v>
      </c>
      <c r="B136" s="7" t="s">
        <v>4</v>
      </c>
      <c r="C136" s="8" t="s">
        <v>11</v>
      </c>
      <c r="D136" s="8">
        <v>185</v>
      </c>
      <c r="E136" s="7">
        <v>190</v>
      </c>
      <c r="F136" s="7">
        <v>191</v>
      </c>
      <c r="G136" s="7">
        <v>196</v>
      </c>
      <c r="H136" s="7">
        <v>276</v>
      </c>
      <c r="I136" s="7" t="s">
        <v>10</v>
      </c>
      <c r="J136" s="11" t="s">
        <v>9</v>
      </c>
      <c r="K136" s="9">
        <v>3</v>
      </c>
      <c r="L136" s="22" t="s">
        <v>403</v>
      </c>
      <c r="M136" s="87">
        <v>68.612701731884201</v>
      </c>
      <c r="N136" s="87">
        <v>-49.2028651312215</v>
      </c>
      <c r="O136" s="12" t="s">
        <v>12</v>
      </c>
    </row>
    <row r="137" spans="1:15">
      <c r="A137" s="6">
        <v>136</v>
      </c>
      <c r="B137" s="7" t="s">
        <v>4</v>
      </c>
      <c r="C137" s="8" t="s">
        <v>11</v>
      </c>
      <c r="D137" s="8">
        <v>185</v>
      </c>
      <c r="E137" s="7">
        <v>186</v>
      </c>
      <c r="F137" s="7">
        <v>190</v>
      </c>
      <c r="G137" s="7">
        <v>195</v>
      </c>
      <c r="H137" s="7">
        <v>251</v>
      </c>
      <c r="I137" s="7" t="s">
        <v>10</v>
      </c>
      <c r="J137" s="11" t="s">
        <v>9</v>
      </c>
      <c r="K137" s="9">
        <v>3</v>
      </c>
      <c r="L137" s="22" t="s">
        <v>403</v>
      </c>
      <c r="M137" s="87">
        <v>68.703962568279394</v>
      </c>
      <c r="N137" s="87">
        <v>-49.192517896783301</v>
      </c>
      <c r="O137" s="12" t="s">
        <v>39</v>
      </c>
    </row>
    <row r="138" spans="1:15">
      <c r="A138" s="6">
        <v>137</v>
      </c>
      <c r="B138" s="7" t="s">
        <v>4</v>
      </c>
      <c r="C138" s="8" t="s">
        <v>46</v>
      </c>
      <c r="D138" s="8">
        <v>179</v>
      </c>
      <c r="E138" s="7">
        <v>201</v>
      </c>
      <c r="F138" s="7">
        <v>205</v>
      </c>
      <c r="G138" s="7">
        <v>205</v>
      </c>
      <c r="H138" s="7" t="s">
        <v>8</v>
      </c>
      <c r="I138" s="7" t="s">
        <v>10</v>
      </c>
      <c r="J138" s="11" t="s">
        <v>21</v>
      </c>
      <c r="K138" s="9">
        <v>1</v>
      </c>
      <c r="L138" s="22" t="s">
        <v>403</v>
      </c>
      <c r="M138" s="87">
        <v>68.887378771777904</v>
      </c>
      <c r="N138" s="87">
        <v>-49.1670279755077</v>
      </c>
      <c r="O138" s="12" t="s">
        <v>97</v>
      </c>
    </row>
    <row r="139" spans="1:15">
      <c r="A139" s="6">
        <v>138</v>
      </c>
      <c r="B139" s="7" t="s">
        <v>4</v>
      </c>
      <c r="C139" s="8" t="s">
        <v>11</v>
      </c>
      <c r="D139" s="8">
        <v>185</v>
      </c>
      <c r="E139" s="7">
        <v>201</v>
      </c>
      <c r="F139" s="7">
        <v>215</v>
      </c>
      <c r="G139" s="7">
        <v>251</v>
      </c>
      <c r="H139" s="7">
        <v>276</v>
      </c>
      <c r="I139" s="7" t="s">
        <v>10</v>
      </c>
      <c r="J139" s="11" t="s">
        <v>9</v>
      </c>
      <c r="K139" s="9">
        <v>3</v>
      </c>
      <c r="L139" s="22" t="s">
        <v>403</v>
      </c>
      <c r="M139" s="87">
        <v>68.307891562941705</v>
      </c>
      <c r="N139" s="87">
        <v>-49.184711487297797</v>
      </c>
      <c r="O139" s="12" t="s">
        <v>411</v>
      </c>
    </row>
    <row r="140" spans="1:15">
      <c r="A140" s="6">
        <v>139</v>
      </c>
      <c r="B140" s="7" t="s">
        <v>389</v>
      </c>
      <c r="C140" s="8" t="s">
        <v>98</v>
      </c>
      <c r="D140" s="7" t="s">
        <v>8</v>
      </c>
      <c r="E140" s="7">
        <v>205</v>
      </c>
      <c r="F140" s="7" t="s">
        <v>8</v>
      </c>
      <c r="G140" s="7" t="s">
        <v>8</v>
      </c>
      <c r="H140" s="7" t="s">
        <v>8</v>
      </c>
      <c r="I140" s="7" t="s">
        <v>6</v>
      </c>
      <c r="J140" s="11" t="s">
        <v>333</v>
      </c>
      <c r="K140" s="9">
        <v>7</v>
      </c>
      <c r="L140" s="22" t="s">
        <v>403</v>
      </c>
      <c r="M140" s="87">
        <v>68.489401309670399</v>
      </c>
      <c r="N140" s="87">
        <v>-49.168050692566801</v>
      </c>
      <c r="O140" s="12" t="s">
        <v>99</v>
      </c>
    </row>
    <row r="141" spans="1:15">
      <c r="A141" s="6">
        <v>140</v>
      </c>
      <c r="B141" s="7" t="s">
        <v>4</v>
      </c>
      <c r="C141" s="8" t="s">
        <v>11</v>
      </c>
      <c r="D141" s="8">
        <v>185</v>
      </c>
      <c r="E141" s="7">
        <v>225</v>
      </c>
      <c r="F141" s="7">
        <v>231</v>
      </c>
      <c r="G141" s="7">
        <v>231</v>
      </c>
      <c r="H141" s="7">
        <v>251</v>
      </c>
      <c r="I141" s="7" t="s">
        <v>10</v>
      </c>
      <c r="J141" s="11" t="s">
        <v>9</v>
      </c>
      <c r="K141" s="9">
        <v>3</v>
      </c>
      <c r="L141" s="22" t="s">
        <v>403</v>
      </c>
      <c r="M141" s="87">
        <v>68.720684697030705</v>
      </c>
      <c r="N141" s="87">
        <v>-49.163549228977899</v>
      </c>
      <c r="O141" s="12" t="s">
        <v>12</v>
      </c>
    </row>
    <row r="142" spans="1:15">
      <c r="A142" s="6">
        <v>141</v>
      </c>
      <c r="B142" s="7" t="s">
        <v>4</v>
      </c>
      <c r="C142" s="8" t="s">
        <v>11</v>
      </c>
      <c r="D142" s="8">
        <v>179</v>
      </c>
      <c r="E142" s="7">
        <v>201</v>
      </c>
      <c r="F142" s="7">
        <v>205</v>
      </c>
      <c r="G142" s="7">
        <v>205</v>
      </c>
      <c r="H142" s="7">
        <v>251</v>
      </c>
      <c r="I142" s="7" t="s">
        <v>10</v>
      </c>
      <c r="J142" s="11" t="s">
        <v>9</v>
      </c>
      <c r="K142" s="9">
        <v>3</v>
      </c>
      <c r="L142" s="22" t="s">
        <v>403</v>
      </c>
      <c r="M142" s="87">
        <v>68.897822132197803</v>
      </c>
      <c r="N142" s="87">
        <v>-49.1445010765757</v>
      </c>
      <c r="O142" s="12" t="s">
        <v>100</v>
      </c>
    </row>
    <row r="143" spans="1:15">
      <c r="A143" s="6">
        <v>142</v>
      </c>
      <c r="B143" s="7" t="s">
        <v>4</v>
      </c>
      <c r="C143" s="8" t="s">
        <v>11</v>
      </c>
      <c r="D143" s="8">
        <v>176</v>
      </c>
      <c r="E143" s="7">
        <v>185</v>
      </c>
      <c r="F143" s="7">
        <v>189</v>
      </c>
      <c r="G143" s="7">
        <v>251</v>
      </c>
      <c r="H143" s="7">
        <v>274</v>
      </c>
      <c r="I143" s="7" t="s">
        <v>10</v>
      </c>
      <c r="J143" s="11" t="s">
        <v>9</v>
      </c>
      <c r="K143" s="9">
        <v>3</v>
      </c>
      <c r="L143" s="22" t="s">
        <v>403</v>
      </c>
      <c r="M143" s="87">
        <v>68.915667738833093</v>
      </c>
      <c r="N143" s="87">
        <v>-49.138646893529298</v>
      </c>
      <c r="O143" s="12" t="s">
        <v>39</v>
      </c>
    </row>
    <row r="144" spans="1:15">
      <c r="A144" s="6">
        <v>143</v>
      </c>
      <c r="B144" s="7" t="s">
        <v>314</v>
      </c>
      <c r="C144" s="8" t="s">
        <v>46</v>
      </c>
      <c r="D144" s="8">
        <v>185</v>
      </c>
      <c r="E144" s="7">
        <v>213</v>
      </c>
      <c r="F144" s="7">
        <v>215</v>
      </c>
      <c r="G144" s="7">
        <v>215</v>
      </c>
      <c r="H144" s="7" t="s">
        <v>8</v>
      </c>
      <c r="I144" s="7" t="s">
        <v>10</v>
      </c>
      <c r="J144" s="11" t="s">
        <v>21</v>
      </c>
      <c r="K144" s="9">
        <v>1</v>
      </c>
      <c r="L144" s="22" t="s">
        <v>403</v>
      </c>
      <c r="M144" s="87">
        <v>68.576407788110998</v>
      </c>
      <c r="N144" s="87">
        <v>-49.0934184643206</v>
      </c>
      <c r="O144" s="12" t="s">
        <v>392</v>
      </c>
    </row>
    <row r="145" spans="1:15">
      <c r="A145" s="6">
        <v>144</v>
      </c>
      <c r="B145" s="7" t="s">
        <v>4</v>
      </c>
      <c r="C145" s="8" t="s">
        <v>11</v>
      </c>
      <c r="D145" s="8">
        <v>185</v>
      </c>
      <c r="E145" s="7">
        <v>186</v>
      </c>
      <c r="F145" s="7">
        <v>190</v>
      </c>
      <c r="G145" s="7">
        <v>240</v>
      </c>
      <c r="H145" s="7">
        <v>251</v>
      </c>
      <c r="I145" s="7" t="s">
        <v>10</v>
      </c>
      <c r="J145" s="11" t="s">
        <v>9</v>
      </c>
      <c r="K145" s="9">
        <v>3</v>
      </c>
      <c r="L145" s="22" t="s">
        <v>403</v>
      </c>
      <c r="M145" s="87">
        <v>68.366981659889404</v>
      </c>
      <c r="N145" s="87">
        <v>-49.131555664628003</v>
      </c>
      <c r="O145" s="12" t="s">
        <v>39</v>
      </c>
    </row>
    <row r="146" spans="1:15">
      <c r="A146" s="6">
        <v>145</v>
      </c>
      <c r="B146" s="7" t="s">
        <v>101</v>
      </c>
      <c r="C146" s="8" t="s">
        <v>11</v>
      </c>
      <c r="D146" s="8">
        <v>185</v>
      </c>
      <c r="E146" s="7">
        <v>186</v>
      </c>
      <c r="F146" s="7">
        <v>191</v>
      </c>
      <c r="G146" s="7">
        <v>191</v>
      </c>
      <c r="H146" s="7">
        <v>251</v>
      </c>
      <c r="I146" s="7" t="s">
        <v>10</v>
      </c>
      <c r="J146" s="11" t="s">
        <v>9</v>
      </c>
      <c r="K146" s="9">
        <v>3</v>
      </c>
      <c r="L146" s="22" t="s">
        <v>403</v>
      </c>
      <c r="M146" s="87">
        <v>68.4067908079722</v>
      </c>
      <c r="N146" s="87">
        <v>-49.132635243912603</v>
      </c>
      <c r="O146" s="12" t="s">
        <v>33</v>
      </c>
    </row>
    <row r="147" spans="1:15">
      <c r="A147" s="6">
        <v>146</v>
      </c>
      <c r="B147" s="7" t="s">
        <v>4</v>
      </c>
      <c r="C147" s="8" t="s">
        <v>58</v>
      </c>
      <c r="D147" s="8">
        <v>185</v>
      </c>
      <c r="E147" s="7">
        <v>200</v>
      </c>
      <c r="F147" s="7">
        <v>201</v>
      </c>
      <c r="G147" s="7">
        <v>201</v>
      </c>
      <c r="H147" s="7" t="s">
        <v>8</v>
      </c>
      <c r="I147" s="7" t="s">
        <v>10</v>
      </c>
      <c r="J147" s="11" t="s">
        <v>21</v>
      </c>
      <c r="K147" s="9">
        <v>1</v>
      </c>
      <c r="L147" s="22" t="s">
        <v>403</v>
      </c>
      <c r="M147" s="87">
        <v>68.748129846469496</v>
      </c>
      <c r="N147" s="87">
        <v>-49.102068532256197</v>
      </c>
      <c r="O147" s="12" t="s">
        <v>102</v>
      </c>
    </row>
    <row r="148" spans="1:15">
      <c r="A148" s="6">
        <v>147</v>
      </c>
      <c r="B148" s="7" t="s">
        <v>94</v>
      </c>
      <c r="C148" s="8" t="s">
        <v>94</v>
      </c>
      <c r="D148" s="7" t="s">
        <v>8</v>
      </c>
      <c r="E148" s="7">
        <v>205</v>
      </c>
      <c r="F148" s="7" t="s">
        <v>8</v>
      </c>
      <c r="G148" s="7" t="s">
        <v>8</v>
      </c>
      <c r="H148" s="7" t="s">
        <v>8</v>
      </c>
      <c r="I148" s="7" t="s">
        <v>6</v>
      </c>
      <c r="J148" s="11" t="s">
        <v>94</v>
      </c>
      <c r="K148" s="9">
        <v>7</v>
      </c>
      <c r="L148" s="22" t="s">
        <v>403</v>
      </c>
      <c r="M148" s="87">
        <v>68.487348055208997</v>
      </c>
      <c r="N148" s="87">
        <v>-49.124191002012303</v>
      </c>
      <c r="O148" s="12" t="s">
        <v>103</v>
      </c>
    </row>
    <row r="149" spans="1:15">
      <c r="A149" s="6">
        <v>148</v>
      </c>
      <c r="B149" s="7" t="s">
        <v>104</v>
      </c>
      <c r="C149" s="8" t="s">
        <v>105</v>
      </c>
      <c r="D149" s="7" t="s">
        <v>8</v>
      </c>
      <c r="E149" s="7">
        <v>186</v>
      </c>
      <c r="F149" s="7" t="s">
        <v>8</v>
      </c>
      <c r="G149" s="7">
        <v>190</v>
      </c>
      <c r="H149" s="7" t="s">
        <v>8</v>
      </c>
      <c r="I149" s="7" t="s">
        <v>6</v>
      </c>
      <c r="J149" s="11" t="s">
        <v>104</v>
      </c>
      <c r="K149" s="9">
        <v>6</v>
      </c>
      <c r="L149" s="22" t="s">
        <v>403</v>
      </c>
      <c r="M149" s="87">
        <v>68.4115395429166</v>
      </c>
      <c r="N149" s="87">
        <v>-49.129966180011401</v>
      </c>
      <c r="O149" s="12" t="s">
        <v>106</v>
      </c>
    </row>
    <row r="150" spans="1:15">
      <c r="A150" s="6">
        <v>149</v>
      </c>
      <c r="B150" s="7" t="s">
        <v>94</v>
      </c>
      <c r="C150" s="8" t="s">
        <v>94</v>
      </c>
      <c r="D150" s="7" t="s">
        <v>8</v>
      </c>
      <c r="E150" s="7">
        <v>196</v>
      </c>
      <c r="F150" s="7" t="s">
        <v>8</v>
      </c>
      <c r="G150" s="7" t="s">
        <v>8</v>
      </c>
      <c r="H150" s="7" t="s">
        <v>8</v>
      </c>
      <c r="I150" s="7" t="s">
        <v>6</v>
      </c>
      <c r="J150" s="11" t="s">
        <v>94</v>
      </c>
      <c r="K150" s="9">
        <v>7</v>
      </c>
      <c r="L150" s="22" t="s">
        <v>403</v>
      </c>
      <c r="M150" s="87">
        <v>68.329275689311203</v>
      </c>
      <c r="N150" s="87">
        <v>-49.119647523570698</v>
      </c>
      <c r="O150" s="12" t="s">
        <v>103</v>
      </c>
    </row>
    <row r="151" spans="1:15">
      <c r="A151" s="6">
        <v>150</v>
      </c>
      <c r="B151" s="7" t="s">
        <v>4</v>
      </c>
      <c r="C151" s="8" t="s">
        <v>107</v>
      </c>
      <c r="D151" s="8">
        <v>185</v>
      </c>
      <c r="E151" s="7">
        <v>196</v>
      </c>
      <c r="F151" s="7">
        <v>198</v>
      </c>
      <c r="G151" s="7">
        <v>240</v>
      </c>
      <c r="H151" s="7">
        <v>251</v>
      </c>
      <c r="I151" s="7" t="s">
        <v>10</v>
      </c>
      <c r="J151" s="11" t="s">
        <v>13</v>
      </c>
      <c r="K151" s="9">
        <v>2</v>
      </c>
      <c r="L151" s="22" t="s">
        <v>403</v>
      </c>
      <c r="M151" s="87">
        <v>68.766252910233405</v>
      </c>
      <c r="N151" s="87">
        <v>-49.075669414812701</v>
      </c>
      <c r="O151" s="12" t="s">
        <v>412</v>
      </c>
    </row>
    <row r="152" spans="1:15">
      <c r="A152" s="6">
        <v>151</v>
      </c>
      <c r="B152" s="7" t="s">
        <v>35</v>
      </c>
      <c r="C152" s="8" t="s">
        <v>36</v>
      </c>
      <c r="D152" s="8">
        <v>185</v>
      </c>
      <c r="E152" s="7">
        <v>195</v>
      </c>
      <c r="F152" s="7">
        <v>205</v>
      </c>
      <c r="G152" s="7">
        <v>205</v>
      </c>
      <c r="H152" s="7">
        <v>230</v>
      </c>
      <c r="I152" s="7" t="s">
        <v>10</v>
      </c>
      <c r="J152" s="11" t="s">
        <v>158</v>
      </c>
      <c r="K152" s="9">
        <v>4</v>
      </c>
      <c r="L152" s="22" t="s">
        <v>403</v>
      </c>
      <c r="M152" s="87">
        <v>69.020935327464898</v>
      </c>
      <c r="N152" s="87">
        <v>-49.037410252740102</v>
      </c>
      <c r="O152" s="12" t="s">
        <v>37</v>
      </c>
    </row>
    <row r="153" spans="1:15">
      <c r="A153" s="6">
        <v>152</v>
      </c>
      <c r="B153" s="7" t="s">
        <v>4</v>
      </c>
      <c r="C153" s="8" t="s">
        <v>11</v>
      </c>
      <c r="D153" s="8">
        <v>185</v>
      </c>
      <c r="E153" s="7">
        <v>186</v>
      </c>
      <c r="F153" s="7">
        <v>190</v>
      </c>
      <c r="G153" s="7">
        <v>251</v>
      </c>
      <c r="H153" s="7">
        <v>276</v>
      </c>
      <c r="I153" s="7" t="s">
        <v>10</v>
      </c>
      <c r="J153" s="11" t="s">
        <v>9</v>
      </c>
      <c r="K153" s="9">
        <v>3</v>
      </c>
      <c r="L153" s="22" t="s">
        <v>403</v>
      </c>
      <c r="M153" s="87">
        <v>68.321809538188404</v>
      </c>
      <c r="N153" s="87">
        <v>-49.085436158690001</v>
      </c>
      <c r="O153" s="12" t="s">
        <v>32</v>
      </c>
    </row>
    <row r="154" spans="1:15">
      <c r="A154" s="6">
        <v>153</v>
      </c>
      <c r="B154" s="7" t="s">
        <v>4</v>
      </c>
      <c r="C154" s="8" t="s">
        <v>11</v>
      </c>
      <c r="D154" s="8">
        <v>185</v>
      </c>
      <c r="E154" s="7">
        <v>201</v>
      </c>
      <c r="F154" s="7">
        <v>205</v>
      </c>
      <c r="G154" s="7">
        <v>251</v>
      </c>
      <c r="H154" s="7">
        <v>276</v>
      </c>
      <c r="I154" s="7" t="s">
        <v>10</v>
      </c>
      <c r="J154" s="11" t="s">
        <v>9</v>
      </c>
      <c r="K154" s="9">
        <v>3</v>
      </c>
      <c r="L154" s="22" t="s">
        <v>403</v>
      </c>
      <c r="M154" s="87">
        <v>68.449559546544705</v>
      </c>
      <c r="N154" s="87">
        <v>-49.0571750500307</v>
      </c>
      <c r="O154" s="12" t="s">
        <v>32</v>
      </c>
    </row>
    <row r="155" spans="1:15">
      <c r="A155" s="6">
        <v>154</v>
      </c>
      <c r="B155" s="7" t="s">
        <v>4</v>
      </c>
      <c r="C155" s="8" t="s">
        <v>11</v>
      </c>
      <c r="D155" s="8">
        <v>185</v>
      </c>
      <c r="E155" s="7">
        <v>191</v>
      </c>
      <c r="F155" s="7">
        <v>195</v>
      </c>
      <c r="G155" s="7">
        <v>231</v>
      </c>
      <c r="H155" s="7">
        <v>233</v>
      </c>
      <c r="I155" s="7" t="s">
        <v>10</v>
      </c>
      <c r="J155" s="11" t="s">
        <v>108</v>
      </c>
      <c r="K155" s="9">
        <v>3</v>
      </c>
      <c r="L155" s="22" t="s">
        <v>403</v>
      </c>
      <c r="M155" s="87">
        <v>68.810406199492903</v>
      </c>
      <c r="N155" s="87">
        <v>-49.032523380999201</v>
      </c>
      <c r="O155" s="12" t="s">
        <v>32</v>
      </c>
    </row>
    <row r="156" spans="1:15">
      <c r="A156" s="6">
        <v>155</v>
      </c>
      <c r="B156" s="7" t="s">
        <v>109</v>
      </c>
      <c r="C156" s="8" t="s">
        <v>46</v>
      </c>
      <c r="D156" s="8">
        <v>185</v>
      </c>
      <c r="E156" s="7">
        <v>213</v>
      </c>
      <c r="F156" s="7">
        <v>215</v>
      </c>
      <c r="G156" s="7">
        <v>215</v>
      </c>
      <c r="H156" s="7" t="s">
        <v>8</v>
      </c>
      <c r="I156" s="7" t="s">
        <v>10</v>
      </c>
      <c r="J156" s="11" t="s">
        <v>21</v>
      </c>
      <c r="K156" s="9">
        <v>1</v>
      </c>
      <c r="L156" s="22" t="s">
        <v>403</v>
      </c>
      <c r="M156" s="87">
        <v>68.711824710365804</v>
      </c>
      <c r="N156" s="87">
        <v>-49.015310586256398</v>
      </c>
      <c r="O156" s="12" t="s">
        <v>110</v>
      </c>
    </row>
    <row r="157" spans="1:15">
      <c r="A157" s="6">
        <v>156</v>
      </c>
      <c r="B157" s="7" t="s">
        <v>111</v>
      </c>
      <c r="C157" s="8" t="s">
        <v>46</v>
      </c>
      <c r="D157" s="8">
        <v>185</v>
      </c>
      <c r="E157" s="7">
        <v>213</v>
      </c>
      <c r="F157" s="7">
        <v>215</v>
      </c>
      <c r="G157" s="7">
        <v>215</v>
      </c>
      <c r="H157" s="7" t="s">
        <v>8</v>
      </c>
      <c r="I157" s="7" t="s">
        <v>10</v>
      </c>
      <c r="J157" s="11" t="s">
        <v>21</v>
      </c>
      <c r="K157" s="9">
        <v>1</v>
      </c>
      <c r="L157" s="22" t="s">
        <v>403</v>
      </c>
      <c r="M157" s="87">
        <v>68.625807200810897</v>
      </c>
      <c r="N157" s="87">
        <v>-49.002822084811299</v>
      </c>
      <c r="O157" s="12" t="s">
        <v>112</v>
      </c>
    </row>
    <row r="158" spans="1:15">
      <c r="A158" s="6">
        <v>157</v>
      </c>
      <c r="B158" s="7" t="s">
        <v>4</v>
      </c>
      <c r="C158" s="8" t="s">
        <v>113</v>
      </c>
      <c r="D158" s="8">
        <v>185</v>
      </c>
      <c r="E158" s="7">
        <v>251</v>
      </c>
      <c r="F158" s="7" t="s">
        <v>8</v>
      </c>
      <c r="G158" s="7" t="s">
        <v>8</v>
      </c>
      <c r="H158" s="7">
        <v>276</v>
      </c>
      <c r="I158" s="7" t="s">
        <v>10</v>
      </c>
      <c r="J158" s="11" t="s">
        <v>65</v>
      </c>
      <c r="K158" s="9">
        <v>5</v>
      </c>
      <c r="L158" s="22" t="s">
        <v>403</v>
      </c>
      <c r="M158" s="87">
        <v>68.515550673974204</v>
      </c>
      <c r="N158" s="87">
        <v>-49.019849714474098</v>
      </c>
      <c r="O158" s="12" t="s">
        <v>114</v>
      </c>
    </row>
    <row r="159" spans="1:15">
      <c r="A159" s="6">
        <v>158</v>
      </c>
      <c r="B159" s="7" t="s">
        <v>4</v>
      </c>
      <c r="C159" s="8" t="s">
        <v>11</v>
      </c>
      <c r="D159" s="8">
        <v>185</v>
      </c>
      <c r="E159" s="7">
        <v>190</v>
      </c>
      <c r="F159" s="7">
        <v>191</v>
      </c>
      <c r="G159" s="7">
        <v>251</v>
      </c>
      <c r="H159" s="7">
        <v>276</v>
      </c>
      <c r="I159" s="7" t="s">
        <v>10</v>
      </c>
      <c r="J159" s="11" t="s">
        <v>9</v>
      </c>
      <c r="K159" s="9">
        <v>3</v>
      </c>
      <c r="L159" s="22" t="s">
        <v>403</v>
      </c>
      <c r="M159" s="87">
        <v>68.802121390742997</v>
      </c>
      <c r="N159" s="87">
        <v>-49.004026677156197</v>
      </c>
      <c r="O159" s="12" t="s">
        <v>33</v>
      </c>
    </row>
    <row r="160" spans="1:15">
      <c r="A160" s="6">
        <v>159</v>
      </c>
      <c r="B160" s="7" t="s">
        <v>4</v>
      </c>
      <c r="C160" s="8" t="s">
        <v>113</v>
      </c>
      <c r="D160" s="8">
        <v>184</v>
      </c>
      <c r="E160" s="7">
        <v>244</v>
      </c>
      <c r="F160" s="7">
        <v>251</v>
      </c>
      <c r="G160" s="7">
        <v>274</v>
      </c>
      <c r="H160" s="7">
        <v>274</v>
      </c>
      <c r="I160" s="7" t="s">
        <v>10</v>
      </c>
      <c r="J160" s="11" t="s">
        <v>108</v>
      </c>
      <c r="K160" s="9">
        <v>3</v>
      </c>
      <c r="L160" s="22" t="s">
        <v>403</v>
      </c>
      <c r="M160" s="87">
        <v>68.913609789214107</v>
      </c>
      <c r="N160" s="87">
        <v>-48.980287038033602</v>
      </c>
      <c r="O160" s="12" t="s">
        <v>114</v>
      </c>
    </row>
    <row r="161" spans="1:15">
      <c r="A161" s="6">
        <v>160</v>
      </c>
      <c r="B161" s="7" t="s">
        <v>4</v>
      </c>
      <c r="C161" s="8" t="s">
        <v>25</v>
      </c>
      <c r="D161" s="8">
        <v>179</v>
      </c>
      <c r="E161" s="7">
        <v>209</v>
      </c>
      <c r="F161" s="7">
        <v>210</v>
      </c>
      <c r="G161" s="7">
        <v>233</v>
      </c>
      <c r="H161" s="7">
        <v>274</v>
      </c>
      <c r="I161" s="7" t="s">
        <v>10</v>
      </c>
      <c r="J161" s="11" t="s">
        <v>13</v>
      </c>
      <c r="K161" s="9">
        <v>2</v>
      </c>
      <c r="L161" s="22" t="s">
        <v>404</v>
      </c>
      <c r="M161" s="87">
        <v>68.939780559998795</v>
      </c>
      <c r="N161" s="87">
        <v>-48.972415737490103</v>
      </c>
      <c r="O161" s="12" t="s">
        <v>115</v>
      </c>
    </row>
    <row r="162" spans="1:15">
      <c r="A162" s="6">
        <v>161</v>
      </c>
      <c r="B162" s="7" t="s">
        <v>4</v>
      </c>
      <c r="C162" s="8" t="s">
        <v>11</v>
      </c>
      <c r="D162" s="8">
        <v>185</v>
      </c>
      <c r="E162" s="7">
        <v>186</v>
      </c>
      <c r="F162" s="7">
        <v>190</v>
      </c>
      <c r="G162" s="7">
        <v>251</v>
      </c>
      <c r="H162" s="7">
        <v>251</v>
      </c>
      <c r="I162" s="7" t="s">
        <v>10</v>
      </c>
      <c r="J162" s="11" t="s">
        <v>9</v>
      </c>
      <c r="K162" s="9">
        <v>3</v>
      </c>
      <c r="L162" s="22" t="s">
        <v>403</v>
      </c>
      <c r="M162" s="87">
        <v>68.565186816848694</v>
      </c>
      <c r="N162" s="87">
        <v>-49.012690734336303</v>
      </c>
      <c r="O162" s="12" t="s">
        <v>411</v>
      </c>
    </row>
    <row r="163" spans="1:15">
      <c r="A163" s="6">
        <v>162</v>
      </c>
      <c r="B163" s="7" t="s">
        <v>35</v>
      </c>
      <c r="C163" s="8" t="s">
        <v>36</v>
      </c>
      <c r="D163" s="8">
        <v>170</v>
      </c>
      <c r="E163" s="7">
        <v>189</v>
      </c>
      <c r="F163" s="7">
        <v>190</v>
      </c>
      <c r="G163" s="7">
        <v>225</v>
      </c>
      <c r="H163" s="7">
        <v>231</v>
      </c>
      <c r="I163" s="7" t="s">
        <v>10</v>
      </c>
      <c r="J163" s="11" t="s">
        <v>158</v>
      </c>
      <c r="K163" s="9">
        <v>4</v>
      </c>
      <c r="L163" s="22" t="s">
        <v>403</v>
      </c>
      <c r="M163" s="87">
        <v>68.977356955163103</v>
      </c>
      <c r="N163" s="87">
        <v>-48.966620975299598</v>
      </c>
      <c r="O163" s="12" t="s">
        <v>37</v>
      </c>
    </row>
    <row r="164" spans="1:15">
      <c r="A164" s="6">
        <v>163</v>
      </c>
      <c r="B164" s="7" t="s">
        <v>94</v>
      </c>
      <c r="C164" s="8" t="s">
        <v>94</v>
      </c>
      <c r="D164" s="7" t="s">
        <v>8</v>
      </c>
      <c r="E164" s="7">
        <v>195</v>
      </c>
      <c r="F164" s="7" t="s">
        <v>8</v>
      </c>
      <c r="G164" s="7" t="s">
        <v>8</v>
      </c>
      <c r="H164" s="7" t="s">
        <v>8</v>
      </c>
      <c r="I164" s="7" t="s">
        <v>6</v>
      </c>
      <c r="J164" s="11" t="s">
        <v>333</v>
      </c>
      <c r="K164" s="9">
        <v>7</v>
      </c>
      <c r="L164" s="22" t="s">
        <v>403</v>
      </c>
      <c r="M164" s="87">
        <v>68.391439852792402</v>
      </c>
      <c r="N164" s="87">
        <v>-49.006826465120803</v>
      </c>
      <c r="O164" s="12" t="s">
        <v>116</v>
      </c>
    </row>
    <row r="165" spans="1:15">
      <c r="A165" s="6">
        <v>164</v>
      </c>
      <c r="B165" s="7" t="s">
        <v>4</v>
      </c>
      <c r="C165" s="8" t="s">
        <v>11</v>
      </c>
      <c r="D165" s="8">
        <v>185</v>
      </c>
      <c r="E165" s="7">
        <v>186</v>
      </c>
      <c r="F165" s="7">
        <v>190</v>
      </c>
      <c r="G165" s="7">
        <v>240</v>
      </c>
      <c r="H165" s="7">
        <v>251</v>
      </c>
      <c r="I165" s="7" t="s">
        <v>10</v>
      </c>
      <c r="J165" s="11" t="s">
        <v>9</v>
      </c>
      <c r="K165" s="9">
        <v>3</v>
      </c>
      <c r="L165" s="22" t="s">
        <v>403</v>
      </c>
      <c r="M165" s="87">
        <v>68.378151718322897</v>
      </c>
      <c r="N165" s="87">
        <v>-49.012146373313499</v>
      </c>
      <c r="O165" s="12" t="s">
        <v>39</v>
      </c>
    </row>
    <row r="166" spans="1:15">
      <c r="A166" s="6">
        <v>165</v>
      </c>
      <c r="B166" s="7" t="s">
        <v>94</v>
      </c>
      <c r="C166" s="8" t="s">
        <v>94</v>
      </c>
      <c r="D166" s="7" t="s">
        <v>8</v>
      </c>
      <c r="E166" s="7" t="s">
        <v>8</v>
      </c>
      <c r="F166" s="7" t="s">
        <v>8</v>
      </c>
      <c r="G166" s="7" t="s">
        <v>8</v>
      </c>
      <c r="H166" s="7" t="s">
        <v>8</v>
      </c>
      <c r="I166" s="7" t="s">
        <v>6</v>
      </c>
      <c r="J166" s="11" t="s">
        <v>333</v>
      </c>
      <c r="K166" s="9">
        <v>7</v>
      </c>
      <c r="L166" s="22" t="s">
        <v>403</v>
      </c>
      <c r="M166" s="87">
        <v>68.810424749298505</v>
      </c>
      <c r="N166" s="87">
        <v>-48.975148829400403</v>
      </c>
      <c r="O166" s="12" t="s">
        <v>103</v>
      </c>
    </row>
    <row r="167" spans="1:15">
      <c r="A167" s="6">
        <v>166</v>
      </c>
      <c r="B167" s="7" t="s">
        <v>4</v>
      </c>
      <c r="C167" s="8" t="s">
        <v>11</v>
      </c>
      <c r="D167" s="8">
        <v>185</v>
      </c>
      <c r="E167" s="7">
        <v>186</v>
      </c>
      <c r="F167" s="7">
        <v>190</v>
      </c>
      <c r="G167" s="7">
        <v>251</v>
      </c>
      <c r="H167" s="7">
        <v>276</v>
      </c>
      <c r="I167" s="7" t="s">
        <v>10</v>
      </c>
      <c r="J167" s="11" t="s">
        <v>9</v>
      </c>
      <c r="K167" s="9">
        <v>3</v>
      </c>
      <c r="L167" s="22" t="s">
        <v>403</v>
      </c>
      <c r="M167" s="87">
        <v>68.663318608644502</v>
      </c>
      <c r="N167" s="87">
        <v>-48.970127195165198</v>
      </c>
      <c r="O167" s="12" t="s">
        <v>411</v>
      </c>
    </row>
    <row r="168" spans="1:15">
      <c r="A168" s="6">
        <v>167</v>
      </c>
      <c r="B168" s="7" t="s">
        <v>4</v>
      </c>
      <c r="C168" s="8" t="s">
        <v>11</v>
      </c>
      <c r="D168" s="7">
        <v>185</v>
      </c>
      <c r="E168" s="7">
        <v>201</v>
      </c>
      <c r="F168" s="7">
        <v>210</v>
      </c>
      <c r="G168" s="7">
        <v>233</v>
      </c>
      <c r="H168" s="7">
        <v>276</v>
      </c>
      <c r="I168" s="7" t="s">
        <v>10</v>
      </c>
      <c r="J168" s="11" t="s">
        <v>108</v>
      </c>
      <c r="K168" s="9">
        <v>3</v>
      </c>
      <c r="L168" s="22" t="s">
        <v>403</v>
      </c>
      <c r="M168" s="87">
        <v>68.678126634032495</v>
      </c>
      <c r="N168" s="87">
        <v>-48.976000838966698</v>
      </c>
      <c r="O168" s="12" t="s">
        <v>32</v>
      </c>
    </row>
    <row r="169" spans="1:15">
      <c r="A169" s="6">
        <v>168</v>
      </c>
      <c r="B169" s="7" t="s">
        <v>399</v>
      </c>
      <c r="C169" s="8" t="s">
        <v>58</v>
      </c>
      <c r="D169" s="8">
        <v>185</v>
      </c>
      <c r="E169" s="7">
        <v>208</v>
      </c>
      <c r="F169" s="7">
        <v>210</v>
      </c>
      <c r="G169" s="7">
        <v>210</v>
      </c>
      <c r="H169" s="7" t="s">
        <v>8</v>
      </c>
      <c r="I169" s="7" t="s">
        <v>10</v>
      </c>
      <c r="J169" s="11" t="s">
        <v>21</v>
      </c>
      <c r="K169" s="9">
        <v>1</v>
      </c>
      <c r="L169" s="22" t="s">
        <v>403</v>
      </c>
      <c r="M169" s="87">
        <v>68.4861658255235</v>
      </c>
      <c r="N169" s="87">
        <v>-48.972435313698803</v>
      </c>
      <c r="O169" s="12" t="s">
        <v>117</v>
      </c>
    </row>
    <row r="170" spans="1:15">
      <c r="A170" s="6">
        <v>169</v>
      </c>
      <c r="B170" s="7" t="s">
        <v>94</v>
      </c>
      <c r="C170" s="8" t="s">
        <v>94</v>
      </c>
      <c r="D170" s="7" t="s">
        <v>8</v>
      </c>
      <c r="E170" s="7" t="s">
        <v>8</v>
      </c>
      <c r="F170" s="7" t="s">
        <v>8</v>
      </c>
      <c r="G170" s="7" t="s">
        <v>8</v>
      </c>
      <c r="H170" s="7" t="s">
        <v>8</v>
      </c>
      <c r="I170" s="7" t="s">
        <v>6</v>
      </c>
      <c r="J170" s="11" t="s">
        <v>94</v>
      </c>
      <c r="K170" s="9">
        <v>7</v>
      </c>
      <c r="L170" s="22" t="s">
        <v>403</v>
      </c>
      <c r="M170" s="87">
        <v>68.816111352266304</v>
      </c>
      <c r="N170" s="87">
        <v>-48.965654121190497</v>
      </c>
      <c r="O170" s="12" t="s">
        <v>103</v>
      </c>
    </row>
    <row r="171" spans="1:15">
      <c r="A171" s="6">
        <v>170</v>
      </c>
      <c r="B171" s="7" t="s">
        <v>4</v>
      </c>
      <c r="C171" s="8" t="s">
        <v>25</v>
      </c>
      <c r="D171" s="8">
        <v>185</v>
      </c>
      <c r="E171" s="7">
        <v>205</v>
      </c>
      <c r="F171" s="7">
        <v>206</v>
      </c>
      <c r="G171" s="7">
        <v>206</v>
      </c>
      <c r="H171" s="7">
        <v>251</v>
      </c>
      <c r="I171" s="7" t="s">
        <v>10</v>
      </c>
      <c r="J171" s="11" t="s">
        <v>13</v>
      </c>
      <c r="K171" s="9">
        <v>2</v>
      </c>
      <c r="L171" s="22" t="s">
        <v>404</v>
      </c>
      <c r="M171" s="87">
        <v>68.399839473212495</v>
      </c>
      <c r="N171" s="87">
        <v>-48.980248525024599</v>
      </c>
      <c r="O171" s="12" t="s">
        <v>115</v>
      </c>
    </row>
    <row r="172" spans="1:15">
      <c r="A172" s="6">
        <v>171</v>
      </c>
      <c r="B172" s="7" t="s">
        <v>4</v>
      </c>
      <c r="C172" s="8" t="s">
        <v>234</v>
      </c>
      <c r="D172" s="8">
        <v>178</v>
      </c>
      <c r="E172" s="7">
        <v>185</v>
      </c>
      <c r="F172" s="7">
        <v>190</v>
      </c>
      <c r="G172" s="7">
        <v>225</v>
      </c>
      <c r="H172" s="7">
        <v>276</v>
      </c>
      <c r="I172" s="7" t="s">
        <v>10</v>
      </c>
      <c r="J172" s="11" t="s">
        <v>9</v>
      </c>
      <c r="K172" s="9">
        <v>3</v>
      </c>
      <c r="L172" s="22" t="s">
        <v>403</v>
      </c>
      <c r="M172" s="87">
        <v>68.917455800018303</v>
      </c>
      <c r="N172" s="87">
        <v>-48.9239046584024</v>
      </c>
      <c r="O172" s="12" t="s">
        <v>411</v>
      </c>
    </row>
    <row r="173" spans="1:15">
      <c r="A173" s="6">
        <v>172</v>
      </c>
      <c r="B173" s="7" t="s">
        <v>4</v>
      </c>
      <c r="C173" s="8" t="s">
        <v>11</v>
      </c>
      <c r="D173" s="8">
        <v>185</v>
      </c>
      <c r="E173" s="7">
        <v>196</v>
      </c>
      <c r="F173" s="7">
        <v>198</v>
      </c>
      <c r="G173" s="7">
        <v>251</v>
      </c>
      <c r="H173" s="7">
        <v>276</v>
      </c>
      <c r="I173" s="7" t="s">
        <v>10</v>
      </c>
      <c r="J173" s="11" t="s">
        <v>108</v>
      </c>
      <c r="K173" s="9">
        <v>3</v>
      </c>
      <c r="L173" s="22" t="s">
        <v>403</v>
      </c>
      <c r="M173" s="87">
        <v>68.842874087585201</v>
      </c>
      <c r="N173" s="87">
        <v>-48.901601209452998</v>
      </c>
      <c r="O173" s="12" t="s">
        <v>33</v>
      </c>
    </row>
    <row r="174" spans="1:15">
      <c r="A174" s="6">
        <v>173</v>
      </c>
      <c r="B174" s="7" t="s">
        <v>4</v>
      </c>
      <c r="C174" s="8" t="s">
        <v>58</v>
      </c>
      <c r="D174" s="8">
        <v>185</v>
      </c>
      <c r="E174" s="7">
        <v>208</v>
      </c>
      <c r="F174" s="7">
        <v>210</v>
      </c>
      <c r="G174" s="7">
        <v>210</v>
      </c>
      <c r="H174" s="7" t="s">
        <v>8</v>
      </c>
      <c r="I174" s="7" t="s">
        <v>10</v>
      </c>
      <c r="J174" s="11" t="s">
        <v>21</v>
      </c>
      <c r="K174" s="9">
        <v>1</v>
      </c>
      <c r="L174" s="22" t="s">
        <v>403</v>
      </c>
      <c r="M174" s="87">
        <v>68.461854497579296</v>
      </c>
      <c r="N174" s="87">
        <v>-48.923485869863399</v>
      </c>
      <c r="O174" s="12" t="s">
        <v>43</v>
      </c>
    </row>
    <row r="175" spans="1:15">
      <c r="A175" s="6">
        <v>174</v>
      </c>
      <c r="B175" s="7" t="s">
        <v>4</v>
      </c>
      <c r="C175" s="8" t="s">
        <v>11</v>
      </c>
      <c r="D175" s="8">
        <v>185</v>
      </c>
      <c r="E175" s="7">
        <v>191</v>
      </c>
      <c r="F175" s="7">
        <v>195</v>
      </c>
      <c r="G175" s="7">
        <v>225</v>
      </c>
      <c r="H175" s="7" t="s">
        <v>8</v>
      </c>
      <c r="I175" s="7" t="s">
        <v>10</v>
      </c>
      <c r="J175" s="11" t="s">
        <v>9</v>
      </c>
      <c r="K175" s="9">
        <v>3</v>
      </c>
      <c r="L175" s="22" t="s">
        <v>403</v>
      </c>
      <c r="M175" s="87">
        <v>68.384415148537798</v>
      </c>
      <c r="N175" s="87">
        <v>-48.938977275476603</v>
      </c>
      <c r="O175" s="12" t="s">
        <v>39</v>
      </c>
    </row>
    <row r="176" spans="1:15">
      <c r="A176" s="6">
        <v>175</v>
      </c>
      <c r="B176" s="7" t="s">
        <v>4</v>
      </c>
      <c r="C176" s="8" t="s">
        <v>11</v>
      </c>
      <c r="D176" s="8">
        <v>185</v>
      </c>
      <c r="E176" s="7">
        <v>198</v>
      </c>
      <c r="F176" s="7">
        <v>200</v>
      </c>
      <c r="G176" s="7">
        <v>218</v>
      </c>
      <c r="H176" s="7">
        <v>276</v>
      </c>
      <c r="I176" s="7" t="s">
        <v>10</v>
      </c>
      <c r="J176" s="11" t="s">
        <v>13</v>
      </c>
      <c r="K176" s="9">
        <v>2</v>
      </c>
      <c r="L176" s="22" t="s">
        <v>403</v>
      </c>
      <c r="M176" s="87">
        <v>68.728656901774002</v>
      </c>
      <c r="N176" s="87">
        <v>-48.887028089745598</v>
      </c>
      <c r="O176" s="12" t="s">
        <v>118</v>
      </c>
    </row>
    <row r="177" spans="1:15">
      <c r="A177" s="6">
        <v>176</v>
      </c>
      <c r="B177" s="7" t="s">
        <v>4</v>
      </c>
      <c r="C177" s="8" t="s">
        <v>11</v>
      </c>
      <c r="D177" s="8">
        <v>186</v>
      </c>
      <c r="E177" s="7">
        <v>194</v>
      </c>
      <c r="F177" s="7">
        <v>195</v>
      </c>
      <c r="G177" s="7">
        <v>196</v>
      </c>
      <c r="H177" s="7">
        <v>251</v>
      </c>
      <c r="I177" s="7" t="s">
        <v>10</v>
      </c>
      <c r="J177" s="11" t="s">
        <v>13</v>
      </c>
      <c r="K177" s="9">
        <v>2</v>
      </c>
      <c r="L177" s="22" t="s">
        <v>404</v>
      </c>
      <c r="M177" s="87">
        <v>68.752791347394293</v>
      </c>
      <c r="N177" s="87">
        <v>-48.8975133072964</v>
      </c>
      <c r="O177" s="12" t="s">
        <v>118</v>
      </c>
    </row>
    <row r="178" spans="1:15">
      <c r="A178" s="6">
        <v>177</v>
      </c>
      <c r="B178" s="7" t="s">
        <v>4</v>
      </c>
      <c r="C178" s="8" t="s">
        <v>11</v>
      </c>
      <c r="D178" s="8">
        <v>185</v>
      </c>
      <c r="E178" s="7">
        <v>190</v>
      </c>
      <c r="F178" s="7">
        <v>191</v>
      </c>
      <c r="G178" s="7">
        <v>225</v>
      </c>
      <c r="H178" s="7">
        <v>276</v>
      </c>
      <c r="I178" s="7" t="s">
        <v>10</v>
      </c>
      <c r="J178" s="11" t="s">
        <v>9</v>
      </c>
      <c r="K178" s="9">
        <v>3</v>
      </c>
      <c r="L178" s="22" t="s">
        <v>403</v>
      </c>
      <c r="M178" s="87">
        <v>68.347632308637202</v>
      </c>
      <c r="N178" s="87">
        <v>-48.923441950466703</v>
      </c>
      <c r="O178" s="12" t="s">
        <v>411</v>
      </c>
    </row>
    <row r="179" spans="1:15">
      <c r="A179" s="6">
        <v>178</v>
      </c>
      <c r="B179" s="7" t="s">
        <v>4</v>
      </c>
      <c r="C179" s="8" t="s">
        <v>11</v>
      </c>
      <c r="D179" s="8">
        <v>185</v>
      </c>
      <c r="E179" s="7">
        <v>191</v>
      </c>
      <c r="F179" s="7">
        <v>195</v>
      </c>
      <c r="G179" s="7">
        <v>231</v>
      </c>
      <c r="H179" s="7">
        <v>276</v>
      </c>
      <c r="I179" s="7" t="s">
        <v>10</v>
      </c>
      <c r="J179" s="11" t="s">
        <v>9</v>
      </c>
      <c r="K179" s="9">
        <v>3</v>
      </c>
      <c r="L179" s="22" t="s">
        <v>403</v>
      </c>
      <c r="M179" s="87">
        <v>68.498413412792104</v>
      </c>
      <c r="N179" s="87">
        <v>-48.897551427199502</v>
      </c>
      <c r="O179" s="12" t="s">
        <v>411</v>
      </c>
    </row>
    <row r="180" spans="1:15">
      <c r="A180" s="6">
        <v>179</v>
      </c>
      <c r="B180" s="7" t="s">
        <v>4</v>
      </c>
      <c r="C180" s="8" t="s">
        <v>11</v>
      </c>
      <c r="D180" s="8">
        <v>185</v>
      </c>
      <c r="E180" s="7">
        <v>200</v>
      </c>
      <c r="F180" s="7">
        <v>201</v>
      </c>
      <c r="G180" s="7">
        <v>225</v>
      </c>
      <c r="H180" s="7">
        <v>276</v>
      </c>
      <c r="I180" s="7" t="s">
        <v>10</v>
      </c>
      <c r="J180" s="11" t="s">
        <v>9</v>
      </c>
      <c r="K180" s="9">
        <v>3</v>
      </c>
      <c r="L180" s="22" t="s">
        <v>403</v>
      </c>
      <c r="M180" s="87">
        <v>68.675284098577805</v>
      </c>
      <c r="N180" s="87">
        <v>-48.878137191677297</v>
      </c>
      <c r="O180" s="14" t="s">
        <v>411</v>
      </c>
    </row>
    <row r="181" spans="1:15">
      <c r="A181" s="6">
        <v>180</v>
      </c>
      <c r="B181" s="7" t="s">
        <v>4</v>
      </c>
      <c r="C181" s="8" t="s">
        <v>11</v>
      </c>
      <c r="D181" s="8">
        <v>186</v>
      </c>
      <c r="E181" s="7">
        <v>191</v>
      </c>
      <c r="F181" s="7">
        <v>195</v>
      </c>
      <c r="G181" s="7">
        <v>196</v>
      </c>
      <c r="H181" s="7">
        <v>276</v>
      </c>
      <c r="I181" s="7" t="s">
        <v>10</v>
      </c>
      <c r="J181" s="11" t="s">
        <v>9</v>
      </c>
      <c r="K181" s="9">
        <v>3</v>
      </c>
      <c r="L181" s="22" t="s">
        <v>403</v>
      </c>
      <c r="M181" s="87">
        <v>68.753824844113396</v>
      </c>
      <c r="N181" s="87">
        <v>-48.886754305773501</v>
      </c>
      <c r="O181" s="14" t="s">
        <v>120</v>
      </c>
    </row>
    <row r="182" spans="1:15">
      <c r="A182" s="6">
        <v>181</v>
      </c>
      <c r="B182" s="7" t="s">
        <v>4</v>
      </c>
      <c r="C182" s="8" t="s">
        <v>11</v>
      </c>
      <c r="D182" s="8">
        <v>185</v>
      </c>
      <c r="E182" s="7">
        <v>190</v>
      </c>
      <c r="F182" s="7">
        <v>191</v>
      </c>
      <c r="G182" s="7">
        <v>218</v>
      </c>
      <c r="H182" s="7">
        <v>276</v>
      </c>
      <c r="I182" s="7" t="s">
        <v>10</v>
      </c>
      <c r="J182" s="11" t="s">
        <v>9</v>
      </c>
      <c r="K182" s="9">
        <v>3</v>
      </c>
      <c r="L182" s="22" t="s">
        <v>403</v>
      </c>
      <c r="M182" s="87">
        <v>68.851787457659896</v>
      </c>
      <c r="N182" s="87">
        <v>-48.855801568058297</v>
      </c>
      <c r="O182" s="14" t="s">
        <v>39</v>
      </c>
    </row>
    <row r="183" spans="1:15">
      <c r="A183" s="6">
        <v>182</v>
      </c>
      <c r="B183" s="7" t="s">
        <v>35</v>
      </c>
      <c r="C183" s="8" t="s">
        <v>36</v>
      </c>
      <c r="D183" s="8">
        <v>178</v>
      </c>
      <c r="E183" s="7">
        <v>191</v>
      </c>
      <c r="F183" s="7">
        <v>195</v>
      </c>
      <c r="G183" s="7">
        <v>198</v>
      </c>
      <c r="H183" s="7">
        <v>276</v>
      </c>
      <c r="I183" s="7" t="s">
        <v>10</v>
      </c>
      <c r="J183" s="11" t="s">
        <v>158</v>
      </c>
      <c r="K183" s="9">
        <v>4</v>
      </c>
      <c r="L183" s="22" t="s">
        <v>403</v>
      </c>
      <c r="M183" s="87">
        <v>68.980845124381304</v>
      </c>
      <c r="N183" s="87">
        <v>-48.840600589477297</v>
      </c>
      <c r="O183" s="14" t="s">
        <v>37</v>
      </c>
    </row>
    <row r="184" spans="1:15">
      <c r="A184" s="6">
        <v>183</v>
      </c>
      <c r="B184" s="7" t="s">
        <v>4</v>
      </c>
      <c r="C184" s="8" t="s">
        <v>58</v>
      </c>
      <c r="D184" s="8">
        <v>186</v>
      </c>
      <c r="E184" s="7">
        <v>208</v>
      </c>
      <c r="F184" s="7">
        <v>210</v>
      </c>
      <c r="G184" s="7">
        <v>210</v>
      </c>
      <c r="H184" s="7" t="s">
        <v>8</v>
      </c>
      <c r="I184" s="7" t="s">
        <v>10</v>
      </c>
      <c r="J184" s="11" t="s">
        <v>21</v>
      </c>
      <c r="K184" s="9">
        <v>1</v>
      </c>
      <c r="L184" s="22" t="s">
        <v>403</v>
      </c>
      <c r="M184" s="87">
        <v>68.4339910210618</v>
      </c>
      <c r="N184" s="87">
        <v>-48.848993258546201</v>
      </c>
      <c r="O184" s="12" t="s">
        <v>121</v>
      </c>
    </row>
    <row r="185" spans="1:15">
      <c r="A185" s="6">
        <v>184</v>
      </c>
      <c r="B185" s="7" t="s">
        <v>4</v>
      </c>
      <c r="C185" s="8" t="s">
        <v>123</v>
      </c>
      <c r="D185" s="8">
        <v>185</v>
      </c>
      <c r="E185" s="7">
        <v>196</v>
      </c>
      <c r="F185" s="7">
        <v>198</v>
      </c>
      <c r="G185" s="7">
        <v>198</v>
      </c>
      <c r="H185" s="7" t="s">
        <v>8</v>
      </c>
      <c r="I185" s="7" t="s">
        <v>10</v>
      </c>
      <c r="J185" s="11" t="s">
        <v>21</v>
      </c>
      <c r="K185" s="9">
        <v>1</v>
      </c>
      <c r="L185" s="22" t="s">
        <v>403</v>
      </c>
      <c r="M185" s="87">
        <v>68.882086207795197</v>
      </c>
      <c r="N185" s="87">
        <v>-48.848719531111797</v>
      </c>
      <c r="O185" s="12" t="s">
        <v>124</v>
      </c>
    </row>
    <row r="186" spans="1:15">
      <c r="A186" s="6">
        <v>185</v>
      </c>
      <c r="B186" s="7" t="s">
        <v>4</v>
      </c>
      <c r="C186" s="8" t="s">
        <v>58</v>
      </c>
      <c r="D186" s="8">
        <v>185</v>
      </c>
      <c r="E186" s="7">
        <v>206</v>
      </c>
      <c r="F186" s="7">
        <v>210</v>
      </c>
      <c r="G186" s="7">
        <v>210</v>
      </c>
      <c r="H186" s="7" t="s">
        <v>8</v>
      </c>
      <c r="I186" s="7" t="s">
        <v>10</v>
      </c>
      <c r="J186" s="11" t="s">
        <v>21</v>
      </c>
      <c r="K186" s="9">
        <v>1</v>
      </c>
      <c r="L186" s="22" t="s">
        <v>404</v>
      </c>
      <c r="M186" s="87">
        <v>68.766233794776298</v>
      </c>
      <c r="N186" s="87">
        <v>-48.840893843092601</v>
      </c>
      <c r="O186" s="12" t="s">
        <v>122</v>
      </c>
    </row>
    <row r="187" spans="1:15">
      <c r="A187" s="6">
        <v>186</v>
      </c>
      <c r="B187" s="7" t="s">
        <v>4</v>
      </c>
      <c r="C187" s="8" t="s">
        <v>11</v>
      </c>
      <c r="D187" s="8">
        <v>185</v>
      </c>
      <c r="E187" s="7">
        <v>191</v>
      </c>
      <c r="F187" s="7">
        <v>195</v>
      </c>
      <c r="G187" s="7">
        <v>218</v>
      </c>
      <c r="H187" s="7">
        <v>251</v>
      </c>
      <c r="I187" s="7" t="s">
        <v>10</v>
      </c>
      <c r="J187" s="11" t="s">
        <v>9</v>
      </c>
      <c r="K187" s="9">
        <v>3</v>
      </c>
      <c r="L187" s="22" t="s">
        <v>403</v>
      </c>
      <c r="M187" s="87">
        <v>68.276567044187203</v>
      </c>
      <c r="N187" s="87">
        <v>-48.897310012321903</v>
      </c>
      <c r="O187" s="14" t="s">
        <v>411</v>
      </c>
    </row>
    <row r="188" spans="1:15">
      <c r="A188" s="6">
        <v>187</v>
      </c>
      <c r="B188" s="7" t="s">
        <v>321</v>
      </c>
      <c r="C188" s="8" t="s">
        <v>126</v>
      </c>
      <c r="D188" s="8">
        <v>185</v>
      </c>
      <c r="E188" s="7">
        <v>213</v>
      </c>
      <c r="F188" s="7">
        <v>215</v>
      </c>
      <c r="G188" s="7">
        <v>215</v>
      </c>
      <c r="H188" s="7" t="s">
        <v>8</v>
      </c>
      <c r="I188" s="7" t="s">
        <v>10</v>
      </c>
      <c r="J188" s="11" t="s">
        <v>21</v>
      </c>
      <c r="K188" s="9">
        <v>1</v>
      </c>
      <c r="L188" s="22" t="s">
        <v>403</v>
      </c>
      <c r="M188" s="87">
        <v>68.598752151718898</v>
      </c>
      <c r="N188" s="87">
        <v>-48.8526047541068</v>
      </c>
      <c r="O188" s="12" t="s">
        <v>393</v>
      </c>
    </row>
    <row r="189" spans="1:15">
      <c r="A189" s="6">
        <v>188</v>
      </c>
      <c r="B189" s="7" t="s">
        <v>52</v>
      </c>
      <c r="C189" s="8" t="s">
        <v>53</v>
      </c>
      <c r="D189" s="7" t="s">
        <v>8</v>
      </c>
      <c r="E189" s="7" t="s">
        <v>8</v>
      </c>
      <c r="F189" s="7" t="s">
        <v>8</v>
      </c>
      <c r="G189" s="7" t="s">
        <v>8</v>
      </c>
      <c r="H189" s="7" t="s">
        <v>8</v>
      </c>
      <c r="I189" s="7" t="s">
        <v>6</v>
      </c>
      <c r="J189" s="11" t="s">
        <v>8</v>
      </c>
      <c r="K189" s="9">
        <v>9</v>
      </c>
      <c r="L189" s="22" t="s">
        <v>403</v>
      </c>
      <c r="M189" s="87">
        <v>68.602352434279496</v>
      </c>
      <c r="N189" s="87">
        <v>-48.868944371957198</v>
      </c>
      <c r="O189" s="12" t="s">
        <v>93</v>
      </c>
    </row>
    <row r="190" spans="1:15">
      <c r="A190" s="6">
        <v>189</v>
      </c>
      <c r="B190" s="7" t="s">
        <v>4</v>
      </c>
      <c r="C190" s="8" t="s">
        <v>11</v>
      </c>
      <c r="D190" s="8">
        <v>185</v>
      </c>
      <c r="E190" s="7">
        <v>191</v>
      </c>
      <c r="F190" s="7">
        <v>195</v>
      </c>
      <c r="G190" s="7">
        <v>231</v>
      </c>
      <c r="H190" s="7">
        <v>276</v>
      </c>
      <c r="I190" s="7" t="s">
        <v>10</v>
      </c>
      <c r="J190" s="11" t="s">
        <v>9</v>
      </c>
      <c r="K190" s="9">
        <v>3</v>
      </c>
      <c r="L190" s="22" t="s">
        <v>403</v>
      </c>
      <c r="M190" s="87">
        <v>68.528927404232107</v>
      </c>
      <c r="N190" s="87">
        <v>-48.861248441752103</v>
      </c>
      <c r="O190" s="12" t="s">
        <v>127</v>
      </c>
    </row>
    <row r="191" spans="1:15">
      <c r="A191" s="6">
        <v>190</v>
      </c>
      <c r="B191" s="7" t="s">
        <v>4</v>
      </c>
      <c r="C191" s="8" t="s">
        <v>25</v>
      </c>
      <c r="D191" s="8">
        <v>185</v>
      </c>
      <c r="E191" s="7">
        <v>198</v>
      </c>
      <c r="F191" s="7">
        <v>201</v>
      </c>
      <c r="G191" s="7">
        <v>210</v>
      </c>
      <c r="H191" s="7">
        <v>276</v>
      </c>
      <c r="I191" s="7" t="s">
        <v>10</v>
      </c>
      <c r="J191" s="11" t="s">
        <v>13</v>
      </c>
      <c r="K191" s="9">
        <v>2</v>
      </c>
      <c r="L191" s="22" t="s">
        <v>403</v>
      </c>
      <c r="M191" s="87">
        <v>68.882667207376599</v>
      </c>
      <c r="N191" s="87">
        <v>-48.783105552155398</v>
      </c>
      <c r="O191" s="12" t="s">
        <v>128</v>
      </c>
    </row>
    <row r="192" spans="1:15">
      <c r="A192" s="6">
        <v>191</v>
      </c>
      <c r="B192" s="7" t="s">
        <v>4</v>
      </c>
      <c r="C192" s="8" t="s">
        <v>11</v>
      </c>
      <c r="D192" s="8">
        <v>185</v>
      </c>
      <c r="E192" s="7">
        <v>201</v>
      </c>
      <c r="F192" s="7">
        <v>210</v>
      </c>
      <c r="G192" s="7">
        <v>231</v>
      </c>
      <c r="H192" s="7">
        <v>276</v>
      </c>
      <c r="I192" s="7" t="s">
        <v>10</v>
      </c>
      <c r="J192" s="11" t="s">
        <v>9</v>
      </c>
      <c r="K192" s="9">
        <v>3</v>
      </c>
      <c r="L192" s="22" t="s">
        <v>403</v>
      </c>
      <c r="M192" s="87">
        <v>68.621131000384295</v>
      </c>
      <c r="N192" s="87">
        <v>-48.783370786952602</v>
      </c>
      <c r="O192" s="12" t="s">
        <v>129</v>
      </c>
    </row>
    <row r="193" spans="1:15">
      <c r="A193" s="6">
        <v>192</v>
      </c>
      <c r="B193" s="7" t="s">
        <v>4</v>
      </c>
      <c r="C193" s="8" t="s">
        <v>11</v>
      </c>
      <c r="D193" s="8">
        <v>185</v>
      </c>
      <c r="E193" s="7">
        <v>190</v>
      </c>
      <c r="F193" s="7">
        <v>191</v>
      </c>
      <c r="G193" s="7">
        <v>218</v>
      </c>
      <c r="H193" s="7">
        <v>276</v>
      </c>
      <c r="I193" s="7" t="s">
        <v>10</v>
      </c>
      <c r="J193" s="11" t="s">
        <v>9</v>
      </c>
      <c r="K193" s="9">
        <v>3</v>
      </c>
      <c r="L193" s="22" t="s">
        <v>403</v>
      </c>
      <c r="M193" s="87">
        <v>68.848566698358098</v>
      </c>
      <c r="N193" s="87">
        <v>-48.781060087312497</v>
      </c>
      <c r="O193" s="12" t="s">
        <v>130</v>
      </c>
    </row>
    <row r="194" spans="1:15">
      <c r="A194" s="6">
        <v>193</v>
      </c>
      <c r="B194" s="7" t="s">
        <v>4</v>
      </c>
      <c r="C194" s="8" t="s">
        <v>11</v>
      </c>
      <c r="D194" s="8">
        <v>185</v>
      </c>
      <c r="E194" s="7">
        <v>190</v>
      </c>
      <c r="F194" s="7">
        <v>191</v>
      </c>
      <c r="G194" s="7">
        <v>218</v>
      </c>
      <c r="H194" s="7">
        <v>276</v>
      </c>
      <c r="I194" s="7" t="s">
        <v>10</v>
      </c>
      <c r="J194" s="11" t="s">
        <v>9</v>
      </c>
      <c r="K194" s="9">
        <v>3</v>
      </c>
      <c r="L194" s="22" t="s">
        <v>403</v>
      </c>
      <c r="M194" s="87">
        <v>68.770529728785903</v>
      </c>
      <c r="N194" s="87">
        <v>-48.766995514714502</v>
      </c>
      <c r="O194" s="12" t="s">
        <v>131</v>
      </c>
    </row>
    <row r="195" spans="1:15">
      <c r="A195" s="6">
        <v>194</v>
      </c>
      <c r="B195" s="7" t="s">
        <v>4</v>
      </c>
      <c r="C195" s="8" t="s">
        <v>11</v>
      </c>
      <c r="D195" s="8">
        <v>185</v>
      </c>
      <c r="E195" s="7">
        <v>196</v>
      </c>
      <c r="F195" s="7">
        <v>198</v>
      </c>
      <c r="G195" s="7">
        <v>210</v>
      </c>
      <c r="H195" s="7">
        <v>251</v>
      </c>
      <c r="I195" s="7" t="s">
        <v>10</v>
      </c>
      <c r="J195" s="11" t="s">
        <v>9</v>
      </c>
      <c r="K195" s="9">
        <v>3</v>
      </c>
      <c r="L195" s="22" t="s">
        <v>403</v>
      </c>
      <c r="M195" s="87">
        <v>68.817020797195497</v>
      </c>
      <c r="N195" s="87">
        <v>-48.762423370956697</v>
      </c>
      <c r="O195" s="12" t="s">
        <v>132</v>
      </c>
    </row>
    <row r="196" spans="1:15">
      <c r="A196" s="6">
        <v>195</v>
      </c>
      <c r="B196" s="7" t="s">
        <v>4</v>
      </c>
      <c r="C196" s="8" t="s">
        <v>11</v>
      </c>
      <c r="D196" s="8">
        <v>185</v>
      </c>
      <c r="E196" s="7">
        <v>201</v>
      </c>
      <c r="F196" s="7">
        <v>205</v>
      </c>
      <c r="G196" s="7">
        <v>218</v>
      </c>
      <c r="H196" s="7">
        <v>251</v>
      </c>
      <c r="I196" s="7" t="s">
        <v>10</v>
      </c>
      <c r="J196" s="11" t="s">
        <v>9</v>
      </c>
      <c r="K196" s="9">
        <v>3</v>
      </c>
      <c r="L196" s="22" t="s">
        <v>403</v>
      </c>
      <c r="M196" s="87">
        <v>68.290523697451505</v>
      </c>
      <c r="N196" s="87">
        <v>-48.8250777627158</v>
      </c>
      <c r="O196" s="12" t="s">
        <v>133</v>
      </c>
    </row>
    <row r="197" spans="1:15">
      <c r="A197" s="6">
        <v>196</v>
      </c>
      <c r="B197" s="7" t="s">
        <v>4</v>
      </c>
      <c r="C197" s="8" t="s">
        <v>25</v>
      </c>
      <c r="D197" s="8">
        <v>185</v>
      </c>
      <c r="E197" s="7">
        <v>201</v>
      </c>
      <c r="F197" s="7">
        <v>205</v>
      </c>
      <c r="G197" s="7">
        <v>205</v>
      </c>
      <c r="H197" s="7">
        <v>251</v>
      </c>
      <c r="I197" s="7" t="s">
        <v>10</v>
      </c>
      <c r="J197" s="11" t="s">
        <v>13</v>
      </c>
      <c r="K197" s="9">
        <v>2</v>
      </c>
      <c r="L197" s="22" t="s">
        <v>403</v>
      </c>
      <c r="M197" s="87">
        <v>68.366379089991597</v>
      </c>
      <c r="N197" s="87">
        <v>-48.811692875678901</v>
      </c>
      <c r="O197" s="12" t="s">
        <v>134</v>
      </c>
    </row>
    <row r="198" spans="1:15">
      <c r="A198" s="6">
        <v>197</v>
      </c>
      <c r="B198" s="7" t="s">
        <v>4</v>
      </c>
      <c r="C198" s="8" t="s">
        <v>11</v>
      </c>
      <c r="D198" s="8">
        <v>185</v>
      </c>
      <c r="E198" s="7">
        <v>198</v>
      </c>
      <c r="F198" s="7">
        <v>201</v>
      </c>
      <c r="G198" s="7">
        <v>218</v>
      </c>
      <c r="H198" s="7">
        <v>276</v>
      </c>
      <c r="I198" s="7" t="s">
        <v>10</v>
      </c>
      <c r="J198" s="11" t="s">
        <v>9</v>
      </c>
      <c r="K198" s="9">
        <v>3</v>
      </c>
      <c r="L198" s="22" t="s">
        <v>403</v>
      </c>
      <c r="M198" s="87">
        <v>68.4521144426148</v>
      </c>
      <c r="N198" s="87">
        <v>-48.778496350985797</v>
      </c>
      <c r="O198" s="12" t="s">
        <v>135</v>
      </c>
    </row>
    <row r="199" spans="1:15">
      <c r="A199" s="6">
        <v>198</v>
      </c>
      <c r="B199" s="7" t="s">
        <v>4</v>
      </c>
      <c r="C199" s="8" t="s">
        <v>11</v>
      </c>
      <c r="D199" s="8">
        <v>185</v>
      </c>
      <c r="E199" s="7">
        <v>185</v>
      </c>
      <c r="F199" s="7">
        <v>190</v>
      </c>
      <c r="G199" s="7">
        <v>251</v>
      </c>
      <c r="H199" s="7">
        <v>276</v>
      </c>
      <c r="I199" s="7" t="s">
        <v>10</v>
      </c>
      <c r="J199" s="11" t="s">
        <v>9</v>
      </c>
      <c r="K199" s="9">
        <v>3</v>
      </c>
      <c r="L199" s="22" t="s">
        <v>403</v>
      </c>
      <c r="M199" s="87">
        <v>68.535127314812598</v>
      </c>
      <c r="N199" s="87">
        <v>-48.7412301383225</v>
      </c>
      <c r="O199" s="12" t="s">
        <v>136</v>
      </c>
    </row>
    <row r="200" spans="1:15">
      <c r="A200" s="6">
        <v>199</v>
      </c>
      <c r="B200" s="7" t="s">
        <v>4</v>
      </c>
      <c r="C200" s="8" t="s">
        <v>11</v>
      </c>
      <c r="D200" s="8">
        <v>185</v>
      </c>
      <c r="E200" s="7">
        <v>186</v>
      </c>
      <c r="F200" s="7">
        <v>190</v>
      </c>
      <c r="G200" s="7">
        <v>218</v>
      </c>
      <c r="H200" s="7">
        <v>276</v>
      </c>
      <c r="I200" s="7" t="s">
        <v>10</v>
      </c>
      <c r="J200" s="11" t="s">
        <v>9</v>
      </c>
      <c r="K200" s="9">
        <v>3</v>
      </c>
      <c r="L200" s="22" t="s">
        <v>403</v>
      </c>
      <c r="M200" s="87">
        <v>68.3463536575983</v>
      </c>
      <c r="N200" s="87">
        <v>-48.778847583632299</v>
      </c>
      <c r="O200" s="12" t="s">
        <v>411</v>
      </c>
    </row>
    <row r="201" spans="1:15">
      <c r="A201" s="6">
        <v>200</v>
      </c>
      <c r="B201" s="7" t="s">
        <v>4</v>
      </c>
      <c r="C201" s="8" t="s">
        <v>11</v>
      </c>
      <c r="D201" s="8">
        <v>190</v>
      </c>
      <c r="E201" s="7">
        <v>201</v>
      </c>
      <c r="F201" s="7">
        <v>210</v>
      </c>
      <c r="G201" s="7">
        <v>210</v>
      </c>
      <c r="H201" s="7">
        <v>251</v>
      </c>
      <c r="I201" s="7" t="s">
        <v>10</v>
      </c>
      <c r="J201" s="11" t="s">
        <v>9</v>
      </c>
      <c r="K201" s="9">
        <v>3</v>
      </c>
      <c r="L201" s="22" t="s">
        <v>403</v>
      </c>
      <c r="M201" s="87">
        <v>68.698950191525</v>
      </c>
      <c r="N201" s="87">
        <v>-48.734013328547398</v>
      </c>
      <c r="O201" s="12" t="s">
        <v>137</v>
      </c>
    </row>
    <row r="202" spans="1:15">
      <c r="A202" s="6">
        <v>201</v>
      </c>
      <c r="B202" s="7" t="s">
        <v>4</v>
      </c>
      <c r="C202" s="8" t="s">
        <v>46</v>
      </c>
      <c r="D202" s="8">
        <v>186</v>
      </c>
      <c r="E202" s="7">
        <v>206</v>
      </c>
      <c r="F202" s="7">
        <v>210</v>
      </c>
      <c r="G202" s="7">
        <v>210</v>
      </c>
      <c r="H202" s="7" t="s">
        <v>8</v>
      </c>
      <c r="I202" s="7" t="s">
        <v>10</v>
      </c>
      <c r="J202" s="11" t="s">
        <v>21</v>
      </c>
      <c r="K202" s="9">
        <v>1</v>
      </c>
      <c r="L202" s="22" t="s">
        <v>404</v>
      </c>
      <c r="M202" s="87">
        <v>68.684701669892704</v>
      </c>
      <c r="N202" s="87">
        <v>-48.689429371131098</v>
      </c>
      <c r="O202" s="12" t="s">
        <v>138</v>
      </c>
    </row>
    <row r="203" spans="1:15">
      <c r="A203" s="6">
        <v>202</v>
      </c>
      <c r="B203" s="7" t="s">
        <v>94</v>
      </c>
      <c r="C203" s="8" t="s">
        <v>94</v>
      </c>
      <c r="D203" s="7" t="s">
        <v>8</v>
      </c>
      <c r="E203" s="7" t="s">
        <v>8</v>
      </c>
      <c r="F203" s="7" t="s">
        <v>8</v>
      </c>
      <c r="G203" s="7" t="s">
        <v>8</v>
      </c>
      <c r="H203" s="7" t="s">
        <v>8</v>
      </c>
      <c r="I203" s="7" t="s">
        <v>6</v>
      </c>
      <c r="J203" s="11" t="s">
        <v>333</v>
      </c>
      <c r="K203" s="9">
        <v>7</v>
      </c>
      <c r="L203" s="22" t="s">
        <v>403</v>
      </c>
      <c r="M203" s="87">
        <v>68.369001052290699</v>
      </c>
      <c r="N203" s="87">
        <v>-48.742817179922604</v>
      </c>
      <c r="O203" s="12" t="s">
        <v>103</v>
      </c>
    </row>
    <row r="204" spans="1:15">
      <c r="A204" s="6">
        <v>203</v>
      </c>
      <c r="B204" s="7" t="s">
        <v>4</v>
      </c>
      <c r="C204" s="8" t="s">
        <v>139</v>
      </c>
      <c r="D204" s="8">
        <v>185</v>
      </c>
      <c r="E204" s="7">
        <v>186</v>
      </c>
      <c r="F204" s="7">
        <v>190</v>
      </c>
      <c r="G204" s="7">
        <v>231</v>
      </c>
      <c r="H204" s="7">
        <v>276</v>
      </c>
      <c r="I204" s="7" t="s">
        <v>10</v>
      </c>
      <c r="J204" s="11" t="s">
        <v>108</v>
      </c>
      <c r="K204" s="9">
        <v>3</v>
      </c>
      <c r="L204" s="22" t="s">
        <v>403</v>
      </c>
      <c r="M204" s="87">
        <v>68.741571589447503</v>
      </c>
      <c r="N204" s="87">
        <v>-48.699522704239698</v>
      </c>
      <c r="O204" s="12" t="s">
        <v>140</v>
      </c>
    </row>
    <row r="205" spans="1:15">
      <c r="A205" s="6">
        <v>204</v>
      </c>
      <c r="B205" s="7" t="s">
        <v>4</v>
      </c>
      <c r="C205" s="8" t="s">
        <v>11</v>
      </c>
      <c r="D205" s="8">
        <v>176</v>
      </c>
      <c r="E205" s="7">
        <v>198</v>
      </c>
      <c r="F205" s="7">
        <v>200</v>
      </c>
      <c r="G205" s="7">
        <v>231</v>
      </c>
      <c r="H205" s="7">
        <v>276</v>
      </c>
      <c r="I205" s="7" t="s">
        <v>10</v>
      </c>
      <c r="J205" s="11" t="s">
        <v>9</v>
      </c>
      <c r="K205" s="9">
        <v>3</v>
      </c>
      <c r="L205" s="22" t="s">
        <v>403</v>
      </c>
      <c r="M205" s="87">
        <v>68.519450901436002</v>
      </c>
      <c r="N205" s="87">
        <v>-48.712439661016802</v>
      </c>
      <c r="O205" s="12" t="s">
        <v>141</v>
      </c>
    </row>
    <row r="206" spans="1:15">
      <c r="A206" s="6">
        <v>205</v>
      </c>
      <c r="B206" s="7" t="s">
        <v>4</v>
      </c>
      <c r="C206" s="8" t="s">
        <v>25</v>
      </c>
      <c r="D206" s="8">
        <v>190</v>
      </c>
      <c r="E206" s="7">
        <v>201</v>
      </c>
      <c r="F206" s="7">
        <v>206</v>
      </c>
      <c r="G206" s="7">
        <v>206</v>
      </c>
      <c r="H206" s="7">
        <v>251</v>
      </c>
      <c r="I206" s="7" t="s">
        <v>10</v>
      </c>
      <c r="J206" s="11" t="s">
        <v>13</v>
      </c>
      <c r="K206" s="9">
        <v>2</v>
      </c>
      <c r="L206" s="22" t="s">
        <v>404</v>
      </c>
      <c r="M206" s="87">
        <v>68.4188818910566</v>
      </c>
      <c r="N206" s="87">
        <v>-48.689886923818896</v>
      </c>
      <c r="O206" s="12" t="s">
        <v>142</v>
      </c>
    </row>
    <row r="207" spans="1:15">
      <c r="A207" s="6">
        <v>206</v>
      </c>
      <c r="B207" s="7" t="s">
        <v>4</v>
      </c>
      <c r="C207" s="8" t="s">
        <v>25</v>
      </c>
      <c r="D207" s="8">
        <v>185</v>
      </c>
      <c r="E207" s="7">
        <v>208</v>
      </c>
      <c r="F207" s="7">
        <v>210</v>
      </c>
      <c r="G207" s="7">
        <v>231</v>
      </c>
      <c r="H207" s="7">
        <v>276</v>
      </c>
      <c r="I207" s="7" t="s">
        <v>10</v>
      </c>
      <c r="J207" s="11" t="s">
        <v>83</v>
      </c>
      <c r="K207" s="9">
        <v>2</v>
      </c>
      <c r="L207" s="22" t="s">
        <v>404</v>
      </c>
      <c r="M207" s="87">
        <v>68.611273763048501</v>
      </c>
      <c r="N207" s="87">
        <v>-48.661406037719303</v>
      </c>
      <c r="O207" s="12" t="s">
        <v>143</v>
      </c>
    </row>
    <row r="208" spans="1:15">
      <c r="A208" s="6">
        <v>207</v>
      </c>
      <c r="B208" s="7" t="s">
        <v>4</v>
      </c>
      <c r="C208" s="8" t="s">
        <v>11</v>
      </c>
      <c r="D208" s="8">
        <v>185</v>
      </c>
      <c r="E208" s="7">
        <v>186</v>
      </c>
      <c r="F208" s="7">
        <v>190</v>
      </c>
      <c r="G208" s="7">
        <v>216</v>
      </c>
      <c r="H208" s="7">
        <v>276</v>
      </c>
      <c r="I208" s="7" t="s">
        <v>10</v>
      </c>
      <c r="J208" s="11" t="s">
        <v>9</v>
      </c>
      <c r="K208" s="9">
        <v>3</v>
      </c>
      <c r="L208" s="22" t="s">
        <v>403</v>
      </c>
      <c r="M208" s="87">
        <v>68.483845600572295</v>
      </c>
      <c r="N208" s="87">
        <v>-48.672910549656898</v>
      </c>
      <c r="O208" s="12" t="s">
        <v>144</v>
      </c>
    </row>
    <row r="209" spans="1:15">
      <c r="A209" s="6">
        <v>208</v>
      </c>
      <c r="B209" s="7" t="s">
        <v>4</v>
      </c>
      <c r="C209" s="8" t="s">
        <v>11</v>
      </c>
      <c r="D209" s="8">
        <v>185</v>
      </c>
      <c r="E209" s="7">
        <v>195</v>
      </c>
      <c r="F209" s="7">
        <v>198</v>
      </c>
      <c r="G209" s="7">
        <v>210</v>
      </c>
      <c r="H209" s="7">
        <v>276</v>
      </c>
      <c r="I209" s="7" t="s">
        <v>10</v>
      </c>
      <c r="J209" s="11" t="s">
        <v>9</v>
      </c>
      <c r="K209" s="9">
        <v>3</v>
      </c>
      <c r="L209" s="22" t="s">
        <v>403</v>
      </c>
      <c r="M209" s="87">
        <v>68.697753589011796</v>
      </c>
      <c r="N209" s="87">
        <v>-48.6464393204473</v>
      </c>
      <c r="O209" s="12" t="s">
        <v>119</v>
      </c>
    </row>
    <row r="210" spans="1:15">
      <c r="A210" s="6">
        <v>209</v>
      </c>
      <c r="B210" s="7" t="s">
        <v>4</v>
      </c>
      <c r="C210" s="8" t="s">
        <v>46</v>
      </c>
      <c r="D210" s="8">
        <v>185</v>
      </c>
      <c r="E210" s="7">
        <v>201</v>
      </c>
      <c r="F210" s="7">
        <v>206</v>
      </c>
      <c r="G210" s="7">
        <v>206</v>
      </c>
      <c r="H210" s="7">
        <v>276</v>
      </c>
      <c r="I210" s="7" t="s">
        <v>10</v>
      </c>
      <c r="J210" s="11" t="s">
        <v>21</v>
      </c>
      <c r="K210" s="9">
        <v>1</v>
      </c>
      <c r="L210" s="22" t="s">
        <v>404</v>
      </c>
      <c r="M210" s="87">
        <v>68.969550971290005</v>
      </c>
      <c r="N210" s="87">
        <v>-48.595901256335502</v>
      </c>
      <c r="O210" s="12" t="s">
        <v>145</v>
      </c>
    </row>
    <row r="211" spans="1:15">
      <c r="A211" s="6">
        <v>210</v>
      </c>
      <c r="B211" s="7" t="s">
        <v>4</v>
      </c>
      <c r="C211" s="8" t="s">
        <v>25</v>
      </c>
      <c r="D211" s="8">
        <v>186</v>
      </c>
      <c r="E211" s="7">
        <v>198</v>
      </c>
      <c r="F211" s="7">
        <v>201</v>
      </c>
      <c r="G211" s="7">
        <v>205</v>
      </c>
      <c r="H211" s="7">
        <v>276</v>
      </c>
      <c r="I211" s="7" t="s">
        <v>10</v>
      </c>
      <c r="J211" s="11" t="s">
        <v>13</v>
      </c>
      <c r="K211" s="9">
        <v>2</v>
      </c>
      <c r="L211" s="22" t="s">
        <v>403</v>
      </c>
      <c r="M211" s="87">
        <v>68.3409288565325</v>
      </c>
      <c r="N211" s="87">
        <v>-48.664813502509702</v>
      </c>
      <c r="O211" s="12" t="s">
        <v>146</v>
      </c>
    </row>
    <row r="212" spans="1:15">
      <c r="A212" s="6">
        <v>211</v>
      </c>
      <c r="B212" s="7" t="s">
        <v>4</v>
      </c>
      <c r="C212" s="8" t="s">
        <v>25</v>
      </c>
      <c r="D212" s="8">
        <v>190</v>
      </c>
      <c r="E212" s="7">
        <v>191</v>
      </c>
      <c r="F212" s="7">
        <v>194</v>
      </c>
      <c r="G212" s="7">
        <v>225</v>
      </c>
      <c r="H212" s="7">
        <v>276</v>
      </c>
      <c r="I212" s="7" t="s">
        <v>10</v>
      </c>
      <c r="J212" s="11" t="s">
        <v>13</v>
      </c>
      <c r="K212" s="9">
        <v>2</v>
      </c>
      <c r="L212" s="22" t="s">
        <v>404</v>
      </c>
      <c r="M212" s="87">
        <v>69.012723168523095</v>
      </c>
      <c r="N212" s="87">
        <v>-48.601867809460003</v>
      </c>
      <c r="O212" s="12" t="s">
        <v>147</v>
      </c>
    </row>
    <row r="213" spans="1:15">
      <c r="A213" s="6">
        <v>212</v>
      </c>
      <c r="B213" s="7" t="s">
        <v>4</v>
      </c>
      <c r="C213" s="8" t="s">
        <v>11</v>
      </c>
      <c r="D213" s="8">
        <v>158</v>
      </c>
      <c r="E213" s="7">
        <v>186</v>
      </c>
      <c r="F213" s="7">
        <v>190</v>
      </c>
      <c r="G213" s="7">
        <v>220</v>
      </c>
      <c r="H213" s="7">
        <v>276</v>
      </c>
      <c r="I213" s="7" t="s">
        <v>10</v>
      </c>
      <c r="J213" s="11" t="s">
        <v>9</v>
      </c>
      <c r="K213" s="9">
        <v>3</v>
      </c>
      <c r="L213" s="22" t="s">
        <v>403</v>
      </c>
      <c r="M213" s="87">
        <v>68.634485207371696</v>
      </c>
      <c r="N213" s="87">
        <v>-48.625366034919402</v>
      </c>
      <c r="O213" s="12" t="s">
        <v>148</v>
      </c>
    </row>
    <row r="214" spans="1:15">
      <c r="A214" s="6">
        <v>213</v>
      </c>
      <c r="B214" s="7" t="s">
        <v>4</v>
      </c>
      <c r="C214" s="8" t="s">
        <v>11</v>
      </c>
      <c r="D214" s="8">
        <v>176</v>
      </c>
      <c r="E214" s="7">
        <v>185</v>
      </c>
      <c r="F214" s="7">
        <v>190</v>
      </c>
      <c r="G214" s="7">
        <v>231</v>
      </c>
      <c r="H214" s="7">
        <v>276</v>
      </c>
      <c r="I214" s="7" t="s">
        <v>10</v>
      </c>
      <c r="J214" s="11" t="s">
        <v>9</v>
      </c>
      <c r="K214" s="9">
        <v>3</v>
      </c>
      <c r="L214" s="22" t="s">
        <v>403</v>
      </c>
      <c r="M214" s="87">
        <v>68.5482338674299</v>
      </c>
      <c r="N214" s="87">
        <v>-48.633167349680001</v>
      </c>
      <c r="O214" s="12" t="s">
        <v>149</v>
      </c>
    </row>
    <row r="215" spans="1:15">
      <c r="A215" s="6">
        <v>214</v>
      </c>
      <c r="B215" s="7" t="s">
        <v>4</v>
      </c>
      <c r="C215" s="8" t="s">
        <v>150</v>
      </c>
      <c r="D215" s="8">
        <v>178</v>
      </c>
      <c r="E215" s="7">
        <v>201</v>
      </c>
      <c r="F215" s="7">
        <v>206</v>
      </c>
      <c r="G215" s="7">
        <v>206</v>
      </c>
      <c r="H215" s="7" t="s">
        <v>8</v>
      </c>
      <c r="I215" s="7" t="s">
        <v>10</v>
      </c>
      <c r="J215" s="11" t="s">
        <v>21</v>
      </c>
      <c r="K215" s="9">
        <v>1</v>
      </c>
      <c r="L215" s="22" t="s">
        <v>404</v>
      </c>
      <c r="M215" s="87">
        <v>68.907913133976507</v>
      </c>
      <c r="N215" s="87">
        <v>-48.561479512668797</v>
      </c>
      <c r="O215" s="12" t="s">
        <v>151</v>
      </c>
    </row>
    <row r="216" spans="1:15">
      <c r="A216" s="6">
        <v>215</v>
      </c>
      <c r="B216" s="7" t="s">
        <v>52</v>
      </c>
      <c r="C216" s="8" t="s">
        <v>11</v>
      </c>
      <c r="D216" s="8">
        <v>185</v>
      </c>
      <c r="E216" s="7">
        <v>191</v>
      </c>
      <c r="F216" s="7">
        <v>210</v>
      </c>
      <c r="G216" s="7">
        <v>218</v>
      </c>
      <c r="H216" s="7">
        <v>225</v>
      </c>
      <c r="I216" s="7" t="s">
        <v>6</v>
      </c>
      <c r="J216" s="11" t="s">
        <v>8</v>
      </c>
      <c r="K216" s="9">
        <v>9</v>
      </c>
      <c r="L216" s="22" t="s">
        <v>403</v>
      </c>
      <c r="M216" s="87">
        <v>68.8673761720312</v>
      </c>
      <c r="N216" s="87">
        <v>-48.592130376829701</v>
      </c>
      <c r="O216" s="12" t="s">
        <v>388</v>
      </c>
    </row>
    <row r="217" spans="1:15">
      <c r="A217" s="6">
        <v>216</v>
      </c>
      <c r="B217" s="7" t="s">
        <v>4</v>
      </c>
      <c r="C217" s="8" t="s">
        <v>11</v>
      </c>
      <c r="D217" s="8">
        <v>190</v>
      </c>
      <c r="E217" s="7">
        <v>191</v>
      </c>
      <c r="F217" s="7">
        <v>195</v>
      </c>
      <c r="G217" s="7">
        <v>218</v>
      </c>
      <c r="H217" s="7">
        <v>276</v>
      </c>
      <c r="I217" s="7" t="s">
        <v>10</v>
      </c>
      <c r="J217" s="11" t="s">
        <v>9</v>
      </c>
      <c r="K217" s="9">
        <v>3</v>
      </c>
      <c r="L217" s="22" t="s">
        <v>403</v>
      </c>
      <c r="M217" s="87">
        <v>68.7934787048586</v>
      </c>
      <c r="N217" s="87">
        <v>-48.5988238899496</v>
      </c>
      <c r="O217" s="12" t="s">
        <v>152</v>
      </c>
    </row>
    <row r="218" spans="1:15">
      <c r="A218" s="6">
        <v>217</v>
      </c>
      <c r="B218" s="7" t="s">
        <v>4</v>
      </c>
      <c r="C218" s="8" t="s">
        <v>25</v>
      </c>
      <c r="D218" s="8">
        <v>190</v>
      </c>
      <c r="E218" s="7">
        <v>198</v>
      </c>
      <c r="F218" s="7">
        <v>201</v>
      </c>
      <c r="G218" s="7">
        <v>218</v>
      </c>
      <c r="H218" s="7">
        <v>276</v>
      </c>
      <c r="I218" s="7" t="s">
        <v>10</v>
      </c>
      <c r="J218" s="11" t="s">
        <v>108</v>
      </c>
      <c r="K218" s="9">
        <v>3</v>
      </c>
      <c r="L218" s="22" t="s">
        <v>403</v>
      </c>
      <c r="M218" s="87">
        <v>68.347730638703396</v>
      </c>
      <c r="N218" s="87">
        <v>-48.604146552436902</v>
      </c>
      <c r="O218" s="12" t="s">
        <v>119</v>
      </c>
    </row>
    <row r="219" spans="1:15">
      <c r="A219" s="6">
        <v>218</v>
      </c>
      <c r="B219" s="7" t="s">
        <v>4</v>
      </c>
      <c r="C219" s="8" t="s">
        <v>25</v>
      </c>
      <c r="D219" s="8">
        <v>190</v>
      </c>
      <c r="E219" s="7">
        <v>201</v>
      </c>
      <c r="F219" s="7">
        <v>206</v>
      </c>
      <c r="G219" s="7">
        <v>218</v>
      </c>
      <c r="H219" s="7">
        <v>276</v>
      </c>
      <c r="I219" s="7" t="s">
        <v>10</v>
      </c>
      <c r="J219" s="11" t="s">
        <v>13</v>
      </c>
      <c r="K219" s="9">
        <v>2</v>
      </c>
      <c r="L219" s="22" t="s">
        <v>404</v>
      </c>
      <c r="M219" s="87">
        <v>68.428339508118995</v>
      </c>
      <c r="N219" s="87">
        <v>-48.612481226583498</v>
      </c>
      <c r="O219" s="12" t="s">
        <v>153</v>
      </c>
    </row>
    <row r="220" spans="1:15">
      <c r="A220" s="6">
        <v>219</v>
      </c>
      <c r="B220" s="7" t="s">
        <v>4</v>
      </c>
      <c r="C220" s="8" t="s">
        <v>11</v>
      </c>
      <c r="D220" s="8">
        <v>190</v>
      </c>
      <c r="E220" s="7">
        <v>191</v>
      </c>
      <c r="F220" s="7">
        <v>195</v>
      </c>
      <c r="G220" s="7">
        <v>215</v>
      </c>
      <c r="H220" s="7">
        <v>276</v>
      </c>
      <c r="I220" s="7" t="s">
        <v>10</v>
      </c>
      <c r="J220" s="11" t="s">
        <v>9</v>
      </c>
      <c r="K220" s="9">
        <v>3</v>
      </c>
      <c r="L220" s="22" t="s">
        <v>403</v>
      </c>
      <c r="M220" s="87">
        <v>68.730230606963801</v>
      </c>
      <c r="N220" s="87">
        <v>-48.592367918649202</v>
      </c>
      <c r="O220" s="12" t="s">
        <v>33</v>
      </c>
    </row>
    <row r="221" spans="1:15">
      <c r="A221" s="6">
        <v>220</v>
      </c>
      <c r="B221" s="7" t="s">
        <v>4</v>
      </c>
      <c r="C221" s="8" t="s">
        <v>126</v>
      </c>
      <c r="D221" s="8">
        <v>185</v>
      </c>
      <c r="E221" s="7">
        <v>201</v>
      </c>
      <c r="F221" s="7">
        <v>206</v>
      </c>
      <c r="G221" s="7">
        <v>206</v>
      </c>
      <c r="H221" s="7" t="s">
        <v>8</v>
      </c>
      <c r="I221" s="7" t="s">
        <v>10</v>
      </c>
      <c r="J221" s="11" t="s">
        <v>21</v>
      </c>
      <c r="K221" s="9">
        <v>1</v>
      </c>
      <c r="L221" s="22" t="s">
        <v>404</v>
      </c>
      <c r="M221" s="87">
        <v>68.872124304922096</v>
      </c>
      <c r="N221" s="87">
        <v>-48.566836501354402</v>
      </c>
      <c r="O221" s="12" t="s">
        <v>154</v>
      </c>
    </row>
    <row r="222" spans="1:15">
      <c r="A222" s="6">
        <v>221</v>
      </c>
      <c r="B222" s="7" t="s">
        <v>4</v>
      </c>
      <c r="C222" s="8" t="s">
        <v>7</v>
      </c>
      <c r="D222" s="7" t="s">
        <v>8</v>
      </c>
      <c r="E222" s="7">
        <v>225</v>
      </c>
      <c r="F222" s="7" t="s">
        <v>8</v>
      </c>
      <c r="G222" s="7">
        <v>240</v>
      </c>
      <c r="H222" s="7" t="s">
        <v>8</v>
      </c>
      <c r="I222" s="7" t="s">
        <v>6</v>
      </c>
      <c r="J222" s="11" t="s">
        <v>8</v>
      </c>
      <c r="K222" s="9">
        <v>9</v>
      </c>
      <c r="L222" s="22" t="s">
        <v>403</v>
      </c>
      <c r="M222" s="87">
        <v>69.027928040646998</v>
      </c>
      <c r="N222" s="87">
        <v>-48.547143986581297</v>
      </c>
      <c r="O222" s="12" t="s">
        <v>5</v>
      </c>
    </row>
    <row r="223" spans="1:15">
      <c r="A223" s="6">
        <v>222</v>
      </c>
      <c r="B223" s="7" t="s">
        <v>4</v>
      </c>
      <c r="C223" s="8" t="s">
        <v>11</v>
      </c>
      <c r="D223" s="8">
        <v>190</v>
      </c>
      <c r="E223" s="7">
        <v>191</v>
      </c>
      <c r="F223" s="7">
        <v>195</v>
      </c>
      <c r="G223" s="7">
        <v>218</v>
      </c>
      <c r="H223" s="7">
        <v>276</v>
      </c>
      <c r="I223" s="7" t="s">
        <v>10</v>
      </c>
      <c r="J223" s="11" t="s">
        <v>9</v>
      </c>
      <c r="K223" s="9">
        <v>3</v>
      </c>
      <c r="L223" s="22" t="s">
        <v>403</v>
      </c>
      <c r="M223" s="87">
        <v>68.591117488902498</v>
      </c>
      <c r="N223" s="87">
        <v>-48.6005890385849</v>
      </c>
      <c r="O223" s="12" t="s">
        <v>155</v>
      </c>
    </row>
    <row r="224" spans="1:15">
      <c r="A224" s="6">
        <v>223</v>
      </c>
      <c r="B224" s="7" t="s">
        <v>4</v>
      </c>
      <c r="C224" s="8" t="s">
        <v>150</v>
      </c>
      <c r="D224" s="8">
        <v>185</v>
      </c>
      <c r="E224" s="7">
        <v>206</v>
      </c>
      <c r="F224" s="7">
        <v>210</v>
      </c>
      <c r="G224" s="7">
        <v>210</v>
      </c>
      <c r="H224" s="7" t="s">
        <v>8</v>
      </c>
      <c r="I224" s="7" t="s">
        <v>10</v>
      </c>
      <c r="J224" s="11" t="s">
        <v>21</v>
      </c>
      <c r="K224" s="9">
        <v>1</v>
      </c>
      <c r="L224" s="22" t="s">
        <v>404</v>
      </c>
      <c r="M224" s="87">
        <v>68.677372578131298</v>
      </c>
      <c r="N224" s="87">
        <v>-48.552442610375302</v>
      </c>
      <c r="O224" s="12" t="s">
        <v>156</v>
      </c>
    </row>
    <row r="225" spans="1:15">
      <c r="A225" s="6">
        <v>224</v>
      </c>
      <c r="B225" s="7" t="s">
        <v>4</v>
      </c>
      <c r="C225" s="8" t="s">
        <v>25</v>
      </c>
      <c r="D225" s="8">
        <v>185</v>
      </c>
      <c r="E225" s="7">
        <v>198</v>
      </c>
      <c r="F225" s="7">
        <v>201</v>
      </c>
      <c r="G225" s="7">
        <v>206</v>
      </c>
      <c r="H225" s="7">
        <v>276</v>
      </c>
      <c r="I225" s="7" t="s">
        <v>10</v>
      </c>
      <c r="J225" s="11" t="s">
        <v>13</v>
      </c>
      <c r="K225" s="9">
        <v>2</v>
      </c>
      <c r="L225" s="22" t="s">
        <v>404</v>
      </c>
      <c r="M225" s="87">
        <v>68.818873858149402</v>
      </c>
      <c r="N225" s="87">
        <v>-48.545330096240797</v>
      </c>
      <c r="O225" s="12" t="s">
        <v>157</v>
      </c>
    </row>
    <row r="226" spans="1:15">
      <c r="A226" s="6">
        <v>225</v>
      </c>
      <c r="B226" s="7" t="s">
        <v>4</v>
      </c>
      <c r="C226" s="8" t="s">
        <v>7</v>
      </c>
      <c r="D226" s="7" t="s">
        <v>8</v>
      </c>
      <c r="E226" s="7">
        <v>225</v>
      </c>
      <c r="F226" s="7" t="s">
        <v>8</v>
      </c>
      <c r="G226" s="7">
        <v>240</v>
      </c>
      <c r="H226" s="7" t="s">
        <v>8</v>
      </c>
      <c r="I226" s="7" t="s">
        <v>6</v>
      </c>
      <c r="J226" s="11" t="s">
        <v>8</v>
      </c>
      <c r="K226" s="9">
        <v>9</v>
      </c>
      <c r="L226" s="22" t="s">
        <v>403</v>
      </c>
      <c r="M226" s="87">
        <v>68.262310673702601</v>
      </c>
      <c r="N226" s="87">
        <v>-48.591253773996399</v>
      </c>
      <c r="O226" s="12" t="s">
        <v>5</v>
      </c>
    </row>
    <row r="227" spans="1:15">
      <c r="A227" s="6">
        <v>226</v>
      </c>
      <c r="B227" s="7" t="s">
        <v>125</v>
      </c>
      <c r="C227" s="8" t="s">
        <v>25</v>
      </c>
      <c r="D227" s="8">
        <v>185</v>
      </c>
      <c r="E227" s="7">
        <v>206</v>
      </c>
      <c r="F227" s="7">
        <v>210</v>
      </c>
      <c r="G227" s="7">
        <v>216</v>
      </c>
      <c r="H227" s="7">
        <v>276</v>
      </c>
      <c r="I227" s="7" t="s">
        <v>10</v>
      </c>
      <c r="J227" s="11" t="s">
        <v>13</v>
      </c>
      <c r="K227" s="9">
        <v>2</v>
      </c>
      <c r="L227" s="22" t="s">
        <v>404</v>
      </c>
      <c r="M227" s="87">
        <v>68.496887307222295</v>
      </c>
      <c r="N227" s="87">
        <v>-48.588825890730597</v>
      </c>
      <c r="O227" s="12" t="s">
        <v>159</v>
      </c>
    </row>
    <row r="228" spans="1:15">
      <c r="A228" s="6">
        <v>227</v>
      </c>
      <c r="B228" s="7" t="s">
        <v>4</v>
      </c>
      <c r="C228" s="8" t="s">
        <v>11</v>
      </c>
      <c r="D228" s="8">
        <v>190</v>
      </c>
      <c r="E228" s="7">
        <v>205</v>
      </c>
      <c r="F228" s="7">
        <v>210</v>
      </c>
      <c r="G228" s="7">
        <v>251</v>
      </c>
      <c r="H228" s="7">
        <v>276</v>
      </c>
      <c r="I228" s="7" t="s">
        <v>10</v>
      </c>
      <c r="J228" s="11" t="s">
        <v>9</v>
      </c>
      <c r="K228" s="9">
        <v>3</v>
      </c>
      <c r="L228" s="22" t="s">
        <v>403</v>
      </c>
      <c r="M228" s="87">
        <v>68.286618021531496</v>
      </c>
      <c r="N228" s="87">
        <v>-48.596768402069202</v>
      </c>
      <c r="O228" s="12" t="s">
        <v>160</v>
      </c>
    </row>
    <row r="229" spans="1:15">
      <c r="A229" s="6">
        <v>228</v>
      </c>
      <c r="B229" s="7" t="s">
        <v>4</v>
      </c>
      <c r="C229" s="8" t="s">
        <v>11</v>
      </c>
      <c r="D229" s="8">
        <v>190</v>
      </c>
      <c r="E229" s="7">
        <v>191</v>
      </c>
      <c r="F229" s="7">
        <v>195</v>
      </c>
      <c r="G229" s="7">
        <v>231</v>
      </c>
      <c r="H229" s="7">
        <v>251</v>
      </c>
      <c r="I229" s="7" t="s">
        <v>10</v>
      </c>
      <c r="J229" s="11" t="s">
        <v>9</v>
      </c>
      <c r="K229" s="9">
        <v>3</v>
      </c>
      <c r="L229" s="22" t="s">
        <v>403</v>
      </c>
      <c r="M229" s="87">
        <v>68.305625737874294</v>
      </c>
      <c r="N229" s="87">
        <v>-48.534214486276902</v>
      </c>
      <c r="O229" s="12" t="s">
        <v>161</v>
      </c>
    </row>
    <row r="230" spans="1:15">
      <c r="A230" s="6">
        <v>229</v>
      </c>
      <c r="B230" s="7" t="s">
        <v>4</v>
      </c>
      <c r="C230" s="8" t="s">
        <v>11</v>
      </c>
      <c r="D230" s="8">
        <v>190</v>
      </c>
      <c r="E230" s="7">
        <v>215</v>
      </c>
      <c r="F230" s="7">
        <v>231</v>
      </c>
      <c r="G230" s="7">
        <v>233</v>
      </c>
      <c r="H230" s="7">
        <v>276</v>
      </c>
      <c r="I230" s="7" t="s">
        <v>10</v>
      </c>
      <c r="J230" s="11" t="s">
        <v>108</v>
      </c>
      <c r="K230" s="9">
        <v>3</v>
      </c>
      <c r="L230" s="22" t="s">
        <v>403</v>
      </c>
      <c r="M230" s="87">
        <v>68.463923370131695</v>
      </c>
      <c r="N230" s="87">
        <v>-48.559966626320197</v>
      </c>
      <c r="O230" s="12" t="s">
        <v>162</v>
      </c>
    </row>
    <row r="231" spans="1:15">
      <c r="A231" s="6">
        <v>230</v>
      </c>
      <c r="B231" s="7" t="s">
        <v>4</v>
      </c>
      <c r="C231" s="8" t="s">
        <v>11</v>
      </c>
      <c r="D231" s="8">
        <v>185</v>
      </c>
      <c r="E231" s="7">
        <v>186</v>
      </c>
      <c r="F231" s="7">
        <v>190</v>
      </c>
      <c r="G231" s="7">
        <v>233</v>
      </c>
      <c r="H231" s="7">
        <v>276</v>
      </c>
      <c r="I231" s="7" t="s">
        <v>10</v>
      </c>
      <c r="J231" s="11" t="s">
        <v>108</v>
      </c>
      <c r="K231" s="9">
        <v>3</v>
      </c>
      <c r="L231" s="22" t="s">
        <v>403</v>
      </c>
      <c r="M231" s="87">
        <v>68.572461907253995</v>
      </c>
      <c r="N231" s="87">
        <v>-48.529236963031401</v>
      </c>
      <c r="O231" s="12" t="s">
        <v>163</v>
      </c>
    </row>
    <row r="232" spans="1:15">
      <c r="A232" s="6">
        <v>231</v>
      </c>
      <c r="B232" s="7" t="s">
        <v>4</v>
      </c>
      <c r="C232" s="8" t="s">
        <v>11</v>
      </c>
      <c r="D232" s="8">
        <v>190</v>
      </c>
      <c r="E232" s="7">
        <v>201</v>
      </c>
      <c r="F232" s="7">
        <v>210</v>
      </c>
      <c r="G232" s="7">
        <v>251</v>
      </c>
      <c r="H232" s="7">
        <v>276</v>
      </c>
      <c r="I232" s="7" t="s">
        <v>10</v>
      </c>
      <c r="J232" s="11" t="s">
        <v>9</v>
      </c>
      <c r="K232" s="9">
        <v>3</v>
      </c>
      <c r="L232" s="22" t="s">
        <v>403</v>
      </c>
      <c r="M232" s="87">
        <v>68.742283534418107</v>
      </c>
      <c r="N232" s="87">
        <v>-48.507512898194399</v>
      </c>
      <c r="O232" s="12" t="s">
        <v>164</v>
      </c>
    </row>
    <row r="233" spans="1:15">
      <c r="A233" s="6">
        <v>232</v>
      </c>
      <c r="B233" s="7" t="s">
        <v>165</v>
      </c>
      <c r="C233" s="8" t="s">
        <v>11</v>
      </c>
      <c r="D233" s="8">
        <v>190</v>
      </c>
      <c r="E233" s="7">
        <v>240</v>
      </c>
      <c r="F233" s="7">
        <v>251</v>
      </c>
      <c r="G233" s="7">
        <v>276</v>
      </c>
      <c r="H233" s="7">
        <v>276</v>
      </c>
      <c r="I233" s="7" t="s">
        <v>10</v>
      </c>
      <c r="J233" s="11" t="s">
        <v>108</v>
      </c>
      <c r="K233" s="9">
        <v>3</v>
      </c>
      <c r="L233" s="22" t="s">
        <v>403</v>
      </c>
      <c r="M233" s="87">
        <v>68.528137574252298</v>
      </c>
      <c r="N233" s="87">
        <v>-48.524833711399999</v>
      </c>
      <c r="O233" s="12" t="s">
        <v>166</v>
      </c>
    </row>
    <row r="234" spans="1:15">
      <c r="A234" s="6">
        <v>233</v>
      </c>
      <c r="B234" s="7" t="s">
        <v>4</v>
      </c>
      <c r="C234" s="8" t="s">
        <v>11</v>
      </c>
      <c r="D234" s="8">
        <v>185</v>
      </c>
      <c r="E234" s="7">
        <v>201</v>
      </c>
      <c r="F234" s="7">
        <v>210</v>
      </c>
      <c r="G234" s="7">
        <v>251</v>
      </c>
      <c r="H234" s="7">
        <v>276</v>
      </c>
      <c r="I234" s="7" t="s">
        <v>10</v>
      </c>
      <c r="J234" s="11" t="s">
        <v>108</v>
      </c>
      <c r="K234" s="9">
        <v>3</v>
      </c>
      <c r="L234" s="22" t="s">
        <v>403</v>
      </c>
      <c r="M234" s="87">
        <v>68.767820580613602</v>
      </c>
      <c r="N234" s="87">
        <v>-48.472743873708097</v>
      </c>
      <c r="O234" s="12" t="s">
        <v>167</v>
      </c>
    </row>
    <row r="235" spans="1:15">
      <c r="A235" s="6">
        <v>234</v>
      </c>
      <c r="B235" s="7" t="s">
        <v>49</v>
      </c>
      <c r="C235" s="8" t="s">
        <v>87</v>
      </c>
      <c r="D235" s="7" t="s">
        <v>8</v>
      </c>
      <c r="E235" s="7">
        <v>201</v>
      </c>
      <c r="F235" s="7" t="s">
        <v>8</v>
      </c>
      <c r="G235" s="7" t="s">
        <v>8</v>
      </c>
      <c r="H235" s="7" t="s">
        <v>8</v>
      </c>
      <c r="I235" s="7" t="s">
        <v>6</v>
      </c>
      <c r="J235" s="11" t="s">
        <v>333</v>
      </c>
      <c r="K235" s="9">
        <v>7</v>
      </c>
      <c r="L235" s="22" t="s">
        <v>403</v>
      </c>
      <c r="M235" s="87">
        <v>68.696605333088797</v>
      </c>
      <c r="N235" s="87">
        <v>-48.507791691565998</v>
      </c>
      <c r="O235" s="12" t="s">
        <v>88</v>
      </c>
    </row>
    <row r="236" spans="1:15">
      <c r="A236" s="6">
        <v>235</v>
      </c>
      <c r="B236" s="7" t="s">
        <v>4</v>
      </c>
      <c r="C236" s="8" t="s">
        <v>11</v>
      </c>
      <c r="D236" s="8">
        <v>185</v>
      </c>
      <c r="E236" s="7">
        <v>190</v>
      </c>
      <c r="F236" s="7">
        <v>191</v>
      </c>
      <c r="G236" s="7">
        <v>251</v>
      </c>
      <c r="H236" s="7">
        <v>276</v>
      </c>
      <c r="I236" s="7" t="s">
        <v>10</v>
      </c>
      <c r="J236" s="11" t="s">
        <v>108</v>
      </c>
      <c r="K236" s="7">
        <v>3</v>
      </c>
      <c r="L236" s="22" t="s">
        <v>403</v>
      </c>
      <c r="M236" s="87">
        <v>68.328838003045604</v>
      </c>
      <c r="N236" s="87">
        <v>-48.517387159673099</v>
      </c>
      <c r="O236" s="12" t="s">
        <v>168</v>
      </c>
    </row>
    <row r="237" spans="1:15">
      <c r="A237" s="6">
        <v>236</v>
      </c>
      <c r="B237" s="7" t="s">
        <v>4</v>
      </c>
      <c r="C237" s="8" t="s">
        <v>11</v>
      </c>
      <c r="D237" s="8">
        <v>185</v>
      </c>
      <c r="E237" s="7">
        <v>218</v>
      </c>
      <c r="F237" s="7">
        <v>231</v>
      </c>
      <c r="G237" s="7">
        <v>251</v>
      </c>
      <c r="H237" s="7">
        <v>276</v>
      </c>
      <c r="I237" s="7" t="s">
        <v>10</v>
      </c>
      <c r="J237" s="11" t="s">
        <v>108</v>
      </c>
      <c r="K237" s="7">
        <v>3</v>
      </c>
      <c r="L237" s="22" t="s">
        <v>403</v>
      </c>
      <c r="M237" s="87">
        <v>68.981662719351107</v>
      </c>
      <c r="N237" s="87">
        <v>-48.411016360966698</v>
      </c>
      <c r="O237" s="12" t="s">
        <v>169</v>
      </c>
    </row>
    <row r="238" spans="1:15">
      <c r="A238" s="6">
        <v>237</v>
      </c>
      <c r="B238" s="7" t="s">
        <v>4</v>
      </c>
      <c r="C238" s="8" t="s">
        <v>11</v>
      </c>
      <c r="D238" s="8">
        <v>185</v>
      </c>
      <c r="E238" s="7">
        <v>190</v>
      </c>
      <c r="F238" s="7">
        <v>191</v>
      </c>
      <c r="G238" s="7">
        <v>240</v>
      </c>
      <c r="H238" s="7">
        <v>251</v>
      </c>
      <c r="I238" s="7" t="s">
        <v>10</v>
      </c>
      <c r="J238" s="11" t="s">
        <v>9</v>
      </c>
      <c r="K238" s="7">
        <v>3</v>
      </c>
      <c r="L238" s="22" t="s">
        <v>403</v>
      </c>
      <c r="M238" s="87">
        <v>68.931937520098899</v>
      </c>
      <c r="N238" s="87">
        <v>-48.462587117206198</v>
      </c>
      <c r="O238" s="12" t="s">
        <v>137</v>
      </c>
    </row>
    <row r="239" spans="1:15">
      <c r="A239" s="6">
        <v>238</v>
      </c>
      <c r="B239" s="7" t="s">
        <v>4</v>
      </c>
      <c r="C239" s="8" t="s">
        <v>11</v>
      </c>
      <c r="D239" s="8">
        <v>190</v>
      </c>
      <c r="E239" s="7">
        <v>201</v>
      </c>
      <c r="F239" s="7">
        <v>205</v>
      </c>
      <c r="G239" s="7">
        <v>251</v>
      </c>
      <c r="H239" s="7">
        <v>276</v>
      </c>
      <c r="I239" s="7" t="s">
        <v>10</v>
      </c>
      <c r="J239" s="15" t="s">
        <v>9</v>
      </c>
      <c r="K239" s="7">
        <v>3</v>
      </c>
      <c r="L239" s="22" t="s">
        <v>403</v>
      </c>
      <c r="M239" s="87">
        <v>68.362970731240296</v>
      </c>
      <c r="N239" s="87">
        <v>-48.503773443009699</v>
      </c>
      <c r="O239" s="12" t="s">
        <v>170</v>
      </c>
    </row>
    <row r="240" spans="1:15">
      <c r="A240" s="6">
        <v>239</v>
      </c>
      <c r="B240" s="7" t="s">
        <v>4</v>
      </c>
      <c r="C240" s="8" t="s">
        <v>25</v>
      </c>
      <c r="D240" s="8">
        <v>190</v>
      </c>
      <c r="E240" s="7">
        <v>216</v>
      </c>
      <c r="F240" s="7">
        <v>218</v>
      </c>
      <c r="G240" s="7">
        <v>251</v>
      </c>
      <c r="H240" s="7">
        <v>276</v>
      </c>
      <c r="I240" s="7" t="s">
        <v>10</v>
      </c>
      <c r="J240" s="11" t="s">
        <v>13</v>
      </c>
      <c r="K240" s="7">
        <v>2</v>
      </c>
      <c r="L240" s="22" t="s">
        <v>403</v>
      </c>
      <c r="M240" s="87">
        <v>68.631334970545097</v>
      </c>
      <c r="N240" s="87">
        <v>-48.4400084029743</v>
      </c>
      <c r="O240" s="12" t="s">
        <v>171</v>
      </c>
    </row>
    <row r="241" spans="1:15">
      <c r="A241" s="6">
        <v>240</v>
      </c>
      <c r="B241" s="7" t="s">
        <v>4</v>
      </c>
      <c r="C241" s="8" t="s">
        <v>7</v>
      </c>
      <c r="D241" s="7" t="s">
        <v>8</v>
      </c>
      <c r="E241" s="7">
        <v>225</v>
      </c>
      <c r="F241" s="7" t="s">
        <v>8</v>
      </c>
      <c r="G241" s="7">
        <v>240</v>
      </c>
      <c r="H241" s="7" t="s">
        <v>8</v>
      </c>
      <c r="I241" s="7" t="s">
        <v>6</v>
      </c>
      <c r="J241" s="11" t="s">
        <v>8</v>
      </c>
      <c r="K241" s="7">
        <v>9</v>
      </c>
      <c r="L241" s="22" t="s">
        <v>403</v>
      </c>
      <c r="M241" s="87">
        <v>69.016289899044295</v>
      </c>
      <c r="N241" s="87">
        <v>-48.391768817454398</v>
      </c>
      <c r="O241" s="12" t="s">
        <v>5</v>
      </c>
    </row>
    <row r="242" spans="1:15">
      <c r="A242" s="6">
        <v>241</v>
      </c>
      <c r="B242" s="7" t="s">
        <v>4</v>
      </c>
      <c r="C242" s="8" t="s">
        <v>11</v>
      </c>
      <c r="D242" s="8">
        <v>185</v>
      </c>
      <c r="E242" s="7">
        <v>201</v>
      </c>
      <c r="F242" s="7">
        <v>210</v>
      </c>
      <c r="G242" s="7">
        <v>251</v>
      </c>
      <c r="H242" s="7">
        <v>276</v>
      </c>
      <c r="I242" s="7" t="s">
        <v>10</v>
      </c>
      <c r="J242" s="15" t="s">
        <v>9</v>
      </c>
      <c r="K242" s="7">
        <v>3</v>
      </c>
      <c r="L242" s="22" t="s">
        <v>403</v>
      </c>
      <c r="M242" s="87">
        <v>68.395307523443094</v>
      </c>
      <c r="N242" s="87">
        <v>-48.451107880297698</v>
      </c>
      <c r="O242" s="12" t="s">
        <v>172</v>
      </c>
    </row>
    <row r="243" spans="1:15">
      <c r="A243" s="6">
        <v>242</v>
      </c>
      <c r="B243" s="7" t="s">
        <v>4</v>
      </c>
      <c r="C243" s="8" t="s">
        <v>11</v>
      </c>
      <c r="D243" s="8">
        <v>185</v>
      </c>
      <c r="E243" s="7">
        <v>185</v>
      </c>
      <c r="F243" s="7">
        <v>190</v>
      </c>
      <c r="G243" s="7">
        <v>233</v>
      </c>
      <c r="H243" s="7">
        <v>240</v>
      </c>
      <c r="I243" s="7" t="s">
        <v>10</v>
      </c>
      <c r="J243" s="15" t="s">
        <v>9</v>
      </c>
      <c r="K243" s="7">
        <v>3</v>
      </c>
      <c r="L243" s="22" t="s">
        <v>403</v>
      </c>
      <c r="M243" s="87">
        <v>68.6917957845438</v>
      </c>
      <c r="N243" s="87">
        <v>-48.435092069833502</v>
      </c>
      <c r="O243" s="12" t="s">
        <v>137</v>
      </c>
    </row>
    <row r="244" spans="1:15">
      <c r="A244" s="6">
        <v>243</v>
      </c>
      <c r="B244" s="7" t="s">
        <v>4</v>
      </c>
      <c r="C244" s="8" t="s">
        <v>11</v>
      </c>
      <c r="D244" s="8">
        <v>185</v>
      </c>
      <c r="E244" s="7">
        <v>195</v>
      </c>
      <c r="F244" s="7">
        <v>198</v>
      </c>
      <c r="G244" s="7">
        <v>251</v>
      </c>
      <c r="H244" s="7">
        <v>276</v>
      </c>
      <c r="I244" s="7" t="s">
        <v>10</v>
      </c>
      <c r="J244" s="15" t="s">
        <v>9</v>
      </c>
      <c r="K244" s="7">
        <v>3</v>
      </c>
      <c r="L244" s="22" t="s">
        <v>403</v>
      </c>
      <c r="M244" s="87">
        <v>68.718398920982494</v>
      </c>
      <c r="N244" s="87">
        <v>-48.418475456796401</v>
      </c>
      <c r="O244" s="12" t="s">
        <v>173</v>
      </c>
    </row>
    <row r="245" spans="1:15">
      <c r="A245" s="6">
        <v>244</v>
      </c>
      <c r="B245" s="7" t="s">
        <v>4</v>
      </c>
      <c r="C245" s="8" t="s">
        <v>11</v>
      </c>
      <c r="D245" s="8">
        <v>185</v>
      </c>
      <c r="E245" s="7">
        <v>191</v>
      </c>
      <c r="F245" s="7">
        <v>195</v>
      </c>
      <c r="G245" s="7">
        <v>251</v>
      </c>
      <c r="H245" s="7">
        <v>276</v>
      </c>
      <c r="I245" s="7" t="s">
        <v>10</v>
      </c>
      <c r="J245" s="15" t="s">
        <v>9</v>
      </c>
      <c r="K245" s="7">
        <v>3</v>
      </c>
      <c r="L245" s="22" t="s">
        <v>403</v>
      </c>
      <c r="M245" s="87">
        <v>68.513406612351503</v>
      </c>
      <c r="N245" s="87">
        <v>-48.4403576284667</v>
      </c>
      <c r="O245" s="12" t="s">
        <v>174</v>
      </c>
    </row>
    <row r="246" spans="1:15">
      <c r="A246" s="6">
        <v>245</v>
      </c>
      <c r="B246" s="7" t="s">
        <v>4</v>
      </c>
      <c r="C246" s="8" t="s">
        <v>11</v>
      </c>
      <c r="D246" s="8">
        <v>185</v>
      </c>
      <c r="E246" s="7">
        <v>196</v>
      </c>
      <c r="F246" s="7">
        <v>198</v>
      </c>
      <c r="G246" s="7">
        <v>251</v>
      </c>
      <c r="H246" s="7">
        <v>276</v>
      </c>
      <c r="I246" s="7" t="s">
        <v>10</v>
      </c>
      <c r="J246" s="15" t="s">
        <v>9</v>
      </c>
      <c r="K246" s="7">
        <v>3</v>
      </c>
      <c r="L246" s="22" t="s">
        <v>403</v>
      </c>
      <c r="M246" s="87">
        <v>68.351311168563399</v>
      </c>
      <c r="N246" s="87">
        <v>-48.4517892677719</v>
      </c>
      <c r="O246" s="12" t="s">
        <v>175</v>
      </c>
    </row>
    <row r="247" spans="1:15">
      <c r="A247" s="6">
        <v>246</v>
      </c>
      <c r="B247" s="7" t="s">
        <v>4</v>
      </c>
      <c r="C247" s="8" t="s">
        <v>11</v>
      </c>
      <c r="D247" s="8">
        <v>186</v>
      </c>
      <c r="E247" s="7">
        <v>191</v>
      </c>
      <c r="F247" s="7">
        <v>195</v>
      </c>
      <c r="G247" s="7">
        <v>251</v>
      </c>
      <c r="H247" s="7">
        <v>276</v>
      </c>
      <c r="I247" s="7" t="s">
        <v>10</v>
      </c>
      <c r="J247" s="15" t="s">
        <v>9</v>
      </c>
      <c r="K247" s="7">
        <v>3</v>
      </c>
      <c r="L247" s="22" t="s">
        <v>403</v>
      </c>
      <c r="M247" s="87">
        <v>68.780744838900006</v>
      </c>
      <c r="N247" s="87">
        <v>-48.398451057593498</v>
      </c>
      <c r="O247" s="12" t="s">
        <v>176</v>
      </c>
    </row>
    <row r="248" spans="1:15">
      <c r="A248" s="6">
        <v>247</v>
      </c>
      <c r="B248" s="7" t="s">
        <v>4</v>
      </c>
      <c r="C248" s="8" t="s">
        <v>11</v>
      </c>
      <c r="D248" s="8">
        <v>190</v>
      </c>
      <c r="E248" s="7">
        <v>196</v>
      </c>
      <c r="F248" s="7">
        <v>198</v>
      </c>
      <c r="G248" s="7">
        <v>247</v>
      </c>
      <c r="H248" s="7">
        <v>276</v>
      </c>
      <c r="I248" s="7" t="s">
        <v>10</v>
      </c>
      <c r="J248" s="15" t="s">
        <v>9</v>
      </c>
      <c r="K248" s="7">
        <v>3</v>
      </c>
      <c r="L248" s="22" t="s">
        <v>403</v>
      </c>
      <c r="M248" s="87">
        <v>68.5257336377869</v>
      </c>
      <c r="N248" s="87">
        <v>-48.411372702612297</v>
      </c>
      <c r="O248" s="12" t="s">
        <v>135</v>
      </c>
    </row>
    <row r="249" spans="1:15">
      <c r="A249" s="6">
        <v>248</v>
      </c>
      <c r="B249" s="7" t="s">
        <v>4</v>
      </c>
      <c r="C249" s="8" t="s">
        <v>11</v>
      </c>
      <c r="D249" s="8">
        <v>185</v>
      </c>
      <c r="E249" s="7">
        <v>201</v>
      </c>
      <c r="F249" s="7">
        <v>210</v>
      </c>
      <c r="G249" s="7">
        <v>251</v>
      </c>
      <c r="H249" s="7">
        <v>276</v>
      </c>
      <c r="I249" s="7" t="s">
        <v>10</v>
      </c>
      <c r="J249" s="15" t="s">
        <v>9</v>
      </c>
      <c r="K249" s="7">
        <v>3</v>
      </c>
      <c r="L249" s="22" t="s">
        <v>403</v>
      </c>
      <c r="M249" s="87">
        <v>68.776449551882905</v>
      </c>
      <c r="N249" s="87">
        <v>-48.340339681256197</v>
      </c>
      <c r="O249" s="12" t="s">
        <v>177</v>
      </c>
    </row>
    <row r="250" spans="1:15">
      <c r="A250" s="6">
        <v>249</v>
      </c>
      <c r="B250" s="7" t="s">
        <v>4</v>
      </c>
      <c r="C250" s="8" t="s">
        <v>178</v>
      </c>
      <c r="D250" s="8">
        <v>190</v>
      </c>
      <c r="E250" s="7">
        <v>225</v>
      </c>
      <c r="F250" s="7" t="s">
        <v>8</v>
      </c>
      <c r="G250" s="7" t="s">
        <v>8</v>
      </c>
      <c r="H250" s="7">
        <v>231</v>
      </c>
      <c r="I250" s="7" t="s">
        <v>10</v>
      </c>
      <c r="J250" s="11" t="s">
        <v>65</v>
      </c>
      <c r="K250" s="7">
        <v>5</v>
      </c>
      <c r="L250" s="22" t="s">
        <v>403</v>
      </c>
      <c r="M250" s="87">
        <v>68.862291855776505</v>
      </c>
      <c r="N250" s="87">
        <v>-48.329734379262</v>
      </c>
      <c r="O250" s="12" t="s">
        <v>179</v>
      </c>
    </row>
    <row r="251" spans="1:15">
      <c r="A251" s="6">
        <v>250</v>
      </c>
      <c r="B251" s="7" t="s">
        <v>4</v>
      </c>
      <c r="C251" s="8" t="s">
        <v>11</v>
      </c>
      <c r="D251" s="8">
        <v>178</v>
      </c>
      <c r="E251" s="7">
        <v>185</v>
      </c>
      <c r="F251" s="7">
        <v>190</v>
      </c>
      <c r="G251" s="7">
        <v>251</v>
      </c>
      <c r="H251" s="7">
        <v>276</v>
      </c>
      <c r="I251" s="7" t="s">
        <v>10</v>
      </c>
      <c r="J251" s="15" t="s">
        <v>9</v>
      </c>
      <c r="K251" s="7">
        <v>3</v>
      </c>
      <c r="L251" s="22" t="s">
        <v>403</v>
      </c>
      <c r="M251" s="87">
        <v>68.651060139231902</v>
      </c>
      <c r="N251" s="87">
        <v>-48.328395111760003</v>
      </c>
      <c r="O251" s="12" t="s">
        <v>180</v>
      </c>
    </row>
    <row r="252" spans="1:15">
      <c r="A252" s="6">
        <v>251</v>
      </c>
      <c r="B252" s="7" t="s">
        <v>4</v>
      </c>
      <c r="C252" s="8" t="s">
        <v>178</v>
      </c>
      <c r="D252" s="8">
        <v>190</v>
      </c>
      <c r="E252" s="7">
        <v>231</v>
      </c>
      <c r="F252" s="7" t="s">
        <v>8</v>
      </c>
      <c r="G252" s="7" t="s">
        <v>8</v>
      </c>
      <c r="H252" s="7">
        <v>233</v>
      </c>
      <c r="I252" s="7" t="s">
        <v>10</v>
      </c>
      <c r="J252" s="11" t="s">
        <v>65</v>
      </c>
      <c r="K252" s="7">
        <v>5</v>
      </c>
      <c r="L252" s="22" t="s">
        <v>403</v>
      </c>
      <c r="M252" s="87">
        <v>68.480083007160303</v>
      </c>
      <c r="N252" s="87">
        <v>-48.369095939321802</v>
      </c>
      <c r="O252" s="12" t="s">
        <v>181</v>
      </c>
    </row>
    <row r="253" spans="1:15">
      <c r="A253" s="6">
        <v>252</v>
      </c>
      <c r="B253" s="7" t="s">
        <v>4</v>
      </c>
      <c r="C253" s="8" t="s">
        <v>11</v>
      </c>
      <c r="D253" s="8">
        <v>185</v>
      </c>
      <c r="E253" s="7">
        <v>185</v>
      </c>
      <c r="F253" s="7">
        <v>190</v>
      </c>
      <c r="G253" s="7">
        <v>251</v>
      </c>
      <c r="H253" s="7">
        <v>276</v>
      </c>
      <c r="I253" s="7" t="s">
        <v>10</v>
      </c>
      <c r="J253" s="11" t="s">
        <v>9</v>
      </c>
      <c r="K253" s="7">
        <v>3</v>
      </c>
      <c r="L253" s="22" t="s">
        <v>403</v>
      </c>
      <c r="M253" s="87">
        <v>68.730985549290295</v>
      </c>
      <c r="N253" s="87">
        <v>-48.296813803112499</v>
      </c>
      <c r="O253" s="12" t="s">
        <v>182</v>
      </c>
    </row>
    <row r="254" spans="1:15">
      <c r="A254" s="6">
        <v>253</v>
      </c>
      <c r="B254" s="7" t="s">
        <v>4</v>
      </c>
      <c r="C254" s="8" t="s">
        <v>11</v>
      </c>
      <c r="D254" s="8">
        <v>185</v>
      </c>
      <c r="E254" s="7">
        <v>186</v>
      </c>
      <c r="F254" s="7">
        <v>190</v>
      </c>
      <c r="G254" s="7">
        <v>218</v>
      </c>
      <c r="H254" s="7">
        <v>225</v>
      </c>
      <c r="I254" s="7" t="s">
        <v>10</v>
      </c>
      <c r="J254" s="15" t="s">
        <v>9</v>
      </c>
      <c r="K254" s="7">
        <v>3</v>
      </c>
      <c r="L254" s="22" t="s">
        <v>403</v>
      </c>
      <c r="M254" s="87">
        <v>68.837796639604207</v>
      </c>
      <c r="N254" s="87">
        <v>-48.287640513725599</v>
      </c>
      <c r="O254" s="12" t="s">
        <v>12</v>
      </c>
    </row>
    <row r="255" spans="1:15">
      <c r="A255" s="6">
        <v>254</v>
      </c>
      <c r="B255" s="7" t="s">
        <v>4</v>
      </c>
      <c r="C255" s="8" t="s">
        <v>11</v>
      </c>
      <c r="D255" s="8">
        <v>185</v>
      </c>
      <c r="E255" s="7">
        <v>195</v>
      </c>
      <c r="F255" s="7">
        <v>210</v>
      </c>
      <c r="G255" s="7">
        <v>251</v>
      </c>
      <c r="H255" s="7">
        <v>276</v>
      </c>
      <c r="I255" s="7" t="s">
        <v>10</v>
      </c>
      <c r="J255" s="11" t="s">
        <v>9</v>
      </c>
      <c r="K255" s="7">
        <v>3</v>
      </c>
      <c r="L255" s="22" t="s">
        <v>403</v>
      </c>
      <c r="M255" s="87">
        <v>68.814887467425706</v>
      </c>
      <c r="N255" s="87">
        <v>-48.272177450368901</v>
      </c>
      <c r="O255" s="12" t="s">
        <v>183</v>
      </c>
    </row>
    <row r="256" spans="1:15">
      <c r="A256" s="6">
        <v>255</v>
      </c>
      <c r="B256" s="7" t="s">
        <v>4</v>
      </c>
      <c r="C256" s="8" t="s">
        <v>11</v>
      </c>
      <c r="D256" s="8">
        <v>195</v>
      </c>
      <c r="E256" s="7">
        <v>201</v>
      </c>
      <c r="F256" s="7">
        <v>210</v>
      </c>
      <c r="G256" s="7">
        <v>231</v>
      </c>
      <c r="H256" s="7">
        <v>233</v>
      </c>
      <c r="I256" s="7" t="s">
        <v>10</v>
      </c>
      <c r="J256" s="11" t="s">
        <v>108</v>
      </c>
      <c r="K256" s="7">
        <v>3</v>
      </c>
      <c r="L256" s="22" t="s">
        <v>403</v>
      </c>
      <c r="M256" s="87">
        <v>68.457446655950804</v>
      </c>
      <c r="N256" s="87">
        <v>-48.263599515609002</v>
      </c>
      <c r="O256" s="12" t="s">
        <v>184</v>
      </c>
    </row>
    <row r="257" spans="1:15">
      <c r="A257" s="6">
        <v>256</v>
      </c>
      <c r="B257" s="7" t="s">
        <v>4</v>
      </c>
      <c r="C257" s="8" t="s">
        <v>11</v>
      </c>
      <c r="D257" s="8">
        <v>185</v>
      </c>
      <c r="E257" s="7">
        <v>225</v>
      </c>
      <c r="F257" s="7" t="s">
        <v>8</v>
      </c>
      <c r="G257" s="7" t="s">
        <v>8</v>
      </c>
      <c r="H257" s="7">
        <v>276</v>
      </c>
      <c r="I257" s="7" t="s">
        <v>10</v>
      </c>
      <c r="J257" s="11" t="s">
        <v>65</v>
      </c>
      <c r="K257" s="7">
        <v>5</v>
      </c>
      <c r="L257" s="22" t="s">
        <v>403</v>
      </c>
      <c r="M257" s="87">
        <v>68.880039499302995</v>
      </c>
      <c r="N257" s="87">
        <v>-48.221144382620999</v>
      </c>
      <c r="O257" s="12" t="s">
        <v>390</v>
      </c>
    </row>
    <row r="258" spans="1:15">
      <c r="A258" s="6">
        <v>257</v>
      </c>
      <c r="B258" s="7" t="s">
        <v>4</v>
      </c>
      <c r="C258" s="8" t="s">
        <v>11</v>
      </c>
      <c r="D258" s="8">
        <v>185</v>
      </c>
      <c r="E258" s="7">
        <v>191</v>
      </c>
      <c r="F258" s="7">
        <v>195</v>
      </c>
      <c r="G258" s="7">
        <v>225</v>
      </c>
      <c r="H258" s="7">
        <v>231</v>
      </c>
      <c r="I258" s="7" t="s">
        <v>10</v>
      </c>
      <c r="J258" s="11" t="s">
        <v>108</v>
      </c>
      <c r="K258" s="7">
        <v>3</v>
      </c>
      <c r="L258" s="22" t="s">
        <v>403</v>
      </c>
      <c r="M258" s="87">
        <v>69.002251300557901</v>
      </c>
      <c r="N258" s="87">
        <v>-48.169789564456501</v>
      </c>
      <c r="O258" s="12" t="s">
        <v>185</v>
      </c>
    </row>
    <row r="259" spans="1:15">
      <c r="A259" s="6">
        <v>258</v>
      </c>
      <c r="B259" s="7" t="s">
        <v>94</v>
      </c>
      <c r="C259" s="8" t="s">
        <v>94</v>
      </c>
      <c r="D259" s="7" t="s">
        <v>8</v>
      </c>
      <c r="E259" s="7" t="s">
        <v>8</v>
      </c>
      <c r="F259" s="7" t="s">
        <v>8</v>
      </c>
      <c r="G259" s="7" t="s">
        <v>8</v>
      </c>
      <c r="H259" s="7" t="s">
        <v>8</v>
      </c>
      <c r="I259" s="7" t="s">
        <v>6</v>
      </c>
      <c r="J259" s="11" t="s">
        <v>333</v>
      </c>
      <c r="K259" s="7">
        <v>7</v>
      </c>
      <c r="L259" s="22" t="s">
        <v>403</v>
      </c>
      <c r="M259" s="87">
        <v>68.2735826267552</v>
      </c>
      <c r="N259" s="87">
        <v>-48.269789011959297</v>
      </c>
      <c r="O259" s="12" t="s">
        <v>103</v>
      </c>
    </row>
    <row r="260" spans="1:15">
      <c r="A260" s="6">
        <v>259</v>
      </c>
      <c r="B260" s="7" t="s">
        <v>4</v>
      </c>
      <c r="C260" s="8" t="s">
        <v>75</v>
      </c>
      <c r="D260" s="8">
        <v>190</v>
      </c>
      <c r="E260" s="7">
        <v>218</v>
      </c>
      <c r="F260" s="7" t="s">
        <v>8</v>
      </c>
      <c r="G260" s="7" t="s">
        <v>8</v>
      </c>
      <c r="H260" s="7">
        <v>276</v>
      </c>
      <c r="I260" s="7" t="s">
        <v>10</v>
      </c>
      <c r="J260" s="11" t="s">
        <v>65</v>
      </c>
      <c r="K260" s="7">
        <v>5</v>
      </c>
      <c r="L260" s="22" t="s">
        <v>403</v>
      </c>
      <c r="M260" s="87">
        <v>68.962288417077005</v>
      </c>
      <c r="N260" s="87">
        <v>-48.154303308812104</v>
      </c>
      <c r="O260" s="12" t="s">
        <v>413</v>
      </c>
    </row>
    <row r="261" spans="1:15">
      <c r="A261" s="6">
        <v>260</v>
      </c>
      <c r="B261" s="7" t="s">
        <v>4</v>
      </c>
      <c r="C261" s="8" t="s">
        <v>11</v>
      </c>
      <c r="D261" s="8">
        <v>198</v>
      </c>
      <c r="E261" s="7">
        <v>201</v>
      </c>
      <c r="F261" s="7">
        <v>210</v>
      </c>
      <c r="G261" s="7">
        <v>218</v>
      </c>
      <c r="H261" s="7">
        <v>231</v>
      </c>
      <c r="I261" s="7" t="s">
        <v>10</v>
      </c>
      <c r="J261" s="11" t="s">
        <v>9</v>
      </c>
      <c r="K261" s="7">
        <v>3</v>
      </c>
      <c r="L261" s="22" t="s">
        <v>403</v>
      </c>
      <c r="M261" s="87">
        <v>68.544623658147401</v>
      </c>
      <c r="N261" s="87">
        <v>-48.223205689356298</v>
      </c>
      <c r="O261" s="12" t="s">
        <v>186</v>
      </c>
    </row>
    <row r="262" spans="1:15">
      <c r="A262" s="6">
        <v>261</v>
      </c>
      <c r="B262" s="7" t="s">
        <v>4</v>
      </c>
      <c r="C262" s="8" t="s">
        <v>178</v>
      </c>
      <c r="D262" s="8">
        <v>190</v>
      </c>
      <c r="E262" s="7">
        <v>231</v>
      </c>
      <c r="F262" s="7" t="s">
        <v>8</v>
      </c>
      <c r="G262" s="7" t="s">
        <v>8</v>
      </c>
      <c r="H262" s="7">
        <v>233</v>
      </c>
      <c r="I262" s="7" t="s">
        <v>10</v>
      </c>
      <c r="J262" s="11" t="s">
        <v>65</v>
      </c>
      <c r="K262" s="7">
        <v>5</v>
      </c>
      <c r="L262" s="22" t="s">
        <v>403</v>
      </c>
      <c r="M262" s="87">
        <v>68.383479027179305</v>
      </c>
      <c r="N262" s="87">
        <v>-48.208776594361098</v>
      </c>
      <c r="O262" s="12" t="s">
        <v>181</v>
      </c>
    </row>
    <row r="263" spans="1:15">
      <c r="A263" s="6">
        <v>262</v>
      </c>
      <c r="B263" s="7" t="s">
        <v>4</v>
      </c>
      <c r="C263" s="8" t="s">
        <v>11</v>
      </c>
      <c r="D263" s="8">
        <v>191</v>
      </c>
      <c r="E263" s="7">
        <v>201</v>
      </c>
      <c r="F263" s="7">
        <v>210</v>
      </c>
      <c r="G263" s="7">
        <v>218</v>
      </c>
      <c r="H263" s="7">
        <v>231</v>
      </c>
      <c r="I263" s="7" t="s">
        <v>10</v>
      </c>
      <c r="J263" s="11" t="s">
        <v>9</v>
      </c>
      <c r="K263" s="9">
        <v>3</v>
      </c>
      <c r="L263" s="22" t="s">
        <v>403</v>
      </c>
      <c r="M263" s="87">
        <v>68.648465762086801</v>
      </c>
      <c r="N263" s="87">
        <v>-48.2021260039105</v>
      </c>
      <c r="O263" s="12" t="s">
        <v>187</v>
      </c>
    </row>
    <row r="264" spans="1:15">
      <c r="A264" s="6">
        <v>263</v>
      </c>
      <c r="B264" s="7" t="s">
        <v>4</v>
      </c>
      <c r="C264" s="8" t="s">
        <v>11</v>
      </c>
      <c r="D264" s="8">
        <v>191</v>
      </c>
      <c r="E264" s="7">
        <v>195</v>
      </c>
      <c r="F264" s="7">
        <v>201</v>
      </c>
      <c r="G264" s="7">
        <v>231</v>
      </c>
      <c r="H264" s="7">
        <v>240</v>
      </c>
      <c r="I264" s="7" t="s">
        <v>10</v>
      </c>
      <c r="J264" s="11" t="s">
        <v>9</v>
      </c>
      <c r="K264" s="9">
        <v>3</v>
      </c>
      <c r="L264" s="22" t="s">
        <v>403</v>
      </c>
      <c r="M264" s="87">
        <v>68.848071705078098</v>
      </c>
      <c r="N264" s="87">
        <v>-48.152802142256597</v>
      </c>
      <c r="O264" s="12" t="s">
        <v>119</v>
      </c>
    </row>
    <row r="265" spans="1:15">
      <c r="A265" s="6">
        <v>264</v>
      </c>
      <c r="B265" s="7" t="s">
        <v>4</v>
      </c>
      <c r="C265" s="8" t="s">
        <v>11</v>
      </c>
      <c r="D265" s="8">
        <v>190</v>
      </c>
      <c r="E265" s="7">
        <v>218</v>
      </c>
      <c r="F265" s="7" t="s">
        <v>8</v>
      </c>
      <c r="G265" s="7" t="s">
        <v>8</v>
      </c>
      <c r="H265" s="7">
        <v>231</v>
      </c>
      <c r="I265" s="7" t="s">
        <v>10</v>
      </c>
      <c r="J265" s="11" t="s">
        <v>65</v>
      </c>
      <c r="K265" s="9">
        <v>5</v>
      </c>
      <c r="L265" s="22" t="s">
        <v>403</v>
      </c>
      <c r="M265" s="87">
        <v>68.561823465617806</v>
      </c>
      <c r="N265" s="87">
        <v>-48.1734977866994</v>
      </c>
      <c r="O265" s="12" t="s">
        <v>414</v>
      </c>
    </row>
    <row r="266" spans="1:15">
      <c r="A266" s="6">
        <v>265</v>
      </c>
      <c r="B266" s="7" t="s">
        <v>4</v>
      </c>
      <c r="C266" s="8" t="s">
        <v>11</v>
      </c>
      <c r="D266" s="8">
        <v>185</v>
      </c>
      <c r="E266" s="7">
        <v>195</v>
      </c>
      <c r="F266" s="7">
        <v>201</v>
      </c>
      <c r="G266" s="7">
        <v>218</v>
      </c>
      <c r="H266" s="7">
        <v>231</v>
      </c>
      <c r="I266" s="7" t="s">
        <v>10</v>
      </c>
      <c r="J266" s="11" t="s">
        <v>9</v>
      </c>
      <c r="K266" s="9">
        <v>3</v>
      </c>
      <c r="L266" s="22" t="s">
        <v>403</v>
      </c>
      <c r="M266" s="87">
        <v>68.744263250779596</v>
      </c>
      <c r="N266" s="87">
        <v>-48.171397865010697</v>
      </c>
      <c r="O266" s="12" t="s">
        <v>33</v>
      </c>
    </row>
    <row r="267" spans="1:15">
      <c r="A267" s="6">
        <v>266</v>
      </c>
      <c r="B267" s="7" t="s">
        <v>4</v>
      </c>
      <c r="C267" s="8" t="s">
        <v>11</v>
      </c>
      <c r="D267" s="8">
        <v>190</v>
      </c>
      <c r="E267" s="7">
        <v>198</v>
      </c>
      <c r="F267" s="7">
        <v>201</v>
      </c>
      <c r="G267" s="7">
        <v>231</v>
      </c>
      <c r="H267" s="7">
        <v>233</v>
      </c>
      <c r="I267" s="7" t="s">
        <v>10</v>
      </c>
      <c r="J267" s="11" t="s">
        <v>9</v>
      </c>
      <c r="K267" s="9">
        <v>3</v>
      </c>
      <c r="L267" s="22" t="s">
        <v>403</v>
      </c>
      <c r="M267" s="87">
        <v>68.440429961270596</v>
      </c>
      <c r="N267" s="87">
        <v>-48.198978650206001</v>
      </c>
      <c r="O267" s="12" t="s">
        <v>119</v>
      </c>
    </row>
    <row r="268" spans="1:15">
      <c r="A268" s="6">
        <v>267</v>
      </c>
      <c r="B268" s="7" t="s">
        <v>52</v>
      </c>
      <c r="C268" s="8" t="s">
        <v>53</v>
      </c>
      <c r="D268" s="7" t="s">
        <v>8</v>
      </c>
      <c r="E268" s="7">
        <v>210</v>
      </c>
      <c r="F268" s="7" t="s">
        <v>8</v>
      </c>
      <c r="G268" s="7" t="s">
        <v>8</v>
      </c>
      <c r="H268" s="7" t="s">
        <v>8</v>
      </c>
      <c r="I268" s="7" t="s">
        <v>6</v>
      </c>
      <c r="J268" s="11" t="s">
        <v>8</v>
      </c>
      <c r="K268" s="9">
        <v>9</v>
      </c>
      <c r="L268" s="22" t="s">
        <v>403</v>
      </c>
      <c r="M268" s="87">
        <v>68.609820923858905</v>
      </c>
      <c r="N268" s="87">
        <v>-48.1673543520861</v>
      </c>
      <c r="O268" s="12" t="s">
        <v>188</v>
      </c>
    </row>
    <row r="269" spans="1:15">
      <c r="A269" s="6">
        <v>268</v>
      </c>
      <c r="B269" s="7" t="s">
        <v>4</v>
      </c>
      <c r="C269" s="8" t="s">
        <v>11</v>
      </c>
      <c r="D269" s="8">
        <v>191</v>
      </c>
      <c r="E269" s="7">
        <v>198</v>
      </c>
      <c r="F269" s="7">
        <v>201</v>
      </c>
      <c r="G269" s="7">
        <v>251</v>
      </c>
      <c r="H269" s="7">
        <v>276</v>
      </c>
      <c r="I269" s="7" t="s">
        <v>10</v>
      </c>
      <c r="J269" s="11" t="s">
        <v>9</v>
      </c>
      <c r="K269" s="9">
        <v>3</v>
      </c>
      <c r="L269" s="22" t="s">
        <v>403</v>
      </c>
      <c r="M269" s="87">
        <v>68.504207572256703</v>
      </c>
      <c r="N269" s="87">
        <v>-48.180616180774201</v>
      </c>
      <c r="O269" s="12" t="s">
        <v>33</v>
      </c>
    </row>
    <row r="270" spans="1:15">
      <c r="A270" s="6">
        <v>269</v>
      </c>
      <c r="B270" s="7" t="s">
        <v>52</v>
      </c>
      <c r="C270" s="8" t="s">
        <v>232</v>
      </c>
      <c r="D270" s="7" t="s">
        <v>8</v>
      </c>
      <c r="E270" s="7">
        <v>191</v>
      </c>
      <c r="F270" s="7" t="s">
        <v>8</v>
      </c>
      <c r="G270" s="7" t="s">
        <v>8</v>
      </c>
      <c r="H270" s="7" t="s">
        <v>8</v>
      </c>
      <c r="I270" s="7" t="s">
        <v>6</v>
      </c>
      <c r="J270" s="11" t="s">
        <v>332</v>
      </c>
      <c r="K270" s="9">
        <v>6</v>
      </c>
      <c r="L270" s="22" t="s">
        <v>403</v>
      </c>
      <c r="M270" s="87">
        <v>68.3783438685862</v>
      </c>
      <c r="N270" s="87">
        <v>-48.207230712983403</v>
      </c>
      <c r="O270" s="12" t="s">
        <v>191</v>
      </c>
    </row>
    <row r="271" spans="1:15">
      <c r="A271" s="6">
        <v>270</v>
      </c>
      <c r="B271" s="7" t="s">
        <v>52</v>
      </c>
      <c r="C271" s="8" t="s">
        <v>230</v>
      </c>
      <c r="D271" s="7" t="s">
        <v>8</v>
      </c>
      <c r="E271" s="7" t="s">
        <v>8</v>
      </c>
      <c r="F271" s="7" t="s">
        <v>8</v>
      </c>
      <c r="G271" s="7" t="s">
        <v>8</v>
      </c>
      <c r="H271" s="7" t="s">
        <v>8</v>
      </c>
      <c r="I271" s="7" t="s">
        <v>6</v>
      </c>
      <c r="J271" s="11" t="s">
        <v>8</v>
      </c>
      <c r="K271" s="9">
        <v>9</v>
      </c>
      <c r="L271" s="22" t="s">
        <v>403</v>
      </c>
      <c r="M271" s="87">
        <v>68.826730307274502</v>
      </c>
      <c r="N271" s="87">
        <v>-48.120812327403598</v>
      </c>
      <c r="O271" s="12" t="s">
        <v>231</v>
      </c>
    </row>
    <row r="272" spans="1:15">
      <c r="A272" s="6">
        <v>271</v>
      </c>
      <c r="B272" s="7" t="s">
        <v>52</v>
      </c>
      <c r="C272" s="8" t="s">
        <v>192</v>
      </c>
      <c r="D272" s="8">
        <v>190</v>
      </c>
      <c r="E272" s="7">
        <v>225</v>
      </c>
      <c r="F272" s="7" t="s">
        <v>8</v>
      </c>
      <c r="G272" s="7" t="s">
        <v>8</v>
      </c>
      <c r="H272" s="7">
        <v>276</v>
      </c>
      <c r="I272" s="7" t="s">
        <v>10</v>
      </c>
      <c r="J272" s="11" t="s">
        <v>65</v>
      </c>
      <c r="K272" s="9">
        <v>5</v>
      </c>
      <c r="L272" s="22" t="s">
        <v>403</v>
      </c>
      <c r="M272" s="87">
        <v>68.814261678943396</v>
      </c>
      <c r="N272" s="87">
        <v>-48.1001304349927</v>
      </c>
      <c r="O272" s="12" t="s">
        <v>193</v>
      </c>
    </row>
    <row r="273" spans="1:15">
      <c r="A273" s="6">
        <v>272</v>
      </c>
      <c r="B273" s="7" t="s">
        <v>189</v>
      </c>
      <c r="C273" s="8" t="s">
        <v>190</v>
      </c>
      <c r="D273" s="7" t="s">
        <v>8</v>
      </c>
      <c r="E273" s="7">
        <v>205</v>
      </c>
      <c r="F273" s="7" t="s">
        <v>8</v>
      </c>
      <c r="G273" s="7" t="s">
        <v>8</v>
      </c>
      <c r="H273" s="7" t="s">
        <v>8</v>
      </c>
      <c r="I273" s="7" t="s">
        <v>6</v>
      </c>
      <c r="J273" s="11" t="s">
        <v>332</v>
      </c>
      <c r="K273" s="9">
        <v>6</v>
      </c>
      <c r="L273" s="22" t="s">
        <v>403</v>
      </c>
      <c r="M273" s="87">
        <v>68.293851879953607</v>
      </c>
      <c r="N273" s="87">
        <v>-48.213437655048303</v>
      </c>
      <c r="O273" s="12" t="s">
        <v>191</v>
      </c>
    </row>
    <row r="274" spans="1:15">
      <c r="A274" s="6">
        <v>273</v>
      </c>
      <c r="B274" s="7" t="s">
        <v>4</v>
      </c>
      <c r="C274" s="8" t="s">
        <v>11</v>
      </c>
      <c r="D274" s="8">
        <v>190</v>
      </c>
      <c r="E274" s="7">
        <v>201</v>
      </c>
      <c r="F274" s="7">
        <v>205</v>
      </c>
      <c r="G274" s="7">
        <v>231</v>
      </c>
      <c r="H274" s="7">
        <v>240</v>
      </c>
      <c r="I274" s="7" t="s">
        <v>10</v>
      </c>
      <c r="J274" s="11" t="s">
        <v>9</v>
      </c>
      <c r="K274" s="9">
        <v>3</v>
      </c>
      <c r="L274" s="22" t="s">
        <v>403</v>
      </c>
      <c r="M274" s="87">
        <v>68.345010636365899</v>
      </c>
      <c r="N274" s="87">
        <v>-48.184743402591202</v>
      </c>
      <c r="O274" s="12" t="s">
        <v>194</v>
      </c>
    </row>
    <row r="275" spans="1:15">
      <c r="A275" s="6">
        <v>274</v>
      </c>
      <c r="B275" s="7" t="s">
        <v>189</v>
      </c>
      <c r="C275" s="8" t="s">
        <v>190</v>
      </c>
      <c r="D275" s="7" t="s">
        <v>8</v>
      </c>
      <c r="E275" s="7">
        <v>205</v>
      </c>
      <c r="F275" s="7" t="s">
        <v>8</v>
      </c>
      <c r="G275" s="7" t="s">
        <v>8</v>
      </c>
      <c r="H275" s="7" t="s">
        <v>8</v>
      </c>
      <c r="I275" s="7" t="s">
        <v>6</v>
      </c>
      <c r="J275" s="11" t="s">
        <v>332</v>
      </c>
      <c r="K275" s="9">
        <v>6</v>
      </c>
      <c r="L275" s="22" t="s">
        <v>403</v>
      </c>
      <c r="M275" s="87">
        <v>68.296181713467902</v>
      </c>
      <c r="N275" s="87">
        <v>-48.202208820287701</v>
      </c>
      <c r="O275" s="12" t="s">
        <v>191</v>
      </c>
    </row>
    <row r="276" spans="1:15">
      <c r="A276" s="6">
        <v>275</v>
      </c>
      <c r="B276" s="7" t="s">
        <v>4</v>
      </c>
      <c r="C276" s="8" t="s">
        <v>75</v>
      </c>
      <c r="D276" s="8">
        <v>195</v>
      </c>
      <c r="E276" s="7">
        <v>210</v>
      </c>
      <c r="F276" s="7">
        <v>213</v>
      </c>
      <c r="G276" s="7">
        <v>231</v>
      </c>
      <c r="H276" s="7">
        <v>233</v>
      </c>
      <c r="I276" s="7" t="s">
        <v>10</v>
      </c>
      <c r="J276" s="11" t="s">
        <v>108</v>
      </c>
      <c r="K276" s="9">
        <v>3</v>
      </c>
      <c r="L276" s="22" t="s">
        <v>403</v>
      </c>
      <c r="M276" s="87">
        <v>68.614490122646004</v>
      </c>
      <c r="N276" s="87">
        <v>-48.130566055966497</v>
      </c>
      <c r="O276" s="12" t="s">
        <v>415</v>
      </c>
    </row>
    <row r="277" spans="1:15">
      <c r="A277" s="6">
        <v>276</v>
      </c>
      <c r="B277" s="7" t="s">
        <v>189</v>
      </c>
      <c r="C277" s="8" t="s">
        <v>190</v>
      </c>
      <c r="D277" s="7" t="s">
        <v>8</v>
      </c>
      <c r="E277" s="7">
        <v>205</v>
      </c>
      <c r="F277" s="7" t="s">
        <v>8</v>
      </c>
      <c r="G277" s="7" t="s">
        <v>8</v>
      </c>
      <c r="H277" s="7" t="s">
        <v>8</v>
      </c>
      <c r="I277" s="7" t="s">
        <v>6</v>
      </c>
      <c r="J277" s="11" t="s">
        <v>332</v>
      </c>
      <c r="K277" s="9">
        <v>6</v>
      </c>
      <c r="L277" s="22" t="s">
        <v>403</v>
      </c>
      <c r="M277" s="87">
        <v>68.295777617386904</v>
      </c>
      <c r="N277" s="87">
        <v>-48.191215720267898</v>
      </c>
      <c r="O277" s="12" t="s">
        <v>191</v>
      </c>
    </row>
    <row r="278" spans="1:15">
      <c r="A278" s="6">
        <v>277</v>
      </c>
      <c r="B278" s="7" t="s">
        <v>189</v>
      </c>
      <c r="C278" s="8" t="s">
        <v>190</v>
      </c>
      <c r="D278" s="7" t="s">
        <v>8</v>
      </c>
      <c r="E278" s="7">
        <v>205</v>
      </c>
      <c r="F278" s="7" t="s">
        <v>8</v>
      </c>
      <c r="G278" s="7" t="s">
        <v>8</v>
      </c>
      <c r="H278" s="7" t="s">
        <v>8</v>
      </c>
      <c r="I278" s="7" t="s">
        <v>6</v>
      </c>
      <c r="J278" s="11" t="s">
        <v>332</v>
      </c>
      <c r="K278" s="9">
        <v>6</v>
      </c>
      <c r="L278" s="22" t="s">
        <v>403</v>
      </c>
      <c r="M278" s="87">
        <v>68.300295241149797</v>
      </c>
      <c r="N278" s="87">
        <v>-48.188588349480703</v>
      </c>
      <c r="O278" s="12" t="s">
        <v>191</v>
      </c>
    </row>
    <row r="279" spans="1:15">
      <c r="A279" s="6">
        <v>278</v>
      </c>
      <c r="B279" s="7" t="s">
        <v>4</v>
      </c>
      <c r="C279" s="8" t="s">
        <v>11</v>
      </c>
      <c r="D279" s="8">
        <v>185</v>
      </c>
      <c r="E279" s="7">
        <v>195</v>
      </c>
      <c r="F279" s="7">
        <v>201</v>
      </c>
      <c r="G279" s="7">
        <v>218</v>
      </c>
      <c r="H279" s="7">
        <v>231</v>
      </c>
      <c r="I279" s="7" t="s">
        <v>10</v>
      </c>
      <c r="J279" s="11" t="s">
        <v>9</v>
      </c>
      <c r="K279" s="9">
        <v>3</v>
      </c>
      <c r="L279" s="22" t="s">
        <v>403</v>
      </c>
      <c r="M279" s="87">
        <v>68.783027528757401</v>
      </c>
      <c r="N279" s="87">
        <v>-48.121935908506103</v>
      </c>
      <c r="O279" s="12" t="s">
        <v>195</v>
      </c>
    </row>
    <row r="280" spans="1:15">
      <c r="A280" s="6">
        <v>279</v>
      </c>
      <c r="B280" s="7" t="s">
        <v>4</v>
      </c>
      <c r="C280" s="8" t="s">
        <v>11</v>
      </c>
      <c r="D280" s="8">
        <v>198</v>
      </c>
      <c r="E280" s="7">
        <v>201</v>
      </c>
      <c r="F280" s="7">
        <v>205</v>
      </c>
      <c r="G280" s="7">
        <v>218</v>
      </c>
      <c r="H280" s="7">
        <v>276</v>
      </c>
      <c r="I280" s="7" t="s">
        <v>10</v>
      </c>
      <c r="J280" s="11" t="s">
        <v>9</v>
      </c>
      <c r="K280" s="9">
        <v>3</v>
      </c>
      <c r="L280" s="22" t="s">
        <v>403</v>
      </c>
      <c r="M280" s="87">
        <v>68.3070846218002</v>
      </c>
      <c r="N280" s="87">
        <v>-48.158551913997599</v>
      </c>
      <c r="O280" s="12" t="s">
        <v>196</v>
      </c>
    </row>
    <row r="281" spans="1:15">
      <c r="A281" s="6">
        <v>280</v>
      </c>
      <c r="B281" s="7" t="s">
        <v>4</v>
      </c>
      <c r="C281" s="8" t="s">
        <v>11</v>
      </c>
      <c r="D281" s="8">
        <v>190</v>
      </c>
      <c r="E281" s="7">
        <v>210</v>
      </c>
      <c r="F281" s="7">
        <v>213</v>
      </c>
      <c r="G281" s="7">
        <v>231</v>
      </c>
      <c r="H281" s="7">
        <v>276</v>
      </c>
      <c r="I281" s="7" t="s">
        <v>10</v>
      </c>
      <c r="J281" s="11" t="s">
        <v>108</v>
      </c>
      <c r="K281" s="9">
        <v>3</v>
      </c>
      <c r="L281" s="22" t="s">
        <v>403</v>
      </c>
      <c r="M281" s="87">
        <v>68.588984140212702</v>
      </c>
      <c r="N281" s="87">
        <v>-48.092570973076803</v>
      </c>
      <c r="O281" s="12" t="s">
        <v>197</v>
      </c>
    </row>
    <row r="282" spans="1:15">
      <c r="A282" s="6">
        <v>281</v>
      </c>
      <c r="B282" s="7" t="s">
        <v>4</v>
      </c>
      <c r="C282" s="8" t="s">
        <v>11</v>
      </c>
      <c r="D282" s="8">
        <v>185</v>
      </c>
      <c r="E282" s="7">
        <v>186</v>
      </c>
      <c r="F282" s="7">
        <v>190</v>
      </c>
      <c r="G282" s="7">
        <v>251</v>
      </c>
      <c r="H282" s="7">
        <v>276</v>
      </c>
      <c r="I282" s="7" t="s">
        <v>10</v>
      </c>
      <c r="J282" s="11" t="s">
        <v>9</v>
      </c>
      <c r="K282" s="9">
        <v>3</v>
      </c>
      <c r="L282" s="22" t="s">
        <v>403</v>
      </c>
      <c r="M282" s="87">
        <v>68.795888529935894</v>
      </c>
      <c r="N282" s="87">
        <v>-48.044255116007101</v>
      </c>
      <c r="O282" s="12" t="s">
        <v>198</v>
      </c>
    </row>
    <row r="283" spans="1:15">
      <c r="A283" s="6">
        <v>282</v>
      </c>
      <c r="B283" s="7" t="s">
        <v>189</v>
      </c>
      <c r="C283" s="8" t="s">
        <v>190</v>
      </c>
      <c r="D283" s="7" t="s">
        <v>8</v>
      </c>
      <c r="E283" s="7">
        <v>205</v>
      </c>
      <c r="F283" s="7" t="s">
        <v>8</v>
      </c>
      <c r="G283" s="7" t="s">
        <v>8</v>
      </c>
      <c r="H283" s="7" t="s">
        <v>8</v>
      </c>
      <c r="I283" s="7" t="s">
        <v>6</v>
      </c>
      <c r="J283" s="11" t="s">
        <v>332</v>
      </c>
      <c r="K283" s="9">
        <v>6</v>
      </c>
      <c r="L283" s="22" t="s">
        <v>403</v>
      </c>
      <c r="M283" s="87">
        <v>68.412789428448605</v>
      </c>
      <c r="N283" s="87">
        <v>-48.089213525434403</v>
      </c>
      <c r="O283" s="12" t="s">
        <v>191</v>
      </c>
    </row>
    <row r="284" spans="1:15">
      <c r="A284" s="6">
        <v>283</v>
      </c>
      <c r="B284" s="7" t="s">
        <v>4</v>
      </c>
      <c r="C284" s="8" t="s">
        <v>11</v>
      </c>
      <c r="D284" s="8">
        <v>191</v>
      </c>
      <c r="E284" s="7">
        <v>201</v>
      </c>
      <c r="F284" s="7">
        <v>205</v>
      </c>
      <c r="G284" s="7">
        <v>251</v>
      </c>
      <c r="H284" s="7">
        <v>276</v>
      </c>
      <c r="I284" s="7" t="s">
        <v>10</v>
      </c>
      <c r="J284" s="11" t="s">
        <v>9</v>
      </c>
      <c r="K284" s="9">
        <v>3</v>
      </c>
      <c r="L284" s="22" t="s">
        <v>403</v>
      </c>
      <c r="M284" s="87">
        <v>68.423869716758503</v>
      </c>
      <c r="N284" s="87">
        <v>-48.065380044214301</v>
      </c>
      <c r="O284" s="12" t="s">
        <v>199</v>
      </c>
    </row>
    <row r="285" spans="1:15">
      <c r="A285" s="6">
        <v>284</v>
      </c>
      <c r="B285" s="7" t="s">
        <v>4</v>
      </c>
      <c r="C285" s="8" t="s">
        <v>192</v>
      </c>
      <c r="D285" s="8">
        <v>185</v>
      </c>
      <c r="E285" s="7">
        <v>218</v>
      </c>
      <c r="F285" s="7" t="s">
        <v>8</v>
      </c>
      <c r="G285" s="7" t="s">
        <v>8</v>
      </c>
      <c r="H285" s="7">
        <v>276</v>
      </c>
      <c r="I285" s="7" t="s">
        <v>10</v>
      </c>
      <c r="J285" s="11" t="s">
        <v>65</v>
      </c>
      <c r="K285" s="9">
        <v>5</v>
      </c>
      <c r="L285" s="22" t="s">
        <v>403</v>
      </c>
      <c r="M285" s="87">
        <v>68.750401103969594</v>
      </c>
      <c r="N285" s="87">
        <v>-48.0103465585103</v>
      </c>
      <c r="O285" s="12" t="s">
        <v>200</v>
      </c>
    </row>
    <row r="286" spans="1:15">
      <c r="A286" s="6">
        <v>285</v>
      </c>
      <c r="B286" s="7" t="s">
        <v>189</v>
      </c>
      <c r="C286" s="8" t="s">
        <v>190</v>
      </c>
      <c r="D286" s="7" t="s">
        <v>8</v>
      </c>
      <c r="E286" s="7">
        <v>205</v>
      </c>
      <c r="F286" s="7" t="s">
        <v>8</v>
      </c>
      <c r="G286" s="7" t="s">
        <v>8</v>
      </c>
      <c r="H286" s="7" t="s">
        <v>8</v>
      </c>
      <c r="I286" s="7" t="s">
        <v>6</v>
      </c>
      <c r="J286" s="11" t="s">
        <v>332</v>
      </c>
      <c r="K286" s="9">
        <v>6</v>
      </c>
      <c r="L286" s="22" t="s">
        <v>403</v>
      </c>
      <c r="M286" s="87">
        <v>68.297317493404194</v>
      </c>
      <c r="N286" s="87">
        <v>-48.091730495876099</v>
      </c>
      <c r="O286" s="12" t="s">
        <v>191</v>
      </c>
    </row>
    <row r="287" spans="1:15">
      <c r="A287" s="6">
        <v>286</v>
      </c>
      <c r="B287" s="7" t="s">
        <v>4</v>
      </c>
      <c r="C287" s="8" t="s">
        <v>11</v>
      </c>
      <c r="D287" s="8">
        <v>195</v>
      </c>
      <c r="E287" s="7">
        <v>201</v>
      </c>
      <c r="F287" s="7">
        <v>205</v>
      </c>
      <c r="G287" s="7">
        <v>231</v>
      </c>
      <c r="H287" s="7">
        <v>276</v>
      </c>
      <c r="I287" s="7" t="s">
        <v>10</v>
      </c>
      <c r="J287" s="11" t="s">
        <v>9</v>
      </c>
      <c r="K287" s="9">
        <v>3</v>
      </c>
      <c r="L287" s="22" t="s">
        <v>403</v>
      </c>
      <c r="M287" s="87">
        <v>68.281535209494095</v>
      </c>
      <c r="N287" s="87">
        <v>-48.078369305813702</v>
      </c>
      <c r="O287" s="12" t="s">
        <v>201</v>
      </c>
    </row>
    <row r="288" spans="1:15">
      <c r="A288" s="6">
        <v>287</v>
      </c>
      <c r="B288" s="7" t="s">
        <v>189</v>
      </c>
      <c r="C288" s="10" t="s">
        <v>189</v>
      </c>
      <c r="D288" s="7" t="s">
        <v>8</v>
      </c>
      <c r="E288" s="7">
        <v>205</v>
      </c>
      <c r="F288" s="7" t="s">
        <v>8</v>
      </c>
      <c r="G288" s="7" t="s">
        <v>8</v>
      </c>
      <c r="H288" s="7" t="s">
        <v>8</v>
      </c>
      <c r="I288" s="7" t="s">
        <v>6</v>
      </c>
      <c r="J288" s="11" t="s">
        <v>332</v>
      </c>
      <c r="K288" s="9">
        <v>6</v>
      </c>
      <c r="L288" s="22" t="s">
        <v>403</v>
      </c>
      <c r="M288" s="87">
        <v>68.290063028807495</v>
      </c>
      <c r="N288" s="87">
        <v>-48.0838819298502</v>
      </c>
      <c r="O288" s="12" t="s">
        <v>189</v>
      </c>
    </row>
    <row r="289" spans="1:15">
      <c r="A289" s="6">
        <v>288</v>
      </c>
      <c r="B289" s="7" t="s">
        <v>4</v>
      </c>
      <c r="C289" s="8" t="s">
        <v>11</v>
      </c>
      <c r="D289" s="8">
        <v>190</v>
      </c>
      <c r="E289" s="7">
        <v>221</v>
      </c>
      <c r="F289" s="7" t="s">
        <v>8</v>
      </c>
      <c r="G289" s="7" t="s">
        <v>8</v>
      </c>
      <c r="H289" s="7">
        <v>276</v>
      </c>
      <c r="I289" s="7" t="s">
        <v>10</v>
      </c>
      <c r="J289" s="11" t="s">
        <v>65</v>
      </c>
      <c r="K289" s="9">
        <v>5</v>
      </c>
      <c r="L289" s="22" t="s">
        <v>403</v>
      </c>
      <c r="M289" s="87">
        <v>68.935928179918704</v>
      </c>
      <c r="N289" s="87">
        <v>-47.979645886144802</v>
      </c>
      <c r="O289" s="12" t="s">
        <v>391</v>
      </c>
    </row>
    <row r="290" spans="1:15">
      <c r="A290" s="6">
        <v>289</v>
      </c>
      <c r="B290" s="7" t="s">
        <v>4</v>
      </c>
      <c r="C290" s="8" t="s">
        <v>75</v>
      </c>
      <c r="D290" s="8">
        <v>190</v>
      </c>
      <c r="E290" s="7">
        <v>220</v>
      </c>
      <c r="F290" s="7" t="s">
        <v>8</v>
      </c>
      <c r="G290" s="7" t="s">
        <v>8</v>
      </c>
      <c r="H290" s="7">
        <v>231</v>
      </c>
      <c r="I290" s="7" t="s">
        <v>10</v>
      </c>
      <c r="J290" s="11" t="s">
        <v>65</v>
      </c>
      <c r="K290" s="9">
        <v>5</v>
      </c>
      <c r="L290" s="22" t="s">
        <v>403</v>
      </c>
      <c r="M290" s="87">
        <v>68.865172665006995</v>
      </c>
      <c r="N290" s="87">
        <v>-47.984645077571699</v>
      </c>
      <c r="O290" s="12" t="s">
        <v>414</v>
      </c>
    </row>
    <row r="291" spans="1:15">
      <c r="A291" s="6">
        <v>290</v>
      </c>
      <c r="B291" s="7" t="s">
        <v>4</v>
      </c>
      <c r="C291" s="8" t="s">
        <v>11</v>
      </c>
      <c r="D291" s="8">
        <v>205</v>
      </c>
      <c r="E291" s="7">
        <v>210</v>
      </c>
      <c r="F291" s="7">
        <v>213</v>
      </c>
      <c r="G291" s="7">
        <v>218</v>
      </c>
      <c r="H291" s="7">
        <v>231</v>
      </c>
      <c r="I291" s="7" t="s">
        <v>10</v>
      </c>
      <c r="J291" s="11" t="s">
        <v>9</v>
      </c>
      <c r="K291" s="9">
        <v>3</v>
      </c>
      <c r="L291" s="22" t="s">
        <v>403</v>
      </c>
      <c r="M291" s="87">
        <v>68.503105407602305</v>
      </c>
      <c r="N291" s="87">
        <v>-48.040351340780497</v>
      </c>
      <c r="O291" s="12" t="s">
        <v>196</v>
      </c>
    </row>
    <row r="292" spans="1:15">
      <c r="A292" s="6">
        <v>291</v>
      </c>
      <c r="B292" s="7" t="s">
        <v>4</v>
      </c>
      <c r="C292" s="8" t="s">
        <v>11</v>
      </c>
      <c r="D292" s="8">
        <v>185</v>
      </c>
      <c r="E292" s="7">
        <v>201</v>
      </c>
      <c r="F292" s="7">
        <v>205</v>
      </c>
      <c r="G292" s="7">
        <v>231</v>
      </c>
      <c r="H292" s="7">
        <v>233</v>
      </c>
      <c r="I292" s="7" t="s">
        <v>10</v>
      </c>
      <c r="J292" s="11" t="s">
        <v>9</v>
      </c>
      <c r="K292" s="9">
        <v>3</v>
      </c>
      <c r="L292" s="22" t="s">
        <v>403</v>
      </c>
      <c r="M292" s="87">
        <v>68.604068055369694</v>
      </c>
      <c r="N292" s="87">
        <v>-48.003654947917703</v>
      </c>
      <c r="O292" s="12" t="s">
        <v>202</v>
      </c>
    </row>
    <row r="293" spans="1:15">
      <c r="A293" s="6">
        <v>292</v>
      </c>
      <c r="B293" s="7" t="s">
        <v>4</v>
      </c>
      <c r="C293" s="8" t="s">
        <v>11</v>
      </c>
      <c r="D293" s="8">
        <v>195</v>
      </c>
      <c r="E293" s="7">
        <v>251</v>
      </c>
      <c r="F293" s="7" t="s">
        <v>8</v>
      </c>
      <c r="G293" s="7" t="s">
        <v>8</v>
      </c>
      <c r="H293" s="7">
        <v>276</v>
      </c>
      <c r="I293" s="7" t="s">
        <v>10</v>
      </c>
      <c r="J293" s="11" t="s">
        <v>65</v>
      </c>
      <c r="K293" s="9">
        <v>5</v>
      </c>
      <c r="L293" s="22" t="s">
        <v>403</v>
      </c>
      <c r="M293" s="87">
        <v>68.566096702171393</v>
      </c>
      <c r="N293" s="87">
        <v>-48.005021635654302</v>
      </c>
      <c r="O293" s="12" t="s">
        <v>203</v>
      </c>
    </row>
    <row r="294" spans="1:15">
      <c r="A294" s="6">
        <v>293</v>
      </c>
      <c r="B294" s="7" t="s">
        <v>4</v>
      </c>
      <c r="C294" s="8" t="s">
        <v>178</v>
      </c>
      <c r="D294" s="8">
        <v>201</v>
      </c>
      <c r="E294" s="7">
        <v>251</v>
      </c>
      <c r="F294" s="7" t="s">
        <v>8</v>
      </c>
      <c r="G294" s="7" t="s">
        <v>8</v>
      </c>
      <c r="H294" s="7">
        <v>276</v>
      </c>
      <c r="I294" s="7" t="s">
        <v>10</v>
      </c>
      <c r="J294" s="11" t="s">
        <v>65</v>
      </c>
      <c r="K294" s="9">
        <v>5</v>
      </c>
      <c r="L294" s="22" t="s">
        <v>403</v>
      </c>
      <c r="M294" s="87">
        <v>68.662556939465603</v>
      </c>
      <c r="N294" s="87">
        <v>-47.975982194975401</v>
      </c>
      <c r="O294" s="12" t="s">
        <v>181</v>
      </c>
    </row>
    <row r="295" spans="1:15">
      <c r="A295" s="6">
        <v>294</v>
      </c>
      <c r="B295" s="7" t="s">
        <v>4</v>
      </c>
      <c r="C295" s="8" t="s">
        <v>11</v>
      </c>
      <c r="D295" s="8">
        <v>201</v>
      </c>
      <c r="E295" s="7">
        <v>201</v>
      </c>
      <c r="F295" s="7">
        <v>210</v>
      </c>
      <c r="G295" s="7">
        <v>220</v>
      </c>
      <c r="H295" s="7">
        <v>230</v>
      </c>
      <c r="I295" s="7" t="s">
        <v>10</v>
      </c>
      <c r="J295" s="11" t="s">
        <v>108</v>
      </c>
      <c r="K295" s="9">
        <v>3</v>
      </c>
      <c r="L295" s="22" t="s">
        <v>403</v>
      </c>
      <c r="M295" s="87">
        <v>68.520892390116003</v>
      </c>
      <c r="N295" s="87">
        <v>-47.993798403185899</v>
      </c>
      <c r="O295" s="12" t="s">
        <v>204</v>
      </c>
    </row>
    <row r="296" spans="1:15">
      <c r="A296" s="6">
        <v>295</v>
      </c>
      <c r="B296" s="7" t="s">
        <v>189</v>
      </c>
      <c r="C296" s="10" t="s">
        <v>189</v>
      </c>
      <c r="D296" s="7" t="s">
        <v>8</v>
      </c>
      <c r="E296" s="7">
        <v>205</v>
      </c>
      <c r="F296" s="7" t="s">
        <v>8</v>
      </c>
      <c r="G296" s="7" t="s">
        <v>8</v>
      </c>
      <c r="H296" s="7" t="s">
        <v>8</v>
      </c>
      <c r="I296" s="7" t="s">
        <v>6</v>
      </c>
      <c r="J296" s="11" t="s">
        <v>332</v>
      </c>
      <c r="K296" s="9">
        <v>6</v>
      </c>
      <c r="L296" s="22" t="s">
        <v>403</v>
      </c>
      <c r="M296" s="87">
        <v>68.320146289033701</v>
      </c>
      <c r="N296" s="87">
        <v>-48.028603349923799</v>
      </c>
      <c r="O296" s="12" t="s">
        <v>189</v>
      </c>
    </row>
    <row r="297" spans="1:15">
      <c r="A297" s="6">
        <v>296</v>
      </c>
      <c r="B297" s="7" t="s">
        <v>4</v>
      </c>
      <c r="C297" s="8" t="s">
        <v>11</v>
      </c>
      <c r="D297" s="8">
        <v>195</v>
      </c>
      <c r="E297" s="7">
        <v>201</v>
      </c>
      <c r="F297" s="7">
        <v>205</v>
      </c>
      <c r="G297" s="7">
        <v>251</v>
      </c>
      <c r="H297" s="7">
        <v>276</v>
      </c>
      <c r="I297" s="7" t="s">
        <v>10</v>
      </c>
      <c r="J297" s="11" t="s">
        <v>9</v>
      </c>
      <c r="K297" s="9">
        <v>3</v>
      </c>
      <c r="L297" s="22" t="s">
        <v>403</v>
      </c>
      <c r="M297" s="87">
        <v>68.325607700945298</v>
      </c>
      <c r="N297" s="87">
        <v>-48.0074524281506</v>
      </c>
      <c r="O297" s="12" t="s">
        <v>196</v>
      </c>
    </row>
    <row r="298" spans="1:15">
      <c r="A298" s="6">
        <v>297</v>
      </c>
      <c r="B298" s="7" t="s">
        <v>94</v>
      </c>
      <c r="C298" s="8" t="s">
        <v>94</v>
      </c>
      <c r="D298" s="7" t="s">
        <v>8</v>
      </c>
      <c r="E298" s="7" t="s">
        <v>8</v>
      </c>
      <c r="F298" s="7" t="s">
        <v>8</v>
      </c>
      <c r="G298" s="7" t="s">
        <v>8</v>
      </c>
      <c r="H298" s="7" t="s">
        <v>8</v>
      </c>
      <c r="I298" s="7" t="s">
        <v>6</v>
      </c>
      <c r="J298" s="11" t="s">
        <v>333</v>
      </c>
      <c r="K298" s="9">
        <v>7</v>
      </c>
      <c r="L298" s="22" t="s">
        <v>403</v>
      </c>
      <c r="M298" s="87">
        <v>68.541953920512</v>
      </c>
      <c r="N298" s="87">
        <v>-47.989790946035797</v>
      </c>
      <c r="O298" s="12" t="s">
        <v>103</v>
      </c>
    </row>
    <row r="299" spans="1:15">
      <c r="A299" s="6">
        <v>298</v>
      </c>
      <c r="B299" s="7" t="s">
        <v>52</v>
      </c>
      <c r="C299" s="8" t="s">
        <v>192</v>
      </c>
      <c r="D299" s="7" t="s">
        <v>8</v>
      </c>
      <c r="E299" s="7">
        <v>205</v>
      </c>
      <c r="F299" s="7" t="s">
        <v>8</v>
      </c>
      <c r="G299" s="7" t="s">
        <v>8</v>
      </c>
      <c r="H299" s="7" t="s">
        <v>8</v>
      </c>
      <c r="I299" s="7" t="s">
        <v>6</v>
      </c>
      <c r="J299" s="11" t="s">
        <v>8</v>
      </c>
      <c r="K299" s="9">
        <v>9</v>
      </c>
      <c r="L299" s="22" t="s">
        <v>403</v>
      </c>
      <c r="M299" s="87">
        <v>68.362989124222807</v>
      </c>
      <c r="N299" s="87">
        <v>-47.951300536831198</v>
      </c>
      <c r="O299" s="12" t="s">
        <v>193</v>
      </c>
    </row>
    <row r="300" spans="1:15">
      <c r="A300" s="6">
        <v>299</v>
      </c>
      <c r="B300" s="7" t="s">
        <v>4</v>
      </c>
      <c r="C300" s="8" t="s">
        <v>11</v>
      </c>
      <c r="D300" s="8">
        <v>191</v>
      </c>
      <c r="E300" s="7">
        <v>201</v>
      </c>
      <c r="F300" s="7">
        <v>205</v>
      </c>
      <c r="G300" s="7">
        <v>251</v>
      </c>
      <c r="H300" s="7">
        <v>276</v>
      </c>
      <c r="I300" s="7" t="s">
        <v>10</v>
      </c>
      <c r="J300" s="11" t="s">
        <v>9</v>
      </c>
      <c r="K300" s="9">
        <v>3</v>
      </c>
      <c r="L300" s="22" t="s">
        <v>403</v>
      </c>
      <c r="M300" s="87">
        <v>68.588243814659407</v>
      </c>
      <c r="N300" s="87">
        <v>-47.921656167658902</v>
      </c>
      <c r="O300" s="12" t="s">
        <v>196</v>
      </c>
    </row>
    <row r="301" spans="1:15">
      <c r="A301" s="6">
        <v>300</v>
      </c>
      <c r="B301" s="7" t="s">
        <v>52</v>
      </c>
      <c r="C301" s="8" t="s">
        <v>192</v>
      </c>
      <c r="D301" s="7" t="s">
        <v>8</v>
      </c>
      <c r="E301" s="7">
        <v>205</v>
      </c>
      <c r="F301" s="7" t="s">
        <v>8</v>
      </c>
      <c r="G301" s="7" t="s">
        <v>8</v>
      </c>
      <c r="H301" s="7" t="s">
        <v>8</v>
      </c>
      <c r="I301" s="7" t="s">
        <v>6</v>
      </c>
      <c r="J301" s="11" t="s">
        <v>8</v>
      </c>
      <c r="K301" s="9">
        <v>9</v>
      </c>
      <c r="L301" s="22" t="s">
        <v>403</v>
      </c>
      <c r="M301" s="87">
        <v>68.3621382902992</v>
      </c>
      <c r="N301" s="87">
        <v>-47.962689079597901</v>
      </c>
      <c r="O301" s="12" t="s">
        <v>193</v>
      </c>
    </row>
    <row r="302" spans="1:15">
      <c r="A302" s="6">
        <v>301</v>
      </c>
      <c r="B302" s="7" t="s">
        <v>4</v>
      </c>
      <c r="C302" s="8" t="s">
        <v>11</v>
      </c>
      <c r="D302" s="8">
        <v>195</v>
      </c>
      <c r="E302" s="7">
        <v>251</v>
      </c>
      <c r="F302" s="7" t="s">
        <v>8</v>
      </c>
      <c r="G302" s="7" t="s">
        <v>8</v>
      </c>
      <c r="H302" s="7">
        <v>276</v>
      </c>
      <c r="I302" s="7" t="s">
        <v>10</v>
      </c>
      <c r="J302" s="11" t="s">
        <v>65</v>
      </c>
      <c r="K302" s="9">
        <v>5</v>
      </c>
      <c r="L302" s="22" t="s">
        <v>403</v>
      </c>
      <c r="M302" s="87">
        <v>68.522891564009797</v>
      </c>
      <c r="N302" s="87">
        <v>-47.902992024762497</v>
      </c>
      <c r="O302" s="12" t="s">
        <v>205</v>
      </c>
    </row>
    <row r="303" spans="1:15">
      <c r="A303" s="6">
        <v>302</v>
      </c>
      <c r="B303" s="7" t="s">
        <v>4</v>
      </c>
      <c r="C303" s="8" t="s">
        <v>178</v>
      </c>
      <c r="D303" s="8">
        <v>185</v>
      </c>
      <c r="E303" s="7">
        <v>218</v>
      </c>
      <c r="F303" s="7" t="s">
        <v>8</v>
      </c>
      <c r="G303" s="7" t="s">
        <v>8</v>
      </c>
      <c r="H303" s="7">
        <v>276</v>
      </c>
      <c r="I303" s="7" t="s">
        <v>10</v>
      </c>
      <c r="J303" s="11" t="s">
        <v>65</v>
      </c>
      <c r="K303" s="9">
        <v>5</v>
      </c>
      <c r="L303" s="22" t="s">
        <v>403</v>
      </c>
      <c r="M303" s="87">
        <v>68.980471598472505</v>
      </c>
      <c r="N303" s="87">
        <v>-47.819601101754301</v>
      </c>
      <c r="O303" s="12" t="s">
        <v>414</v>
      </c>
    </row>
    <row r="304" spans="1:15">
      <c r="A304" s="6">
        <v>303</v>
      </c>
      <c r="B304" s="7" t="s">
        <v>189</v>
      </c>
      <c r="C304" s="10" t="s">
        <v>189</v>
      </c>
      <c r="D304" s="7" t="s">
        <v>8</v>
      </c>
      <c r="E304" s="7">
        <v>218</v>
      </c>
      <c r="F304" s="7" t="s">
        <v>8</v>
      </c>
      <c r="G304" s="7" t="s">
        <v>8</v>
      </c>
      <c r="H304" s="7" t="s">
        <v>8</v>
      </c>
      <c r="I304" s="7" t="s">
        <v>6</v>
      </c>
      <c r="J304" s="11" t="s">
        <v>332</v>
      </c>
      <c r="K304" s="9">
        <v>6</v>
      </c>
      <c r="L304" s="22" t="s">
        <v>403</v>
      </c>
      <c r="M304" s="87">
        <v>68.457607918747598</v>
      </c>
      <c r="N304" s="87">
        <v>-47.876476347538002</v>
      </c>
      <c r="O304" s="12" t="s">
        <v>189</v>
      </c>
    </row>
    <row r="305" spans="1:15">
      <c r="A305" s="6">
        <v>304</v>
      </c>
      <c r="B305" s="7" t="s">
        <v>4</v>
      </c>
      <c r="C305" s="8" t="s">
        <v>178</v>
      </c>
      <c r="D305" s="8">
        <v>201</v>
      </c>
      <c r="E305" s="7">
        <v>251</v>
      </c>
      <c r="F305" s="7" t="s">
        <v>8</v>
      </c>
      <c r="G305" s="7" t="s">
        <v>8</v>
      </c>
      <c r="H305" s="7">
        <v>276</v>
      </c>
      <c r="I305" s="7" t="s">
        <v>10</v>
      </c>
      <c r="J305" s="11" t="s">
        <v>65</v>
      </c>
      <c r="K305" s="9">
        <v>5</v>
      </c>
      <c r="L305" s="22" t="s">
        <v>403</v>
      </c>
      <c r="M305" s="87">
        <v>68.778916659159194</v>
      </c>
      <c r="N305" s="87">
        <v>-47.8516619729402</v>
      </c>
      <c r="O305" s="12" t="s">
        <v>181</v>
      </c>
    </row>
    <row r="306" spans="1:15">
      <c r="A306" s="6">
        <v>305</v>
      </c>
      <c r="B306" s="7" t="s">
        <v>4</v>
      </c>
      <c r="C306" s="8" t="s">
        <v>11</v>
      </c>
      <c r="D306" s="8">
        <v>190</v>
      </c>
      <c r="E306" s="7">
        <v>201</v>
      </c>
      <c r="F306" s="7">
        <v>213</v>
      </c>
      <c r="G306" s="7">
        <v>251</v>
      </c>
      <c r="H306" s="7">
        <v>275</v>
      </c>
      <c r="I306" s="7" t="s">
        <v>10</v>
      </c>
      <c r="J306" s="11" t="s">
        <v>108</v>
      </c>
      <c r="K306" s="9">
        <v>3</v>
      </c>
      <c r="L306" s="22" t="s">
        <v>403</v>
      </c>
      <c r="M306" s="87">
        <v>68.708980918099599</v>
      </c>
      <c r="N306" s="87">
        <v>-47.853792713646797</v>
      </c>
      <c r="O306" s="12" t="s">
        <v>208</v>
      </c>
    </row>
    <row r="307" spans="1:15">
      <c r="A307" s="6">
        <v>306</v>
      </c>
      <c r="B307" s="7" t="s">
        <v>189</v>
      </c>
      <c r="C307" s="10" t="s">
        <v>189</v>
      </c>
      <c r="D307" s="7" t="s">
        <v>8</v>
      </c>
      <c r="E307" s="7">
        <v>210</v>
      </c>
      <c r="F307" s="7" t="s">
        <v>8</v>
      </c>
      <c r="G307" s="7" t="s">
        <v>8</v>
      </c>
      <c r="H307" s="7" t="s">
        <v>8</v>
      </c>
      <c r="I307" s="7" t="s">
        <v>6</v>
      </c>
      <c r="J307" s="11" t="s">
        <v>332</v>
      </c>
      <c r="K307" s="9">
        <v>7</v>
      </c>
      <c r="L307" s="22" t="s">
        <v>403</v>
      </c>
      <c r="M307" s="87">
        <v>68.850610276072601</v>
      </c>
      <c r="N307" s="87">
        <v>-47.832180258115699</v>
      </c>
      <c r="O307" s="12" t="s">
        <v>189</v>
      </c>
    </row>
    <row r="308" spans="1:15">
      <c r="A308" s="6">
        <v>307</v>
      </c>
      <c r="B308" s="7" t="s">
        <v>4</v>
      </c>
      <c r="C308" s="8" t="s">
        <v>7</v>
      </c>
      <c r="D308" s="7" t="s">
        <v>8</v>
      </c>
      <c r="E308" s="7">
        <v>214</v>
      </c>
      <c r="F308" s="7" t="s">
        <v>8</v>
      </c>
      <c r="G308" s="7" t="s">
        <v>8</v>
      </c>
      <c r="H308" s="7" t="s">
        <v>8</v>
      </c>
      <c r="I308" s="7" t="s">
        <v>6</v>
      </c>
      <c r="J308" s="11" t="s">
        <v>8</v>
      </c>
      <c r="K308" s="9">
        <v>9</v>
      </c>
      <c r="L308" s="22" t="s">
        <v>403</v>
      </c>
      <c r="M308" s="87">
        <v>68.264494947542701</v>
      </c>
      <c r="N308" s="87">
        <v>-47.871980333743501</v>
      </c>
      <c r="O308" s="12" t="s">
        <v>5</v>
      </c>
    </row>
    <row r="309" spans="1:15">
      <c r="A309" s="6">
        <v>308</v>
      </c>
      <c r="B309" s="7" t="s">
        <v>189</v>
      </c>
      <c r="C309" s="10" t="s">
        <v>189</v>
      </c>
      <c r="D309" s="7" t="s">
        <v>8</v>
      </c>
      <c r="E309" s="7">
        <v>218</v>
      </c>
      <c r="F309" s="7" t="s">
        <v>8</v>
      </c>
      <c r="G309" s="7" t="s">
        <v>8</v>
      </c>
      <c r="H309" s="7" t="s">
        <v>8</v>
      </c>
      <c r="I309" s="7" t="s">
        <v>6</v>
      </c>
      <c r="J309" s="11" t="s">
        <v>332</v>
      </c>
      <c r="K309" s="7">
        <v>7</v>
      </c>
      <c r="L309" s="22" t="s">
        <v>403</v>
      </c>
      <c r="M309" s="87">
        <v>68.295953290438206</v>
      </c>
      <c r="N309" s="87">
        <v>-47.883247086667197</v>
      </c>
      <c r="O309" s="12" t="s">
        <v>189</v>
      </c>
    </row>
    <row r="310" spans="1:15">
      <c r="A310" s="6">
        <v>309</v>
      </c>
      <c r="B310" s="7" t="s">
        <v>4</v>
      </c>
      <c r="C310" s="8" t="s">
        <v>11</v>
      </c>
      <c r="D310" s="8">
        <v>190</v>
      </c>
      <c r="E310" s="7">
        <v>201</v>
      </c>
      <c r="F310" s="7">
        <v>205</v>
      </c>
      <c r="G310" s="7">
        <v>251</v>
      </c>
      <c r="H310" s="7">
        <v>276</v>
      </c>
      <c r="I310" s="7" t="s">
        <v>10</v>
      </c>
      <c r="J310" s="11" t="s">
        <v>9</v>
      </c>
      <c r="K310" s="7">
        <v>3</v>
      </c>
      <c r="L310" s="22" t="s">
        <v>403</v>
      </c>
      <c r="M310" s="87">
        <v>68.493130269934198</v>
      </c>
      <c r="N310" s="87">
        <v>-47.8611168932064</v>
      </c>
      <c r="O310" s="12" t="s">
        <v>209</v>
      </c>
    </row>
    <row r="311" spans="1:15">
      <c r="A311" s="6">
        <v>310</v>
      </c>
      <c r="B311" s="7" t="s">
        <v>4</v>
      </c>
      <c r="C311" s="8" t="s">
        <v>11</v>
      </c>
      <c r="D311" s="8">
        <v>190</v>
      </c>
      <c r="E311" s="7">
        <v>201</v>
      </c>
      <c r="F311" s="7">
        <v>205</v>
      </c>
      <c r="G311" s="7">
        <v>251</v>
      </c>
      <c r="H311" s="7">
        <v>276</v>
      </c>
      <c r="I311" s="7" t="s">
        <v>10</v>
      </c>
      <c r="J311" s="15" t="s">
        <v>9</v>
      </c>
      <c r="K311" s="7">
        <v>3</v>
      </c>
      <c r="L311" s="22" t="s">
        <v>403</v>
      </c>
      <c r="M311" s="87">
        <v>68.547150440487002</v>
      </c>
      <c r="N311" s="87">
        <v>-47.837531789206103</v>
      </c>
      <c r="O311" s="12" t="s">
        <v>210</v>
      </c>
    </row>
    <row r="312" spans="1:15">
      <c r="A312" s="6">
        <v>311</v>
      </c>
      <c r="B312" s="7" t="s">
        <v>4</v>
      </c>
      <c r="C312" s="8" t="s">
        <v>11</v>
      </c>
      <c r="D312" s="8">
        <v>185</v>
      </c>
      <c r="E312" s="7">
        <v>201</v>
      </c>
      <c r="F312" s="7">
        <v>210</v>
      </c>
      <c r="G312" s="7">
        <v>251</v>
      </c>
      <c r="H312" s="7">
        <v>276</v>
      </c>
      <c r="I312" s="7" t="s">
        <v>10</v>
      </c>
      <c r="J312" s="11" t="s">
        <v>108</v>
      </c>
      <c r="K312" s="7">
        <v>3</v>
      </c>
      <c r="L312" s="22" t="s">
        <v>403</v>
      </c>
      <c r="M312" s="87">
        <v>68.821759384333106</v>
      </c>
      <c r="N312" s="87">
        <v>-47.794504000782403</v>
      </c>
      <c r="O312" s="12" t="s">
        <v>411</v>
      </c>
    </row>
    <row r="313" spans="1:15">
      <c r="A313" s="6">
        <v>312</v>
      </c>
      <c r="B313" s="7" t="s">
        <v>4</v>
      </c>
      <c r="C313" s="8" t="s">
        <v>11</v>
      </c>
      <c r="D313" s="8">
        <v>185</v>
      </c>
      <c r="E313" s="7">
        <v>201</v>
      </c>
      <c r="F313" s="7">
        <v>213</v>
      </c>
      <c r="G313" s="7">
        <v>221</v>
      </c>
      <c r="H313" s="7">
        <v>276</v>
      </c>
      <c r="I313" s="7" t="s">
        <v>10</v>
      </c>
      <c r="J313" s="11" t="s">
        <v>9</v>
      </c>
      <c r="K313" s="7">
        <v>3</v>
      </c>
      <c r="L313" s="22" t="s">
        <v>403</v>
      </c>
      <c r="M313" s="87">
        <v>68.668930235204002</v>
      </c>
      <c r="N313" s="87">
        <v>-47.789442950189198</v>
      </c>
      <c r="O313" s="12" t="s">
        <v>209</v>
      </c>
    </row>
    <row r="314" spans="1:15">
      <c r="A314" s="6">
        <v>313</v>
      </c>
      <c r="B314" s="7" t="s">
        <v>189</v>
      </c>
      <c r="C314" s="10" t="s">
        <v>189</v>
      </c>
      <c r="D314" s="7" t="s">
        <v>8</v>
      </c>
      <c r="E314" s="7">
        <v>218</v>
      </c>
      <c r="F314" s="7" t="s">
        <v>8</v>
      </c>
      <c r="G314" s="7" t="s">
        <v>8</v>
      </c>
      <c r="H314" s="7" t="s">
        <v>8</v>
      </c>
      <c r="I314" s="7" t="s">
        <v>6</v>
      </c>
      <c r="J314" s="11" t="s">
        <v>332</v>
      </c>
      <c r="K314" s="7">
        <v>7</v>
      </c>
      <c r="L314" s="22" t="s">
        <v>403</v>
      </c>
      <c r="M314" s="87">
        <v>68.398026898370503</v>
      </c>
      <c r="N314" s="87">
        <v>-47.848821579298097</v>
      </c>
      <c r="O314" s="12" t="s">
        <v>189</v>
      </c>
    </row>
    <row r="315" spans="1:15">
      <c r="A315" s="6">
        <v>314</v>
      </c>
      <c r="B315" s="7" t="s">
        <v>4</v>
      </c>
      <c r="C315" s="8" t="s">
        <v>178</v>
      </c>
      <c r="D315" s="8">
        <v>213</v>
      </c>
      <c r="E315" s="7">
        <v>218</v>
      </c>
      <c r="F315" s="7" t="s">
        <v>8</v>
      </c>
      <c r="G315" s="7" t="s">
        <v>8</v>
      </c>
      <c r="H315" s="7">
        <v>231</v>
      </c>
      <c r="I315" s="7" t="s">
        <v>10</v>
      </c>
      <c r="J315" s="11" t="s">
        <v>65</v>
      </c>
      <c r="K315" s="7">
        <v>5</v>
      </c>
      <c r="L315" s="22" t="s">
        <v>403</v>
      </c>
      <c r="M315" s="87">
        <v>68.897821541490501</v>
      </c>
      <c r="N315" s="87">
        <v>-47.774563417265497</v>
      </c>
      <c r="O315" s="12" t="s">
        <v>211</v>
      </c>
    </row>
    <row r="316" spans="1:15">
      <c r="A316" s="6">
        <v>315</v>
      </c>
      <c r="B316" s="7" t="s">
        <v>4</v>
      </c>
      <c r="C316" s="8" t="s">
        <v>11</v>
      </c>
      <c r="D316" s="8">
        <v>191</v>
      </c>
      <c r="E316" s="7">
        <v>251</v>
      </c>
      <c r="F316" s="7" t="s">
        <v>8</v>
      </c>
      <c r="G316" s="7" t="s">
        <v>8</v>
      </c>
      <c r="H316" s="7">
        <v>276</v>
      </c>
      <c r="I316" s="7" t="s">
        <v>10</v>
      </c>
      <c r="J316" s="11" t="s">
        <v>65</v>
      </c>
      <c r="K316" s="7">
        <v>5</v>
      </c>
      <c r="L316" s="22" t="s">
        <v>403</v>
      </c>
      <c r="M316" s="87">
        <v>68.846807934507595</v>
      </c>
      <c r="N316" s="87">
        <v>-47.752576493492001</v>
      </c>
      <c r="O316" s="12" t="s">
        <v>416</v>
      </c>
    </row>
    <row r="317" spans="1:15">
      <c r="A317" s="6">
        <v>316</v>
      </c>
      <c r="B317" s="7" t="s">
        <v>4</v>
      </c>
      <c r="C317" s="8" t="s">
        <v>11</v>
      </c>
      <c r="D317" s="8">
        <v>201</v>
      </c>
      <c r="E317" s="7">
        <v>205</v>
      </c>
      <c r="F317" s="7">
        <v>213</v>
      </c>
      <c r="G317" s="7">
        <v>251</v>
      </c>
      <c r="H317" s="7">
        <v>276</v>
      </c>
      <c r="I317" s="7" t="s">
        <v>10</v>
      </c>
      <c r="J317" s="15" t="s">
        <v>9</v>
      </c>
      <c r="K317" s="7">
        <v>3</v>
      </c>
      <c r="L317" s="22" t="s">
        <v>403</v>
      </c>
      <c r="M317" s="87">
        <v>68.568284172534902</v>
      </c>
      <c r="N317" s="87">
        <v>-47.804615886870899</v>
      </c>
      <c r="O317" s="12" t="s">
        <v>210</v>
      </c>
    </row>
    <row r="318" spans="1:15">
      <c r="A318" s="6">
        <v>317</v>
      </c>
      <c r="B318" s="7" t="s">
        <v>94</v>
      </c>
      <c r="C318" s="8" t="s">
        <v>94</v>
      </c>
      <c r="D318" s="7" t="s">
        <v>8</v>
      </c>
      <c r="E318" s="7" t="s">
        <v>8</v>
      </c>
      <c r="F318" s="7" t="s">
        <v>8</v>
      </c>
      <c r="G318" s="7" t="s">
        <v>8</v>
      </c>
      <c r="H318" s="7" t="s">
        <v>8</v>
      </c>
      <c r="I318" s="7" t="s">
        <v>6</v>
      </c>
      <c r="J318" s="11" t="s">
        <v>333</v>
      </c>
      <c r="K318" s="7">
        <v>6</v>
      </c>
      <c r="L318" s="22" t="s">
        <v>403</v>
      </c>
      <c r="M318" s="87">
        <v>68.426662713066094</v>
      </c>
      <c r="N318" s="87">
        <v>-47.805460323773403</v>
      </c>
      <c r="O318" s="12" t="s">
        <v>103</v>
      </c>
    </row>
    <row r="319" spans="1:15">
      <c r="A319" s="6">
        <v>318</v>
      </c>
      <c r="B319" s="7" t="s">
        <v>4</v>
      </c>
      <c r="C319" s="8" t="s">
        <v>11</v>
      </c>
      <c r="D319" s="8">
        <v>205</v>
      </c>
      <c r="E319" s="7">
        <v>205</v>
      </c>
      <c r="F319" s="7">
        <v>210</v>
      </c>
      <c r="G319" s="7">
        <v>220</v>
      </c>
      <c r="H319" s="7">
        <v>231</v>
      </c>
      <c r="I319" s="7" t="s">
        <v>10</v>
      </c>
      <c r="J319" s="15" t="s">
        <v>9</v>
      </c>
      <c r="K319" s="7">
        <v>3</v>
      </c>
      <c r="L319" s="22" t="s">
        <v>403</v>
      </c>
      <c r="M319" s="87">
        <v>68.518933055060003</v>
      </c>
      <c r="N319" s="87">
        <v>-47.802847483840502</v>
      </c>
      <c r="O319" s="12" t="s">
        <v>202</v>
      </c>
    </row>
    <row r="320" spans="1:15">
      <c r="A320" s="6">
        <v>319</v>
      </c>
      <c r="B320" s="7" t="s">
        <v>94</v>
      </c>
      <c r="C320" s="8" t="s">
        <v>11</v>
      </c>
      <c r="D320" s="10" t="s">
        <v>8</v>
      </c>
      <c r="E320" s="10" t="s">
        <v>8</v>
      </c>
      <c r="F320" s="10" t="s">
        <v>8</v>
      </c>
      <c r="G320" s="10" t="s">
        <v>8</v>
      </c>
      <c r="H320" s="10" t="s">
        <v>8</v>
      </c>
      <c r="I320" s="7" t="s">
        <v>6</v>
      </c>
      <c r="J320" s="11" t="s">
        <v>333</v>
      </c>
      <c r="K320" s="7">
        <v>7</v>
      </c>
      <c r="L320" s="22" t="s">
        <v>403</v>
      </c>
      <c r="M320" s="87">
        <v>68.530652224510405</v>
      </c>
      <c r="N320" s="87">
        <v>-47.772385955216699</v>
      </c>
      <c r="O320" s="12" t="s">
        <v>212</v>
      </c>
    </row>
    <row r="321" spans="1:15">
      <c r="A321" s="6">
        <v>320</v>
      </c>
      <c r="B321" s="7" t="s">
        <v>189</v>
      </c>
      <c r="C321" s="10" t="s">
        <v>189</v>
      </c>
      <c r="D321" s="10" t="s">
        <v>8</v>
      </c>
      <c r="E321" s="7">
        <v>251</v>
      </c>
      <c r="F321" s="7" t="s">
        <v>8</v>
      </c>
      <c r="G321" s="7" t="s">
        <v>8</v>
      </c>
      <c r="H321" s="7" t="s">
        <v>8</v>
      </c>
      <c r="I321" s="7" t="s">
        <v>6</v>
      </c>
      <c r="J321" s="11" t="s">
        <v>332</v>
      </c>
      <c r="K321" s="7">
        <v>6</v>
      </c>
      <c r="L321" s="22" t="s">
        <v>403</v>
      </c>
      <c r="M321" s="87">
        <v>68.8578917530794</v>
      </c>
      <c r="N321" s="87">
        <v>-47.751861841459899</v>
      </c>
      <c r="O321" s="12" t="s">
        <v>189</v>
      </c>
    </row>
    <row r="322" spans="1:15">
      <c r="A322" s="6">
        <v>321</v>
      </c>
      <c r="B322" s="7" t="s">
        <v>4</v>
      </c>
      <c r="C322" s="8" t="s">
        <v>11</v>
      </c>
      <c r="D322" s="8">
        <v>185</v>
      </c>
      <c r="E322" s="7">
        <v>201</v>
      </c>
      <c r="F322" s="7">
        <v>213</v>
      </c>
      <c r="G322" s="7">
        <v>251</v>
      </c>
      <c r="H322" s="7">
        <v>276</v>
      </c>
      <c r="I322" s="7" t="s">
        <v>10</v>
      </c>
      <c r="J322" s="15" t="s">
        <v>9</v>
      </c>
      <c r="K322" s="7">
        <v>3</v>
      </c>
      <c r="L322" s="22" t="s">
        <v>403</v>
      </c>
      <c r="M322" s="87">
        <v>68.750000333009197</v>
      </c>
      <c r="N322" s="87">
        <v>-47.670084105885401</v>
      </c>
      <c r="O322" s="12" t="s">
        <v>202</v>
      </c>
    </row>
    <row r="323" spans="1:15">
      <c r="A323" s="6">
        <v>322</v>
      </c>
      <c r="B323" s="7" t="s">
        <v>4</v>
      </c>
      <c r="C323" s="10" t="s">
        <v>213</v>
      </c>
      <c r="D323" s="7">
        <v>205</v>
      </c>
      <c r="E323" s="7">
        <v>215</v>
      </c>
      <c r="F323" s="7">
        <v>218</v>
      </c>
      <c r="G323" s="7">
        <v>251</v>
      </c>
      <c r="H323" s="7">
        <v>276</v>
      </c>
      <c r="I323" s="7" t="s">
        <v>10</v>
      </c>
      <c r="J323" s="11" t="s">
        <v>108</v>
      </c>
      <c r="K323" s="7">
        <v>3</v>
      </c>
      <c r="L323" s="22" t="s">
        <v>403</v>
      </c>
      <c r="M323" s="87">
        <v>68.516264458737794</v>
      </c>
      <c r="N323" s="87">
        <v>-47.704534115261602</v>
      </c>
      <c r="O323" s="12" t="s">
        <v>385</v>
      </c>
    </row>
    <row r="324" spans="1:15">
      <c r="A324" s="6">
        <v>323</v>
      </c>
      <c r="B324" s="7" t="s">
        <v>189</v>
      </c>
      <c r="C324" s="8" t="s">
        <v>190</v>
      </c>
      <c r="D324" s="7" t="s">
        <v>8</v>
      </c>
      <c r="E324" s="7">
        <v>215</v>
      </c>
      <c r="F324" s="7" t="s">
        <v>8</v>
      </c>
      <c r="G324" s="7" t="s">
        <v>8</v>
      </c>
      <c r="H324" s="7" t="s">
        <v>8</v>
      </c>
      <c r="I324" s="7" t="s">
        <v>6</v>
      </c>
      <c r="J324" s="11" t="s">
        <v>332</v>
      </c>
      <c r="K324" s="7">
        <v>6</v>
      </c>
      <c r="L324" s="22" t="s">
        <v>403</v>
      </c>
      <c r="M324" s="87">
        <v>68.901102802332602</v>
      </c>
      <c r="N324" s="87">
        <v>-47.677525281659101</v>
      </c>
      <c r="O324" s="12" t="s">
        <v>191</v>
      </c>
    </row>
    <row r="325" spans="1:15">
      <c r="A325" s="6">
        <v>324</v>
      </c>
      <c r="B325" s="7" t="s">
        <v>4</v>
      </c>
      <c r="C325" s="8" t="s">
        <v>11</v>
      </c>
      <c r="D325" s="8">
        <v>185</v>
      </c>
      <c r="E325" s="7">
        <v>218</v>
      </c>
      <c r="F325" s="7" t="s">
        <v>8</v>
      </c>
      <c r="G325" s="7" t="s">
        <v>8</v>
      </c>
      <c r="H325" s="7">
        <v>276</v>
      </c>
      <c r="I325" s="7" t="s">
        <v>10</v>
      </c>
      <c r="J325" s="15" t="s">
        <v>65</v>
      </c>
      <c r="K325" s="7">
        <v>5</v>
      </c>
      <c r="L325" s="22" t="s">
        <v>403</v>
      </c>
      <c r="M325" s="87">
        <v>68.570862472159902</v>
      </c>
      <c r="N325" s="87">
        <v>-47.720492793028697</v>
      </c>
      <c r="O325" s="12" t="s">
        <v>202</v>
      </c>
    </row>
    <row r="326" spans="1:15">
      <c r="A326" s="6">
        <v>325</v>
      </c>
      <c r="B326" s="7" t="s">
        <v>189</v>
      </c>
      <c r="C326" s="8" t="s">
        <v>190</v>
      </c>
      <c r="D326" s="7" t="s">
        <v>8</v>
      </c>
      <c r="E326" s="7">
        <v>218</v>
      </c>
      <c r="F326" s="7" t="s">
        <v>8</v>
      </c>
      <c r="G326" s="7" t="s">
        <v>8</v>
      </c>
      <c r="H326" s="7" t="s">
        <v>8</v>
      </c>
      <c r="I326" s="7" t="s">
        <v>6</v>
      </c>
      <c r="J326" s="11" t="s">
        <v>332</v>
      </c>
      <c r="K326" s="7">
        <v>6</v>
      </c>
      <c r="L326" s="22" t="s">
        <v>403</v>
      </c>
      <c r="M326" s="87">
        <v>68.531169877626795</v>
      </c>
      <c r="N326" s="87">
        <v>-47.712518944057898</v>
      </c>
      <c r="O326" s="12" t="s">
        <v>191</v>
      </c>
    </row>
    <row r="327" spans="1:15">
      <c r="A327" s="6">
        <v>326</v>
      </c>
      <c r="B327" s="7" t="s">
        <v>52</v>
      </c>
      <c r="C327" s="8" t="s">
        <v>192</v>
      </c>
      <c r="D327" s="8">
        <v>190</v>
      </c>
      <c r="E327" s="7">
        <v>218</v>
      </c>
      <c r="F327" s="7" t="s">
        <v>8</v>
      </c>
      <c r="G327" s="7" t="s">
        <v>8</v>
      </c>
      <c r="H327" s="7">
        <v>276</v>
      </c>
      <c r="I327" s="7" t="s">
        <v>10</v>
      </c>
      <c r="J327" s="11" t="s">
        <v>65</v>
      </c>
      <c r="K327" s="7">
        <v>5</v>
      </c>
      <c r="L327" s="22" t="s">
        <v>403</v>
      </c>
      <c r="M327" s="87">
        <v>68.7874766653743</v>
      </c>
      <c r="N327" s="87">
        <v>-47.663665265555203</v>
      </c>
      <c r="O327" s="12" t="s">
        <v>214</v>
      </c>
    </row>
    <row r="328" spans="1:15">
      <c r="A328" s="6">
        <v>327</v>
      </c>
      <c r="B328" s="7" t="s">
        <v>4</v>
      </c>
      <c r="C328" s="8" t="s">
        <v>11</v>
      </c>
      <c r="D328" s="8">
        <v>190</v>
      </c>
      <c r="E328" s="7">
        <v>218</v>
      </c>
      <c r="F328" s="7">
        <v>220</v>
      </c>
      <c r="G328" s="7">
        <v>220</v>
      </c>
      <c r="H328" s="7">
        <v>276</v>
      </c>
      <c r="I328" s="7" t="s">
        <v>10</v>
      </c>
      <c r="J328" s="15" t="s">
        <v>9</v>
      </c>
      <c r="K328" s="7">
        <v>3</v>
      </c>
      <c r="L328" s="22" t="s">
        <v>403</v>
      </c>
      <c r="M328" s="87">
        <v>68.708477959038404</v>
      </c>
      <c r="N328" s="87">
        <v>-47.671256159675302</v>
      </c>
      <c r="O328" s="12" t="s">
        <v>215</v>
      </c>
    </row>
    <row r="329" spans="1:15">
      <c r="A329" s="6">
        <v>328</v>
      </c>
      <c r="B329" s="7" t="s">
        <v>4</v>
      </c>
      <c r="C329" s="8" t="s">
        <v>11</v>
      </c>
      <c r="D329" s="8">
        <v>210</v>
      </c>
      <c r="E329" s="7">
        <v>213</v>
      </c>
      <c r="F329" s="7">
        <v>218</v>
      </c>
      <c r="G329" s="7">
        <v>220</v>
      </c>
      <c r="H329" s="7">
        <v>276</v>
      </c>
      <c r="I329" s="7" t="s">
        <v>10</v>
      </c>
      <c r="J329" s="15" t="s">
        <v>9</v>
      </c>
      <c r="K329" s="7">
        <v>3</v>
      </c>
      <c r="L329" s="22" t="s">
        <v>403</v>
      </c>
      <c r="M329" s="87">
        <v>69.003115548380705</v>
      </c>
      <c r="N329" s="87">
        <v>-47.631574387586802</v>
      </c>
      <c r="O329" s="12" t="s">
        <v>202</v>
      </c>
    </row>
    <row r="330" spans="1:15">
      <c r="A330" s="6">
        <v>329</v>
      </c>
      <c r="B330" s="7" t="s">
        <v>4</v>
      </c>
      <c r="C330" s="8" t="s">
        <v>11</v>
      </c>
      <c r="D330" s="8">
        <v>190</v>
      </c>
      <c r="E330" s="7">
        <v>218</v>
      </c>
      <c r="F330" s="7" t="s">
        <v>8</v>
      </c>
      <c r="G330" s="7" t="s">
        <v>8</v>
      </c>
      <c r="H330" s="7">
        <v>276</v>
      </c>
      <c r="I330" s="7" t="s">
        <v>10</v>
      </c>
      <c r="J330" s="11" t="s">
        <v>65</v>
      </c>
      <c r="K330" s="7">
        <v>5</v>
      </c>
      <c r="L330" s="22" t="s">
        <v>403</v>
      </c>
      <c r="M330" s="87">
        <v>68.8290920995791</v>
      </c>
      <c r="N330" s="87">
        <v>-47.630238921128097</v>
      </c>
      <c r="O330" s="12" t="s">
        <v>216</v>
      </c>
    </row>
    <row r="331" spans="1:15">
      <c r="A331" s="6">
        <v>330</v>
      </c>
      <c r="B331" s="7" t="s">
        <v>52</v>
      </c>
      <c r="C331" s="8" t="s">
        <v>192</v>
      </c>
      <c r="D331" s="8">
        <v>185</v>
      </c>
      <c r="E331" s="7">
        <v>218</v>
      </c>
      <c r="F331" s="7" t="s">
        <v>8</v>
      </c>
      <c r="G331" s="7" t="s">
        <v>8</v>
      </c>
      <c r="H331" s="7">
        <v>276</v>
      </c>
      <c r="I331" s="7" t="s">
        <v>10</v>
      </c>
      <c r="J331" s="11" t="s">
        <v>65</v>
      </c>
      <c r="K331" s="7">
        <v>5</v>
      </c>
      <c r="L331" s="22" t="s">
        <v>403</v>
      </c>
      <c r="M331" s="87">
        <v>68.620045026085293</v>
      </c>
      <c r="N331" s="87">
        <v>-47.619350090589499</v>
      </c>
      <c r="O331" s="12" t="s">
        <v>214</v>
      </c>
    </row>
    <row r="332" spans="1:15">
      <c r="A332" s="6">
        <v>331</v>
      </c>
      <c r="B332" s="7" t="s">
        <v>52</v>
      </c>
      <c r="C332" s="8" t="s">
        <v>192</v>
      </c>
      <c r="D332" s="8">
        <v>153</v>
      </c>
      <c r="E332" s="7">
        <v>215</v>
      </c>
      <c r="F332" s="7" t="s">
        <v>8</v>
      </c>
      <c r="G332" s="7" t="s">
        <v>8</v>
      </c>
      <c r="H332" s="7">
        <v>276</v>
      </c>
      <c r="I332" s="7" t="s">
        <v>10</v>
      </c>
      <c r="J332" s="11" t="s">
        <v>65</v>
      </c>
      <c r="K332" s="7">
        <v>5</v>
      </c>
      <c r="L332" s="22" t="s">
        <v>403</v>
      </c>
      <c r="M332" s="87">
        <v>68.796995918172101</v>
      </c>
      <c r="N332" s="87">
        <v>-47.575299253109897</v>
      </c>
      <c r="O332" s="12" t="s">
        <v>214</v>
      </c>
    </row>
    <row r="333" spans="1:15">
      <c r="A333" s="6">
        <v>332</v>
      </c>
      <c r="B333" s="7" t="s">
        <v>94</v>
      </c>
      <c r="C333" s="8" t="s">
        <v>94</v>
      </c>
      <c r="D333" s="7" t="s">
        <v>8</v>
      </c>
      <c r="E333" s="7" t="s">
        <v>8</v>
      </c>
      <c r="F333" s="7" t="s">
        <v>8</v>
      </c>
      <c r="G333" s="7" t="s">
        <v>8</v>
      </c>
      <c r="H333" s="7" t="s">
        <v>8</v>
      </c>
      <c r="I333" s="7" t="s">
        <v>6</v>
      </c>
      <c r="J333" s="11" t="s">
        <v>333</v>
      </c>
      <c r="K333" s="7">
        <v>7</v>
      </c>
      <c r="L333" s="22" t="s">
        <v>403</v>
      </c>
      <c r="M333" s="87">
        <v>68.726464387088896</v>
      </c>
      <c r="N333" s="87">
        <v>-47.577386099078097</v>
      </c>
      <c r="O333" s="12" t="s">
        <v>103</v>
      </c>
    </row>
    <row r="334" spans="1:15">
      <c r="A334" s="6">
        <v>333</v>
      </c>
      <c r="B334" s="7" t="s">
        <v>189</v>
      </c>
      <c r="C334" s="8" t="s">
        <v>7</v>
      </c>
      <c r="D334" s="7" t="s">
        <v>8</v>
      </c>
      <c r="E334" s="7" t="s">
        <v>8</v>
      </c>
      <c r="F334" s="7" t="s">
        <v>8</v>
      </c>
      <c r="G334" s="7" t="s">
        <v>8</v>
      </c>
      <c r="H334" s="7" t="s">
        <v>8</v>
      </c>
      <c r="I334" s="7" t="s">
        <v>6</v>
      </c>
      <c r="J334" s="11" t="s">
        <v>332</v>
      </c>
      <c r="K334" s="7">
        <v>6</v>
      </c>
      <c r="L334" s="22" t="s">
        <v>403</v>
      </c>
      <c r="M334" s="87">
        <v>68.257300838630101</v>
      </c>
      <c r="N334" s="87">
        <v>-47.6489733166148</v>
      </c>
      <c r="O334" s="12" t="s">
        <v>5</v>
      </c>
    </row>
    <row r="335" spans="1:15">
      <c r="A335" s="6">
        <v>334</v>
      </c>
      <c r="B335" s="7" t="s">
        <v>52</v>
      </c>
      <c r="C335" s="8" t="s">
        <v>217</v>
      </c>
      <c r="D335" s="8">
        <v>201</v>
      </c>
      <c r="E335" s="7">
        <v>215</v>
      </c>
      <c r="F335" s="7" t="s">
        <v>8</v>
      </c>
      <c r="G335" s="7" t="s">
        <v>8</v>
      </c>
      <c r="H335" s="7">
        <v>276</v>
      </c>
      <c r="I335" s="7" t="s">
        <v>10</v>
      </c>
      <c r="J335" s="11" t="s">
        <v>65</v>
      </c>
      <c r="K335" s="7">
        <v>5</v>
      </c>
      <c r="L335" s="22" t="s">
        <v>403</v>
      </c>
      <c r="M335" s="87">
        <v>68.297541191970595</v>
      </c>
      <c r="N335" s="87">
        <v>-47.575785166149899</v>
      </c>
      <c r="O335" s="12" t="s">
        <v>214</v>
      </c>
    </row>
    <row r="336" spans="1:15">
      <c r="A336" s="6">
        <v>335</v>
      </c>
      <c r="B336" s="7" t="s">
        <v>4</v>
      </c>
      <c r="C336" s="8" t="s">
        <v>218</v>
      </c>
      <c r="D336" s="8">
        <v>195</v>
      </c>
      <c r="E336" s="7">
        <v>218</v>
      </c>
      <c r="F336" s="7" t="s">
        <v>8</v>
      </c>
      <c r="G336" s="7" t="s">
        <v>8</v>
      </c>
      <c r="H336" s="7">
        <v>276</v>
      </c>
      <c r="I336" s="7" t="s">
        <v>10</v>
      </c>
      <c r="J336" s="11" t="s">
        <v>65</v>
      </c>
      <c r="K336" s="7">
        <v>5</v>
      </c>
      <c r="L336" s="22" t="s">
        <v>403</v>
      </c>
      <c r="M336" s="87">
        <v>68.966700196910196</v>
      </c>
      <c r="N336" s="87">
        <v>-47.475237714596503</v>
      </c>
      <c r="O336" s="16" t="s">
        <v>219</v>
      </c>
    </row>
    <row r="337" spans="1:15">
      <c r="A337" s="6">
        <v>336</v>
      </c>
      <c r="B337" s="7" t="s">
        <v>4</v>
      </c>
      <c r="C337" s="8" t="s">
        <v>11</v>
      </c>
      <c r="D337" s="8">
        <v>201</v>
      </c>
      <c r="E337" s="7">
        <v>218</v>
      </c>
      <c r="F337" s="7">
        <v>220</v>
      </c>
      <c r="G337" s="7">
        <v>251</v>
      </c>
      <c r="H337" s="7">
        <v>276</v>
      </c>
      <c r="I337" s="7" t="s">
        <v>10</v>
      </c>
      <c r="J337" s="15" t="s">
        <v>9</v>
      </c>
      <c r="K337" s="7">
        <v>3</v>
      </c>
      <c r="L337" s="22" t="s">
        <v>403</v>
      </c>
      <c r="M337" s="87">
        <v>68.653180338791699</v>
      </c>
      <c r="N337" s="87">
        <v>-47.5340785025857</v>
      </c>
      <c r="O337" s="12" t="s">
        <v>220</v>
      </c>
    </row>
    <row r="338" spans="1:15">
      <c r="A338" s="6">
        <v>337</v>
      </c>
      <c r="B338" s="7" t="s">
        <v>189</v>
      </c>
      <c r="C338" s="8" t="s">
        <v>190</v>
      </c>
      <c r="D338" s="7" t="s">
        <v>8</v>
      </c>
      <c r="E338" s="7">
        <v>218</v>
      </c>
      <c r="F338" s="7" t="s">
        <v>8</v>
      </c>
      <c r="G338" s="7" t="s">
        <v>8</v>
      </c>
      <c r="H338" s="7" t="s">
        <v>8</v>
      </c>
      <c r="I338" s="7" t="s">
        <v>6</v>
      </c>
      <c r="J338" s="11" t="s">
        <v>332</v>
      </c>
      <c r="K338" s="7">
        <v>6</v>
      </c>
      <c r="L338" s="22" t="s">
        <v>403</v>
      </c>
      <c r="M338" s="87">
        <v>68.734761686666403</v>
      </c>
      <c r="N338" s="87">
        <v>-47.506410779954997</v>
      </c>
      <c r="O338" s="12" t="s">
        <v>191</v>
      </c>
    </row>
    <row r="339" spans="1:15">
      <c r="A339" s="6">
        <v>338</v>
      </c>
      <c r="B339" s="7" t="s">
        <v>4</v>
      </c>
      <c r="C339" s="8" t="s">
        <v>218</v>
      </c>
      <c r="D339" s="8">
        <v>210</v>
      </c>
      <c r="E339" s="7">
        <v>251</v>
      </c>
      <c r="F339" s="7" t="s">
        <v>8</v>
      </c>
      <c r="G339" s="7" t="s">
        <v>8</v>
      </c>
      <c r="H339" s="7">
        <v>276</v>
      </c>
      <c r="I339" s="7" t="s">
        <v>10</v>
      </c>
      <c r="J339" s="11" t="s">
        <v>65</v>
      </c>
      <c r="K339" s="7">
        <v>5</v>
      </c>
      <c r="L339" s="22" t="s">
        <v>403</v>
      </c>
      <c r="M339" s="87">
        <v>68.843708221861405</v>
      </c>
      <c r="N339" s="87">
        <v>-47.449824573349197</v>
      </c>
      <c r="O339" s="16" t="s">
        <v>221</v>
      </c>
    </row>
    <row r="340" spans="1:15">
      <c r="A340" s="6">
        <v>339</v>
      </c>
      <c r="B340" s="7" t="s">
        <v>384</v>
      </c>
      <c r="C340" s="8" t="s">
        <v>190</v>
      </c>
      <c r="D340" s="7" t="s">
        <v>8</v>
      </c>
      <c r="E340" s="7">
        <v>218</v>
      </c>
      <c r="F340" s="7" t="s">
        <v>8</v>
      </c>
      <c r="G340" s="7" t="s">
        <v>8</v>
      </c>
      <c r="H340" s="7" t="s">
        <v>8</v>
      </c>
      <c r="I340" s="7" t="s">
        <v>6</v>
      </c>
      <c r="J340" s="11" t="s">
        <v>333</v>
      </c>
      <c r="K340" s="9">
        <v>7</v>
      </c>
      <c r="L340" s="22" t="s">
        <v>403</v>
      </c>
      <c r="M340" s="87">
        <v>68.733002064839496</v>
      </c>
      <c r="N340" s="87">
        <v>-47.429141587164303</v>
      </c>
      <c r="O340" s="12" t="s">
        <v>191</v>
      </c>
    </row>
    <row r="341" spans="1:15">
      <c r="A341" s="6">
        <v>340</v>
      </c>
      <c r="B341" s="7" t="s">
        <v>4</v>
      </c>
      <c r="C341" s="8" t="s">
        <v>218</v>
      </c>
      <c r="D341" s="8">
        <v>201</v>
      </c>
      <c r="E341" s="7">
        <v>218</v>
      </c>
      <c r="F341" s="7" t="s">
        <v>8</v>
      </c>
      <c r="G341" s="7" t="s">
        <v>8</v>
      </c>
      <c r="H341" s="7">
        <v>276</v>
      </c>
      <c r="I341" s="7" t="s">
        <v>10</v>
      </c>
      <c r="J341" s="11" t="s">
        <v>65</v>
      </c>
      <c r="K341" s="9">
        <v>5</v>
      </c>
      <c r="L341" s="22" t="s">
        <v>403</v>
      </c>
      <c r="M341" s="87">
        <v>68.323577259058695</v>
      </c>
      <c r="N341" s="87">
        <v>-47.486539772849703</v>
      </c>
      <c r="O341" s="16" t="s">
        <v>222</v>
      </c>
    </row>
    <row r="342" spans="1:15">
      <c r="A342" s="6">
        <v>341</v>
      </c>
      <c r="B342" s="7" t="s">
        <v>4</v>
      </c>
      <c r="C342" s="8" t="s">
        <v>218</v>
      </c>
      <c r="D342" s="8">
        <v>210</v>
      </c>
      <c r="E342" s="7">
        <v>218</v>
      </c>
      <c r="F342" s="7" t="s">
        <v>8</v>
      </c>
      <c r="G342" s="7" t="s">
        <v>8</v>
      </c>
      <c r="H342" s="7">
        <v>276</v>
      </c>
      <c r="I342" s="7" t="s">
        <v>10</v>
      </c>
      <c r="J342" s="11" t="s">
        <v>65</v>
      </c>
      <c r="K342" s="9">
        <v>5</v>
      </c>
      <c r="L342" s="22" t="s">
        <v>403</v>
      </c>
      <c r="M342" s="87">
        <v>68.925896425653207</v>
      </c>
      <c r="N342" s="87">
        <v>-47.371672544343298</v>
      </c>
      <c r="O342" s="16" t="s">
        <v>219</v>
      </c>
    </row>
    <row r="343" spans="1:15" s="4" customFormat="1" ht="17" thickBot="1">
      <c r="A343" s="17">
        <v>342</v>
      </c>
      <c r="B343" s="18" t="s">
        <v>4</v>
      </c>
      <c r="C343" s="19" t="s">
        <v>223</v>
      </c>
      <c r="D343" s="19">
        <v>195</v>
      </c>
      <c r="E343" s="18">
        <v>218</v>
      </c>
      <c r="F343" s="18" t="s">
        <v>8</v>
      </c>
      <c r="G343" s="18" t="s">
        <v>8</v>
      </c>
      <c r="H343" s="18">
        <v>276</v>
      </c>
      <c r="I343" s="18" t="s">
        <v>10</v>
      </c>
      <c r="J343" s="20" t="s">
        <v>65</v>
      </c>
      <c r="K343" s="20">
        <v>5</v>
      </c>
      <c r="L343" s="74" t="s">
        <v>403</v>
      </c>
      <c r="M343" s="89">
        <v>68.893677948009596</v>
      </c>
      <c r="N343" s="89">
        <v>-47.377974481141301</v>
      </c>
      <c r="O343" s="21" t="s">
        <v>229</v>
      </c>
    </row>
    <row r="344" spans="1:15" ht="17" thickTop="1">
      <c r="A344" s="6"/>
      <c r="B344" s="7"/>
      <c r="C344" s="8"/>
      <c r="D344" s="8"/>
      <c r="E344" s="7"/>
      <c r="F344" s="7"/>
      <c r="G344" s="7"/>
      <c r="H344" s="7"/>
      <c r="I344" s="7"/>
      <c r="J344" s="11"/>
      <c r="K344" s="9"/>
      <c r="O344" s="12"/>
    </row>
    <row r="345" spans="1:15" ht="17" thickBot="1"/>
    <row r="346" spans="1:15" ht="31">
      <c r="A346" s="36"/>
      <c r="B346" s="37"/>
      <c r="C346" s="38"/>
      <c r="D346" s="37"/>
      <c r="E346" s="39"/>
      <c r="F346" s="40"/>
      <c r="G346" s="41"/>
      <c r="H346" s="41"/>
      <c r="I346" s="41" t="s">
        <v>226</v>
      </c>
      <c r="J346" s="42"/>
      <c r="K346" s="43" t="s">
        <v>336</v>
      </c>
      <c r="L346" s="44" t="s">
        <v>359</v>
      </c>
      <c r="M346" s="90"/>
      <c r="N346" s="90"/>
      <c r="O346"/>
    </row>
    <row r="347" spans="1:15">
      <c r="A347" s="46" t="s">
        <v>224</v>
      </c>
      <c r="B347" s="22"/>
      <c r="C347" s="28"/>
      <c r="D347" s="22"/>
      <c r="E347" s="28"/>
      <c r="F347" s="47" t="s">
        <v>10</v>
      </c>
      <c r="G347" s="22"/>
      <c r="H347" s="22">
        <f>COUNTIF(I2:I343,"*Keep*")</f>
        <v>287</v>
      </c>
      <c r="I347" s="22">
        <f>COUNTIF(J2:J343,"*Hydro*")</f>
        <v>32</v>
      </c>
      <c r="J347" s="32" t="s">
        <v>21</v>
      </c>
      <c r="K347" s="48">
        <f>I347/($I$355-$I$354)</f>
        <v>9.9071207430340563E-2</v>
      </c>
      <c r="L347" s="49">
        <f>I347/($I$355-$I$354-$I$353-$I$352-$I$351)</f>
        <v>0.11347517730496454</v>
      </c>
      <c r="M347" s="91"/>
      <c r="N347" s="91"/>
      <c r="O347"/>
    </row>
    <row r="348" spans="1:15">
      <c r="A348" s="51"/>
      <c r="B348" s="22"/>
      <c r="C348" s="28"/>
      <c r="D348" s="22"/>
      <c r="E348" s="28"/>
      <c r="F348" s="47" t="s">
        <v>6</v>
      </c>
      <c r="G348" s="22"/>
      <c r="H348" s="22">
        <f>COUNTIF(I2:I343,"*Throw*")</f>
        <v>55</v>
      </c>
      <c r="I348" s="22">
        <f>COUNTIF(J2:J343,"*Overspill*")</f>
        <v>182</v>
      </c>
      <c r="J348" s="32" t="s">
        <v>228</v>
      </c>
      <c r="K348" s="48">
        <f t="shared" ref="K348:K353" si="0">I348/($I$355-$I$354)</f>
        <v>0.56346749226006188</v>
      </c>
      <c r="L348" s="49">
        <f t="shared" ref="L348:L350" si="1">I348/($I$355-$I$354-$I$353-$I$352-$I$351)</f>
        <v>0.64539007092198586</v>
      </c>
      <c r="M348" s="91"/>
      <c r="N348" s="91"/>
      <c r="O348"/>
    </row>
    <row r="349" spans="1:15">
      <c r="A349" s="51"/>
      <c r="B349" s="22"/>
      <c r="C349" s="28"/>
      <c r="D349" s="22"/>
      <c r="E349" s="28"/>
      <c r="F349" s="47"/>
      <c r="G349" s="22"/>
      <c r="H349" s="22"/>
      <c r="I349" s="22">
        <f>COUNTIF(J2:J343,"*Moulin*")</f>
        <v>39</v>
      </c>
      <c r="J349" s="32" t="s">
        <v>13</v>
      </c>
      <c r="K349" s="48">
        <f t="shared" si="0"/>
        <v>0.12074303405572756</v>
      </c>
      <c r="L349" s="49">
        <f t="shared" si="1"/>
        <v>0.13829787234042554</v>
      </c>
      <c r="M349" s="91"/>
      <c r="N349" s="91"/>
      <c r="O349"/>
    </row>
    <row r="350" spans="1:15">
      <c r="A350" s="51"/>
      <c r="B350" s="22"/>
      <c r="C350" s="28"/>
      <c r="D350" s="22"/>
      <c r="E350" s="28"/>
      <c r="F350" s="52" t="s">
        <v>225</v>
      </c>
      <c r="G350" s="53"/>
      <c r="H350" s="53">
        <f>SUM(H347:H349)</f>
        <v>342</v>
      </c>
      <c r="I350" s="22">
        <f>COUNTIF(J2:J343,"*Frozen*")-COUNTIF(J2:J343,"*Overspill/Frozen*")-COUNTIF(J2:J343,"*Moulin/Frozen*")</f>
        <v>29</v>
      </c>
      <c r="J350" s="32" t="s">
        <v>227</v>
      </c>
      <c r="K350" s="48">
        <f t="shared" si="0"/>
        <v>8.9783281733746126E-2</v>
      </c>
      <c r="L350" s="49">
        <f t="shared" si="1"/>
        <v>0.10283687943262411</v>
      </c>
      <c r="M350" s="91"/>
      <c r="N350" s="91"/>
      <c r="O350"/>
    </row>
    <row r="351" spans="1:15">
      <c r="A351" s="51"/>
      <c r="B351" s="22"/>
      <c r="C351" s="28"/>
      <c r="D351" s="22"/>
      <c r="E351" s="28"/>
      <c r="F351" s="47"/>
      <c r="G351" s="22"/>
      <c r="H351" s="22"/>
      <c r="I351" s="22">
        <f>COUNTIF(J2:J343,"*Crevasse*")</f>
        <v>5</v>
      </c>
      <c r="J351" s="32" t="s">
        <v>158</v>
      </c>
      <c r="K351" s="48">
        <f t="shared" si="0"/>
        <v>1.5479876160990712E-2</v>
      </c>
      <c r="L351" s="54" t="s">
        <v>233</v>
      </c>
      <c r="M351" s="92"/>
      <c r="N351" s="92"/>
      <c r="O351"/>
    </row>
    <row r="352" spans="1:15">
      <c r="A352" s="51"/>
      <c r="B352" s="22"/>
      <c r="C352" s="28"/>
      <c r="D352" s="22"/>
      <c r="E352" s="28"/>
      <c r="F352" s="47"/>
      <c r="G352" s="22"/>
      <c r="H352" s="22"/>
      <c r="I352" s="22">
        <f>COUNTIF(J2:J343,"*Slush*")</f>
        <v>19</v>
      </c>
      <c r="J352" s="32" t="s">
        <v>332</v>
      </c>
      <c r="K352" s="48">
        <f t="shared" si="0"/>
        <v>5.8823529411764705E-2</v>
      </c>
      <c r="L352" s="54" t="s">
        <v>233</v>
      </c>
      <c r="M352" s="92"/>
      <c r="N352" s="92"/>
      <c r="O352"/>
    </row>
    <row r="353" spans="1:15">
      <c r="A353" s="51"/>
      <c r="B353" s="22"/>
      <c r="C353" s="28"/>
      <c r="D353" s="22"/>
      <c r="E353" s="28"/>
      <c r="F353" s="47"/>
      <c r="G353" s="22"/>
      <c r="H353" s="22"/>
      <c r="I353" s="22">
        <f>COUNTIF(J2:J343,"*stream*")</f>
        <v>17</v>
      </c>
      <c r="J353" s="22" t="s">
        <v>333</v>
      </c>
      <c r="K353" s="48">
        <f t="shared" si="0"/>
        <v>5.2631578947368418E-2</v>
      </c>
      <c r="L353" s="54" t="s">
        <v>233</v>
      </c>
      <c r="M353" s="92"/>
      <c r="N353" s="92"/>
      <c r="O353"/>
    </row>
    <row r="354" spans="1:15">
      <c r="A354" s="51"/>
      <c r="B354" s="22"/>
      <c r="C354" s="28"/>
      <c r="D354" s="22"/>
      <c r="E354" s="28"/>
      <c r="F354" s="47"/>
      <c r="G354" s="22"/>
      <c r="H354" s="22"/>
      <c r="I354" s="22">
        <f>COUNTIF(J2:J343,"*NaN*")</f>
        <v>19</v>
      </c>
      <c r="J354" s="32" t="s">
        <v>8</v>
      </c>
      <c r="K354" s="55" t="s">
        <v>233</v>
      </c>
      <c r="L354" s="54" t="s">
        <v>233</v>
      </c>
      <c r="M354" s="92"/>
      <c r="N354" s="92"/>
      <c r="O354"/>
    </row>
    <row r="355" spans="1:15" ht="17" thickBot="1">
      <c r="A355" s="51"/>
      <c r="B355" s="22"/>
      <c r="C355" s="28"/>
      <c r="D355" s="22"/>
      <c r="E355" s="28"/>
      <c r="F355" s="56"/>
      <c r="G355" s="57"/>
      <c r="H355" s="58" t="s">
        <v>225</v>
      </c>
      <c r="I355" s="59">
        <f>SUM(I347:I354)</f>
        <v>342</v>
      </c>
      <c r="J355" s="60"/>
      <c r="K355" s="61">
        <f>SUM(K347:K353)</f>
        <v>1</v>
      </c>
      <c r="L355" s="62">
        <f>SUM(L347:L353)</f>
        <v>1.0000000000000002</v>
      </c>
      <c r="M355" s="93"/>
      <c r="N355" s="93"/>
      <c r="O355"/>
    </row>
  </sheetData>
  <conditionalFormatting sqref="H347:H349">
    <cfRule type="containsText" dxfId="1225" priority="38" operator="containsText" text="Frozen">
      <formula>NOT(ISERROR(SEARCH("Frozen",H347)))</formula>
    </cfRule>
    <cfRule type="containsText" dxfId="1224" priority="39" operator="containsText" text="Inconclusive">
      <formula>NOT(ISERROR(SEARCH("Inconclusive",H347)))</formula>
    </cfRule>
    <cfRule type="containsText" dxfId="1223" priority="40" operator="containsText" text="NaN">
      <formula>NOT(ISERROR(SEARCH("NaN",H347)))</formula>
    </cfRule>
    <cfRule type="containsText" dxfId="1222" priority="41" operator="containsText" text="Crevasse">
      <formula>NOT(ISERROR(SEARCH("Crevasse",H347)))</formula>
    </cfRule>
    <cfRule type="containsText" dxfId="1221" priority="42" operator="containsText" text="Overspill">
      <formula>NOT(ISERROR(SEARCH("Overspill",H347)))</formula>
    </cfRule>
    <cfRule type="containsText" dxfId="1220" priority="43" operator="containsText" text="Hydrofracture">
      <formula>NOT(ISERROR(SEARCH("Hydrofracture",H347)))</formula>
    </cfRule>
    <cfRule type="beginsWith" dxfId="1219" priority="44" operator="beginsWith" text="Moulin">
      <formula>LEFT(H347,LEN("Moulin"))="Moulin"</formula>
    </cfRule>
  </conditionalFormatting>
  <conditionalFormatting sqref="I346:K355">
    <cfRule type="containsText" dxfId="1218" priority="31" operator="containsText" text="Inconclusive">
      <formula>NOT(ISERROR(SEARCH("Inconclusive",I346)))</formula>
    </cfRule>
    <cfRule type="beginsWith" dxfId="1217" priority="32" operator="beginsWith" text="NaN">
      <formula>LEFT(I346,LEN("NaN"))="NaN"</formula>
    </cfRule>
    <cfRule type="beginsWith" dxfId="1216" priority="33" operator="beginsWith" text="Frozen">
      <formula>LEFT(I346,LEN("Frozen"))="Frozen"</formula>
    </cfRule>
    <cfRule type="beginsWith" dxfId="1215" priority="34" operator="beginsWith" text="Overspill">
      <formula>LEFT(I346,LEN("Overspill"))="Overspill"</formula>
    </cfRule>
    <cfRule type="beginsWith" dxfId="1214" priority="35" operator="beginsWith" text="Crevasse">
      <formula>LEFT(I346,LEN("Crevasse"))="Crevasse"</formula>
    </cfRule>
    <cfRule type="beginsWith" dxfId="1213" priority="36" operator="beginsWith" text="Moulin">
      <formula>LEFT(I346,LEN("Moulin"))="Moulin"</formula>
    </cfRule>
    <cfRule type="beginsWith" dxfId="1212" priority="37" operator="beginsWith" text="Hydrofracture">
      <formula>LEFT(I346,LEN("Hydrofracture"))="Hydrofracture"</formula>
    </cfRule>
  </conditionalFormatting>
  <conditionalFormatting sqref="J1:K147 L35:N35 K148:K150 J151:K345 J356:K1048576">
    <cfRule type="containsText" dxfId="1211" priority="141" operator="containsText" text="Inconclusive">
      <formula>NOT(ISERROR(SEARCH("Inconclusive",J1)))</formula>
    </cfRule>
    <cfRule type="beginsWith" dxfId="1210" priority="142" operator="beginsWith" text="NaN">
      <formula>LEFT(J1,LEN("NaN"))="NaN"</formula>
    </cfRule>
    <cfRule type="beginsWith" dxfId="1209" priority="143" operator="beginsWith" text="Frozen">
      <formula>LEFT(J1,LEN("Frozen"))="Frozen"</formula>
    </cfRule>
    <cfRule type="beginsWith" dxfId="1208" priority="144" operator="beginsWith" text="Overspill">
      <formula>LEFT(J1,LEN("Overspill"))="Overspill"</formula>
    </cfRule>
    <cfRule type="beginsWith" dxfId="1207" priority="145" operator="beginsWith" text="Crevasse">
      <formula>LEFT(J1,LEN("Crevasse"))="Crevasse"</formula>
    </cfRule>
    <cfRule type="beginsWith" dxfId="1206" priority="146" operator="beginsWith" text="Moulin">
      <formula>LEFT(J1,LEN("Moulin"))="Moulin"</formula>
    </cfRule>
    <cfRule type="beginsWith" dxfId="1205" priority="147" operator="beginsWith" text="Hydrofracture">
      <formula>LEFT(J1,LEN("Hydrofracture"))="Hydrofracture"</formula>
    </cfRule>
  </conditionalFormatting>
  <conditionalFormatting sqref="J346:J355">
    <cfRule type="containsText" dxfId="1204" priority="29" operator="containsText" text="Stream">
      <formula>NOT(ISERROR(SEARCH("Stream",J346)))</formula>
    </cfRule>
  </conditionalFormatting>
  <conditionalFormatting sqref="J352:J353">
    <cfRule type="containsText" dxfId="1203" priority="30" operator="containsText" text="slush">
      <formula>NOT(ISERROR(SEARCH("slush",J352)))</formula>
    </cfRule>
  </conditionalFormatting>
  <conditionalFormatting sqref="J353">
    <cfRule type="containsText" dxfId="1202" priority="15" operator="containsText" text="Inconclusive">
      <formula>NOT(ISERROR(SEARCH("Inconclusive",J353)))</formula>
    </cfRule>
    <cfRule type="beginsWith" dxfId="1201" priority="16" operator="beginsWith" text="NaN">
      <formula>LEFT(J353,LEN("NaN"))="NaN"</formula>
    </cfRule>
    <cfRule type="beginsWith" dxfId="1200" priority="17" operator="beginsWith" text="Frozen">
      <formula>LEFT(J353,LEN("Frozen"))="Frozen"</formula>
    </cfRule>
    <cfRule type="beginsWith" dxfId="1199" priority="18" operator="beginsWith" text="Overspill">
      <formula>LEFT(J353,LEN("Overspill"))="Overspill"</formula>
    </cfRule>
    <cfRule type="beginsWith" dxfId="1198" priority="19" operator="beginsWith" text="Crevasse">
      <formula>LEFT(J353,LEN("Crevasse"))="Crevasse"</formula>
    </cfRule>
    <cfRule type="beginsWith" dxfId="1197" priority="20" operator="beginsWith" text="Moulin">
      <formula>LEFT(J353,LEN("Moulin"))="Moulin"</formula>
    </cfRule>
    <cfRule type="beginsWith" dxfId="1196" priority="21" operator="beginsWith" text="Hydrofracture">
      <formula>LEFT(J353,LEN("Hydrofracture"))="Hydrofracture"</formula>
    </cfRule>
    <cfRule type="containsText" dxfId="1195" priority="22" operator="containsText" text="Inconclusive">
      <formula>NOT(ISERROR(SEARCH("Inconclusive",J353)))</formula>
    </cfRule>
    <cfRule type="beginsWith" dxfId="1194" priority="23" operator="beginsWith" text="NaN">
      <formula>LEFT(J353,LEN("NaN"))="NaN"</formula>
    </cfRule>
    <cfRule type="beginsWith" dxfId="1193" priority="24" operator="beginsWith" text="Frozen">
      <formula>LEFT(J353,LEN("Frozen"))="Frozen"</formula>
    </cfRule>
    <cfRule type="beginsWith" dxfId="1192" priority="25" operator="beginsWith" text="Overspill">
      <formula>LEFT(J353,LEN("Overspill"))="Overspill"</formula>
    </cfRule>
    <cfRule type="beginsWith" dxfId="1191" priority="26" operator="beginsWith" text="Crevasse">
      <formula>LEFT(J353,LEN("Crevasse"))="Crevasse"</formula>
    </cfRule>
    <cfRule type="beginsWith" dxfId="1190" priority="27" operator="beginsWith" text="Moulin">
      <formula>LEFT(J353,LEN("Moulin"))="Moulin"</formula>
    </cfRule>
    <cfRule type="beginsWith" dxfId="1189" priority="28" operator="beginsWith" text="Hydrofracture">
      <formula>LEFT(J353,LEN("Hydrofracture"))="Hydrofracture"</formula>
    </cfRule>
  </conditionalFormatting>
  <conditionalFormatting sqref="K1">
    <cfRule type="containsText" dxfId="1188" priority="126" operator="containsText" text="Stream">
      <formula>NOT(ISERROR(SEARCH("Stream",K1)))</formula>
    </cfRule>
  </conditionalFormatting>
  <conditionalFormatting sqref="L346:N355">
    <cfRule type="containsText" dxfId="1187" priority="1" operator="containsText" text="Inconclusive">
      <formula>NOT(ISERROR(SEARCH("Inconclusive",L346)))</formula>
    </cfRule>
    <cfRule type="beginsWith" dxfId="1186" priority="2" operator="beginsWith" text="NaN">
      <formula>LEFT(L346,LEN("NaN"))="NaN"</formula>
    </cfRule>
    <cfRule type="beginsWith" dxfId="1185" priority="3" operator="beginsWith" text="Frozen">
      <formula>LEFT(L346,LEN("Frozen"))="Frozen"</formula>
    </cfRule>
    <cfRule type="beginsWith" dxfId="1184" priority="4" operator="beginsWith" text="Overspill">
      <formula>LEFT(L346,LEN("Overspill"))="Overspill"</formula>
    </cfRule>
    <cfRule type="beginsWith" dxfId="1183" priority="5" operator="beginsWith" text="Crevasse">
      <formula>LEFT(L346,LEN("Crevasse"))="Crevasse"</formula>
    </cfRule>
    <cfRule type="beginsWith" dxfId="1182" priority="6" operator="beginsWith" text="Moulin">
      <formula>LEFT(L346,LEN("Moulin"))="Moulin"</formula>
    </cfRule>
    <cfRule type="beginsWith" dxfId="1181" priority="7" operator="beginsWith" text="Hydrofracture">
      <formula>LEFT(L346,LEN("Hydrofracture"))="Hydrofracture"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9713F-9BBF-C246-8C97-6AECFA993480}">
  <dimension ref="A1:R420"/>
  <sheetViews>
    <sheetView zoomScale="110" zoomScaleNormal="110" workbookViewId="0">
      <pane ySplit="1" topLeftCell="A2" activePane="bottomLeft" state="frozen"/>
      <selection pane="bottomLeft"/>
    </sheetView>
  </sheetViews>
  <sheetFormatPr baseColWidth="10" defaultRowHeight="16"/>
  <cols>
    <col min="1" max="1" width="8.6640625" style="29" customWidth="1"/>
    <col min="2" max="2" width="12.6640625" style="28" bestFit="1" customWidth="1"/>
    <col min="3" max="3" width="29.5" style="28" customWidth="1"/>
    <col min="4" max="4" width="12.1640625" style="28" customWidth="1"/>
    <col min="5" max="5" width="13" style="28" customWidth="1"/>
    <col min="6" max="6" width="14.33203125" style="28" customWidth="1"/>
    <col min="7" max="7" width="13.83203125" style="28" customWidth="1"/>
    <col min="8" max="8" width="10.6640625" style="28" customWidth="1"/>
    <col min="9" max="9" width="10.1640625" style="29" customWidth="1"/>
    <col min="10" max="10" width="24.6640625" style="77" bestFit="1" customWidth="1"/>
    <col min="11" max="11" width="22.6640625" style="22" customWidth="1"/>
    <col min="12" max="12" width="20.1640625" style="22" customWidth="1"/>
    <col min="13" max="13" width="13.83203125" style="87" bestFit="1" customWidth="1"/>
    <col min="14" max="14" width="15.33203125" style="87" bestFit="1" customWidth="1"/>
    <col min="15" max="15" width="49.1640625" style="28" bestFit="1" customWidth="1"/>
    <col min="16" max="16" width="15" style="28" customWidth="1"/>
    <col min="17" max="17" width="10.83203125" style="28"/>
    <col min="18" max="18" width="10.33203125" style="28" customWidth="1"/>
  </cols>
  <sheetData>
    <row r="1" spans="1:18" s="4" customFormat="1" ht="86" thickBot="1">
      <c r="A1" s="23" t="s">
        <v>0</v>
      </c>
      <c r="B1" s="24" t="s">
        <v>1</v>
      </c>
      <c r="C1" s="25" t="s">
        <v>2</v>
      </c>
      <c r="D1" s="24" t="s">
        <v>383</v>
      </c>
      <c r="E1" s="24" t="s">
        <v>206</v>
      </c>
      <c r="F1" s="24" t="s">
        <v>308</v>
      </c>
      <c r="G1" s="24" t="s">
        <v>207</v>
      </c>
      <c r="H1" s="24" t="s">
        <v>257</v>
      </c>
      <c r="I1" s="23" t="s">
        <v>3</v>
      </c>
      <c r="J1" s="96" t="s">
        <v>417</v>
      </c>
      <c r="K1" s="97" t="s">
        <v>418</v>
      </c>
      <c r="L1" s="24" t="s">
        <v>402</v>
      </c>
      <c r="M1" s="98" t="s">
        <v>421</v>
      </c>
      <c r="N1" s="98" t="s">
        <v>422</v>
      </c>
      <c r="O1" s="26" t="s">
        <v>236</v>
      </c>
      <c r="P1" s="27"/>
      <c r="Q1" s="72"/>
      <c r="R1" s="72"/>
    </row>
    <row r="2" spans="1:18" ht="17" thickTop="1">
      <c r="A2" s="29">
        <v>1</v>
      </c>
      <c r="B2" s="28" t="s">
        <v>4</v>
      </c>
      <c r="C2" s="28" t="s">
        <v>237</v>
      </c>
      <c r="D2" s="28" t="s">
        <v>8</v>
      </c>
      <c r="E2" s="28" t="s">
        <v>8</v>
      </c>
      <c r="F2" s="28" t="s">
        <v>8</v>
      </c>
      <c r="G2" s="28" t="s">
        <v>8</v>
      </c>
      <c r="H2" s="28" t="s">
        <v>8</v>
      </c>
      <c r="I2" s="29" t="s">
        <v>6</v>
      </c>
      <c r="J2" s="77" t="s">
        <v>8</v>
      </c>
      <c r="K2" s="22">
        <v>9</v>
      </c>
      <c r="L2" s="22" t="s">
        <v>403</v>
      </c>
      <c r="M2" s="87">
        <v>68.376569600112205</v>
      </c>
      <c r="N2" s="87">
        <v>-50.399071756046098</v>
      </c>
      <c r="O2" s="28" t="s">
        <v>238</v>
      </c>
    </row>
    <row r="3" spans="1:18">
      <c r="A3" s="29">
        <v>2</v>
      </c>
      <c r="B3" s="28" t="s">
        <v>4</v>
      </c>
      <c r="C3" s="28" t="s">
        <v>239</v>
      </c>
      <c r="D3" s="28">
        <v>159</v>
      </c>
      <c r="E3" s="28">
        <v>179</v>
      </c>
      <c r="F3" s="28">
        <v>183</v>
      </c>
      <c r="G3" s="28">
        <v>183</v>
      </c>
      <c r="H3" s="28">
        <v>244</v>
      </c>
      <c r="I3" s="29" t="s">
        <v>10</v>
      </c>
      <c r="J3" s="77" t="s">
        <v>9</v>
      </c>
      <c r="K3" s="22">
        <v>3</v>
      </c>
      <c r="L3" s="22" t="s">
        <v>403</v>
      </c>
      <c r="M3" s="87">
        <v>68.383168290641095</v>
      </c>
      <c r="N3" s="87">
        <v>-50.378723231621997</v>
      </c>
      <c r="O3" s="28" t="s">
        <v>240</v>
      </c>
    </row>
    <row r="4" spans="1:18">
      <c r="A4" s="29">
        <v>3</v>
      </c>
      <c r="B4" s="28" t="s">
        <v>4</v>
      </c>
      <c r="C4" s="28" t="s">
        <v>241</v>
      </c>
      <c r="D4" s="28">
        <v>159</v>
      </c>
      <c r="E4" s="28">
        <v>179</v>
      </c>
      <c r="F4" s="28">
        <v>183</v>
      </c>
      <c r="G4" s="28">
        <v>183</v>
      </c>
      <c r="H4" s="28">
        <v>244</v>
      </c>
      <c r="I4" s="29" t="s">
        <v>10</v>
      </c>
      <c r="J4" s="77" t="s">
        <v>13</v>
      </c>
      <c r="K4" s="22">
        <v>2</v>
      </c>
      <c r="L4" s="22" t="s">
        <v>403</v>
      </c>
      <c r="M4" s="87">
        <v>68.5726106279579</v>
      </c>
      <c r="N4" s="87">
        <v>-50.280154196045601</v>
      </c>
      <c r="O4" s="28" t="s">
        <v>242</v>
      </c>
    </row>
    <row r="5" spans="1:18">
      <c r="A5" s="29">
        <v>4</v>
      </c>
      <c r="B5" s="28" t="s">
        <v>4</v>
      </c>
      <c r="C5" s="28" t="s">
        <v>243</v>
      </c>
      <c r="D5" s="28">
        <v>159</v>
      </c>
      <c r="E5" s="28">
        <v>179</v>
      </c>
      <c r="F5" s="28">
        <v>183</v>
      </c>
      <c r="G5" s="28">
        <v>189</v>
      </c>
      <c r="H5" s="28">
        <v>244</v>
      </c>
      <c r="I5" s="29" t="s">
        <v>10</v>
      </c>
      <c r="J5" s="77" t="s">
        <v>13</v>
      </c>
      <c r="K5" s="22">
        <v>2</v>
      </c>
      <c r="L5" s="22" t="s">
        <v>403</v>
      </c>
      <c r="M5" s="87">
        <v>68.552399922098004</v>
      </c>
      <c r="N5" s="87">
        <v>-50.278010223990599</v>
      </c>
      <c r="O5" s="28" t="s">
        <v>242</v>
      </c>
    </row>
    <row r="6" spans="1:18">
      <c r="A6" s="29">
        <v>5</v>
      </c>
      <c r="B6" s="28" t="s">
        <v>4</v>
      </c>
      <c r="C6" s="28" t="s">
        <v>244</v>
      </c>
      <c r="D6" s="28">
        <v>166</v>
      </c>
      <c r="E6" s="28">
        <v>179</v>
      </c>
      <c r="F6" s="28">
        <v>183</v>
      </c>
      <c r="G6" s="28">
        <v>189</v>
      </c>
      <c r="H6" s="28">
        <v>244</v>
      </c>
      <c r="I6" s="29" t="s">
        <v>10</v>
      </c>
      <c r="J6" s="77" t="s">
        <v>9</v>
      </c>
      <c r="K6" s="22">
        <v>3</v>
      </c>
      <c r="L6" s="22" t="s">
        <v>403</v>
      </c>
      <c r="M6" s="87">
        <v>68.448961738333793</v>
      </c>
      <c r="N6" s="87">
        <v>-50.247884807732703</v>
      </c>
      <c r="O6" s="28" t="s">
        <v>242</v>
      </c>
    </row>
    <row r="7" spans="1:18">
      <c r="A7" s="29">
        <v>6</v>
      </c>
      <c r="B7" s="28" t="s">
        <v>4</v>
      </c>
      <c r="C7" s="28" t="s">
        <v>245</v>
      </c>
      <c r="D7" s="28">
        <v>176</v>
      </c>
      <c r="E7" s="28">
        <v>179</v>
      </c>
      <c r="F7" s="28">
        <v>183</v>
      </c>
      <c r="G7" s="28">
        <v>208</v>
      </c>
      <c r="H7" s="28">
        <v>263</v>
      </c>
      <c r="I7" s="29" t="s">
        <v>10</v>
      </c>
      <c r="J7" s="77" t="s">
        <v>9</v>
      </c>
      <c r="K7" s="22">
        <v>3</v>
      </c>
      <c r="L7" s="22" t="s">
        <v>403</v>
      </c>
      <c r="M7" s="87">
        <v>68.336557667989993</v>
      </c>
      <c r="N7" s="87">
        <v>-50.236201818374198</v>
      </c>
      <c r="O7" s="28" t="s">
        <v>246</v>
      </c>
    </row>
    <row r="8" spans="1:18">
      <c r="A8" s="29">
        <v>7</v>
      </c>
      <c r="B8" s="28" t="s">
        <v>4</v>
      </c>
      <c r="C8" s="28" t="s">
        <v>239</v>
      </c>
      <c r="D8" s="28">
        <v>166</v>
      </c>
      <c r="E8" s="28">
        <v>179</v>
      </c>
      <c r="F8" s="28">
        <v>183</v>
      </c>
      <c r="G8" s="28">
        <v>208</v>
      </c>
      <c r="H8" s="28">
        <v>244</v>
      </c>
      <c r="I8" s="29" t="s">
        <v>10</v>
      </c>
      <c r="J8" s="77" t="s">
        <v>9</v>
      </c>
      <c r="K8" s="22">
        <v>3</v>
      </c>
      <c r="L8" s="22" t="s">
        <v>403</v>
      </c>
      <c r="M8" s="87">
        <v>68.410959774755</v>
      </c>
      <c r="N8" s="87">
        <v>-50.215083116036197</v>
      </c>
      <c r="O8" s="28" t="s">
        <v>247</v>
      </c>
    </row>
    <row r="9" spans="1:18">
      <c r="A9" s="29">
        <v>8</v>
      </c>
      <c r="B9" s="28" t="s">
        <v>4</v>
      </c>
      <c r="C9" s="28" t="s">
        <v>249</v>
      </c>
      <c r="D9" s="28">
        <v>166</v>
      </c>
      <c r="E9" s="28">
        <v>193</v>
      </c>
      <c r="F9" s="28">
        <v>194</v>
      </c>
      <c r="G9" s="28" t="s">
        <v>8</v>
      </c>
      <c r="H9" s="28" t="s">
        <v>8</v>
      </c>
      <c r="I9" s="29" t="s">
        <v>10</v>
      </c>
      <c r="J9" s="77" t="s">
        <v>21</v>
      </c>
      <c r="K9" s="22">
        <v>1</v>
      </c>
      <c r="L9" s="22" t="s">
        <v>403</v>
      </c>
      <c r="M9" s="87">
        <v>68.630969855784002</v>
      </c>
      <c r="N9" s="87">
        <v>-50.187295034827699</v>
      </c>
      <c r="O9" s="28" t="s">
        <v>248</v>
      </c>
    </row>
    <row r="10" spans="1:18">
      <c r="A10" s="29">
        <v>9</v>
      </c>
      <c r="B10" s="28" t="s">
        <v>4</v>
      </c>
      <c r="C10" s="28" t="s">
        <v>239</v>
      </c>
      <c r="D10" s="28">
        <v>166</v>
      </c>
      <c r="E10" s="28">
        <v>179</v>
      </c>
      <c r="F10" s="28">
        <v>183</v>
      </c>
      <c r="G10" s="28">
        <v>183</v>
      </c>
      <c r="H10" s="28">
        <v>253</v>
      </c>
      <c r="I10" s="29" t="s">
        <v>10</v>
      </c>
      <c r="J10" s="77" t="s">
        <v>9</v>
      </c>
      <c r="K10" s="22">
        <v>3</v>
      </c>
      <c r="L10" s="22" t="s">
        <v>403</v>
      </c>
      <c r="M10" s="87">
        <v>68.348675205481797</v>
      </c>
      <c r="N10" s="87">
        <v>-50.169734635237702</v>
      </c>
      <c r="O10" s="28" t="s">
        <v>242</v>
      </c>
    </row>
    <row r="11" spans="1:18">
      <c r="A11" s="29">
        <v>10</v>
      </c>
      <c r="B11" s="28" t="s">
        <v>4</v>
      </c>
      <c r="C11" s="28" t="s">
        <v>245</v>
      </c>
      <c r="D11" s="28">
        <v>166</v>
      </c>
      <c r="E11" s="28">
        <v>179</v>
      </c>
      <c r="F11" s="28">
        <v>183</v>
      </c>
      <c r="G11" s="28">
        <v>183</v>
      </c>
      <c r="H11" s="28">
        <v>263</v>
      </c>
      <c r="I11" s="29" t="s">
        <v>10</v>
      </c>
      <c r="J11" s="77" t="s">
        <v>9</v>
      </c>
      <c r="K11" s="22">
        <v>3</v>
      </c>
      <c r="L11" s="22" t="s">
        <v>403</v>
      </c>
      <c r="M11" s="87">
        <v>68.455815694564606</v>
      </c>
      <c r="N11" s="87">
        <v>-50.1556871573734</v>
      </c>
      <c r="O11" s="30" t="s">
        <v>242</v>
      </c>
    </row>
    <row r="12" spans="1:18">
      <c r="A12" s="29">
        <v>11</v>
      </c>
      <c r="B12" s="28" t="s">
        <v>4</v>
      </c>
      <c r="C12" s="28" t="s">
        <v>245</v>
      </c>
      <c r="D12" s="28">
        <v>166</v>
      </c>
      <c r="E12" s="28">
        <v>179</v>
      </c>
      <c r="F12" s="28">
        <v>183</v>
      </c>
      <c r="G12" s="28">
        <v>199</v>
      </c>
      <c r="H12" s="28">
        <v>253</v>
      </c>
      <c r="I12" s="29" t="s">
        <v>10</v>
      </c>
      <c r="J12" s="77" t="s">
        <v>9</v>
      </c>
      <c r="K12" s="22">
        <v>3</v>
      </c>
      <c r="L12" s="22" t="s">
        <v>403</v>
      </c>
      <c r="M12" s="87">
        <v>68.470978426604702</v>
      </c>
      <c r="N12" s="87">
        <v>-50.139931437972898</v>
      </c>
      <c r="O12" s="30" t="s">
        <v>242</v>
      </c>
    </row>
    <row r="13" spans="1:18">
      <c r="A13" s="29">
        <v>12</v>
      </c>
      <c r="B13" s="28" t="s">
        <v>4</v>
      </c>
      <c r="C13" s="28" t="s">
        <v>251</v>
      </c>
      <c r="D13" s="28">
        <v>159</v>
      </c>
      <c r="E13" s="28">
        <v>179</v>
      </c>
      <c r="F13" s="28">
        <v>183</v>
      </c>
      <c r="G13" s="28" t="s">
        <v>8</v>
      </c>
      <c r="H13" s="28" t="s">
        <v>8</v>
      </c>
      <c r="I13" s="29" t="s">
        <v>10</v>
      </c>
      <c r="J13" s="77" t="s">
        <v>21</v>
      </c>
      <c r="K13" s="22">
        <v>1</v>
      </c>
      <c r="L13" s="22" t="s">
        <v>403</v>
      </c>
      <c r="M13" s="87">
        <v>68.270619292753395</v>
      </c>
      <c r="N13" s="87">
        <v>-50.137635946445997</v>
      </c>
      <c r="O13" s="28" t="s">
        <v>250</v>
      </c>
    </row>
    <row r="14" spans="1:18">
      <c r="A14" s="29">
        <v>13</v>
      </c>
      <c r="B14" s="28" t="s">
        <v>4</v>
      </c>
      <c r="C14" s="28" t="s">
        <v>252</v>
      </c>
      <c r="D14" s="28">
        <v>159</v>
      </c>
      <c r="E14" s="28">
        <v>179</v>
      </c>
      <c r="F14" s="28">
        <v>183</v>
      </c>
      <c r="G14" s="28" t="s">
        <v>8</v>
      </c>
      <c r="H14" s="28" t="s">
        <v>8</v>
      </c>
      <c r="I14" s="29" t="s">
        <v>10</v>
      </c>
      <c r="J14" s="77" t="s">
        <v>21</v>
      </c>
      <c r="K14" s="22">
        <v>1</v>
      </c>
      <c r="L14" s="22" t="s">
        <v>403</v>
      </c>
      <c r="M14" s="87">
        <v>68.264457185931803</v>
      </c>
      <c r="N14" s="87">
        <v>-50.130784841798899</v>
      </c>
      <c r="O14" s="28" t="s">
        <v>250</v>
      </c>
    </row>
    <row r="15" spans="1:18">
      <c r="A15" s="29">
        <v>14</v>
      </c>
      <c r="B15" s="28" t="s">
        <v>4</v>
      </c>
      <c r="C15" s="28" t="s">
        <v>245</v>
      </c>
      <c r="D15" s="28">
        <v>159</v>
      </c>
      <c r="E15" s="28">
        <v>193</v>
      </c>
      <c r="F15" s="28">
        <v>194</v>
      </c>
      <c r="G15" s="28">
        <v>199</v>
      </c>
      <c r="H15" s="28">
        <v>244</v>
      </c>
      <c r="I15" s="29" t="s">
        <v>10</v>
      </c>
      <c r="J15" s="77" t="s">
        <v>9</v>
      </c>
      <c r="K15" s="22">
        <v>3</v>
      </c>
      <c r="L15" s="22" t="s">
        <v>403</v>
      </c>
      <c r="M15" s="87">
        <v>68.685397703839499</v>
      </c>
      <c r="N15" s="87">
        <v>-50.1050335736698</v>
      </c>
      <c r="O15" s="28" t="s">
        <v>253</v>
      </c>
    </row>
    <row r="16" spans="1:18">
      <c r="A16" s="29">
        <v>15</v>
      </c>
      <c r="B16" s="28" t="s">
        <v>4</v>
      </c>
      <c r="C16" s="28" t="s">
        <v>243</v>
      </c>
      <c r="D16" s="28">
        <v>176</v>
      </c>
      <c r="E16" s="28">
        <v>183</v>
      </c>
      <c r="F16" s="28">
        <v>189</v>
      </c>
      <c r="G16" s="28">
        <v>208</v>
      </c>
      <c r="H16" s="28">
        <v>244</v>
      </c>
      <c r="I16" s="29" t="s">
        <v>10</v>
      </c>
      <c r="J16" s="77" t="s">
        <v>13</v>
      </c>
      <c r="K16" s="22">
        <v>2</v>
      </c>
      <c r="L16" s="22" t="s">
        <v>403</v>
      </c>
      <c r="M16" s="87">
        <v>68.400999008767101</v>
      </c>
      <c r="N16" s="87">
        <v>-50.111901154838797</v>
      </c>
      <c r="O16" s="28" t="s">
        <v>247</v>
      </c>
    </row>
    <row r="17" spans="1:15">
      <c r="A17" s="29">
        <v>16</v>
      </c>
      <c r="B17" s="28" t="s">
        <v>4</v>
      </c>
      <c r="C17" s="28" t="s">
        <v>254</v>
      </c>
      <c r="D17" s="28">
        <v>166</v>
      </c>
      <c r="E17" s="28">
        <v>176</v>
      </c>
      <c r="F17" s="28">
        <v>179</v>
      </c>
      <c r="G17" s="28">
        <v>208</v>
      </c>
      <c r="H17" s="28">
        <v>263</v>
      </c>
      <c r="I17" s="29" t="s">
        <v>10</v>
      </c>
      <c r="J17" s="77" t="s">
        <v>9</v>
      </c>
      <c r="K17" s="22">
        <v>3</v>
      </c>
      <c r="L17" s="22" t="s">
        <v>403</v>
      </c>
      <c r="M17" s="87">
        <v>68.6385408524322</v>
      </c>
      <c r="N17" s="87">
        <v>-50.0781972679397</v>
      </c>
      <c r="O17" s="28" t="s">
        <v>242</v>
      </c>
    </row>
    <row r="18" spans="1:15">
      <c r="A18" s="29">
        <v>17</v>
      </c>
      <c r="B18" s="28" t="s">
        <v>4</v>
      </c>
      <c r="C18" s="28" t="s">
        <v>245</v>
      </c>
      <c r="D18" s="28">
        <v>166</v>
      </c>
      <c r="E18" s="28">
        <v>183</v>
      </c>
      <c r="F18" s="28">
        <v>189</v>
      </c>
      <c r="G18" s="28">
        <v>194</v>
      </c>
      <c r="H18" s="28">
        <v>244</v>
      </c>
      <c r="I18" s="29" t="s">
        <v>10</v>
      </c>
      <c r="J18" s="77" t="s">
        <v>9</v>
      </c>
      <c r="K18" s="22">
        <v>3</v>
      </c>
      <c r="L18" s="22" t="s">
        <v>403</v>
      </c>
      <c r="M18" s="87">
        <v>68.364722790917895</v>
      </c>
      <c r="N18" s="87">
        <v>-50.093060333736801</v>
      </c>
      <c r="O18" s="28" t="s">
        <v>240</v>
      </c>
    </row>
    <row r="19" spans="1:15">
      <c r="A19" s="29">
        <v>18</v>
      </c>
      <c r="B19" s="28" t="s">
        <v>4</v>
      </c>
      <c r="C19" s="28" t="s">
        <v>243</v>
      </c>
      <c r="D19" s="28">
        <v>159</v>
      </c>
      <c r="E19" s="28">
        <v>179</v>
      </c>
      <c r="F19" s="28">
        <v>183</v>
      </c>
      <c r="G19" s="28">
        <v>183</v>
      </c>
      <c r="H19" s="28">
        <v>244</v>
      </c>
      <c r="I19" s="29" t="s">
        <v>10</v>
      </c>
      <c r="J19" s="77" t="s">
        <v>13</v>
      </c>
      <c r="K19" s="22">
        <v>2</v>
      </c>
      <c r="L19" s="22" t="s">
        <v>403</v>
      </c>
      <c r="M19" s="87">
        <v>68.273070182444798</v>
      </c>
      <c r="N19" s="87">
        <v>-50.091089142430299</v>
      </c>
      <c r="O19" s="28" t="s">
        <v>255</v>
      </c>
    </row>
    <row r="20" spans="1:15">
      <c r="A20" s="29">
        <v>19</v>
      </c>
      <c r="B20" s="28" t="s">
        <v>4</v>
      </c>
      <c r="C20" s="28" t="s">
        <v>256</v>
      </c>
      <c r="D20" s="28">
        <v>175</v>
      </c>
      <c r="E20" s="28">
        <v>176</v>
      </c>
      <c r="F20" s="28">
        <v>179</v>
      </c>
      <c r="G20" s="28">
        <v>183</v>
      </c>
      <c r="H20" s="28">
        <v>263</v>
      </c>
      <c r="I20" s="29" t="s">
        <v>10</v>
      </c>
      <c r="J20" s="77" t="s">
        <v>9</v>
      </c>
      <c r="K20" s="22">
        <v>3</v>
      </c>
      <c r="L20" s="22" t="s">
        <v>403</v>
      </c>
      <c r="M20" s="87">
        <v>68.325930394257597</v>
      </c>
      <c r="N20" s="87">
        <v>-50.081286721828199</v>
      </c>
      <c r="O20" s="28" t="s">
        <v>240</v>
      </c>
    </row>
    <row r="21" spans="1:15">
      <c r="A21" s="29">
        <v>20</v>
      </c>
      <c r="B21" s="28" t="s">
        <v>4</v>
      </c>
      <c r="C21" s="28" t="s">
        <v>239</v>
      </c>
      <c r="D21" s="28">
        <v>176</v>
      </c>
      <c r="E21" s="28">
        <v>183</v>
      </c>
      <c r="F21" s="28">
        <v>189</v>
      </c>
      <c r="G21" s="28">
        <v>189</v>
      </c>
      <c r="H21" s="28">
        <v>263</v>
      </c>
      <c r="I21" s="29" t="s">
        <v>10</v>
      </c>
      <c r="J21" s="77" t="s">
        <v>9</v>
      </c>
      <c r="K21" s="22">
        <v>3</v>
      </c>
      <c r="L21" s="22" t="s">
        <v>403</v>
      </c>
      <c r="M21" s="87">
        <v>68.391504375196007</v>
      </c>
      <c r="N21" s="87">
        <v>-50.062706646967001</v>
      </c>
      <c r="O21" s="28" t="s">
        <v>247</v>
      </c>
    </row>
    <row r="22" spans="1:15">
      <c r="A22" s="29">
        <v>21</v>
      </c>
      <c r="B22" s="28" t="s">
        <v>4</v>
      </c>
      <c r="C22" s="28" t="s">
        <v>243</v>
      </c>
      <c r="D22" s="28">
        <v>176</v>
      </c>
      <c r="E22" s="28">
        <v>189</v>
      </c>
      <c r="F22" s="28">
        <v>193</v>
      </c>
      <c r="G22" s="28">
        <v>193</v>
      </c>
      <c r="H22" s="28">
        <v>244</v>
      </c>
      <c r="I22" s="29" t="s">
        <v>10</v>
      </c>
      <c r="J22" s="77" t="s">
        <v>13</v>
      </c>
      <c r="K22" s="22">
        <v>2</v>
      </c>
      <c r="L22" s="22" t="s">
        <v>403</v>
      </c>
      <c r="M22" s="87">
        <v>68.508381922280094</v>
      </c>
      <c r="N22" s="87">
        <v>-50.050000396943297</v>
      </c>
      <c r="O22" s="28" t="s">
        <v>247</v>
      </c>
    </row>
    <row r="23" spans="1:15">
      <c r="A23" s="29">
        <v>22</v>
      </c>
      <c r="B23" s="28" t="s">
        <v>4</v>
      </c>
      <c r="C23" s="28" t="s">
        <v>245</v>
      </c>
      <c r="D23" s="28">
        <v>175</v>
      </c>
      <c r="E23" s="28">
        <v>189</v>
      </c>
      <c r="F23" s="28">
        <v>193</v>
      </c>
      <c r="G23" s="28">
        <v>199</v>
      </c>
      <c r="H23" s="28">
        <v>263</v>
      </c>
      <c r="I23" s="29" t="s">
        <v>10</v>
      </c>
      <c r="J23" s="77" t="s">
        <v>9</v>
      </c>
      <c r="K23" s="22">
        <v>3</v>
      </c>
      <c r="L23" s="22" t="s">
        <v>403</v>
      </c>
      <c r="M23" s="87">
        <v>68.262310435800202</v>
      </c>
      <c r="N23" s="87">
        <v>-50.0579711533126</v>
      </c>
      <c r="O23" s="28" t="s">
        <v>262</v>
      </c>
    </row>
    <row r="24" spans="1:15">
      <c r="A24" s="29">
        <v>23</v>
      </c>
      <c r="B24" s="28" t="s">
        <v>4</v>
      </c>
      <c r="C24" s="28" t="s">
        <v>254</v>
      </c>
      <c r="D24" s="28">
        <v>166</v>
      </c>
      <c r="E24" s="28">
        <v>179</v>
      </c>
      <c r="F24" s="28">
        <v>183</v>
      </c>
      <c r="G24" s="28">
        <v>208</v>
      </c>
      <c r="H24" s="28">
        <v>263</v>
      </c>
      <c r="I24" s="29" t="s">
        <v>10</v>
      </c>
      <c r="J24" s="77" t="s">
        <v>9</v>
      </c>
      <c r="K24" s="22">
        <v>3</v>
      </c>
      <c r="L24" s="22" t="s">
        <v>403</v>
      </c>
      <c r="M24" s="87">
        <v>68.650616125520401</v>
      </c>
      <c r="N24" s="87">
        <v>-50.033466649509698</v>
      </c>
      <c r="O24" s="28" t="s">
        <v>247</v>
      </c>
    </row>
    <row r="25" spans="1:15">
      <c r="A25" s="29">
        <v>24</v>
      </c>
      <c r="B25" s="28" t="s">
        <v>4</v>
      </c>
      <c r="C25" s="28" t="s">
        <v>245</v>
      </c>
      <c r="D25" s="28">
        <v>176</v>
      </c>
      <c r="E25" s="28">
        <v>179</v>
      </c>
      <c r="F25" s="28">
        <v>183</v>
      </c>
      <c r="G25" s="28">
        <v>189</v>
      </c>
      <c r="H25" s="28">
        <v>263</v>
      </c>
      <c r="I25" s="29" t="s">
        <v>10</v>
      </c>
      <c r="J25" s="77" t="s">
        <v>9</v>
      </c>
      <c r="K25" s="22">
        <v>3</v>
      </c>
      <c r="L25" s="22" t="s">
        <v>403</v>
      </c>
      <c r="M25" s="87">
        <v>68.539736079749105</v>
      </c>
      <c r="N25" s="87">
        <v>-50.0108368244125</v>
      </c>
      <c r="O25" s="28" t="s">
        <v>247</v>
      </c>
    </row>
    <row r="26" spans="1:15">
      <c r="A26" s="29">
        <v>25</v>
      </c>
      <c r="B26" s="28" t="s">
        <v>263</v>
      </c>
      <c r="C26" s="28" t="s">
        <v>263</v>
      </c>
      <c r="D26" s="28">
        <v>164</v>
      </c>
      <c r="E26" s="28">
        <v>179</v>
      </c>
      <c r="F26" s="28">
        <v>183</v>
      </c>
      <c r="G26" s="28">
        <v>183</v>
      </c>
      <c r="H26" s="28">
        <v>263</v>
      </c>
      <c r="I26" s="29" t="s">
        <v>10</v>
      </c>
      <c r="J26" s="77" t="s">
        <v>264</v>
      </c>
      <c r="K26" s="22">
        <v>4</v>
      </c>
      <c r="L26" s="22" t="s">
        <v>403</v>
      </c>
      <c r="M26" s="87">
        <v>68.780985209462699</v>
      </c>
      <c r="N26" s="87">
        <v>-49.9964022307609</v>
      </c>
      <c r="O26" s="28" t="s">
        <v>263</v>
      </c>
    </row>
    <row r="27" spans="1:15">
      <c r="A27" s="29">
        <v>26</v>
      </c>
      <c r="B27" s="28" t="s">
        <v>4</v>
      </c>
      <c r="C27" s="28" t="s">
        <v>265</v>
      </c>
      <c r="D27" s="28">
        <v>159</v>
      </c>
      <c r="E27" s="28">
        <v>194</v>
      </c>
      <c r="F27" s="28">
        <v>199</v>
      </c>
      <c r="G27" s="28">
        <v>199</v>
      </c>
      <c r="H27" s="28">
        <v>244</v>
      </c>
      <c r="I27" s="29" t="s">
        <v>10</v>
      </c>
      <c r="J27" s="77" t="s">
        <v>9</v>
      </c>
      <c r="K27" s="22">
        <v>3</v>
      </c>
      <c r="L27" s="22" t="s">
        <v>403</v>
      </c>
      <c r="M27" s="87">
        <v>68.701537307294998</v>
      </c>
      <c r="N27" s="87">
        <v>-49.986127732512301</v>
      </c>
      <c r="O27" s="28" t="s">
        <v>247</v>
      </c>
    </row>
    <row r="28" spans="1:15">
      <c r="A28" s="29">
        <v>27</v>
      </c>
      <c r="B28" s="28" t="s">
        <v>4</v>
      </c>
      <c r="C28" s="28" t="s">
        <v>245</v>
      </c>
      <c r="D28" s="28">
        <v>164</v>
      </c>
      <c r="E28" s="28">
        <v>179</v>
      </c>
      <c r="F28" s="28">
        <v>183</v>
      </c>
      <c r="G28" s="28">
        <v>189</v>
      </c>
      <c r="H28" s="28">
        <v>253</v>
      </c>
      <c r="I28" s="29" t="s">
        <v>10</v>
      </c>
      <c r="J28" s="77" t="s">
        <v>9</v>
      </c>
      <c r="K28" s="22">
        <v>3</v>
      </c>
      <c r="L28" s="22" t="s">
        <v>403</v>
      </c>
      <c r="M28" s="87">
        <v>68.667139837711403</v>
      </c>
      <c r="N28" s="87">
        <v>-49.978471205499702</v>
      </c>
      <c r="O28" s="28" t="s">
        <v>266</v>
      </c>
    </row>
    <row r="29" spans="1:15">
      <c r="A29" s="29">
        <v>28</v>
      </c>
      <c r="B29" s="28" t="s">
        <v>4</v>
      </c>
      <c r="C29" s="28" t="s">
        <v>267</v>
      </c>
      <c r="D29" s="28">
        <v>164</v>
      </c>
      <c r="E29" s="28">
        <v>179</v>
      </c>
      <c r="F29" s="28">
        <v>183</v>
      </c>
      <c r="G29" s="28" t="s">
        <v>8</v>
      </c>
      <c r="H29" s="28" t="s">
        <v>8</v>
      </c>
      <c r="I29" s="29" t="s">
        <v>10</v>
      </c>
      <c r="J29" s="77" t="s">
        <v>21</v>
      </c>
      <c r="K29" s="22">
        <v>1</v>
      </c>
      <c r="L29" s="22" t="s">
        <v>403</v>
      </c>
      <c r="M29" s="87">
        <v>68.3397810534684</v>
      </c>
      <c r="N29" s="87">
        <v>-49.985670236133998</v>
      </c>
      <c r="O29" s="28" t="s">
        <v>250</v>
      </c>
    </row>
    <row r="30" spans="1:15">
      <c r="A30" s="29">
        <v>29</v>
      </c>
      <c r="B30" s="28" t="s">
        <v>4</v>
      </c>
      <c r="C30" s="28" t="s">
        <v>245</v>
      </c>
      <c r="D30" s="28">
        <v>176</v>
      </c>
      <c r="E30" s="28">
        <v>236</v>
      </c>
      <c r="F30" s="28">
        <v>239</v>
      </c>
      <c r="G30" s="28">
        <v>253</v>
      </c>
      <c r="H30" s="28">
        <v>263</v>
      </c>
      <c r="I30" s="29" t="s">
        <v>10</v>
      </c>
      <c r="J30" s="77" t="s">
        <v>9</v>
      </c>
      <c r="K30" s="22">
        <v>3</v>
      </c>
      <c r="L30" s="22" t="s">
        <v>403</v>
      </c>
      <c r="M30" s="87">
        <v>68.483678969748794</v>
      </c>
      <c r="N30" s="87">
        <v>-49.961335813589898</v>
      </c>
      <c r="O30" s="28" t="s">
        <v>268</v>
      </c>
    </row>
    <row r="31" spans="1:15">
      <c r="A31" s="29">
        <v>30</v>
      </c>
      <c r="B31" s="28" t="s">
        <v>4</v>
      </c>
      <c r="C31" s="28" t="s">
        <v>245</v>
      </c>
      <c r="D31" s="28">
        <v>159</v>
      </c>
      <c r="E31" s="28">
        <v>179</v>
      </c>
      <c r="F31" s="28">
        <v>183</v>
      </c>
      <c r="G31" s="28">
        <v>199</v>
      </c>
      <c r="H31" s="28">
        <v>253</v>
      </c>
      <c r="I31" s="29" t="s">
        <v>10</v>
      </c>
      <c r="J31" s="77" t="s">
        <v>9</v>
      </c>
      <c r="K31" s="22">
        <v>3</v>
      </c>
      <c r="L31" s="22" t="s">
        <v>403</v>
      </c>
      <c r="M31" s="87">
        <v>68.771647466219804</v>
      </c>
      <c r="N31" s="87">
        <v>-49.953756629378603</v>
      </c>
      <c r="O31" s="28" t="s">
        <v>247</v>
      </c>
    </row>
    <row r="32" spans="1:15">
      <c r="A32" s="29">
        <v>31</v>
      </c>
      <c r="B32" s="28" t="s">
        <v>4</v>
      </c>
      <c r="C32" s="28" t="s">
        <v>265</v>
      </c>
      <c r="D32" s="28">
        <v>164</v>
      </c>
      <c r="E32" s="28">
        <v>193</v>
      </c>
      <c r="F32" s="28">
        <v>194</v>
      </c>
      <c r="G32" s="28">
        <v>205</v>
      </c>
      <c r="H32" s="28">
        <v>253</v>
      </c>
      <c r="I32" s="29" t="s">
        <v>269</v>
      </c>
      <c r="J32" s="77" t="s">
        <v>9</v>
      </c>
      <c r="K32" s="22">
        <v>3</v>
      </c>
      <c r="L32" s="22" t="s">
        <v>403</v>
      </c>
      <c r="M32" s="87">
        <v>68.284797465346898</v>
      </c>
      <c r="N32" s="87">
        <v>-49.975409786947097</v>
      </c>
      <c r="O32" s="28" t="s">
        <v>246</v>
      </c>
    </row>
    <row r="33" spans="1:15">
      <c r="A33" s="29">
        <v>32</v>
      </c>
      <c r="B33" s="28" t="s">
        <v>4</v>
      </c>
      <c r="C33" s="28" t="s">
        <v>245</v>
      </c>
      <c r="D33" s="28">
        <v>164</v>
      </c>
      <c r="E33" s="28">
        <v>183</v>
      </c>
      <c r="F33" s="28">
        <v>189</v>
      </c>
      <c r="G33" s="28">
        <v>189</v>
      </c>
      <c r="H33" s="28">
        <v>263</v>
      </c>
      <c r="I33" s="29" t="s">
        <v>10</v>
      </c>
      <c r="J33" s="77" t="s">
        <v>9</v>
      </c>
      <c r="K33" s="22">
        <v>3</v>
      </c>
      <c r="L33" s="22" t="s">
        <v>403</v>
      </c>
      <c r="M33" s="87">
        <v>68.712709635390496</v>
      </c>
      <c r="N33" s="87">
        <v>-49.923399212204302</v>
      </c>
      <c r="O33" s="28" t="s">
        <v>266</v>
      </c>
    </row>
    <row r="34" spans="1:15">
      <c r="A34" s="29">
        <v>33</v>
      </c>
      <c r="B34" s="28" t="s">
        <v>4</v>
      </c>
      <c r="C34" s="28" t="s">
        <v>245</v>
      </c>
      <c r="D34" s="28">
        <v>175</v>
      </c>
      <c r="E34" s="28">
        <v>189</v>
      </c>
      <c r="F34" s="28">
        <v>193</v>
      </c>
      <c r="G34" s="28">
        <v>213</v>
      </c>
      <c r="H34" s="28">
        <v>244</v>
      </c>
      <c r="I34" s="29" t="s">
        <v>10</v>
      </c>
      <c r="J34" s="77" t="s">
        <v>13</v>
      </c>
      <c r="K34" s="22">
        <v>2</v>
      </c>
      <c r="L34" s="22" t="s">
        <v>403</v>
      </c>
      <c r="M34" s="87">
        <v>68.347156864071493</v>
      </c>
      <c r="N34" s="87">
        <v>-49.934488635721003</v>
      </c>
      <c r="O34" s="28" t="s">
        <v>270</v>
      </c>
    </row>
    <row r="35" spans="1:15">
      <c r="A35" s="29">
        <v>34</v>
      </c>
      <c r="B35" s="28" t="s">
        <v>4</v>
      </c>
      <c r="C35" s="28" t="s">
        <v>245</v>
      </c>
      <c r="D35" s="28">
        <v>175</v>
      </c>
      <c r="E35" s="28">
        <v>183</v>
      </c>
      <c r="F35" s="28">
        <v>193</v>
      </c>
      <c r="G35" s="28">
        <v>194</v>
      </c>
      <c r="H35" s="28">
        <v>263</v>
      </c>
      <c r="I35" s="29" t="s">
        <v>10</v>
      </c>
      <c r="J35" s="77" t="s">
        <v>9</v>
      </c>
      <c r="K35" s="22">
        <v>3</v>
      </c>
      <c r="L35" s="22" t="s">
        <v>403</v>
      </c>
      <c r="M35" s="87">
        <v>68.280287707892697</v>
      </c>
      <c r="N35" s="87">
        <v>-49.925301722098098</v>
      </c>
      <c r="O35" s="28" t="s">
        <v>271</v>
      </c>
    </row>
    <row r="36" spans="1:15">
      <c r="A36" s="29">
        <v>35</v>
      </c>
      <c r="B36" s="28" t="s">
        <v>4</v>
      </c>
      <c r="C36" s="28" t="s">
        <v>272</v>
      </c>
      <c r="D36" s="28">
        <v>175</v>
      </c>
      <c r="E36" s="28">
        <v>183</v>
      </c>
      <c r="F36" s="28">
        <v>189</v>
      </c>
      <c r="G36" s="28">
        <v>189</v>
      </c>
      <c r="H36" s="28">
        <v>244</v>
      </c>
      <c r="I36" s="29" t="s">
        <v>10</v>
      </c>
      <c r="J36" s="77" t="s">
        <v>13</v>
      </c>
      <c r="K36" s="22">
        <v>2</v>
      </c>
      <c r="L36" s="22" t="s">
        <v>404</v>
      </c>
      <c r="M36" s="87">
        <v>68.395850828696496</v>
      </c>
      <c r="N36" s="87">
        <v>-49.918845109961502</v>
      </c>
      <c r="O36" s="28" t="s">
        <v>273</v>
      </c>
    </row>
    <row r="37" spans="1:15">
      <c r="A37" s="29">
        <v>36</v>
      </c>
      <c r="B37" s="28" t="s">
        <v>4</v>
      </c>
      <c r="C37" s="28" t="s">
        <v>274</v>
      </c>
      <c r="D37" s="28">
        <v>175</v>
      </c>
      <c r="E37" s="28">
        <v>179</v>
      </c>
      <c r="F37" s="28">
        <v>183</v>
      </c>
      <c r="G37" s="28">
        <v>194</v>
      </c>
      <c r="H37" s="28">
        <v>253</v>
      </c>
      <c r="I37" s="29" t="s">
        <v>10</v>
      </c>
      <c r="J37" s="77" t="s">
        <v>9</v>
      </c>
      <c r="K37" s="22">
        <v>3</v>
      </c>
      <c r="L37" s="22" t="s">
        <v>403</v>
      </c>
      <c r="M37" s="87">
        <v>68.330744780139796</v>
      </c>
      <c r="N37" s="87">
        <v>-49.922922073230502</v>
      </c>
      <c r="O37" s="28" t="s">
        <v>255</v>
      </c>
    </row>
    <row r="38" spans="1:15">
      <c r="A38" s="29">
        <v>37</v>
      </c>
      <c r="B38" s="28" t="s">
        <v>4</v>
      </c>
      <c r="C38" s="28" t="s">
        <v>254</v>
      </c>
      <c r="D38" s="28">
        <v>176</v>
      </c>
      <c r="E38" s="28">
        <v>189</v>
      </c>
      <c r="F38" s="28">
        <v>193</v>
      </c>
      <c r="G38" s="28">
        <v>193</v>
      </c>
      <c r="H38" s="28">
        <v>263</v>
      </c>
      <c r="I38" s="29" t="s">
        <v>10</v>
      </c>
      <c r="J38" s="77" t="s">
        <v>9</v>
      </c>
      <c r="K38" s="22">
        <v>3</v>
      </c>
      <c r="L38" s="22" t="s">
        <v>403</v>
      </c>
      <c r="M38" s="87">
        <v>68.590097001577007</v>
      </c>
      <c r="N38" s="87">
        <v>-49.8992300141878</v>
      </c>
      <c r="O38" s="28" t="s">
        <v>242</v>
      </c>
    </row>
    <row r="39" spans="1:15">
      <c r="A39" s="29">
        <v>38</v>
      </c>
      <c r="B39" s="28" t="s">
        <v>4</v>
      </c>
      <c r="C39" s="28" t="s">
        <v>275</v>
      </c>
      <c r="D39" s="28">
        <v>176</v>
      </c>
      <c r="E39" s="28">
        <v>183</v>
      </c>
      <c r="F39" s="28">
        <v>189</v>
      </c>
      <c r="G39" s="28" t="s">
        <v>8</v>
      </c>
      <c r="H39" s="28" t="s">
        <v>8</v>
      </c>
      <c r="I39" s="29" t="s">
        <v>10</v>
      </c>
      <c r="J39" s="77" t="s">
        <v>21</v>
      </c>
      <c r="K39" s="22">
        <v>1</v>
      </c>
      <c r="L39" s="22" t="s">
        <v>403</v>
      </c>
      <c r="M39" s="87">
        <v>68.507952082659301</v>
      </c>
      <c r="N39" s="87">
        <v>-49.890705649469297</v>
      </c>
      <c r="O39" s="28" t="s">
        <v>276</v>
      </c>
    </row>
    <row r="40" spans="1:15">
      <c r="A40" s="29">
        <v>39</v>
      </c>
      <c r="B40" s="28" t="s">
        <v>4</v>
      </c>
      <c r="C40" s="28" t="s">
        <v>265</v>
      </c>
      <c r="D40" s="28">
        <v>166</v>
      </c>
      <c r="E40" s="28">
        <v>183</v>
      </c>
      <c r="F40" s="28">
        <v>193</v>
      </c>
      <c r="G40" s="28">
        <v>205</v>
      </c>
      <c r="H40" s="28">
        <v>253</v>
      </c>
      <c r="I40" s="29" t="s">
        <v>10</v>
      </c>
      <c r="J40" s="77" t="s">
        <v>9</v>
      </c>
      <c r="K40" s="22">
        <v>3</v>
      </c>
      <c r="L40" s="22" t="s">
        <v>403</v>
      </c>
      <c r="M40" s="87">
        <v>68.267643603273498</v>
      </c>
      <c r="N40" s="87">
        <v>-49.9045432332126</v>
      </c>
      <c r="O40" s="28" t="s">
        <v>277</v>
      </c>
    </row>
    <row r="41" spans="1:15">
      <c r="A41" s="29">
        <v>40</v>
      </c>
      <c r="B41" s="28" t="s">
        <v>4</v>
      </c>
      <c r="C41" s="28" t="s">
        <v>245</v>
      </c>
      <c r="D41" s="28">
        <v>159</v>
      </c>
      <c r="E41" s="28">
        <v>183</v>
      </c>
      <c r="F41" s="28">
        <v>189</v>
      </c>
      <c r="G41" s="28">
        <v>193</v>
      </c>
      <c r="H41" s="28">
        <v>253</v>
      </c>
      <c r="I41" s="29" t="s">
        <v>10</v>
      </c>
      <c r="J41" s="77" t="s">
        <v>9</v>
      </c>
      <c r="K41" s="22">
        <v>3</v>
      </c>
      <c r="L41" s="22" t="s">
        <v>403</v>
      </c>
      <c r="M41" s="87">
        <v>68.737302469965698</v>
      </c>
      <c r="N41" s="87">
        <v>-49.875092619108202</v>
      </c>
      <c r="O41" s="28" t="s">
        <v>246</v>
      </c>
    </row>
    <row r="42" spans="1:15">
      <c r="A42" s="29">
        <v>41</v>
      </c>
      <c r="B42" s="28" t="s">
        <v>4</v>
      </c>
      <c r="C42" s="28" t="s">
        <v>244</v>
      </c>
      <c r="D42" s="28">
        <v>175</v>
      </c>
      <c r="E42" s="28">
        <v>179</v>
      </c>
      <c r="F42" s="28">
        <v>183</v>
      </c>
      <c r="G42" s="28">
        <v>193</v>
      </c>
      <c r="H42" s="28">
        <v>253</v>
      </c>
      <c r="I42" s="29" t="s">
        <v>10</v>
      </c>
      <c r="J42" s="77" t="s">
        <v>9</v>
      </c>
      <c r="K42" s="22">
        <v>3</v>
      </c>
      <c r="L42" s="22" t="s">
        <v>403</v>
      </c>
      <c r="M42" s="87">
        <v>68.500127451645994</v>
      </c>
      <c r="N42" s="87">
        <v>-49.887610467957799</v>
      </c>
      <c r="O42" s="28" t="s">
        <v>266</v>
      </c>
    </row>
    <row r="43" spans="1:15">
      <c r="A43" s="29">
        <v>42</v>
      </c>
      <c r="B43" s="28" t="s">
        <v>4</v>
      </c>
      <c r="C43" s="28" t="s">
        <v>239</v>
      </c>
      <c r="D43" s="28">
        <v>164</v>
      </c>
      <c r="E43" s="28">
        <v>189</v>
      </c>
      <c r="F43" s="28">
        <v>193</v>
      </c>
      <c r="G43" s="28">
        <v>193</v>
      </c>
      <c r="H43" s="28">
        <v>263</v>
      </c>
      <c r="I43" s="29" t="s">
        <v>10</v>
      </c>
      <c r="J43" s="77" t="s">
        <v>9</v>
      </c>
      <c r="K43" s="22">
        <v>3</v>
      </c>
      <c r="L43" s="22" t="s">
        <v>403</v>
      </c>
      <c r="M43" s="87">
        <v>68.755852316802105</v>
      </c>
      <c r="N43" s="87">
        <v>-49.856961894899797</v>
      </c>
      <c r="O43" s="28" t="s">
        <v>246</v>
      </c>
    </row>
    <row r="44" spans="1:15">
      <c r="A44" s="29">
        <v>43</v>
      </c>
      <c r="B44" s="28" t="s">
        <v>4</v>
      </c>
      <c r="C44" s="28" t="s">
        <v>265</v>
      </c>
      <c r="D44" s="28">
        <v>164</v>
      </c>
      <c r="E44" s="28">
        <v>179</v>
      </c>
      <c r="F44" s="28">
        <v>183</v>
      </c>
      <c r="G44" s="28">
        <v>189</v>
      </c>
      <c r="H44" s="28">
        <v>263</v>
      </c>
      <c r="I44" s="29" t="s">
        <v>10</v>
      </c>
      <c r="J44" s="77" t="s">
        <v>9</v>
      </c>
      <c r="K44" s="22">
        <v>3</v>
      </c>
      <c r="L44" s="22" t="s">
        <v>403</v>
      </c>
      <c r="M44" s="87">
        <v>68.710293879889406</v>
      </c>
      <c r="N44" s="87">
        <v>-49.844641944088302</v>
      </c>
      <c r="O44" s="28" t="s">
        <v>247</v>
      </c>
    </row>
    <row r="45" spans="1:15">
      <c r="A45" s="29">
        <v>44</v>
      </c>
      <c r="B45" s="28" t="s">
        <v>4</v>
      </c>
      <c r="C45" s="28" t="s">
        <v>278</v>
      </c>
      <c r="D45" s="28">
        <v>176</v>
      </c>
      <c r="E45" s="28">
        <v>190</v>
      </c>
      <c r="F45" s="28">
        <v>193</v>
      </c>
      <c r="G45" s="28" t="s">
        <v>8</v>
      </c>
      <c r="H45" s="28" t="s">
        <v>8</v>
      </c>
      <c r="I45" s="29" t="s">
        <v>10</v>
      </c>
      <c r="J45" s="77" t="s">
        <v>21</v>
      </c>
      <c r="K45" s="22">
        <v>1</v>
      </c>
      <c r="L45" s="22" t="s">
        <v>403</v>
      </c>
      <c r="M45" s="87">
        <v>68.625169893590297</v>
      </c>
      <c r="N45" s="87">
        <v>-49.801640307295301</v>
      </c>
      <c r="O45" s="28" t="s">
        <v>279</v>
      </c>
    </row>
    <row r="46" spans="1:15">
      <c r="A46" s="29">
        <v>45</v>
      </c>
      <c r="B46" s="28" t="s">
        <v>4</v>
      </c>
      <c r="C46" s="28" t="s">
        <v>265</v>
      </c>
      <c r="D46" s="28">
        <v>164</v>
      </c>
      <c r="E46" s="28">
        <v>176</v>
      </c>
      <c r="F46" s="28">
        <v>179</v>
      </c>
      <c r="G46" s="28">
        <v>183</v>
      </c>
      <c r="H46" s="28">
        <v>263</v>
      </c>
      <c r="I46" s="29" t="s">
        <v>10</v>
      </c>
      <c r="J46" s="77" t="s">
        <v>9</v>
      </c>
      <c r="K46" s="22">
        <v>3</v>
      </c>
      <c r="L46" s="22" t="s">
        <v>403</v>
      </c>
      <c r="M46" s="87">
        <v>68.726887577933795</v>
      </c>
      <c r="N46" s="87">
        <v>-49.8131538432323</v>
      </c>
      <c r="O46" s="28" t="s">
        <v>242</v>
      </c>
    </row>
    <row r="47" spans="1:15">
      <c r="A47" s="29">
        <v>46</v>
      </c>
      <c r="B47" s="28" t="s">
        <v>263</v>
      </c>
      <c r="C47" s="28" t="s">
        <v>263</v>
      </c>
      <c r="D47" s="28">
        <v>159</v>
      </c>
      <c r="E47" s="28">
        <v>176</v>
      </c>
      <c r="F47" s="28">
        <v>179</v>
      </c>
      <c r="G47" s="28">
        <v>183</v>
      </c>
      <c r="H47" s="28">
        <v>253</v>
      </c>
      <c r="I47" s="29" t="s">
        <v>10</v>
      </c>
      <c r="J47" s="77" t="s">
        <v>263</v>
      </c>
      <c r="K47" s="22">
        <v>4</v>
      </c>
      <c r="L47" s="22" t="s">
        <v>403</v>
      </c>
      <c r="M47" s="87">
        <v>68.8577327819754</v>
      </c>
      <c r="N47" s="87">
        <v>-49.8027188359465</v>
      </c>
      <c r="O47" s="28" t="s">
        <v>263</v>
      </c>
    </row>
    <row r="48" spans="1:15">
      <c r="A48" s="29">
        <v>47</v>
      </c>
      <c r="B48" s="28" t="s">
        <v>4</v>
      </c>
      <c r="C48" s="28" t="s">
        <v>280</v>
      </c>
      <c r="D48" s="28">
        <v>175</v>
      </c>
      <c r="E48" s="28">
        <v>183</v>
      </c>
      <c r="F48" s="28">
        <v>189</v>
      </c>
      <c r="G48" s="28" t="s">
        <v>8</v>
      </c>
      <c r="H48" s="28" t="s">
        <v>8</v>
      </c>
      <c r="I48" s="29" t="s">
        <v>10</v>
      </c>
      <c r="J48" s="77" t="s">
        <v>21</v>
      </c>
      <c r="K48" s="22">
        <v>1</v>
      </c>
      <c r="L48" s="22" t="s">
        <v>404</v>
      </c>
      <c r="M48" s="87">
        <v>68.325916712235397</v>
      </c>
      <c r="N48" s="87">
        <v>-49.828837452410802</v>
      </c>
      <c r="O48" s="28" t="s">
        <v>250</v>
      </c>
    </row>
    <row r="49" spans="1:15">
      <c r="A49" s="29">
        <v>48</v>
      </c>
      <c r="B49" s="28" t="s">
        <v>4</v>
      </c>
      <c r="C49" s="28" t="s">
        <v>239</v>
      </c>
      <c r="D49" s="28">
        <v>159</v>
      </c>
      <c r="E49" s="28">
        <v>176</v>
      </c>
      <c r="F49" s="28">
        <v>179</v>
      </c>
      <c r="G49" s="28">
        <v>183</v>
      </c>
      <c r="H49" s="28">
        <v>274</v>
      </c>
      <c r="I49" s="29" t="s">
        <v>10</v>
      </c>
      <c r="J49" s="77" t="s">
        <v>9</v>
      </c>
      <c r="K49" s="22">
        <v>3</v>
      </c>
      <c r="L49" s="22" t="s">
        <v>403</v>
      </c>
      <c r="M49" s="87">
        <v>68.745930158817103</v>
      </c>
      <c r="N49" s="87">
        <v>-49.803697655998</v>
      </c>
      <c r="O49" s="28" t="s">
        <v>242</v>
      </c>
    </row>
    <row r="50" spans="1:15">
      <c r="A50" s="29">
        <v>49</v>
      </c>
      <c r="B50" s="28" t="s">
        <v>4</v>
      </c>
      <c r="C50" s="28" t="s">
        <v>245</v>
      </c>
      <c r="D50" s="28">
        <v>176</v>
      </c>
      <c r="E50" s="28">
        <v>183</v>
      </c>
      <c r="F50" s="28">
        <v>189</v>
      </c>
      <c r="G50" s="28">
        <v>189</v>
      </c>
      <c r="H50" s="28">
        <v>263</v>
      </c>
      <c r="I50" s="29" t="s">
        <v>10</v>
      </c>
      <c r="J50" s="77" t="s">
        <v>9</v>
      </c>
      <c r="K50" s="22">
        <v>3</v>
      </c>
      <c r="L50" s="22" t="s">
        <v>403</v>
      </c>
      <c r="M50" s="87">
        <v>68.683653135563304</v>
      </c>
      <c r="N50" s="87">
        <v>-49.784676689496401</v>
      </c>
      <c r="O50" s="28" t="s">
        <v>246</v>
      </c>
    </row>
    <row r="51" spans="1:15">
      <c r="A51" s="29">
        <v>50</v>
      </c>
      <c r="B51" s="28" t="s">
        <v>4</v>
      </c>
      <c r="C51" s="28" t="s">
        <v>254</v>
      </c>
      <c r="D51" s="28">
        <v>179</v>
      </c>
      <c r="E51" s="28">
        <v>190</v>
      </c>
      <c r="F51" s="28">
        <v>193</v>
      </c>
      <c r="G51" s="28">
        <v>210</v>
      </c>
      <c r="H51" s="28">
        <v>263</v>
      </c>
      <c r="I51" s="29" t="s">
        <v>10</v>
      </c>
      <c r="J51" s="77" t="s">
        <v>9</v>
      </c>
      <c r="K51" s="22">
        <v>3</v>
      </c>
      <c r="L51" s="22" t="s">
        <v>403</v>
      </c>
      <c r="M51" s="87">
        <v>68.401319811883297</v>
      </c>
      <c r="N51" s="87">
        <v>-49.780801955669098</v>
      </c>
      <c r="O51" s="28" t="s">
        <v>281</v>
      </c>
    </row>
    <row r="52" spans="1:15">
      <c r="A52" s="29">
        <v>51</v>
      </c>
      <c r="B52" s="28" t="s">
        <v>4</v>
      </c>
      <c r="C52" s="28" t="s">
        <v>243</v>
      </c>
      <c r="D52" s="28">
        <v>179</v>
      </c>
      <c r="E52" s="28">
        <v>183</v>
      </c>
      <c r="F52" s="28">
        <v>189</v>
      </c>
      <c r="G52" s="28">
        <v>210</v>
      </c>
      <c r="H52" s="28">
        <v>263</v>
      </c>
      <c r="I52" s="29" t="s">
        <v>10</v>
      </c>
      <c r="J52" s="77" t="s">
        <v>9</v>
      </c>
      <c r="K52" s="22">
        <v>3</v>
      </c>
      <c r="L52" s="22" t="s">
        <v>403</v>
      </c>
      <c r="M52" s="87">
        <v>68.441509187710807</v>
      </c>
      <c r="N52" s="87">
        <v>-49.780820858642798</v>
      </c>
      <c r="O52" s="28" t="s">
        <v>282</v>
      </c>
    </row>
    <row r="53" spans="1:15">
      <c r="A53" s="29">
        <v>52</v>
      </c>
      <c r="B53" s="28" t="s">
        <v>4</v>
      </c>
      <c r="C53" s="28" t="s">
        <v>254</v>
      </c>
      <c r="D53" s="28">
        <v>164</v>
      </c>
      <c r="E53" s="28">
        <v>179</v>
      </c>
      <c r="F53" s="28">
        <v>183</v>
      </c>
      <c r="G53" s="28">
        <v>208</v>
      </c>
      <c r="H53" s="28">
        <v>263</v>
      </c>
      <c r="I53" s="29" t="s">
        <v>10</v>
      </c>
      <c r="J53" s="77" t="s">
        <v>9</v>
      </c>
      <c r="K53" s="22">
        <v>3</v>
      </c>
      <c r="L53" s="22" t="s">
        <v>403</v>
      </c>
      <c r="M53" s="87">
        <v>68.756488786790698</v>
      </c>
      <c r="N53" s="87">
        <v>-49.765723154871999</v>
      </c>
      <c r="O53" s="28" t="s">
        <v>281</v>
      </c>
    </row>
    <row r="54" spans="1:15">
      <c r="A54" s="29">
        <v>53</v>
      </c>
      <c r="B54" s="28" t="s">
        <v>4</v>
      </c>
      <c r="C54" s="28" t="s">
        <v>243</v>
      </c>
      <c r="D54" s="28">
        <v>175</v>
      </c>
      <c r="E54" s="28">
        <v>183</v>
      </c>
      <c r="F54" s="28">
        <v>189</v>
      </c>
      <c r="G54" s="28">
        <v>193</v>
      </c>
      <c r="H54" s="28">
        <v>263</v>
      </c>
      <c r="I54" s="29" t="s">
        <v>10</v>
      </c>
      <c r="J54" s="77" t="s">
        <v>13</v>
      </c>
      <c r="K54" s="22">
        <v>2</v>
      </c>
      <c r="L54" s="22" t="s">
        <v>404</v>
      </c>
      <c r="M54" s="87">
        <v>68.285348503504594</v>
      </c>
      <c r="N54" s="87">
        <v>-49.786109965371303</v>
      </c>
      <c r="O54" s="28" t="s">
        <v>246</v>
      </c>
    </row>
    <row r="55" spans="1:15">
      <c r="A55" s="29">
        <v>54</v>
      </c>
      <c r="B55" s="28" t="s">
        <v>4</v>
      </c>
      <c r="C55" s="28" t="s">
        <v>254</v>
      </c>
      <c r="D55" s="28">
        <v>164</v>
      </c>
      <c r="E55" s="28">
        <v>176</v>
      </c>
      <c r="F55" s="28">
        <v>179</v>
      </c>
      <c r="G55" s="28">
        <v>199</v>
      </c>
      <c r="H55" s="28">
        <v>263</v>
      </c>
      <c r="I55" s="29" t="s">
        <v>10</v>
      </c>
      <c r="J55" s="77" t="s">
        <v>9</v>
      </c>
      <c r="K55" s="22">
        <v>3</v>
      </c>
      <c r="L55" s="22" t="s">
        <v>403</v>
      </c>
      <c r="M55" s="87">
        <v>68.7767057930253</v>
      </c>
      <c r="N55" s="87">
        <v>-49.742761328918299</v>
      </c>
      <c r="O55" s="28" t="s">
        <v>266</v>
      </c>
    </row>
    <row r="56" spans="1:15">
      <c r="A56" s="29">
        <v>55</v>
      </c>
      <c r="B56" s="28" t="s">
        <v>4</v>
      </c>
      <c r="C56" s="28" t="s">
        <v>239</v>
      </c>
      <c r="D56" s="28">
        <v>176</v>
      </c>
      <c r="E56" s="28">
        <v>183</v>
      </c>
      <c r="F56" s="28">
        <v>190</v>
      </c>
      <c r="G56" s="28">
        <v>213</v>
      </c>
      <c r="H56" s="28">
        <v>253</v>
      </c>
      <c r="I56" s="29" t="s">
        <v>10</v>
      </c>
      <c r="J56" s="77" t="s">
        <v>9</v>
      </c>
      <c r="K56" s="22">
        <v>3</v>
      </c>
      <c r="L56" s="22" t="s">
        <v>403</v>
      </c>
      <c r="M56" s="87">
        <v>68.376739751761306</v>
      </c>
      <c r="N56" s="87">
        <v>-49.756115928088299</v>
      </c>
      <c r="O56" s="28" t="s">
        <v>247</v>
      </c>
    </row>
    <row r="57" spans="1:15">
      <c r="A57" s="29">
        <v>56</v>
      </c>
      <c r="B57" s="28" t="s">
        <v>4</v>
      </c>
      <c r="C57" s="28" t="s">
        <v>288</v>
      </c>
      <c r="D57" s="28">
        <v>175</v>
      </c>
      <c r="E57" s="28">
        <v>189</v>
      </c>
      <c r="F57" s="28">
        <v>190</v>
      </c>
      <c r="G57" s="28">
        <v>193</v>
      </c>
      <c r="H57" s="28" t="s">
        <v>8</v>
      </c>
      <c r="I57" s="29" t="s">
        <v>10</v>
      </c>
      <c r="J57" s="77" t="s">
        <v>21</v>
      </c>
      <c r="K57" s="22">
        <v>1</v>
      </c>
      <c r="L57" s="22" t="s">
        <v>403</v>
      </c>
      <c r="M57" s="87">
        <v>68.575003195038406</v>
      </c>
      <c r="N57" s="87">
        <v>-49.733791196047498</v>
      </c>
      <c r="O57" s="28" t="s">
        <v>289</v>
      </c>
    </row>
    <row r="58" spans="1:15">
      <c r="A58" s="29">
        <v>57</v>
      </c>
      <c r="B58" s="28" t="s">
        <v>4</v>
      </c>
      <c r="C58" s="28" t="s">
        <v>260</v>
      </c>
      <c r="D58" s="28">
        <v>175</v>
      </c>
      <c r="E58" s="28">
        <v>183</v>
      </c>
      <c r="F58" s="28">
        <v>189</v>
      </c>
      <c r="G58" s="28">
        <v>189</v>
      </c>
      <c r="H58" s="28">
        <v>263</v>
      </c>
      <c r="I58" s="29" t="s">
        <v>10</v>
      </c>
      <c r="J58" s="77" t="s">
        <v>9</v>
      </c>
      <c r="K58" s="22">
        <v>3</v>
      </c>
      <c r="L58" s="22" t="s">
        <v>403</v>
      </c>
      <c r="M58" s="87">
        <v>68.5517205742767</v>
      </c>
      <c r="N58" s="87">
        <v>-49.741477321885398</v>
      </c>
      <c r="O58" s="28" t="s">
        <v>242</v>
      </c>
    </row>
    <row r="59" spans="1:15">
      <c r="A59" s="29">
        <v>58</v>
      </c>
      <c r="B59" s="28" t="s">
        <v>4</v>
      </c>
      <c r="C59" s="28" t="s">
        <v>290</v>
      </c>
      <c r="D59" s="28">
        <v>164</v>
      </c>
      <c r="E59" s="28">
        <v>176</v>
      </c>
      <c r="F59" s="28">
        <v>179</v>
      </c>
      <c r="G59" s="28">
        <v>199</v>
      </c>
      <c r="H59" s="28">
        <v>263</v>
      </c>
      <c r="I59" s="29" t="s">
        <v>10</v>
      </c>
      <c r="J59" s="77" t="s">
        <v>9</v>
      </c>
      <c r="K59" s="22">
        <v>3</v>
      </c>
      <c r="L59" s="22" t="s">
        <v>403</v>
      </c>
      <c r="M59" s="87">
        <v>68.854102087495704</v>
      </c>
      <c r="N59" s="87">
        <v>-49.724638494380102</v>
      </c>
      <c r="O59" s="28" t="s">
        <v>266</v>
      </c>
    </row>
    <row r="60" spans="1:15">
      <c r="A60" s="29">
        <v>59</v>
      </c>
      <c r="B60" s="28" t="s">
        <v>4</v>
      </c>
      <c r="C60" s="28" t="s">
        <v>291</v>
      </c>
      <c r="D60" s="28">
        <v>164</v>
      </c>
      <c r="E60" s="28">
        <v>226</v>
      </c>
      <c r="F60" s="28">
        <v>229</v>
      </c>
      <c r="G60" s="28" t="s">
        <v>8</v>
      </c>
      <c r="H60" s="28" t="s">
        <v>8</v>
      </c>
      <c r="I60" s="29" t="s">
        <v>10</v>
      </c>
      <c r="J60" s="77" t="s">
        <v>21</v>
      </c>
      <c r="K60" s="22">
        <v>1</v>
      </c>
      <c r="L60" s="22" t="s">
        <v>403</v>
      </c>
      <c r="M60" s="87">
        <v>68.7210658650624</v>
      </c>
      <c r="N60" s="87">
        <v>-49.7247099963176</v>
      </c>
      <c r="O60" s="28" t="s">
        <v>292</v>
      </c>
    </row>
    <row r="61" spans="1:15">
      <c r="A61" s="29">
        <v>60</v>
      </c>
      <c r="B61" s="28" t="s">
        <v>4</v>
      </c>
      <c r="C61" s="28" t="s">
        <v>241</v>
      </c>
      <c r="D61" s="28">
        <v>175</v>
      </c>
      <c r="E61" s="28">
        <v>189</v>
      </c>
      <c r="F61" s="28">
        <v>190</v>
      </c>
      <c r="G61" s="28">
        <v>193</v>
      </c>
      <c r="H61" s="28">
        <v>263</v>
      </c>
      <c r="I61" s="29" t="s">
        <v>10</v>
      </c>
      <c r="J61" s="77" t="s">
        <v>13</v>
      </c>
      <c r="K61" s="22">
        <v>2</v>
      </c>
      <c r="L61" s="22" t="s">
        <v>404</v>
      </c>
      <c r="M61" s="87">
        <v>68.653568897357005</v>
      </c>
      <c r="N61" s="87">
        <v>-49.730454080240797</v>
      </c>
      <c r="O61" s="28" t="s">
        <v>266</v>
      </c>
    </row>
    <row r="62" spans="1:15">
      <c r="A62" s="29">
        <v>61</v>
      </c>
      <c r="B62" s="28" t="s">
        <v>4</v>
      </c>
      <c r="C62" s="28" t="s">
        <v>245</v>
      </c>
      <c r="D62" s="28">
        <v>176</v>
      </c>
      <c r="E62" s="28">
        <v>183</v>
      </c>
      <c r="F62" s="28">
        <v>190</v>
      </c>
      <c r="G62" s="28">
        <v>190</v>
      </c>
      <c r="H62" s="28">
        <v>253</v>
      </c>
      <c r="I62" s="29" t="s">
        <v>10</v>
      </c>
      <c r="J62" s="77" t="s">
        <v>9</v>
      </c>
      <c r="K62" s="22">
        <v>3</v>
      </c>
      <c r="L62" s="22" t="s">
        <v>403</v>
      </c>
      <c r="M62" s="87">
        <v>68.313959773150103</v>
      </c>
      <c r="N62" s="87">
        <v>-49.744356255523201</v>
      </c>
      <c r="O62" s="28" t="s">
        <v>247</v>
      </c>
    </row>
    <row r="63" spans="1:15">
      <c r="A63" s="29">
        <v>62</v>
      </c>
      <c r="B63" s="28" t="s">
        <v>4</v>
      </c>
      <c r="C63" s="28" t="s">
        <v>245</v>
      </c>
      <c r="D63" s="28">
        <v>159</v>
      </c>
      <c r="E63" s="28">
        <v>189</v>
      </c>
      <c r="F63" s="28">
        <v>193</v>
      </c>
      <c r="G63" s="28">
        <v>193</v>
      </c>
      <c r="H63" s="28">
        <v>244</v>
      </c>
      <c r="I63" s="29" t="s">
        <v>10</v>
      </c>
      <c r="J63" s="77" t="s">
        <v>9</v>
      </c>
      <c r="K63" s="22">
        <v>3</v>
      </c>
      <c r="L63" s="22" t="s">
        <v>403</v>
      </c>
      <c r="M63" s="87">
        <v>68.748474701384794</v>
      </c>
      <c r="N63" s="87">
        <v>-49.7178148220124</v>
      </c>
      <c r="O63" s="28" t="s">
        <v>293</v>
      </c>
    </row>
    <row r="64" spans="1:15">
      <c r="A64" s="29">
        <v>63</v>
      </c>
      <c r="B64" s="28" t="s">
        <v>4</v>
      </c>
      <c r="C64" s="28" t="s">
        <v>254</v>
      </c>
      <c r="D64" s="28">
        <v>175</v>
      </c>
      <c r="E64" s="28">
        <v>183</v>
      </c>
      <c r="F64" s="28">
        <v>193</v>
      </c>
      <c r="G64" s="28">
        <v>205</v>
      </c>
      <c r="H64" s="28">
        <v>253</v>
      </c>
      <c r="I64" s="29" t="s">
        <v>10</v>
      </c>
      <c r="J64" s="77" t="s">
        <v>9</v>
      </c>
      <c r="K64" s="22">
        <v>3</v>
      </c>
      <c r="L64" s="22" t="s">
        <v>403</v>
      </c>
      <c r="M64" s="87">
        <v>68.272432956602103</v>
      </c>
      <c r="N64" s="87">
        <v>-49.741225109123903</v>
      </c>
      <c r="O64" s="28" t="s">
        <v>246</v>
      </c>
    </row>
    <row r="65" spans="1:15">
      <c r="A65" s="29">
        <v>64</v>
      </c>
      <c r="B65" s="28" t="s">
        <v>4</v>
      </c>
      <c r="C65" s="28" t="s">
        <v>254</v>
      </c>
      <c r="D65" s="28">
        <v>175</v>
      </c>
      <c r="E65" s="28">
        <v>183</v>
      </c>
      <c r="F65" s="28">
        <v>190</v>
      </c>
      <c r="G65" s="28">
        <v>210</v>
      </c>
      <c r="H65" s="28">
        <v>263</v>
      </c>
      <c r="I65" s="29" t="s">
        <v>10</v>
      </c>
      <c r="J65" s="77" t="s">
        <v>9</v>
      </c>
      <c r="K65" s="22">
        <v>3</v>
      </c>
      <c r="L65" s="22" t="s">
        <v>403</v>
      </c>
      <c r="M65" s="87">
        <v>68.329455563594607</v>
      </c>
      <c r="N65" s="87">
        <v>-49.700974284106898</v>
      </c>
      <c r="O65" s="28" t="s">
        <v>294</v>
      </c>
    </row>
    <row r="66" spans="1:15">
      <c r="A66" s="29">
        <v>65</v>
      </c>
      <c r="B66" s="28" t="s">
        <v>4</v>
      </c>
      <c r="C66" s="28" t="s">
        <v>243</v>
      </c>
      <c r="D66" s="28">
        <v>166</v>
      </c>
      <c r="E66" s="28">
        <v>183</v>
      </c>
      <c r="F66" s="28">
        <v>189</v>
      </c>
      <c r="G66" s="28">
        <v>189</v>
      </c>
      <c r="H66" s="28">
        <v>244</v>
      </c>
      <c r="I66" s="29" t="s">
        <v>10</v>
      </c>
      <c r="J66" s="77" t="s">
        <v>13</v>
      </c>
      <c r="K66" s="22">
        <v>2</v>
      </c>
      <c r="L66" s="22" t="s">
        <v>403</v>
      </c>
      <c r="M66" s="87">
        <v>68.816272308614103</v>
      </c>
      <c r="N66" s="87">
        <v>-49.675385917142201</v>
      </c>
      <c r="O66" s="28" t="s">
        <v>242</v>
      </c>
    </row>
    <row r="67" spans="1:15">
      <c r="A67" s="29">
        <v>66</v>
      </c>
      <c r="B67" s="28" t="s">
        <v>4</v>
      </c>
      <c r="C67" s="28" t="s">
        <v>295</v>
      </c>
      <c r="D67" s="28">
        <v>159</v>
      </c>
      <c r="E67" s="28">
        <v>190</v>
      </c>
      <c r="F67" s="28">
        <v>193</v>
      </c>
      <c r="G67" s="28" t="s">
        <v>8</v>
      </c>
      <c r="H67" s="28" t="s">
        <v>8</v>
      </c>
      <c r="I67" s="29" t="s">
        <v>10</v>
      </c>
      <c r="J67" s="77" t="s">
        <v>21</v>
      </c>
      <c r="K67" s="22">
        <v>1</v>
      </c>
      <c r="L67" s="22" t="s">
        <v>403</v>
      </c>
      <c r="M67" s="87">
        <v>68.748533430842599</v>
      </c>
      <c r="N67" s="87">
        <v>-49.678003424469601</v>
      </c>
      <c r="O67" s="28" t="s">
        <v>250</v>
      </c>
    </row>
    <row r="68" spans="1:15">
      <c r="A68" s="29">
        <v>67</v>
      </c>
      <c r="B68" s="28" t="s">
        <v>4</v>
      </c>
      <c r="C68" s="28" t="s">
        <v>245</v>
      </c>
      <c r="D68" s="28">
        <v>176</v>
      </c>
      <c r="E68" s="28">
        <v>183</v>
      </c>
      <c r="F68" s="28">
        <v>190</v>
      </c>
      <c r="G68" s="28">
        <v>205</v>
      </c>
      <c r="H68" s="28">
        <v>253</v>
      </c>
      <c r="I68" s="29" t="s">
        <v>10</v>
      </c>
      <c r="J68" s="77" t="s">
        <v>9</v>
      </c>
      <c r="K68" s="22">
        <v>3</v>
      </c>
      <c r="L68" s="22" t="s">
        <v>403</v>
      </c>
      <c r="M68" s="87">
        <v>68.319722713152601</v>
      </c>
      <c r="N68" s="87">
        <v>-49.692257591493899</v>
      </c>
      <c r="O68" s="28" t="s">
        <v>246</v>
      </c>
    </row>
    <row r="69" spans="1:15">
      <c r="A69" s="29">
        <v>68</v>
      </c>
      <c r="B69" s="28" t="s">
        <v>4</v>
      </c>
      <c r="C69" s="28" t="s">
        <v>296</v>
      </c>
      <c r="D69" s="28">
        <v>166</v>
      </c>
      <c r="E69" s="28">
        <v>199</v>
      </c>
      <c r="F69" s="28">
        <v>201</v>
      </c>
      <c r="G69" s="28">
        <v>208</v>
      </c>
      <c r="H69" s="28">
        <v>244</v>
      </c>
      <c r="I69" s="29" t="s">
        <v>10</v>
      </c>
      <c r="J69" s="77" t="s">
        <v>13</v>
      </c>
      <c r="K69" s="22">
        <v>2</v>
      </c>
      <c r="L69" s="22" t="s">
        <v>404</v>
      </c>
      <c r="M69" s="87">
        <v>68.8333700378641</v>
      </c>
      <c r="N69" s="87">
        <v>-49.660642043952201</v>
      </c>
      <c r="O69" s="28" t="s">
        <v>297</v>
      </c>
    </row>
    <row r="70" spans="1:15">
      <c r="A70" s="29">
        <v>69</v>
      </c>
      <c r="B70" s="28" t="s">
        <v>4</v>
      </c>
      <c r="C70" s="28" t="s">
        <v>243</v>
      </c>
      <c r="D70" s="28">
        <v>183</v>
      </c>
      <c r="E70" s="28">
        <v>183</v>
      </c>
      <c r="F70" s="28">
        <v>189</v>
      </c>
      <c r="G70" s="28">
        <v>190</v>
      </c>
      <c r="H70" s="28">
        <v>253</v>
      </c>
      <c r="I70" s="29" t="s">
        <v>10</v>
      </c>
      <c r="J70" s="77" t="s">
        <v>13</v>
      </c>
      <c r="K70" s="22">
        <v>2</v>
      </c>
      <c r="L70" s="22" t="s">
        <v>404</v>
      </c>
      <c r="M70" s="87">
        <v>68.361972331782894</v>
      </c>
      <c r="N70" s="87">
        <v>-49.6897300547244</v>
      </c>
      <c r="O70" s="28" t="s">
        <v>277</v>
      </c>
    </row>
    <row r="71" spans="1:15">
      <c r="A71" s="29">
        <v>70</v>
      </c>
      <c r="B71" s="28" t="s">
        <v>4</v>
      </c>
      <c r="C71" s="28" t="s">
        <v>245</v>
      </c>
      <c r="D71" s="28">
        <v>175</v>
      </c>
      <c r="E71" s="28">
        <v>189</v>
      </c>
      <c r="F71" s="28">
        <v>199</v>
      </c>
      <c r="G71" s="28">
        <v>244</v>
      </c>
      <c r="H71" s="28">
        <v>253</v>
      </c>
      <c r="I71" s="29" t="s">
        <v>10</v>
      </c>
      <c r="J71" s="77" t="s">
        <v>9</v>
      </c>
      <c r="K71" s="22">
        <v>3</v>
      </c>
      <c r="L71" s="22" t="s">
        <v>403</v>
      </c>
      <c r="M71" s="87">
        <v>68.512700597228104</v>
      </c>
      <c r="N71" s="87">
        <v>-49.657011329339099</v>
      </c>
    </row>
    <row r="72" spans="1:15">
      <c r="A72" s="29">
        <v>71</v>
      </c>
      <c r="B72" s="28" t="s">
        <v>4</v>
      </c>
      <c r="C72" s="28" t="s">
        <v>239</v>
      </c>
      <c r="D72" s="28">
        <v>166</v>
      </c>
      <c r="E72" s="28">
        <v>183</v>
      </c>
      <c r="F72" s="28">
        <v>189</v>
      </c>
      <c r="G72" s="28">
        <v>244</v>
      </c>
      <c r="H72" s="28">
        <v>253</v>
      </c>
      <c r="I72" s="29" t="s">
        <v>10</v>
      </c>
      <c r="J72" s="77" t="s">
        <v>9</v>
      </c>
      <c r="K72" s="22">
        <v>3</v>
      </c>
      <c r="L72" s="22" t="s">
        <v>403</v>
      </c>
      <c r="M72" s="87">
        <v>68.808966528861106</v>
      </c>
      <c r="N72" s="87">
        <v>-49.627941318218397</v>
      </c>
    </row>
    <row r="73" spans="1:15">
      <c r="A73" s="29">
        <v>72</v>
      </c>
      <c r="B73" s="28" t="s">
        <v>4</v>
      </c>
      <c r="C73" s="28" t="s">
        <v>239</v>
      </c>
      <c r="D73" s="28">
        <v>179</v>
      </c>
      <c r="E73" s="28">
        <v>189</v>
      </c>
      <c r="F73" s="28">
        <v>190</v>
      </c>
      <c r="G73" s="28">
        <v>210</v>
      </c>
      <c r="H73" s="28">
        <v>253</v>
      </c>
      <c r="I73" s="29" t="s">
        <v>10</v>
      </c>
      <c r="J73" s="77" t="s">
        <v>9</v>
      </c>
      <c r="K73" s="22">
        <v>3</v>
      </c>
      <c r="L73" s="22" t="s">
        <v>403</v>
      </c>
      <c r="M73" s="87">
        <v>68.7063451248262</v>
      </c>
      <c r="N73" s="87">
        <v>-49.632939908087103</v>
      </c>
    </row>
    <row r="74" spans="1:15">
      <c r="A74" s="29">
        <v>73</v>
      </c>
      <c r="B74" s="28" t="s">
        <v>4</v>
      </c>
      <c r="C74" s="28" t="s">
        <v>239</v>
      </c>
      <c r="D74" s="28">
        <v>176</v>
      </c>
      <c r="E74" s="28">
        <v>183</v>
      </c>
      <c r="F74" s="28">
        <v>190</v>
      </c>
      <c r="G74" s="28">
        <v>193</v>
      </c>
      <c r="H74" s="28">
        <v>263</v>
      </c>
      <c r="I74" s="29" t="s">
        <v>10</v>
      </c>
      <c r="J74" s="77" t="s">
        <v>9</v>
      </c>
      <c r="K74" s="22">
        <v>3</v>
      </c>
      <c r="L74" s="22" t="s">
        <v>403</v>
      </c>
      <c r="M74" s="87">
        <v>68.332999902603703</v>
      </c>
      <c r="N74" s="87">
        <v>-49.637808082634798</v>
      </c>
    </row>
    <row r="75" spans="1:15">
      <c r="A75" s="29">
        <v>74</v>
      </c>
      <c r="B75" s="28" t="s">
        <v>4</v>
      </c>
      <c r="C75" s="28" t="s">
        <v>254</v>
      </c>
      <c r="D75" s="28">
        <v>175</v>
      </c>
      <c r="E75" s="28">
        <v>179</v>
      </c>
      <c r="F75" s="28">
        <v>183</v>
      </c>
      <c r="G75" s="28">
        <v>199</v>
      </c>
      <c r="H75" s="28">
        <v>263</v>
      </c>
      <c r="I75" s="29" t="s">
        <v>10</v>
      </c>
      <c r="J75" s="77" t="s">
        <v>9</v>
      </c>
      <c r="K75" s="22">
        <v>3</v>
      </c>
      <c r="L75" s="22" t="s">
        <v>403</v>
      </c>
      <c r="M75" s="87">
        <v>68.522218880711705</v>
      </c>
      <c r="N75" s="87">
        <v>-49.625395173698003</v>
      </c>
    </row>
    <row r="76" spans="1:15">
      <c r="A76" s="29">
        <v>75</v>
      </c>
      <c r="B76" s="28" t="s">
        <v>4</v>
      </c>
      <c r="C76" s="28" t="s">
        <v>259</v>
      </c>
      <c r="D76" s="28">
        <v>176</v>
      </c>
      <c r="E76" s="28">
        <v>190</v>
      </c>
      <c r="F76" s="28">
        <v>193</v>
      </c>
      <c r="G76" s="28" t="s">
        <v>8</v>
      </c>
      <c r="H76" s="28" t="s">
        <v>8</v>
      </c>
      <c r="I76" s="29" t="s">
        <v>10</v>
      </c>
      <c r="J76" s="77" t="s">
        <v>21</v>
      </c>
      <c r="K76" s="22">
        <v>1</v>
      </c>
      <c r="L76" s="22" t="s">
        <v>403</v>
      </c>
      <c r="M76" s="87">
        <v>68.626374206037994</v>
      </c>
      <c r="N76" s="87">
        <v>-49.5983210811061</v>
      </c>
    </row>
    <row r="77" spans="1:15">
      <c r="A77" s="29">
        <v>76</v>
      </c>
      <c r="B77" s="28" t="s">
        <v>4</v>
      </c>
      <c r="C77" s="28" t="s">
        <v>254</v>
      </c>
      <c r="D77" s="28">
        <v>176</v>
      </c>
      <c r="E77" s="28">
        <v>183</v>
      </c>
      <c r="F77" s="28">
        <v>190</v>
      </c>
      <c r="G77" s="28">
        <v>210</v>
      </c>
      <c r="H77" s="28">
        <v>263</v>
      </c>
      <c r="I77" s="29" t="s">
        <v>10</v>
      </c>
      <c r="J77" s="77" t="s">
        <v>9</v>
      </c>
      <c r="K77" s="22">
        <v>3</v>
      </c>
      <c r="L77" s="22" t="s">
        <v>403</v>
      </c>
      <c r="M77" s="87">
        <v>68.346839692292505</v>
      </c>
      <c r="N77" s="87">
        <v>-49.617723471254699</v>
      </c>
    </row>
    <row r="78" spans="1:15">
      <c r="A78" s="29">
        <v>77</v>
      </c>
      <c r="B78" s="28" t="s">
        <v>4</v>
      </c>
      <c r="C78" s="28" t="s">
        <v>245</v>
      </c>
      <c r="D78" s="28">
        <v>176</v>
      </c>
      <c r="E78" s="28">
        <v>179</v>
      </c>
      <c r="F78" s="28">
        <v>183</v>
      </c>
      <c r="G78" s="28">
        <v>194</v>
      </c>
      <c r="H78" s="28">
        <v>253</v>
      </c>
      <c r="I78" s="29" t="s">
        <v>10</v>
      </c>
      <c r="J78" s="77" t="s">
        <v>9</v>
      </c>
      <c r="K78" s="22">
        <v>3</v>
      </c>
      <c r="L78" s="22" t="s">
        <v>403</v>
      </c>
      <c r="M78" s="87">
        <v>68.855409619590006</v>
      </c>
      <c r="N78" s="87">
        <v>-49.585572290679998</v>
      </c>
    </row>
    <row r="79" spans="1:15">
      <c r="A79" s="29">
        <v>78</v>
      </c>
      <c r="B79" s="28" t="s">
        <v>4</v>
      </c>
      <c r="C79" s="28" t="s">
        <v>241</v>
      </c>
      <c r="D79" s="28">
        <v>176</v>
      </c>
      <c r="E79" s="28">
        <v>193</v>
      </c>
      <c r="F79" s="28">
        <v>194</v>
      </c>
      <c r="G79" s="28">
        <v>210</v>
      </c>
      <c r="H79" s="28">
        <v>253</v>
      </c>
      <c r="I79" s="29" t="s">
        <v>10</v>
      </c>
      <c r="J79" s="77" t="s">
        <v>9</v>
      </c>
      <c r="K79" s="22">
        <v>3</v>
      </c>
      <c r="L79" s="22" t="s">
        <v>403</v>
      </c>
      <c r="M79" s="87">
        <v>68.565677501476898</v>
      </c>
      <c r="N79" s="87">
        <v>-49.588441074816103</v>
      </c>
    </row>
    <row r="80" spans="1:15">
      <c r="A80" s="29">
        <v>79</v>
      </c>
      <c r="B80" s="28" t="s">
        <v>4</v>
      </c>
      <c r="C80" s="28" t="s">
        <v>260</v>
      </c>
      <c r="D80" s="28">
        <v>164</v>
      </c>
      <c r="E80" s="28">
        <v>199</v>
      </c>
      <c r="F80" s="28">
        <v>210</v>
      </c>
      <c r="G80" s="28">
        <v>244</v>
      </c>
      <c r="H80" s="28">
        <v>253</v>
      </c>
      <c r="I80" s="29" t="s">
        <v>10</v>
      </c>
      <c r="J80" s="77" t="s">
        <v>9</v>
      </c>
      <c r="K80" s="22">
        <v>3</v>
      </c>
      <c r="L80" s="22" t="s">
        <v>403</v>
      </c>
      <c r="M80" s="87">
        <v>68.610838421657306</v>
      </c>
      <c r="N80" s="87">
        <v>-49.585303149555301</v>
      </c>
    </row>
    <row r="81" spans="1:15">
      <c r="A81" s="29">
        <v>80</v>
      </c>
      <c r="B81" s="28" t="s">
        <v>4</v>
      </c>
      <c r="C81" s="28" t="s">
        <v>261</v>
      </c>
      <c r="D81" s="28">
        <v>176</v>
      </c>
      <c r="E81" s="28">
        <v>183</v>
      </c>
      <c r="F81" s="28">
        <v>189</v>
      </c>
      <c r="G81" s="28">
        <v>199</v>
      </c>
      <c r="H81" s="28">
        <v>263</v>
      </c>
      <c r="I81" s="29" t="s">
        <v>10</v>
      </c>
      <c r="J81" s="77" t="s">
        <v>9</v>
      </c>
      <c r="K81" s="22">
        <v>3</v>
      </c>
      <c r="L81" s="22" t="s">
        <v>403</v>
      </c>
      <c r="M81" s="87">
        <v>68.818519964936698</v>
      </c>
      <c r="N81" s="87">
        <v>-49.565936764593701</v>
      </c>
    </row>
    <row r="82" spans="1:15">
      <c r="A82" s="29">
        <v>81</v>
      </c>
      <c r="B82" s="28" t="s">
        <v>298</v>
      </c>
      <c r="C82" s="28" t="s">
        <v>299</v>
      </c>
      <c r="D82" s="28">
        <v>179</v>
      </c>
      <c r="E82" s="28">
        <v>190</v>
      </c>
      <c r="F82" s="28">
        <v>193</v>
      </c>
      <c r="G82" s="28" t="s">
        <v>8</v>
      </c>
      <c r="H82" s="28" t="s">
        <v>8</v>
      </c>
      <c r="I82" s="29" t="s">
        <v>10</v>
      </c>
      <c r="J82" s="77" t="s">
        <v>21</v>
      </c>
      <c r="K82" s="22">
        <v>1</v>
      </c>
      <c r="L82" s="22" t="s">
        <v>403</v>
      </c>
      <c r="M82" s="87">
        <v>68.701469929007899</v>
      </c>
      <c r="N82" s="87">
        <v>-49.525798288502997</v>
      </c>
      <c r="O82" s="28" t="s">
        <v>300</v>
      </c>
    </row>
    <row r="83" spans="1:15">
      <c r="A83" s="29">
        <v>82</v>
      </c>
      <c r="B83" s="28" t="s">
        <v>4</v>
      </c>
      <c r="C83" s="28" t="s">
        <v>243</v>
      </c>
      <c r="D83" s="28">
        <v>183</v>
      </c>
      <c r="E83" s="28">
        <v>183</v>
      </c>
      <c r="F83" s="28">
        <v>189</v>
      </c>
      <c r="G83" s="28">
        <v>193</v>
      </c>
      <c r="H83" s="28">
        <v>263</v>
      </c>
      <c r="I83" s="29" t="s">
        <v>10</v>
      </c>
      <c r="J83" s="77" t="s">
        <v>13</v>
      </c>
      <c r="K83" s="22">
        <v>2</v>
      </c>
      <c r="L83" s="22" t="s">
        <v>404</v>
      </c>
      <c r="M83" s="87">
        <v>68.465707024360896</v>
      </c>
      <c r="N83" s="87">
        <v>-49.537003597612298</v>
      </c>
      <c r="O83" s="28" t="s">
        <v>247</v>
      </c>
    </row>
    <row r="84" spans="1:15">
      <c r="A84" s="29">
        <v>83</v>
      </c>
      <c r="B84" s="28" t="s">
        <v>4</v>
      </c>
      <c r="C84" s="28" t="s">
        <v>239</v>
      </c>
      <c r="D84" s="28">
        <v>176</v>
      </c>
      <c r="E84" s="28">
        <v>183</v>
      </c>
      <c r="F84" s="28">
        <v>189</v>
      </c>
      <c r="G84" s="28">
        <v>193</v>
      </c>
      <c r="H84" s="28">
        <v>253</v>
      </c>
      <c r="I84" s="29" t="s">
        <v>10</v>
      </c>
      <c r="J84" s="77" t="s">
        <v>9</v>
      </c>
      <c r="K84" s="22">
        <v>3</v>
      </c>
      <c r="L84" s="22" t="s">
        <v>403</v>
      </c>
      <c r="M84" s="87">
        <v>68.587034910067203</v>
      </c>
      <c r="N84" s="87">
        <v>-49.535500113220301</v>
      </c>
      <c r="O84" s="28" t="s">
        <v>247</v>
      </c>
    </row>
    <row r="85" spans="1:15">
      <c r="A85" s="29">
        <v>84</v>
      </c>
      <c r="B85" s="28" t="s">
        <v>4</v>
      </c>
      <c r="C85" s="28" t="s">
        <v>254</v>
      </c>
      <c r="D85" s="28">
        <v>175</v>
      </c>
      <c r="E85" s="28">
        <v>179</v>
      </c>
      <c r="F85" s="28">
        <v>183</v>
      </c>
      <c r="G85" s="28">
        <v>199</v>
      </c>
      <c r="H85" s="28">
        <v>253</v>
      </c>
      <c r="I85" s="29" t="s">
        <v>10</v>
      </c>
      <c r="J85" s="77" t="s">
        <v>9</v>
      </c>
      <c r="K85" s="22">
        <v>3</v>
      </c>
      <c r="L85" s="22" t="s">
        <v>403</v>
      </c>
      <c r="M85" s="87">
        <v>68.562109281406904</v>
      </c>
      <c r="N85" s="87">
        <v>-49.525357384232997</v>
      </c>
      <c r="O85" s="28" t="s">
        <v>266</v>
      </c>
    </row>
    <row r="86" spans="1:15">
      <c r="A86" s="29">
        <v>85</v>
      </c>
      <c r="B86" s="28" t="s">
        <v>4</v>
      </c>
      <c r="C86" s="28" t="s">
        <v>301</v>
      </c>
      <c r="D86" s="28">
        <v>183</v>
      </c>
      <c r="E86" s="28">
        <v>205</v>
      </c>
      <c r="F86" s="28">
        <v>210</v>
      </c>
      <c r="G86" s="28" t="s">
        <v>8</v>
      </c>
      <c r="H86" s="28" t="s">
        <v>8</v>
      </c>
      <c r="I86" s="29" t="s">
        <v>10</v>
      </c>
      <c r="J86" s="77" t="s">
        <v>21</v>
      </c>
      <c r="K86" s="22">
        <v>1</v>
      </c>
      <c r="L86" s="22" t="s">
        <v>404</v>
      </c>
      <c r="M86" s="87">
        <v>68.271975280388602</v>
      </c>
      <c r="N86" s="87">
        <v>-49.537998405791598</v>
      </c>
    </row>
    <row r="87" spans="1:15">
      <c r="A87" s="29">
        <v>86</v>
      </c>
      <c r="B87" s="28" t="s">
        <v>302</v>
      </c>
      <c r="C87" s="28" t="s">
        <v>303</v>
      </c>
      <c r="D87" s="28">
        <v>179</v>
      </c>
      <c r="E87" s="28">
        <v>190</v>
      </c>
      <c r="F87" s="28">
        <v>193</v>
      </c>
      <c r="G87" s="28" t="s">
        <v>8</v>
      </c>
      <c r="H87" s="28" t="s">
        <v>8</v>
      </c>
      <c r="I87" s="29" t="s">
        <v>10</v>
      </c>
      <c r="J87" s="77" t="s">
        <v>21</v>
      </c>
      <c r="K87" s="22">
        <v>1</v>
      </c>
      <c r="L87" s="22" t="s">
        <v>403</v>
      </c>
      <c r="M87" s="87">
        <v>68.726563051823703</v>
      </c>
      <c r="N87" s="87">
        <v>-49.480553566896603</v>
      </c>
      <c r="O87" s="28" t="s">
        <v>306</v>
      </c>
    </row>
    <row r="88" spans="1:15">
      <c r="A88" s="29">
        <v>87</v>
      </c>
      <c r="B88" s="28" t="s">
        <v>4</v>
      </c>
      <c r="C88" s="28" t="s">
        <v>245</v>
      </c>
      <c r="D88" s="28">
        <v>176</v>
      </c>
      <c r="E88" s="28">
        <v>183</v>
      </c>
      <c r="F88" s="28">
        <v>193</v>
      </c>
      <c r="G88" s="28">
        <v>218</v>
      </c>
      <c r="H88" s="28">
        <v>253</v>
      </c>
      <c r="I88" s="29" t="s">
        <v>10</v>
      </c>
      <c r="J88" s="77" t="s">
        <v>9</v>
      </c>
      <c r="K88" s="22">
        <v>3</v>
      </c>
      <c r="L88" s="22" t="s">
        <v>403</v>
      </c>
      <c r="M88" s="87">
        <v>68.450220614615503</v>
      </c>
      <c r="N88" s="87">
        <v>-49.517865689206097</v>
      </c>
      <c r="O88" s="28" t="s">
        <v>271</v>
      </c>
    </row>
    <row r="89" spans="1:15">
      <c r="A89" s="29">
        <v>88</v>
      </c>
      <c r="B89" s="28" t="s">
        <v>4</v>
      </c>
      <c r="C89" s="28" t="s">
        <v>304</v>
      </c>
      <c r="D89" s="28">
        <v>183</v>
      </c>
      <c r="E89" s="28">
        <v>201</v>
      </c>
      <c r="F89" s="28">
        <v>205</v>
      </c>
      <c r="G89" s="28" t="s">
        <v>8</v>
      </c>
      <c r="H89" s="28" t="s">
        <v>8</v>
      </c>
      <c r="I89" s="29" t="s">
        <v>10</v>
      </c>
      <c r="J89" s="77" t="s">
        <v>21</v>
      </c>
      <c r="K89" s="22">
        <v>1</v>
      </c>
      <c r="L89" s="22" t="s">
        <v>404</v>
      </c>
      <c r="M89" s="87">
        <v>68.296642925814794</v>
      </c>
      <c r="N89" s="87">
        <v>-49.5146415533059</v>
      </c>
    </row>
    <row r="90" spans="1:15">
      <c r="A90" s="29">
        <v>89</v>
      </c>
      <c r="B90" s="28" t="s">
        <v>4</v>
      </c>
      <c r="C90" s="28" t="s">
        <v>245</v>
      </c>
      <c r="D90" s="28">
        <v>176</v>
      </c>
      <c r="E90" s="28">
        <v>179</v>
      </c>
      <c r="F90" s="28">
        <v>183</v>
      </c>
      <c r="G90" s="28">
        <v>194</v>
      </c>
      <c r="H90" s="28">
        <v>263</v>
      </c>
      <c r="I90" s="29" t="s">
        <v>10</v>
      </c>
      <c r="J90" s="77" t="s">
        <v>9</v>
      </c>
      <c r="K90" s="22">
        <v>3</v>
      </c>
      <c r="L90" s="22" t="s">
        <v>403</v>
      </c>
      <c r="M90" s="87">
        <v>68.923305312658002</v>
      </c>
      <c r="N90" s="87">
        <v>-49.474329041397297</v>
      </c>
      <c r="O90" s="28" t="s">
        <v>247</v>
      </c>
    </row>
    <row r="91" spans="1:15">
      <c r="A91" s="29">
        <v>90</v>
      </c>
      <c r="B91" s="28" t="s">
        <v>305</v>
      </c>
      <c r="C91" s="28" t="s">
        <v>254</v>
      </c>
      <c r="D91" s="28">
        <v>179</v>
      </c>
      <c r="E91" s="28">
        <v>190</v>
      </c>
      <c r="F91" s="28">
        <v>193</v>
      </c>
      <c r="G91" s="28">
        <v>194</v>
      </c>
      <c r="H91" s="28">
        <v>263</v>
      </c>
      <c r="I91" s="29" t="s">
        <v>10</v>
      </c>
      <c r="J91" s="77" t="s">
        <v>9</v>
      </c>
      <c r="K91" s="22">
        <v>3</v>
      </c>
      <c r="L91" s="22" t="s">
        <v>403</v>
      </c>
      <c r="M91" s="87">
        <v>68.7652090972</v>
      </c>
      <c r="N91" s="87">
        <v>-49.434958366048697</v>
      </c>
      <c r="O91" s="28" t="s">
        <v>307</v>
      </c>
    </row>
    <row r="92" spans="1:15">
      <c r="A92" s="29">
        <v>91</v>
      </c>
      <c r="B92" s="28" t="s">
        <v>4</v>
      </c>
      <c r="C92" s="28" t="s">
        <v>245</v>
      </c>
      <c r="D92" s="28">
        <v>183</v>
      </c>
      <c r="E92" s="28">
        <v>193</v>
      </c>
      <c r="F92" s="28">
        <v>210</v>
      </c>
      <c r="G92" s="28">
        <v>236</v>
      </c>
      <c r="H92" s="28">
        <v>253</v>
      </c>
      <c r="I92" s="29" t="s">
        <v>10</v>
      </c>
      <c r="J92" s="77" t="s">
        <v>9</v>
      </c>
      <c r="K92" s="22">
        <v>3</v>
      </c>
      <c r="L92" s="22" t="s">
        <v>403</v>
      </c>
      <c r="M92" s="87">
        <v>68.459907975896897</v>
      </c>
      <c r="N92" s="87">
        <v>-49.4596670950706</v>
      </c>
      <c r="O92" s="28" t="s">
        <v>277</v>
      </c>
    </row>
    <row r="93" spans="1:15">
      <c r="A93" s="29">
        <v>92</v>
      </c>
      <c r="B93" s="28" t="s">
        <v>4</v>
      </c>
      <c r="C93" s="28" t="s">
        <v>245</v>
      </c>
      <c r="D93" s="28">
        <v>175</v>
      </c>
      <c r="E93" s="28">
        <v>179</v>
      </c>
      <c r="F93" s="28">
        <v>183</v>
      </c>
      <c r="G93" s="28">
        <v>205</v>
      </c>
      <c r="H93" s="28">
        <v>263</v>
      </c>
      <c r="I93" s="29" t="s">
        <v>10</v>
      </c>
      <c r="J93" s="77" t="s">
        <v>9</v>
      </c>
      <c r="K93" s="22">
        <v>3</v>
      </c>
      <c r="L93" s="22" t="s">
        <v>403</v>
      </c>
      <c r="M93" s="87">
        <v>68.923224811177903</v>
      </c>
      <c r="N93" s="87">
        <v>-49.413537911645697</v>
      </c>
      <c r="O93" s="28" t="s">
        <v>337</v>
      </c>
    </row>
    <row r="94" spans="1:15">
      <c r="A94" s="29">
        <v>93</v>
      </c>
      <c r="B94" s="28" t="s">
        <v>4</v>
      </c>
      <c r="C94" s="28" t="s">
        <v>290</v>
      </c>
      <c r="D94" s="28">
        <v>179</v>
      </c>
      <c r="E94" s="28">
        <v>183</v>
      </c>
      <c r="F94" s="28">
        <v>189</v>
      </c>
      <c r="G94" s="28">
        <v>199</v>
      </c>
      <c r="H94" s="28">
        <v>253</v>
      </c>
      <c r="I94" s="29" t="s">
        <v>10</v>
      </c>
      <c r="J94" s="77" t="s">
        <v>9</v>
      </c>
      <c r="K94" s="22">
        <v>3</v>
      </c>
      <c r="L94" s="22" t="s">
        <v>403</v>
      </c>
      <c r="M94" s="87">
        <v>68.711822720553897</v>
      </c>
      <c r="N94" s="87">
        <v>-49.435888857871099</v>
      </c>
      <c r="O94" s="28" t="s">
        <v>271</v>
      </c>
    </row>
    <row r="95" spans="1:15">
      <c r="A95" s="29">
        <v>94</v>
      </c>
      <c r="B95" s="28" t="s">
        <v>4</v>
      </c>
      <c r="C95" s="28" t="s">
        <v>245</v>
      </c>
      <c r="D95" s="28">
        <v>183</v>
      </c>
      <c r="E95" s="28">
        <v>190</v>
      </c>
      <c r="F95" s="28">
        <v>193</v>
      </c>
      <c r="G95" s="28">
        <v>194</v>
      </c>
      <c r="H95" s="28">
        <v>253</v>
      </c>
      <c r="I95" s="29" t="s">
        <v>10</v>
      </c>
      <c r="J95" s="77" t="s">
        <v>9</v>
      </c>
      <c r="K95" s="22">
        <v>3</v>
      </c>
      <c r="L95" s="22" t="s">
        <v>403</v>
      </c>
      <c r="M95" s="87">
        <v>68.673232734523594</v>
      </c>
      <c r="N95" s="87">
        <v>-49.4199493446825</v>
      </c>
      <c r="O95" s="28" t="s">
        <v>242</v>
      </c>
    </row>
    <row r="96" spans="1:15">
      <c r="A96" s="29">
        <v>95</v>
      </c>
      <c r="B96" s="28" t="s">
        <v>4</v>
      </c>
      <c r="C96" s="28" t="s">
        <v>254</v>
      </c>
      <c r="D96" s="28">
        <v>183</v>
      </c>
      <c r="E96" s="28">
        <v>183</v>
      </c>
      <c r="F96" s="28">
        <v>193</v>
      </c>
      <c r="G96" s="28">
        <v>236</v>
      </c>
      <c r="H96" s="28">
        <v>253</v>
      </c>
      <c r="I96" s="29" t="s">
        <v>10</v>
      </c>
      <c r="J96" s="77" t="s">
        <v>9</v>
      </c>
      <c r="K96" s="22">
        <v>3</v>
      </c>
      <c r="L96" s="22" t="s">
        <v>403</v>
      </c>
      <c r="M96" s="87">
        <v>68.471174262308097</v>
      </c>
      <c r="N96" s="87">
        <v>-49.439536486571903</v>
      </c>
      <c r="O96" s="28" t="s">
        <v>313</v>
      </c>
    </row>
    <row r="97" spans="1:15">
      <c r="A97" s="29">
        <v>96</v>
      </c>
      <c r="B97" s="28" t="s">
        <v>4</v>
      </c>
      <c r="C97" s="28" t="s">
        <v>254</v>
      </c>
      <c r="D97" s="28">
        <v>179</v>
      </c>
      <c r="E97" s="28">
        <v>190</v>
      </c>
      <c r="F97" s="28">
        <v>193</v>
      </c>
      <c r="G97" s="28">
        <v>199</v>
      </c>
      <c r="H97" s="28">
        <v>253</v>
      </c>
      <c r="I97" s="29" t="s">
        <v>10</v>
      </c>
      <c r="J97" s="77" t="s">
        <v>9</v>
      </c>
      <c r="K97" s="22">
        <v>3</v>
      </c>
      <c r="L97" s="22" t="s">
        <v>403</v>
      </c>
      <c r="M97" s="87">
        <v>68.782678710043996</v>
      </c>
      <c r="N97" s="87">
        <v>-49.395871099158597</v>
      </c>
      <c r="O97" s="28" t="s">
        <v>313</v>
      </c>
    </row>
    <row r="98" spans="1:15">
      <c r="A98" s="29">
        <v>97</v>
      </c>
      <c r="B98" s="28" t="s">
        <v>4</v>
      </c>
      <c r="C98" s="28" t="s">
        <v>245</v>
      </c>
      <c r="D98" s="28">
        <v>176</v>
      </c>
      <c r="E98" s="28">
        <v>190</v>
      </c>
      <c r="F98" s="28">
        <v>193</v>
      </c>
      <c r="G98" s="28">
        <v>210</v>
      </c>
      <c r="H98" s="28">
        <v>253</v>
      </c>
      <c r="I98" s="29" t="s">
        <v>10</v>
      </c>
      <c r="J98" s="77" t="s">
        <v>9</v>
      </c>
      <c r="K98" s="22">
        <v>3</v>
      </c>
      <c r="L98" s="22" t="s">
        <v>403</v>
      </c>
      <c r="M98" s="87">
        <v>68.758836448042501</v>
      </c>
      <c r="N98" s="87">
        <v>-49.404728764976703</v>
      </c>
      <c r="O98" s="28" t="s">
        <v>313</v>
      </c>
    </row>
    <row r="99" spans="1:15">
      <c r="A99" s="29">
        <v>98</v>
      </c>
      <c r="B99" s="28" t="s">
        <v>94</v>
      </c>
      <c r="C99" s="28" t="s">
        <v>94</v>
      </c>
      <c r="D99" s="28" t="s">
        <v>8</v>
      </c>
      <c r="E99" s="28" t="s">
        <v>8</v>
      </c>
      <c r="F99" s="28" t="s">
        <v>8</v>
      </c>
      <c r="G99" s="28" t="s">
        <v>8</v>
      </c>
      <c r="H99" s="28" t="s">
        <v>8</v>
      </c>
      <c r="I99" s="29" t="s">
        <v>6</v>
      </c>
      <c r="J99" s="77" t="s">
        <v>333</v>
      </c>
      <c r="K99" s="22">
        <v>7</v>
      </c>
      <c r="L99" s="22" t="s">
        <v>403</v>
      </c>
      <c r="M99" s="87">
        <v>68.399912877610006</v>
      </c>
      <c r="N99" s="87">
        <v>-49.417016644423903</v>
      </c>
    </row>
    <row r="100" spans="1:15">
      <c r="A100" s="29">
        <v>99</v>
      </c>
      <c r="B100" s="28" t="s">
        <v>4</v>
      </c>
      <c r="C100" s="28" t="s">
        <v>254</v>
      </c>
      <c r="D100" s="28">
        <v>179</v>
      </c>
      <c r="E100" s="28">
        <v>183</v>
      </c>
      <c r="F100" s="28">
        <v>189</v>
      </c>
      <c r="G100" s="28">
        <v>206</v>
      </c>
      <c r="H100" s="30">
        <v>253</v>
      </c>
      <c r="I100" s="75" t="s">
        <v>10</v>
      </c>
      <c r="J100" s="77" t="s">
        <v>9</v>
      </c>
      <c r="K100" s="22">
        <v>3</v>
      </c>
      <c r="L100" s="22" t="s">
        <v>403</v>
      </c>
      <c r="M100" s="87">
        <v>68.676497647254493</v>
      </c>
      <c r="N100" s="87">
        <v>-49.394866478336098</v>
      </c>
      <c r="O100" s="28" t="s">
        <v>271</v>
      </c>
    </row>
    <row r="101" spans="1:15">
      <c r="A101" s="29">
        <v>100</v>
      </c>
      <c r="B101" s="28" t="s">
        <v>309</v>
      </c>
      <c r="C101" s="28" t="s">
        <v>241</v>
      </c>
      <c r="D101" s="28">
        <v>183</v>
      </c>
      <c r="E101" s="28">
        <v>193</v>
      </c>
      <c r="F101" s="28">
        <v>210</v>
      </c>
      <c r="G101" s="28">
        <v>236</v>
      </c>
      <c r="H101" s="28">
        <v>253</v>
      </c>
      <c r="I101" s="29" t="s">
        <v>10</v>
      </c>
      <c r="J101" s="77" t="s">
        <v>9</v>
      </c>
      <c r="K101" s="22">
        <v>3</v>
      </c>
      <c r="L101" s="22" t="s">
        <v>403</v>
      </c>
      <c r="M101" s="87">
        <v>68.564638113775302</v>
      </c>
      <c r="N101" s="87">
        <v>-49.368644495049899</v>
      </c>
      <c r="O101" s="28" t="s">
        <v>310</v>
      </c>
    </row>
    <row r="102" spans="1:15">
      <c r="A102" s="29">
        <v>101</v>
      </c>
      <c r="B102" s="28" t="s">
        <v>4</v>
      </c>
      <c r="C102" s="28" t="s">
        <v>239</v>
      </c>
      <c r="D102" s="28">
        <v>183</v>
      </c>
      <c r="E102" s="28">
        <v>193</v>
      </c>
      <c r="F102" s="28">
        <v>210</v>
      </c>
      <c r="G102" s="28">
        <v>210</v>
      </c>
      <c r="H102" s="28">
        <v>263</v>
      </c>
      <c r="I102" s="29" t="s">
        <v>10</v>
      </c>
      <c r="J102" s="77" t="s">
        <v>9</v>
      </c>
      <c r="K102" s="22">
        <v>3</v>
      </c>
      <c r="L102" s="22" t="s">
        <v>403</v>
      </c>
      <c r="M102" s="87">
        <v>68.417752224333896</v>
      </c>
      <c r="N102" s="87">
        <v>-49.379314830227202</v>
      </c>
      <c r="O102" s="28" t="s">
        <v>286</v>
      </c>
    </row>
    <row r="103" spans="1:15">
      <c r="A103" s="29">
        <v>102</v>
      </c>
      <c r="B103" s="28" t="s">
        <v>4</v>
      </c>
      <c r="C103" s="28" t="s">
        <v>239</v>
      </c>
      <c r="D103" s="28">
        <v>175</v>
      </c>
      <c r="E103" s="28">
        <v>183</v>
      </c>
      <c r="F103" s="28">
        <v>189</v>
      </c>
      <c r="G103" s="28">
        <v>196</v>
      </c>
      <c r="H103" s="28">
        <v>263</v>
      </c>
      <c r="I103" s="29" t="s">
        <v>10</v>
      </c>
      <c r="J103" s="77" t="s">
        <v>9</v>
      </c>
      <c r="K103" s="22">
        <v>3</v>
      </c>
      <c r="L103" s="22" t="s">
        <v>403</v>
      </c>
      <c r="M103" s="87">
        <v>68.883293388701603</v>
      </c>
      <c r="N103" s="87">
        <v>-49.360161660236102</v>
      </c>
      <c r="O103" s="28" t="s">
        <v>271</v>
      </c>
    </row>
    <row r="104" spans="1:15">
      <c r="A104" s="29">
        <v>103</v>
      </c>
      <c r="B104" s="28" t="s">
        <v>4</v>
      </c>
      <c r="C104" s="28" t="s">
        <v>311</v>
      </c>
      <c r="D104" s="28">
        <v>183</v>
      </c>
      <c r="E104" s="28">
        <v>190</v>
      </c>
      <c r="F104" s="28">
        <v>193</v>
      </c>
      <c r="G104" s="28" t="s">
        <v>8</v>
      </c>
      <c r="H104" s="28" t="s">
        <v>8</v>
      </c>
      <c r="I104" s="29" t="s">
        <v>10</v>
      </c>
      <c r="J104" s="77" t="s">
        <v>21</v>
      </c>
      <c r="K104" s="22">
        <v>1</v>
      </c>
      <c r="L104" s="22" t="s">
        <v>404</v>
      </c>
      <c r="M104" s="87">
        <v>68.531991431543204</v>
      </c>
      <c r="N104" s="87">
        <v>-49.375885817265299</v>
      </c>
      <c r="O104" s="28" t="s">
        <v>250</v>
      </c>
    </row>
    <row r="105" spans="1:15">
      <c r="A105" s="29">
        <v>104</v>
      </c>
      <c r="B105" s="28" t="s">
        <v>4</v>
      </c>
      <c r="C105" s="28" t="s">
        <v>290</v>
      </c>
      <c r="D105" s="28">
        <v>183</v>
      </c>
      <c r="E105" s="28">
        <v>190</v>
      </c>
      <c r="F105" s="28">
        <v>193</v>
      </c>
      <c r="G105" s="28">
        <v>220</v>
      </c>
      <c r="H105" s="28">
        <v>253</v>
      </c>
      <c r="I105" s="29" t="s">
        <v>10</v>
      </c>
      <c r="J105" s="77" t="s">
        <v>9</v>
      </c>
      <c r="K105" s="22">
        <v>3</v>
      </c>
      <c r="L105" s="22" t="s">
        <v>403</v>
      </c>
      <c r="M105" s="87">
        <v>68.598901235183703</v>
      </c>
      <c r="N105" s="87">
        <v>-49.347681799298499</v>
      </c>
      <c r="O105" s="28" t="s">
        <v>277</v>
      </c>
    </row>
    <row r="106" spans="1:15">
      <c r="A106" s="29">
        <v>105</v>
      </c>
      <c r="B106" s="28" t="s">
        <v>4</v>
      </c>
      <c r="C106" s="28" t="s">
        <v>239</v>
      </c>
      <c r="D106" s="28">
        <v>179</v>
      </c>
      <c r="E106" s="28">
        <v>199</v>
      </c>
      <c r="F106" s="28">
        <v>208</v>
      </c>
      <c r="G106" s="28">
        <v>208</v>
      </c>
      <c r="H106" s="28">
        <v>263</v>
      </c>
      <c r="I106" s="29" t="s">
        <v>10</v>
      </c>
      <c r="J106" s="77" t="s">
        <v>9</v>
      </c>
      <c r="K106" s="22">
        <v>3</v>
      </c>
      <c r="L106" s="22" t="s">
        <v>403</v>
      </c>
      <c r="M106" s="87">
        <v>68.691181456850799</v>
      </c>
      <c r="N106" s="87">
        <v>-49.336754132279196</v>
      </c>
      <c r="O106" s="28" t="s">
        <v>281</v>
      </c>
    </row>
    <row r="107" spans="1:15">
      <c r="A107" s="29">
        <v>106</v>
      </c>
      <c r="B107" s="28" t="s">
        <v>4</v>
      </c>
      <c r="C107" s="28" t="s">
        <v>244</v>
      </c>
      <c r="D107" s="28">
        <v>183</v>
      </c>
      <c r="E107" s="28">
        <v>183</v>
      </c>
      <c r="F107" s="28">
        <v>193</v>
      </c>
      <c r="G107" s="28">
        <v>236</v>
      </c>
      <c r="H107" s="28">
        <v>253</v>
      </c>
      <c r="I107" s="29" t="s">
        <v>10</v>
      </c>
      <c r="J107" s="77" t="s">
        <v>9</v>
      </c>
      <c r="K107" s="22">
        <v>3</v>
      </c>
      <c r="L107" s="22" t="s">
        <v>403</v>
      </c>
      <c r="M107" s="87">
        <v>68.359121408577295</v>
      </c>
      <c r="N107" s="87">
        <v>-49.347821543755799</v>
      </c>
    </row>
    <row r="108" spans="1:15">
      <c r="A108" s="29">
        <v>107</v>
      </c>
      <c r="B108" s="28" t="s">
        <v>4</v>
      </c>
      <c r="C108" s="28" t="s">
        <v>243</v>
      </c>
      <c r="D108" s="28">
        <v>183</v>
      </c>
      <c r="E108" s="28">
        <v>193</v>
      </c>
      <c r="F108" s="28">
        <v>200</v>
      </c>
      <c r="G108" s="28">
        <v>210</v>
      </c>
      <c r="H108" s="28">
        <v>263</v>
      </c>
      <c r="I108" s="29" t="s">
        <v>10</v>
      </c>
      <c r="J108" s="77" t="s">
        <v>13</v>
      </c>
      <c r="K108" s="22">
        <v>2</v>
      </c>
      <c r="L108" s="22" t="s">
        <v>404</v>
      </c>
      <c r="M108" s="87">
        <v>68.462395553694094</v>
      </c>
      <c r="N108" s="87">
        <v>-49.345643718760698</v>
      </c>
    </row>
    <row r="109" spans="1:15">
      <c r="A109" s="29">
        <v>108</v>
      </c>
      <c r="B109" s="28" t="s">
        <v>4</v>
      </c>
      <c r="C109" s="28" t="s">
        <v>254</v>
      </c>
      <c r="D109" s="28">
        <v>183</v>
      </c>
      <c r="E109" s="28">
        <v>190</v>
      </c>
      <c r="F109" s="28">
        <v>193</v>
      </c>
      <c r="G109" s="28">
        <v>210</v>
      </c>
      <c r="H109" s="28">
        <v>263</v>
      </c>
      <c r="I109" s="29" t="s">
        <v>10</v>
      </c>
      <c r="J109" s="77" t="s">
        <v>9</v>
      </c>
      <c r="K109" s="22">
        <v>3</v>
      </c>
      <c r="L109" s="22" t="s">
        <v>403</v>
      </c>
      <c r="M109" s="87">
        <v>68.578330482968099</v>
      </c>
      <c r="N109" s="87">
        <v>-49.332929523466703</v>
      </c>
      <c r="O109" s="28" t="s">
        <v>246</v>
      </c>
    </row>
    <row r="110" spans="1:15">
      <c r="A110" s="29">
        <v>109</v>
      </c>
      <c r="B110" s="28" t="s">
        <v>94</v>
      </c>
      <c r="C110" s="28" t="s">
        <v>94</v>
      </c>
      <c r="D110" s="28" t="s">
        <v>8</v>
      </c>
      <c r="E110" s="28" t="s">
        <v>8</v>
      </c>
      <c r="F110" s="28" t="s">
        <v>8</v>
      </c>
      <c r="G110" s="28" t="s">
        <v>8</v>
      </c>
      <c r="H110" s="28" t="s">
        <v>8</v>
      </c>
      <c r="I110" s="29" t="s">
        <v>6</v>
      </c>
      <c r="J110" s="77" t="s">
        <v>333</v>
      </c>
      <c r="K110" s="22">
        <v>7</v>
      </c>
      <c r="L110" s="22" t="s">
        <v>403</v>
      </c>
      <c r="M110" s="87">
        <v>68.634803992884301</v>
      </c>
      <c r="N110" s="87">
        <v>-49.312127938826301</v>
      </c>
    </row>
    <row r="111" spans="1:15">
      <c r="A111" s="29">
        <v>110</v>
      </c>
      <c r="B111" s="28" t="s">
        <v>4</v>
      </c>
      <c r="C111" s="28" t="s">
        <v>245</v>
      </c>
      <c r="D111" s="28">
        <v>183</v>
      </c>
      <c r="E111" s="28">
        <v>193</v>
      </c>
      <c r="F111" s="28">
        <v>210</v>
      </c>
      <c r="G111" s="28">
        <v>210</v>
      </c>
      <c r="H111" s="28">
        <v>253</v>
      </c>
      <c r="I111" s="29" t="s">
        <v>10</v>
      </c>
      <c r="J111" s="77" t="s">
        <v>9</v>
      </c>
      <c r="K111" s="22">
        <v>3</v>
      </c>
      <c r="L111" s="22" t="s">
        <v>403</v>
      </c>
      <c r="M111" s="87">
        <v>68.404111682671996</v>
      </c>
      <c r="N111" s="87">
        <v>-49.338507162728703</v>
      </c>
      <c r="O111" s="28" t="s">
        <v>277</v>
      </c>
    </row>
    <row r="112" spans="1:15">
      <c r="A112" s="29">
        <v>111</v>
      </c>
      <c r="B112" s="28" t="s">
        <v>4</v>
      </c>
      <c r="C112" s="28" t="s">
        <v>312</v>
      </c>
      <c r="D112" s="28">
        <v>175</v>
      </c>
      <c r="E112" s="28">
        <v>189</v>
      </c>
      <c r="F112" s="28">
        <v>190</v>
      </c>
      <c r="G112" s="28">
        <v>194</v>
      </c>
      <c r="H112" s="28">
        <v>253</v>
      </c>
      <c r="I112" s="29" t="s">
        <v>10</v>
      </c>
      <c r="J112" s="77" t="s">
        <v>13</v>
      </c>
      <c r="K112" s="22">
        <v>2</v>
      </c>
      <c r="L112" s="22" t="s">
        <v>404</v>
      </c>
      <c r="M112" s="87">
        <v>68.926626061143807</v>
      </c>
      <c r="N112" s="87">
        <v>-49.289954592414603</v>
      </c>
    </row>
    <row r="113" spans="1:15">
      <c r="A113" s="29">
        <v>112</v>
      </c>
      <c r="B113" s="28" t="s">
        <v>4</v>
      </c>
      <c r="C113" s="28" t="s">
        <v>290</v>
      </c>
      <c r="D113" s="28">
        <v>183</v>
      </c>
      <c r="E113" s="28">
        <v>190</v>
      </c>
      <c r="F113" s="28">
        <v>193</v>
      </c>
      <c r="G113" s="28">
        <v>210</v>
      </c>
      <c r="H113" s="28">
        <v>253</v>
      </c>
      <c r="I113" s="29" t="s">
        <v>10</v>
      </c>
      <c r="J113" s="77" t="s">
        <v>9</v>
      </c>
      <c r="K113" s="22">
        <v>3</v>
      </c>
      <c r="L113" s="22" t="s">
        <v>403</v>
      </c>
      <c r="M113" s="87">
        <v>68.647773000104095</v>
      </c>
      <c r="N113" s="87">
        <v>-49.292435096791102</v>
      </c>
      <c r="O113" s="28" t="s">
        <v>246</v>
      </c>
    </row>
    <row r="114" spans="1:15">
      <c r="A114" s="29">
        <v>113</v>
      </c>
      <c r="B114" s="28" t="s">
        <v>4</v>
      </c>
      <c r="C114" s="28" t="s">
        <v>245</v>
      </c>
      <c r="D114" s="28">
        <v>183</v>
      </c>
      <c r="E114" s="28">
        <v>190</v>
      </c>
      <c r="F114" s="28">
        <v>193</v>
      </c>
      <c r="G114" s="28">
        <v>210</v>
      </c>
      <c r="H114" s="28">
        <v>253</v>
      </c>
      <c r="I114" s="29" t="s">
        <v>10</v>
      </c>
      <c r="J114" s="77" t="s">
        <v>9</v>
      </c>
      <c r="K114" s="22">
        <v>3</v>
      </c>
      <c r="L114" s="22" t="s">
        <v>403</v>
      </c>
      <c r="M114" s="87">
        <v>68.580049625341005</v>
      </c>
      <c r="N114" s="87">
        <v>-49.2969794012444</v>
      </c>
      <c r="O114" s="28" t="s">
        <v>313</v>
      </c>
    </row>
    <row r="115" spans="1:15">
      <c r="A115" s="29">
        <v>114</v>
      </c>
      <c r="B115" s="28" t="s">
        <v>4</v>
      </c>
      <c r="C115" s="28" t="s">
        <v>245</v>
      </c>
      <c r="D115" s="28">
        <v>183</v>
      </c>
      <c r="E115" s="28">
        <v>189</v>
      </c>
      <c r="F115" s="28">
        <v>190</v>
      </c>
      <c r="G115" s="28">
        <v>194</v>
      </c>
      <c r="H115" s="28">
        <v>263</v>
      </c>
      <c r="I115" s="29" t="s">
        <v>10</v>
      </c>
      <c r="J115" s="77" t="s">
        <v>9</v>
      </c>
      <c r="K115" s="22">
        <v>3</v>
      </c>
      <c r="L115" s="22" t="s">
        <v>403</v>
      </c>
      <c r="M115" s="87">
        <v>68.725292910551701</v>
      </c>
      <c r="N115" s="87">
        <v>-49.2685289761476</v>
      </c>
      <c r="O115" s="28" t="s">
        <v>313</v>
      </c>
    </row>
    <row r="116" spans="1:15">
      <c r="A116" s="29">
        <v>115</v>
      </c>
      <c r="B116" s="28" t="s">
        <v>4</v>
      </c>
      <c r="C116" s="28" t="s">
        <v>245</v>
      </c>
      <c r="D116" s="28">
        <v>183</v>
      </c>
      <c r="E116" s="28">
        <v>190</v>
      </c>
      <c r="F116" s="28">
        <v>193</v>
      </c>
      <c r="G116" s="28">
        <v>210</v>
      </c>
      <c r="H116" s="28">
        <v>253</v>
      </c>
      <c r="I116" s="29" t="s">
        <v>10</v>
      </c>
      <c r="J116" s="77" t="s">
        <v>9</v>
      </c>
      <c r="K116" s="22">
        <v>3</v>
      </c>
      <c r="L116" s="22" t="s">
        <v>403</v>
      </c>
      <c r="M116" s="87">
        <v>68.622740193917096</v>
      </c>
      <c r="N116" s="87">
        <v>-49.280543407125599</v>
      </c>
      <c r="O116" s="28" t="s">
        <v>246</v>
      </c>
    </row>
    <row r="117" spans="1:15">
      <c r="A117" s="29">
        <v>116</v>
      </c>
      <c r="B117" s="28" t="s">
        <v>4</v>
      </c>
      <c r="C117" s="28" t="s">
        <v>254</v>
      </c>
      <c r="D117" s="28">
        <v>183</v>
      </c>
      <c r="E117" s="28">
        <v>190</v>
      </c>
      <c r="F117" s="28">
        <v>193</v>
      </c>
      <c r="G117" s="28">
        <v>208</v>
      </c>
      <c r="H117" s="30">
        <v>263</v>
      </c>
      <c r="I117" s="75" t="s">
        <v>10</v>
      </c>
      <c r="J117" s="77" t="s">
        <v>9</v>
      </c>
      <c r="K117" s="22">
        <v>3</v>
      </c>
      <c r="L117" s="22" t="s">
        <v>403</v>
      </c>
      <c r="M117" s="87">
        <v>68.671748299879098</v>
      </c>
      <c r="N117" s="87">
        <v>-49.272070341910101</v>
      </c>
      <c r="O117" s="28" t="s">
        <v>313</v>
      </c>
    </row>
    <row r="118" spans="1:15">
      <c r="A118" s="29">
        <v>117</v>
      </c>
      <c r="B118" s="28" t="s">
        <v>4</v>
      </c>
      <c r="C118" s="28" t="s">
        <v>260</v>
      </c>
      <c r="D118" s="28">
        <v>176</v>
      </c>
      <c r="E118" s="28">
        <v>183</v>
      </c>
      <c r="F118" s="28">
        <v>189</v>
      </c>
      <c r="G118" s="28">
        <v>244</v>
      </c>
      <c r="H118" s="30">
        <v>253</v>
      </c>
      <c r="I118" s="75" t="s">
        <v>10</v>
      </c>
      <c r="J118" s="77" t="s">
        <v>9</v>
      </c>
      <c r="K118" s="22">
        <v>3</v>
      </c>
      <c r="L118" s="22" t="s">
        <v>403</v>
      </c>
      <c r="M118" s="87">
        <v>68.918121605548194</v>
      </c>
      <c r="N118" s="87">
        <v>-49.228610093079297</v>
      </c>
      <c r="O118" s="28" t="s">
        <v>338</v>
      </c>
    </row>
    <row r="119" spans="1:15">
      <c r="A119" s="29">
        <v>118</v>
      </c>
      <c r="B119" s="28" t="s">
        <v>263</v>
      </c>
      <c r="C119" s="28" t="s">
        <v>263</v>
      </c>
      <c r="D119" s="28">
        <v>164</v>
      </c>
      <c r="E119" s="28">
        <v>194</v>
      </c>
      <c r="F119" s="28">
        <v>203</v>
      </c>
      <c r="G119" s="28">
        <v>213</v>
      </c>
      <c r="H119" s="28">
        <v>263</v>
      </c>
      <c r="I119" s="29" t="s">
        <v>10</v>
      </c>
      <c r="J119" s="77" t="s">
        <v>264</v>
      </c>
      <c r="K119" s="22">
        <v>4</v>
      </c>
      <c r="L119" s="22" t="s">
        <v>403</v>
      </c>
      <c r="M119" s="87">
        <v>68.993111685643399</v>
      </c>
      <c r="N119" s="87">
        <v>-49.214546378626302</v>
      </c>
    </row>
    <row r="120" spans="1:15">
      <c r="A120" s="29">
        <v>119</v>
      </c>
      <c r="B120" s="28" t="s">
        <v>4</v>
      </c>
      <c r="C120" s="28" t="s">
        <v>292</v>
      </c>
      <c r="D120" s="28">
        <v>176</v>
      </c>
      <c r="E120" s="28">
        <v>189</v>
      </c>
      <c r="F120" s="28">
        <v>190</v>
      </c>
      <c r="G120" s="28" t="s">
        <v>8</v>
      </c>
      <c r="H120" s="28" t="s">
        <v>8</v>
      </c>
      <c r="I120" s="75" t="s">
        <v>10</v>
      </c>
      <c r="J120" s="77" t="s">
        <v>21</v>
      </c>
      <c r="K120" s="22">
        <v>1</v>
      </c>
      <c r="L120" s="22" t="s">
        <v>403</v>
      </c>
      <c r="M120" s="87">
        <v>68.892567422611407</v>
      </c>
      <c r="N120" s="87">
        <v>-49.233489276176201</v>
      </c>
      <c r="O120" s="28" t="s">
        <v>250</v>
      </c>
    </row>
    <row r="121" spans="1:15">
      <c r="A121" s="29">
        <v>120</v>
      </c>
      <c r="B121" s="28" t="s">
        <v>4</v>
      </c>
      <c r="C121" s="28" t="s">
        <v>237</v>
      </c>
      <c r="D121" s="28" t="s">
        <v>8</v>
      </c>
      <c r="E121" s="28" t="s">
        <v>8</v>
      </c>
      <c r="F121" s="28" t="s">
        <v>8</v>
      </c>
      <c r="G121" s="28" t="s">
        <v>8</v>
      </c>
      <c r="H121" s="28" t="s">
        <v>8</v>
      </c>
      <c r="I121" s="29" t="s">
        <v>6</v>
      </c>
      <c r="J121" s="77" t="s">
        <v>8</v>
      </c>
      <c r="K121" s="22">
        <v>9</v>
      </c>
      <c r="L121" s="22" t="s">
        <v>403</v>
      </c>
      <c r="M121" s="87">
        <v>68.260807208328202</v>
      </c>
      <c r="N121" s="87">
        <v>-49.274544834226397</v>
      </c>
      <c r="O121" s="28" t="s">
        <v>238</v>
      </c>
    </row>
    <row r="122" spans="1:15">
      <c r="A122" s="29">
        <v>121</v>
      </c>
      <c r="B122" s="28" t="s">
        <v>4</v>
      </c>
      <c r="C122" s="28" t="s">
        <v>239</v>
      </c>
      <c r="D122" s="28">
        <v>183</v>
      </c>
      <c r="E122" s="28">
        <v>190</v>
      </c>
      <c r="F122" s="28">
        <v>193</v>
      </c>
      <c r="G122" s="28">
        <v>236</v>
      </c>
      <c r="H122" s="28">
        <v>253</v>
      </c>
      <c r="I122" s="75" t="s">
        <v>10</v>
      </c>
      <c r="J122" s="77" t="s">
        <v>9</v>
      </c>
      <c r="K122" s="22">
        <v>3</v>
      </c>
      <c r="L122" s="22" t="s">
        <v>403</v>
      </c>
      <c r="M122" s="87">
        <v>68.637070509490002</v>
      </c>
      <c r="N122" s="87">
        <v>-49.237727762585401</v>
      </c>
    </row>
    <row r="123" spans="1:15">
      <c r="A123" s="29">
        <v>122</v>
      </c>
      <c r="B123" s="28" t="s">
        <v>4</v>
      </c>
      <c r="C123" s="28" t="s">
        <v>245</v>
      </c>
      <c r="D123" s="28">
        <v>183</v>
      </c>
      <c r="E123" s="28">
        <v>190</v>
      </c>
      <c r="F123" s="28">
        <v>193</v>
      </c>
      <c r="G123" s="28">
        <v>236</v>
      </c>
      <c r="H123" s="30">
        <v>253</v>
      </c>
      <c r="I123" s="75" t="s">
        <v>10</v>
      </c>
      <c r="J123" s="77" t="s">
        <v>9</v>
      </c>
      <c r="K123" s="22">
        <v>3</v>
      </c>
      <c r="L123" s="22" t="s">
        <v>403</v>
      </c>
      <c r="M123" s="87">
        <v>68.613035056057001</v>
      </c>
      <c r="N123" s="87">
        <v>-49.203338128410103</v>
      </c>
      <c r="O123" s="28" t="s">
        <v>313</v>
      </c>
    </row>
    <row r="124" spans="1:15">
      <c r="A124" s="29">
        <v>123</v>
      </c>
      <c r="B124" s="28" t="s">
        <v>4</v>
      </c>
      <c r="C124" s="28" t="s">
        <v>339</v>
      </c>
      <c r="D124" s="28">
        <v>179</v>
      </c>
      <c r="E124" s="28">
        <v>189</v>
      </c>
      <c r="F124" s="28">
        <v>190</v>
      </c>
      <c r="G124" s="28" t="s">
        <v>8</v>
      </c>
      <c r="H124" s="30" t="s">
        <v>8</v>
      </c>
      <c r="I124" s="75" t="s">
        <v>10</v>
      </c>
      <c r="J124" s="77" t="s">
        <v>21</v>
      </c>
      <c r="K124" s="22">
        <v>1</v>
      </c>
      <c r="L124" s="22" t="s">
        <v>403</v>
      </c>
      <c r="M124" s="87">
        <v>68.888651000062495</v>
      </c>
      <c r="N124" s="87">
        <v>-49.166619076041499</v>
      </c>
      <c r="O124" s="28" t="s">
        <v>250</v>
      </c>
    </row>
    <row r="125" spans="1:15">
      <c r="A125" s="29">
        <v>124</v>
      </c>
      <c r="B125" s="28" t="s">
        <v>4</v>
      </c>
      <c r="C125" s="28" t="s">
        <v>239</v>
      </c>
      <c r="D125" s="28">
        <v>183</v>
      </c>
      <c r="E125" s="28">
        <v>193</v>
      </c>
      <c r="F125" s="28">
        <v>205</v>
      </c>
      <c r="G125" s="28">
        <v>236</v>
      </c>
      <c r="H125" s="28">
        <v>253</v>
      </c>
      <c r="I125" s="75" t="s">
        <v>10</v>
      </c>
      <c r="J125" s="77" t="s">
        <v>9</v>
      </c>
      <c r="K125" s="22">
        <v>3</v>
      </c>
      <c r="L125" s="22" t="s">
        <v>403</v>
      </c>
      <c r="M125" s="87">
        <v>68.308000899557797</v>
      </c>
      <c r="N125" s="87">
        <v>-49.184702783995398</v>
      </c>
    </row>
    <row r="126" spans="1:15">
      <c r="A126" s="29">
        <v>125</v>
      </c>
      <c r="B126" s="28" t="s">
        <v>4</v>
      </c>
      <c r="C126" s="28" t="s">
        <v>260</v>
      </c>
      <c r="D126" s="28">
        <v>183</v>
      </c>
      <c r="E126" s="28">
        <v>193</v>
      </c>
      <c r="F126" s="28">
        <v>206</v>
      </c>
      <c r="G126" s="28">
        <v>236</v>
      </c>
      <c r="H126" s="28">
        <v>253</v>
      </c>
      <c r="I126" s="75" t="s">
        <v>10</v>
      </c>
      <c r="J126" s="77" t="s">
        <v>9</v>
      </c>
      <c r="K126" s="22">
        <v>3</v>
      </c>
      <c r="L126" s="22" t="s">
        <v>403</v>
      </c>
      <c r="M126" s="87">
        <v>68.719082817291095</v>
      </c>
      <c r="N126" s="87">
        <v>-49.167195381385397</v>
      </c>
    </row>
    <row r="127" spans="1:15">
      <c r="A127" s="29">
        <v>126</v>
      </c>
      <c r="B127" s="28" t="s">
        <v>4</v>
      </c>
      <c r="C127" s="28" t="s">
        <v>245</v>
      </c>
      <c r="D127" s="28">
        <v>183</v>
      </c>
      <c r="E127" s="28">
        <v>190</v>
      </c>
      <c r="F127" s="28">
        <v>193</v>
      </c>
      <c r="G127" s="28">
        <v>193</v>
      </c>
      <c r="H127" s="30">
        <v>263</v>
      </c>
      <c r="I127" s="75" t="s">
        <v>10</v>
      </c>
      <c r="J127" s="77" t="s">
        <v>13</v>
      </c>
      <c r="K127" s="22">
        <v>2</v>
      </c>
      <c r="L127" s="22" t="s">
        <v>403</v>
      </c>
      <c r="M127" s="87">
        <v>68.738852432521796</v>
      </c>
      <c r="N127" s="87">
        <v>-49.160445566975</v>
      </c>
      <c r="O127" s="28" t="s">
        <v>313</v>
      </c>
    </row>
    <row r="128" spans="1:15">
      <c r="A128" s="29">
        <v>127</v>
      </c>
      <c r="B128" s="28" t="s">
        <v>4</v>
      </c>
      <c r="C128" s="28" t="s">
        <v>350</v>
      </c>
      <c r="D128" s="28">
        <v>179</v>
      </c>
      <c r="E128" s="28">
        <v>189</v>
      </c>
      <c r="F128" s="28">
        <v>190</v>
      </c>
      <c r="G128" s="28">
        <v>190</v>
      </c>
      <c r="H128" s="30">
        <v>244</v>
      </c>
      <c r="I128" s="75" t="s">
        <v>10</v>
      </c>
      <c r="J128" s="77" t="s">
        <v>13</v>
      </c>
      <c r="K128" s="22">
        <v>2</v>
      </c>
      <c r="L128" s="22" t="s">
        <v>403</v>
      </c>
      <c r="M128" s="87">
        <v>68.898439445624902</v>
      </c>
      <c r="N128" s="87">
        <v>-49.144246847060003</v>
      </c>
    </row>
    <row r="129" spans="1:15">
      <c r="A129" s="29">
        <v>128</v>
      </c>
      <c r="B129" s="28" t="s">
        <v>4</v>
      </c>
      <c r="C129" s="28" t="s">
        <v>239</v>
      </c>
      <c r="D129" s="28">
        <v>179</v>
      </c>
      <c r="E129" s="28">
        <v>190</v>
      </c>
      <c r="F129" s="28">
        <v>193</v>
      </c>
      <c r="G129" s="28">
        <v>203</v>
      </c>
      <c r="H129" s="30">
        <v>253</v>
      </c>
      <c r="I129" s="75" t="s">
        <v>10</v>
      </c>
      <c r="J129" s="77" t="s">
        <v>9</v>
      </c>
      <c r="K129" s="22">
        <v>3</v>
      </c>
      <c r="L129" s="22" t="s">
        <v>403</v>
      </c>
      <c r="M129" s="87">
        <v>68.915785902885403</v>
      </c>
      <c r="N129" s="87">
        <v>-49.1394473871839</v>
      </c>
      <c r="O129" s="28" t="s">
        <v>271</v>
      </c>
    </row>
    <row r="130" spans="1:15">
      <c r="A130" s="29">
        <v>129</v>
      </c>
      <c r="B130" s="28" t="s">
        <v>4</v>
      </c>
      <c r="C130" s="28" t="s">
        <v>254</v>
      </c>
      <c r="D130" s="28">
        <v>183</v>
      </c>
      <c r="E130" s="28">
        <v>193</v>
      </c>
      <c r="F130" s="28">
        <v>206</v>
      </c>
      <c r="G130" s="28">
        <v>236</v>
      </c>
      <c r="H130" s="30">
        <v>253</v>
      </c>
      <c r="I130" s="75" t="s">
        <v>10</v>
      </c>
      <c r="J130" s="77" t="s">
        <v>9</v>
      </c>
      <c r="K130" s="22">
        <v>3</v>
      </c>
      <c r="L130" s="22" t="s">
        <v>403</v>
      </c>
      <c r="M130" s="87">
        <v>68.366946320811905</v>
      </c>
      <c r="N130" s="87">
        <v>-49.131657424744802</v>
      </c>
      <c r="O130" s="28" t="s">
        <v>277</v>
      </c>
    </row>
    <row r="131" spans="1:15">
      <c r="A131" s="29">
        <v>130</v>
      </c>
      <c r="B131" s="28" t="s">
        <v>4</v>
      </c>
      <c r="C131" s="28" t="s">
        <v>245</v>
      </c>
      <c r="D131" s="28">
        <v>190</v>
      </c>
      <c r="E131" s="28">
        <v>190</v>
      </c>
      <c r="F131" s="28">
        <v>193</v>
      </c>
      <c r="G131" s="28">
        <v>206</v>
      </c>
      <c r="H131" s="30">
        <v>253</v>
      </c>
      <c r="I131" s="75" t="s">
        <v>10</v>
      </c>
      <c r="J131" s="77" t="s">
        <v>9</v>
      </c>
      <c r="K131" s="22">
        <v>3</v>
      </c>
      <c r="L131" s="22" t="s">
        <v>403</v>
      </c>
      <c r="M131" s="87">
        <v>68.650125546360698</v>
      </c>
      <c r="N131" s="87">
        <v>-49.109371144895903</v>
      </c>
    </row>
    <row r="132" spans="1:15">
      <c r="A132" s="29">
        <v>131</v>
      </c>
      <c r="B132" s="28" t="s">
        <v>4</v>
      </c>
      <c r="C132" s="28" t="s">
        <v>325</v>
      </c>
      <c r="D132" s="28">
        <v>183</v>
      </c>
      <c r="E132" s="28">
        <v>190</v>
      </c>
      <c r="F132" s="28">
        <v>193</v>
      </c>
      <c r="G132" s="28" t="s">
        <v>8</v>
      </c>
      <c r="H132" s="28" t="s">
        <v>8</v>
      </c>
      <c r="I132" s="75" t="s">
        <v>10</v>
      </c>
      <c r="J132" s="77" t="s">
        <v>21</v>
      </c>
      <c r="K132" s="22">
        <v>1</v>
      </c>
      <c r="L132" s="22" t="s">
        <v>403</v>
      </c>
      <c r="M132" s="87">
        <v>68.747591094396</v>
      </c>
      <c r="N132" s="87">
        <v>-49.102818192342198</v>
      </c>
    </row>
    <row r="133" spans="1:15">
      <c r="A133" s="29">
        <v>132</v>
      </c>
      <c r="B133" s="28" t="s">
        <v>314</v>
      </c>
      <c r="C133" s="28" t="s">
        <v>315</v>
      </c>
      <c r="D133" s="28">
        <v>183</v>
      </c>
      <c r="E133" s="28">
        <v>201</v>
      </c>
      <c r="F133" s="28">
        <v>206</v>
      </c>
      <c r="G133" s="28" t="s">
        <v>8</v>
      </c>
      <c r="H133" s="28" t="s">
        <v>8</v>
      </c>
      <c r="I133" s="29" t="s">
        <v>10</v>
      </c>
      <c r="J133" s="77" t="s">
        <v>21</v>
      </c>
      <c r="K133" s="22">
        <v>1</v>
      </c>
      <c r="L133" s="22" t="s">
        <v>404</v>
      </c>
      <c r="M133" s="87">
        <v>68.576558356845993</v>
      </c>
      <c r="N133" s="87">
        <v>-49.090611914523699</v>
      </c>
      <c r="O133" s="28" t="s">
        <v>316</v>
      </c>
    </row>
    <row r="134" spans="1:15">
      <c r="A134" s="29">
        <v>133</v>
      </c>
      <c r="B134" s="28" t="s">
        <v>94</v>
      </c>
      <c r="C134" s="28" t="s">
        <v>94</v>
      </c>
      <c r="D134" s="28" t="s">
        <v>8</v>
      </c>
      <c r="E134" s="28" t="s">
        <v>8</v>
      </c>
      <c r="F134" s="28" t="s">
        <v>8</v>
      </c>
      <c r="G134" s="28" t="s">
        <v>8</v>
      </c>
      <c r="H134" s="28" t="s">
        <v>8</v>
      </c>
      <c r="I134" s="29" t="s">
        <v>6</v>
      </c>
      <c r="J134" s="77" t="s">
        <v>333</v>
      </c>
      <c r="K134" s="22">
        <v>7</v>
      </c>
      <c r="L134" s="22" t="s">
        <v>403</v>
      </c>
      <c r="M134" s="87">
        <v>68.329711016113507</v>
      </c>
      <c r="N134" s="87">
        <v>-49.122671126659398</v>
      </c>
    </row>
    <row r="135" spans="1:15">
      <c r="A135" s="29">
        <v>134</v>
      </c>
      <c r="B135" s="28" t="s">
        <v>4</v>
      </c>
      <c r="C135" s="28" t="s">
        <v>325</v>
      </c>
      <c r="D135" s="28">
        <v>183</v>
      </c>
      <c r="E135" s="28">
        <v>190</v>
      </c>
      <c r="F135" s="28">
        <v>193</v>
      </c>
      <c r="G135" s="28">
        <v>206</v>
      </c>
      <c r="H135" s="28">
        <v>253</v>
      </c>
      <c r="I135" s="75" t="s">
        <v>10</v>
      </c>
      <c r="J135" s="77" t="s">
        <v>9</v>
      </c>
      <c r="K135" s="22">
        <v>3</v>
      </c>
      <c r="L135" s="22" t="s">
        <v>403</v>
      </c>
      <c r="M135" s="87">
        <v>68.765663001519698</v>
      </c>
      <c r="N135" s="87">
        <v>-49.075116626572402</v>
      </c>
    </row>
    <row r="136" spans="1:15">
      <c r="A136" s="29">
        <v>135</v>
      </c>
      <c r="B136" s="28" t="s">
        <v>4</v>
      </c>
      <c r="C136" s="28" t="s">
        <v>245</v>
      </c>
      <c r="D136" s="28">
        <v>183</v>
      </c>
      <c r="E136" s="28">
        <v>193</v>
      </c>
      <c r="F136" s="28">
        <v>205</v>
      </c>
      <c r="G136" s="28">
        <v>233</v>
      </c>
      <c r="H136" s="28">
        <v>253</v>
      </c>
      <c r="I136" s="75" t="s">
        <v>10</v>
      </c>
      <c r="J136" s="77" t="s">
        <v>108</v>
      </c>
      <c r="K136" s="22">
        <v>3</v>
      </c>
      <c r="L136" s="22" t="s">
        <v>403</v>
      </c>
      <c r="M136" s="87">
        <v>68.322075960020001</v>
      </c>
      <c r="N136" s="87">
        <v>-49.086400406302502</v>
      </c>
    </row>
    <row r="137" spans="1:15">
      <c r="A137" s="29">
        <v>136</v>
      </c>
      <c r="B137" s="28" t="s">
        <v>263</v>
      </c>
      <c r="C137" s="28" t="s">
        <v>263</v>
      </c>
      <c r="D137" s="28">
        <v>175</v>
      </c>
      <c r="E137" s="28">
        <v>190</v>
      </c>
      <c r="F137" s="28">
        <v>215</v>
      </c>
      <c r="G137" s="28" t="s">
        <v>8</v>
      </c>
      <c r="H137" s="28">
        <v>275</v>
      </c>
      <c r="I137" s="29" t="s">
        <v>10</v>
      </c>
      <c r="J137" s="77" t="s">
        <v>264</v>
      </c>
      <c r="K137" s="22">
        <v>4</v>
      </c>
      <c r="L137" s="22" t="s">
        <v>403</v>
      </c>
      <c r="M137" s="87">
        <v>69.021248119538797</v>
      </c>
      <c r="N137" s="87">
        <v>-49.036058975489503</v>
      </c>
    </row>
    <row r="138" spans="1:15">
      <c r="A138" s="29">
        <v>137</v>
      </c>
      <c r="B138" s="28" t="s">
        <v>4</v>
      </c>
      <c r="C138" s="28" t="s">
        <v>245</v>
      </c>
      <c r="D138" s="28">
        <v>183</v>
      </c>
      <c r="E138" s="28">
        <v>193</v>
      </c>
      <c r="F138" s="28">
        <v>206</v>
      </c>
      <c r="G138" s="28">
        <v>230</v>
      </c>
      <c r="H138" s="28">
        <v>253</v>
      </c>
      <c r="I138" s="29" t="s">
        <v>10</v>
      </c>
      <c r="J138" s="77" t="s">
        <v>108</v>
      </c>
      <c r="K138" s="22">
        <v>3</v>
      </c>
      <c r="L138" s="22" t="s">
        <v>403</v>
      </c>
      <c r="M138" s="87">
        <v>68.448691462158806</v>
      </c>
      <c r="N138" s="87">
        <v>-49.054669927941397</v>
      </c>
    </row>
    <row r="139" spans="1:15">
      <c r="A139" s="29">
        <v>138</v>
      </c>
      <c r="B139" s="28" t="s">
        <v>109</v>
      </c>
      <c r="C139" s="28" t="s">
        <v>317</v>
      </c>
      <c r="D139" s="28">
        <v>190</v>
      </c>
      <c r="E139" s="28">
        <v>236</v>
      </c>
      <c r="F139" s="28" t="s">
        <v>8</v>
      </c>
      <c r="G139" s="28" t="s">
        <v>8</v>
      </c>
      <c r="H139" s="28">
        <v>253</v>
      </c>
      <c r="I139" s="29" t="s">
        <v>10</v>
      </c>
      <c r="J139" s="77" t="s">
        <v>284</v>
      </c>
      <c r="K139" s="22">
        <v>5</v>
      </c>
      <c r="L139" s="22" t="s">
        <v>403</v>
      </c>
      <c r="M139" s="87">
        <v>68.711427397683394</v>
      </c>
      <c r="N139" s="87">
        <v>-49.015647040049998</v>
      </c>
      <c r="O139" s="28" t="s">
        <v>318</v>
      </c>
    </row>
    <row r="140" spans="1:15">
      <c r="A140" s="29">
        <v>139</v>
      </c>
      <c r="B140" s="28" t="s">
        <v>4</v>
      </c>
      <c r="C140" s="28" t="s">
        <v>245</v>
      </c>
      <c r="D140" s="28">
        <v>190</v>
      </c>
      <c r="E140" s="28">
        <v>193</v>
      </c>
      <c r="F140" s="28">
        <v>203</v>
      </c>
      <c r="G140" s="28">
        <v>236</v>
      </c>
      <c r="H140" s="28">
        <v>253</v>
      </c>
      <c r="I140" s="29" t="s">
        <v>10</v>
      </c>
      <c r="J140" s="77" t="s">
        <v>9</v>
      </c>
      <c r="K140" s="22">
        <v>3</v>
      </c>
      <c r="L140" s="22" t="s">
        <v>403</v>
      </c>
      <c r="M140" s="87">
        <v>68.810818710064495</v>
      </c>
      <c r="N140" s="87">
        <v>-49.033495174323903</v>
      </c>
      <c r="O140" s="28" t="s">
        <v>271</v>
      </c>
    </row>
    <row r="141" spans="1:15">
      <c r="A141" s="29">
        <v>140</v>
      </c>
      <c r="B141" s="28" t="s">
        <v>94</v>
      </c>
      <c r="C141" s="28" t="s">
        <v>94</v>
      </c>
      <c r="D141" s="28" t="s">
        <v>8</v>
      </c>
      <c r="E141" s="28" t="s">
        <v>8</v>
      </c>
      <c r="F141" s="28" t="s">
        <v>8</v>
      </c>
      <c r="G141" s="28" t="s">
        <v>8</v>
      </c>
      <c r="H141" s="28" t="s">
        <v>8</v>
      </c>
      <c r="I141" s="29" t="s">
        <v>6</v>
      </c>
      <c r="J141" s="77" t="s">
        <v>333</v>
      </c>
      <c r="K141" s="22">
        <v>7</v>
      </c>
      <c r="L141" s="22" t="s">
        <v>403</v>
      </c>
      <c r="M141" s="87">
        <v>68.804485744140706</v>
      </c>
      <c r="N141" s="87">
        <v>-48.997262098472</v>
      </c>
      <c r="O141" s="28" t="s">
        <v>340</v>
      </c>
    </row>
    <row r="142" spans="1:15">
      <c r="A142" s="29">
        <v>141</v>
      </c>
      <c r="B142" s="28" t="s">
        <v>4</v>
      </c>
      <c r="C142" s="28" t="s">
        <v>317</v>
      </c>
      <c r="D142" s="28">
        <v>183</v>
      </c>
      <c r="E142" s="28">
        <v>236</v>
      </c>
      <c r="F142" s="28" t="s">
        <v>8</v>
      </c>
      <c r="G142" s="28" t="s">
        <v>8</v>
      </c>
      <c r="H142" s="28">
        <v>256</v>
      </c>
      <c r="I142" s="29" t="s">
        <v>10</v>
      </c>
      <c r="J142" s="77" t="s">
        <v>284</v>
      </c>
      <c r="K142" s="22">
        <v>5</v>
      </c>
      <c r="L142" s="22" t="s">
        <v>403</v>
      </c>
      <c r="M142" s="87">
        <v>68.514309397968105</v>
      </c>
      <c r="N142" s="87">
        <v>-49.016674946466502</v>
      </c>
    </row>
    <row r="143" spans="1:15">
      <c r="A143" s="29">
        <v>142</v>
      </c>
      <c r="B143" s="28" t="s">
        <v>111</v>
      </c>
      <c r="C143" s="28" t="s">
        <v>319</v>
      </c>
      <c r="D143" s="28">
        <v>190</v>
      </c>
      <c r="E143" s="28">
        <v>201</v>
      </c>
      <c r="F143" s="28">
        <v>206</v>
      </c>
      <c r="G143" s="28" t="s">
        <v>8</v>
      </c>
      <c r="H143" s="28" t="s">
        <v>8</v>
      </c>
      <c r="I143" s="29" t="s">
        <v>10</v>
      </c>
      <c r="J143" s="77" t="s">
        <v>21</v>
      </c>
      <c r="K143" s="22">
        <v>1</v>
      </c>
      <c r="L143" s="22" t="s">
        <v>404</v>
      </c>
      <c r="M143" s="87">
        <v>68.630996121628996</v>
      </c>
      <c r="N143" s="87">
        <v>-49.006661085739999</v>
      </c>
      <c r="O143" s="28" t="s">
        <v>320</v>
      </c>
    </row>
    <row r="144" spans="1:15">
      <c r="A144" s="29">
        <v>143</v>
      </c>
      <c r="B144" s="28" t="s">
        <v>4</v>
      </c>
      <c r="C144" s="28" t="s">
        <v>312</v>
      </c>
      <c r="D144" s="28">
        <v>183</v>
      </c>
      <c r="E144" s="28">
        <v>201</v>
      </c>
      <c r="F144" s="28">
        <v>206</v>
      </c>
      <c r="G144" s="28">
        <v>239</v>
      </c>
      <c r="H144" s="28">
        <v>253</v>
      </c>
      <c r="I144" s="29" t="s">
        <v>10</v>
      </c>
      <c r="J144" s="77" t="s">
        <v>13</v>
      </c>
      <c r="K144" s="22">
        <v>2</v>
      </c>
      <c r="L144" s="22" t="s">
        <v>404</v>
      </c>
      <c r="M144" s="87">
        <v>68.939712498382505</v>
      </c>
      <c r="N144" s="87">
        <v>-48.972827680856497</v>
      </c>
    </row>
    <row r="145" spans="1:15">
      <c r="A145" s="29">
        <v>144</v>
      </c>
      <c r="B145" s="28" t="s">
        <v>94</v>
      </c>
      <c r="C145" s="28" t="s">
        <v>94</v>
      </c>
      <c r="D145" s="28" t="s">
        <v>8</v>
      </c>
      <c r="E145" s="28" t="s">
        <v>8</v>
      </c>
      <c r="F145" s="28" t="s">
        <v>8</v>
      </c>
      <c r="G145" s="28" t="s">
        <v>8</v>
      </c>
      <c r="H145" s="28" t="s">
        <v>8</v>
      </c>
      <c r="I145" s="29" t="s">
        <v>6</v>
      </c>
      <c r="J145" s="77" t="s">
        <v>333</v>
      </c>
      <c r="K145" s="22">
        <v>7</v>
      </c>
      <c r="L145" s="22" t="s">
        <v>403</v>
      </c>
      <c r="M145" s="87">
        <v>68.377607422535505</v>
      </c>
      <c r="N145" s="87">
        <v>-49.015457931631097</v>
      </c>
    </row>
    <row r="146" spans="1:15">
      <c r="A146" s="29">
        <v>145</v>
      </c>
      <c r="B146" s="28" t="s">
        <v>4</v>
      </c>
      <c r="C146" s="28" t="s">
        <v>254</v>
      </c>
      <c r="D146" s="28">
        <v>183</v>
      </c>
      <c r="E146" s="28">
        <v>190</v>
      </c>
      <c r="F146" s="28">
        <v>193</v>
      </c>
      <c r="G146" s="28">
        <v>233</v>
      </c>
      <c r="H146" s="28">
        <v>253</v>
      </c>
      <c r="I146" s="29" t="s">
        <v>10</v>
      </c>
      <c r="J146" s="77" t="s">
        <v>9</v>
      </c>
      <c r="K146" s="22">
        <v>3</v>
      </c>
      <c r="L146" s="22" t="s">
        <v>403</v>
      </c>
      <c r="M146" s="87">
        <v>68.591836832815602</v>
      </c>
      <c r="N146" s="87">
        <v>-48.995956054273002</v>
      </c>
      <c r="O146" s="28" t="s">
        <v>313</v>
      </c>
    </row>
    <row r="147" spans="1:15">
      <c r="A147" s="29">
        <v>146</v>
      </c>
      <c r="B147" s="28" t="s">
        <v>4</v>
      </c>
      <c r="C147" s="28" t="s">
        <v>351</v>
      </c>
      <c r="D147" s="28">
        <v>193</v>
      </c>
      <c r="E147" s="28">
        <v>194</v>
      </c>
      <c r="F147" s="28">
        <v>200</v>
      </c>
      <c r="G147" s="28" t="s">
        <v>8</v>
      </c>
      <c r="H147" s="28" t="s">
        <v>8</v>
      </c>
      <c r="I147" s="29" t="s">
        <v>10</v>
      </c>
      <c r="J147" s="77" t="s">
        <v>21</v>
      </c>
      <c r="K147" s="22">
        <v>1</v>
      </c>
      <c r="L147" s="31" t="s">
        <v>407</v>
      </c>
      <c r="M147" s="94">
        <v>68.391940695275807</v>
      </c>
      <c r="N147" s="94">
        <v>-49.009058810071203</v>
      </c>
    </row>
    <row r="148" spans="1:15">
      <c r="A148" s="28">
        <v>147</v>
      </c>
      <c r="B148" s="28" t="s">
        <v>4</v>
      </c>
      <c r="C148" s="28" t="s">
        <v>254</v>
      </c>
      <c r="D148" s="28">
        <v>190</v>
      </c>
      <c r="E148" s="28">
        <v>193</v>
      </c>
      <c r="F148" s="28">
        <v>206</v>
      </c>
      <c r="G148" s="28">
        <v>233</v>
      </c>
      <c r="H148" s="28">
        <v>253</v>
      </c>
      <c r="I148" s="29" t="s">
        <v>10</v>
      </c>
      <c r="J148" s="77" t="s">
        <v>108</v>
      </c>
      <c r="K148" s="22">
        <v>3</v>
      </c>
      <c r="L148" s="22" t="s">
        <v>403</v>
      </c>
      <c r="M148" s="87">
        <v>68.6633550480434</v>
      </c>
      <c r="N148" s="87">
        <v>-48.970123891799901</v>
      </c>
    </row>
    <row r="149" spans="1:15">
      <c r="A149" s="29">
        <v>148</v>
      </c>
      <c r="B149" s="28" t="s">
        <v>4</v>
      </c>
      <c r="C149" s="28" t="s">
        <v>245</v>
      </c>
      <c r="D149" s="28">
        <v>190</v>
      </c>
      <c r="E149" s="28">
        <v>193</v>
      </c>
      <c r="F149" s="28">
        <v>206</v>
      </c>
      <c r="G149" s="28">
        <v>226</v>
      </c>
      <c r="H149" s="28">
        <v>253</v>
      </c>
      <c r="I149" s="29" t="s">
        <v>10</v>
      </c>
      <c r="J149" s="77" t="s">
        <v>9</v>
      </c>
      <c r="K149" s="22">
        <v>3</v>
      </c>
      <c r="L149" s="22" t="s">
        <v>403</v>
      </c>
      <c r="M149" s="87">
        <v>68.678398499540904</v>
      </c>
      <c r="N149" s="87">
        <v>-48.9773795657226</v>
      </c>
    </row>
    <row r="150" spans="1:15">
      <c r="A150" s="29">
        <v>149</v>
      </c>
      <c r="B150" s="28" t="s">
        <v>4</v>
      </c>
      <c r="C150" s="28" t="s">
        <v>312</v>
      </c>
      <c r="D150" s="28">
        <v>175</v>
      </c>
      <c r="E150" s="28">
        <v>183</v>
      </c>
      <c r="F150" s="28">
        <v>189</v>
      </c>
      <c r="G150" s="28">
        <v>199</v>
      </c>
      <c r="H150" s="28">
        <v>244</v>
      </c>
      <c r="I150" s="29" t="s">
        <v>10</v>
      </c>
      <c r="J150" s="77" t="s">
        <v>13</v>
      </c>
      <c r="K150" s="22">
        <v>2</v>
      </c>
      <c r="L150" s="22" t="s">
        <v>403</v>
      </c>
      <c r="M150" s="87">
        <v>68.982636653161904</v>
      </c>
      <c r="N150" s="87">
        <v>-48.941439535640903</v>
      </c>
    </row>
    <row r="151" spans="1:15">
      <c r="A151" s="29">
        <v>150</v>
      </c>
      <c r="B151" s="28" t="s">
        <v>399</v>
      </c>
      <c r="C151" s="28" t="s">
        <v>351</v>
      </c>
      <c r="D151" s="28">
        <v>190</v>
      </c>
      <c r="E151" s="28">
        <v>194</v>
      </c>
      <c r="F151" s="28">
        <v>200</v>
      </c>
      <c r="G151" s="28" t="s">
        <v>8</v>
      </c>
      <c r="H151" s="28" t="s">
        <v>8</v>
      </c>
      <c r="I151" s="29" t="s">
        <v>10</v>
      </c>
      <c r="J151" s="77" t="s">
        <v>21</v>
      </c>
      <c r="K151" s="22">
        <v>1</v>
      </c>
      <c r="L151" s="31" t="s">
        <v>407</v>
      </c>
      <c r="M151" s="94">
        <v>68.485513916069905</v>
      </c>
      <c r="N151" s="94">
        <v>-48.969810512547603</v>
      </c>
      <c r="O151" s="28" t="s">
        <v>397</v>
      </c>
    </row>
    <row r="152" spans="1:15">
      <c r="A152" s="29">
        <v>151</v>
      </c>
      <c r="B152" s="28" t="s">
        <v>4</v>
      </c>
      <c r="C152" s="28" t="s">
        <v>254</v>
      </c>
      <c r="D152" s="28">
        <v>190</v>
      </c>
      <c r="E152" s="28">
        <v>190</v>
      </c>
      <c r="F152" s="28">
        <v>193</v>
      </c>
      <c r="G152" s="28">
        <v>206</v>
      </c>
      <c r="H152" s="28">
        <v>253</v>
      </c>
      <c r="I152" s="29" t="s">
        <v>10</v>
      </c>
      <c r="J152" s="77" t="s">
        <v>9</v>
      </c>
      <c r="K152" s="22">
        <v>3</v>
      </c>
      <c r="L152" s="22" t="s">
        <v>403</v>
      </c>
      <c r="M152" s="87">
        <v>68.843270457692896</v>
      </c>
      <c r="N152" s="87">
        <v>-48.895302627192798</v>
      </c>
    </row>
    <row r="153" spans="1:15">
      <c r="A153" s="29">
        <v>152</v>
      </c>
      <c r="B153" s="28" t="s">
        <v>4</v>
      </c>
      <c r="C153" s="28" t="s">
        <v>351</v>
      </c>
      <c r="D153" s="28">
        <v>193</v>
      </c>
      <c r="E153" s="28">
        <v>194</v>
      </c>
      <c r="F153" s="28">
        <v>201</v>
      </c>
      <c r="G153" s="28" t="s">
        <v>8</v>
      </c>
      <c r="H153" s="28" t="s">
        <v>8</v>
      </c>
      <c r="I153" s="29" t="s">
        <v>10</v>
      </c>
      <c r="J153" s="77" t="s">
        <v>21</v>
      </c>
      <c r="K153" s="22">
        <v>1</v>
      </c>
      <c r="L153" s="22" t="s">
        <v>407</v>
      </c>
      <c r="M153" s="87">
        <v>68.461995338121298</v>
      </c>
      <c r="N153" s="87">
        <v>-48.923075822364403</v>
      </c>
      <c r="O153" s="28" t="s">
        <v>398</v>
      </c>
    </row>
    <row r="154" spans="1:15">
      <c r="A154" s="29">
        <v>153</v>
      </c>
      <c r="B154" s="28" t="s">
        <v>4</v>
      </c>
      <c r="C154" s="28" t="s">
        <v>239</v>
      </c>
      <c r="D154" s="28">
        <v>183</v>
      </c>
      <c r="E154" s="28">
        <v>193</v>
      </c>
      <c r="F154" s="28">
        <v>200</v>
      </c>
      <c r="G154" s="28">
        <v>216</v>
      </c>
      <c r="H154" s="28">
        <v>253</v>
      </c>
      <c r="I154" s="29" t="s">
        <v>10</v>
      </c>
      <c r="J154" s="77" t="s">
        <v>9</v>
      </c>
      <c r="K154" s="22">
        <v>3</v>
      </c>
      <c r="L154" s="22" t="s">
        <v>403</v>
      </c>
      <c r="M154" s="87">
        <v>68.3839463056716</v>
      </c>
      <c r="N154" s="87">
        <v>-48.939415569306199</v>
      </c>
    </row>
    <row r="155" spans="1:15">
      <c r="A155" s="29">
        <v>154</v>
      </c>
      <c r="B155" s="28" t="s">
        <v>4</v>
      </c>
      <c r="C155" s="28" t="s">
        <v>352</v>
      </c>
      <c r="D155" s="28">
        <v>190</v>
      </c>
      <c r="E155" s="28">
        <v>194</v>
      </c>
      <c r="F155" s="28">
        <v>196</v>
      </c>
      <c r="G155" s="28">
        <v>233</v>
      </c>
      <c r="H155" s="28" t="s">
        <v>8</v>
      </c>
      <c r="I155" s="29" t="s">
        <v>10</v>
      </c>
      <c r="J155" s="77" t="s">
        <v>21</v>
      </c>
      <c r="K155" s="22">
        <v>1</v>
      </c>
      <c r="L155" s="22" t="s">
        <v>407</v>
      </c>
      <c r="M155" s="87">
        <v>68.729234885308003</v>
      </c>
      <c r="N155" s="87">
        <v>-48.886571482200097</v>
      </c>
      <c r="O155" s="28" t="s">
        <v>353</v>
      </c>
    </row>
    <row r="156" spans="1:15">
      <c r="A156" s="29">
        <v>155</v>
      </c>
      <c r="B156" s="28" t="s">
        <v>4</v>
      </c>
      <c r="C156" s="28" t="s">
        <v>241</v>
      </c>
      <c r="D156" s="28">
        <v>190</v>
      </c>
      <c r="E156" s="28">
        <v>193</v>
      </c>
      <c r="F156" s="28">
        <v>196</v>
      </c>
      <c r="G156" s="28">
        <v>203</v>
      </c>
      <c r="H156" s="28">
        <v>253</v>
      </c>
      <c r="I156" s="29" t="s">
        <v>10</v>
      </c>
      <c r="J156" s="77" t="s">
        <v>13</v>
      </c>
      <c r="K156" s="22">
        <v>2</v>
      </c>
      <c r="L156" s="22" t="s">
        <v>403</v>
      </c>
      <c r="M156" s="87">
        <v>68.752956073579796</v>
      </c>
      <c r="N156" s="87">
        <v>-48.896089702898102</v>
      </c>
    </row>
    <row r="157" spans="1:15">
      <c r="A157" s="29">
        <v>156</v>
      </c>
      <c r="B157" s="28" t="s">
        <v>4</v>
      </c>
      <c r="C157" s="28" t="s">
        <v>254</v>
      </c>
      <c r="D157" s="28">
        <v>190</v>
      </c>
      <c r="E157" s="28">
        <v>190</v>
      </c>
      <c r="F157" s="28">
        <v>193</v>
      </c>
      <c r="G157" s="28">
        <v>206</v>
      </c>
      <c r="H157" s="28">
        <v>253</v>
      </c>
      <c r="I157" s="29" t="s">
        <v>10</v>
      </c>
      <c r="J157" s="77" t="s">
        <v>9</v>
      </c>
      <c r="K157" s="22">
        <v>3</v>
      </c>
      <c r="L157" s="22" t="s">
        <v>403</v>
      </c>
      <c r="M157" s="87">
        <v>68.499297509229805</v>
      </c>
      <c r="N157" s="87">
        <v>-48.901148583724698</v>
      </c>
    </row>
    <row r="158" spans="1:15">
      <c r="A158" s="29">
        <v>157</v>
      </c>
      <c r="B158" s="28" t="s">
        <v>4</v>
      </c>
      <c r="C158" s="28" t="s">
        <v>260</v>
      </c>
      <c r="D158" s="28">
        <v>193</v>
      </c>
      <c r="E158" s="28">
        <v>193</v>
      </c>
      <c r="F158" s="28">
        <v>200</v>
      </c>
      <c r="G158" s="28">
        <v>230</v>
      </c>
      <c r="H158" s="28">
        <v>253</v>
      </c>
      <c r="I158" s="29" t="s">
        <v>10</v>
      </c>
      <c r="J158" s="77" t="s">
        <v>13</v>
      </c>
      <c r="K158" s="22">
        <v>2</v>
      </c>
      <c r="L158" s="22" t="s">
        <v>403</v>
      </c>
      <c r="M158" s="87">
        <v>68.347978278489407</v>
      </c>
      <c r="N158" s="87">
        <v>-48.921928640948202</v>
      </c>
    </row>
    <row r="159" spans="1:15">
      <c r="A159" s="29">
        <v>158</v>
      </c>
      <c r="B159" s="28" t="s">
        <v>4</v>
      </c>
      <c r="C159" s="28" t="s">
        <v>239</v>
      </c>
      <c r="D159" s="28">
        <v>183</v>
      </c>
      <c r="E159" s="28">
        <v>193</v>
      </c>
      <c r="F159" s="28">
        <v>206</v>
      </c>
      <c r="G159" s="28">
        <v>236</v>
      </c>
      <c r="H159" s="28">
        <v>253</v>
      </c>
      <c r="I159" s="29" t="s">
        <v>10</v>
      </c>
      <c r="J159" s="77" t="s">
        <v>9</v>
      </c>
      <c r="K159" s="22">
        <v>3</v>
      </c>
      <c r="L159" s="22" t="s">
        <v>403</v>
      </c>
      <c r="M159" s="87">
        <v>68.675368288941399</v>
      </c>
      <c r="N159" s="87">
        <v>-48.879031261662597</v>
      </c>
    </row>
    <row r="160" spans="1:15">
      <c r="A160" s="29">
        <v>159</v>
      </c>
      <c r="B160" s="28" t="s">
        <v>4</v>
      </c>
      <c r="C160" s="28" t="s">
        <v>239</v>
      </c>
      <c r="D160" s="28">
        <v>193</v>
      </c>
      <c r="E160" s="28">
        <v>193</v>
      </c>
      <c r="F160" s="28">
        <v>200</v>
      </c>
      <c r="G160" s="28">
        <v>216</v>
      </c>
      <c r="H160" s="28">
        <v>253</v>
      </c>
      <c r="I160" s="29" t="s">
        <v>10</v>
      </c>
      <c r="J160" s="77" t="s">
        <v>9</v>
      </c>
      <c r="K160" s="22">
        <v>3</v>
      </c>
      <c r="L160" s="22" t="s">
        <v>403</v>
      </c>
      <c r="M160" s="87">
        <v>68.2764978936776</v>
      </c>
      <c r="N160" s="87">
        <v>-48.897611802330502</v>
      </c>
    </row>
    <row r="161" spans="1:15">
      <c r="A161" s="29">
        <v>160</v>
      </c>
      <c r="B161" s="28" t="s">
        <v>4</v>
      </c>
      <c r="C161" s="28" t="s">
        <v>239</v>
      </c>
      <c r="D161" s="28">
        <v>179</v>
      </c>
      <c r="E161" s="28">
        <v>190</v>
      </c>
      <c r="F161" s="28">
        <v>193</v>
      </c>
      <c r="G161" s="28">
        <v>239</v>
      </c>
      <c r="H161" s="28">
        <v>253</v>
      </c>
      <c r="I161" s="29" t="s">
        <v>10</v>
      </c>
      <c r="J161" s="77" t="s">
        <v>9</v>
      </c>
      <c r="K161" s="22">
        <v>3</v>
      </c>
      <c r="L161" s="22" t="s">
        <v>403</v>
      </c>
      <c r="M161" s="87">
        <v>68.981822949648901</v>
      </c>
      <c r="N161" s="87">
        <v>-48.837151149237997</v>
      </c>
    </row>
    <row r="162" spans="1:15">
      <c r="A162" s="29">
        <v>161</v>
      </c>
      <c r="B162" s="28" t="s">
        <v>321</v>
      </c>
      <c r="C162" s="28" t="s">
        <v>317</v>
      </c>
      <c r="D162" s="28">
        <v>190</v>
      </c>
      <c r="E162" s="28">
        <v>233</v>
      </c>
      <c r="F162" s="28" t="s">
        <v>8</v>
      </c>
      <c r="G162" s="28" t="s">
        <v>8</v>
      </c>
      <c r="H162" s="28">
        <v>253</v>
      </c>
      <c r="I162" s="29" t="s">
        <v>10</v>
      </c>
      <c r="J162" s="77" t="s">
        <v>284</v>
      </c>
      <c r="K162" s="22">
        <v>5</v>
      </c>
      <c r="L162" s="22" t="s">
        <v>403</v>
      </c>
      <c r="M162" s="87">
        <v>68.599357159827505</v>
      </c>
      <c r="N162" s="87">
        <v>-48.8571418645694</v>
      </c>
      <c r="O162" s="28" t="s">
        <v>322</v>
      </c>
    </row>
    <row r="163" spans="1:15">
      <c r="A163" s="29">
        <v>162</v>
      </c>
      <c r="B163" s="28" t="s">
        <v>4</v>
      </c>
      <c r="C163" s="28" t="s">
        <v>323</v>
      </c>
      <c r="D163" s="28">
        <v>190</v>
      </c>
      <c r="E163" s="28">
        <v>196</v>
      </c>
      <c r="F163" s="28">
        <v>201</v>
      </c>
      <c r="G163" s="28" t="s">
        <v>8</v>
      </c>
      <c r="H163" s="28" t="s">
        <v>8</v>
      </c>
      <c r="I163" s="29" t="s">
        <v>10</v>
      </c>
      <c r="J163" s="77" t="s">
        <v>21</v>
      </c>
      <c r="K163" s="22">
        <v>1</v>
      </c>
      <c r="L163" s="22" t="s">
        <v>404</v>
      </c>
      <c r="M163" s="87">
        <v>68.766578359066301</v>
      </c>
      <c r="N163" s="87">
        <v>-48.842168762019803</v>
      </c>
    </row>
    <row r="164" spans="1:15">
      <c r="A164" s="29">
        <v>163</v>
      </c>
      <c r="B164" s="28" t="s">
        <v>4</v>
      </c>
      <c r="C164" s="28" t="s">
        <v>254</v>
      </c>
      <c r="D164" s="28">
        <v>176</v>
      </c>
      <c r="E164" s="28">
        <v>193</v>
      </c>
      <c r="F164" s="28">
        <v>206</v>
      </c>
      <c r="G164" s="28">
        <v>206</v>
      </c>
      <c r="H164" s="28">
        <v>253</v>
      </c>
      <c r="I164" s="29" t="s">
        <v>10</v>
      </c>
      <c r="J164" s="77" t="s">
        <v>9</v>
      </c>
      <c r="K164" s="22">
        <v>3</v>
      </c>
      <c r="L164" s="22" t="s">
        <v>403</v>
      </c>
      <c r="M164" s="87">
        <v>68.528552897115603</v>
      </c>
      <c r="N164" s="87">
        <v>-48.860487359277897</v>
      </c>
      <c r="O164" s="28" t="s">
        <v>286</v>
      </c>
    </row>
    <row r="165" spans="1:15">
      <c r="A165" s="29">
        <v>164</v>
      </c>
      <c r="B165" s="28" t="s">
        <v>4</v>
      </c>
      <c r="C165" s="28" t="s">
        <v>243</v>
      </c>
      <c r="D165" s="28">
        <v>193</v>
      </c>
      <c r="E165" s="28">
        <v>193</v>
      </c>
      <c r="F165" s="28">
        <v>201</v>
      </c>
      <c r="G165" s="28">
        <v>201</v>
      </c>
      <c r="H165" s="28">
        <v>253</v>
      </c>
      <c r="I165" s="29" t="s">
        <v>10</v>
      </c>
      <c r="J165" s="77" t="s">
        <v>13</v>
      </c>
      <c r="K165" s="22">
        <v>2</v>
      </c>
      <c r="L165" s="22" t="s">
        <v>404</v>
      </c>
      <c r="M165" s="87">
        <v>68.4358099705032</v>
      </c>
      <c r="N165" s="87">
        <v>-48.840093667473397</v>
      </c>
      <c r="O165" s="28" t="s">
        <v>324</v>
      </c>
    </row>
    <row r="166" spans="1:15">
      <c r="A166" s="29">
        <v>165</v>
      </c>
      <c r="B166" s="28" t="s">
        <v>4</v>
      </c>
      <c r="C166" s="28" t="s">
        <v>239</v>
      </c>
      <c r="D166" s="28">
        <v>190</v>
      </c>
      <c r="E166" s="28">
        <v>190</v>
      </c>
      <c r="F166" s="28">
        <v>193</v>
      </c>
      <c r="G166" s="28">
        <v>236</v>
      </c>
      <c r="H166" s="28">
        <v>253</v>
      </c>
      <c r="I166" s="29" t="s">
        <v>10</v>
      </c>
      <c r="J166" s="77" t="s">
        <v>9</v>
      </c>
      <c r="K166" s="22">
        <v>3</v>
      </c>
      <c r="L166" s="22" t="s">
        <v>403</v>
      </c>
      <c r="M166" s="87">
        <v>68.848577623427403</v>
      </c>
      <c r="N166" s="87">
        <v>-48.7846955392477</v>
      </c>
      <c r="O166" s="28" t="s">
        <v>247</v>
      </c>
    </row>
    <row r="167" spans="1:15">
      <c r="A167" s="29">
        <v>166</v>
      </c>
      <c r="B167" s="28" t="s">
        <v>4</v>
      </c>
      <c r="C167" s="28" t="s">
        <v>325</v>
      </c>
      <c r="D167" s="28">
        <v>183</v>
      </c>
      <c r="E167" s="28">
        <v>196</v>
      </c>
      <c r="F167" s="28">
        <v>198</v>
      </c>
      <c r="G167" s="28" t="s">
        <v>8</v>
      </c>
      <c r="H167" s="28" t="s">
        <v>8</v>
      </c>
      <c r="I167" s="29" t="s">
        <v>10</v>
      </c>
      <c r="J167" s="77" t="s">
        <v>21</v>
      </c>
      <c r="K167" s="22">
        <v>1</v>
      </c>
      <c r="L167" s="22" t="s">
        <v>403</v>
      </c>
      <c r="M167" s="87">
        <v>68.882996001413602</v>
      </c>
      <c r="N167" s="87">
        <v>-48.780340974392999</v>
      </c>
    </row>
    <row r="168" spans="1:15">
      <c r="A168" s="29">
        <v>167</v>
      </c>
      <c r="B168" s="28" t="s">
        <v>4</v>
      </c>
      <c r="C168" s="28" t="s">
        <v>245</v>
      </c>
      <c r="D168" s="28">
        <v>183</v>
      </c>
      <c r="E168" s="28">
        <v>193</v>
      </c>
      <c r="F168" s="28">
        <v>200</v>
      </c>
      <c r="G168" s="28">
        <v>233</v>
      </c>
      <c r="H168" s="28">
        <v>253</v>
      </c>
      <c r="I168" s="29" t="s">
        <v>10</v>
      </c>
      <c r="J168" s="77" t="s">
        <v>9</v>
      </c>
      <c r="K168" s="22">
        <v>3</v>
      </c>
      <c r="L168" s="22" t="s">
        <v>403</v>
      </c>
      <c r="M168" s="87">
        <v>68.620597307070994</v>
      </c>
      <c r="N168" s="87">
        <v>-48.798321680079802</v>
      </c>
      <c r="O168" s="28" t="s">
        <v>246</v>
      </c>
    </row>
    <row r="169" spans="1:15">
      <c r="A169" s="29">
        <v>168</v>
      </c>
      <c r="B169" s="28" t="s">
        <v>4</v>
      </c>
      <c r="C169" s="28" t="s">
        <v>254</v>
      </c>
      <c r="D169" s="28">
        <v>183</v>
      </c>
      <c r="E169" s="28">
        <v>200</v>
      </c>
      <c r="F169" s="28">
        <v>205</v>
      </c>
      <c r="G169" s="28">
        <v>205</v>
      </c>
      <c r="H169" s="28">
        <v>256</v>
      </c>
      <c r="I169" s="29" t="s">
        <v>10</v>
      </c>
      <c r="J169" s="77" t="s">
        <v>9</v>
      </c>
      <c r="K169" s="22">
        <v>3</v>
      </c>
      <c r="L169" s="22" t="s">
        <v>403</v>
      </c>
      <c r="M169" s="87">
        <v>68.290468815763703</v>
      </c>
      <c r="N169" s="87">
        <v>-48.826462526865399</v>
      </c>
      <c r="O169" s="28" t="s">
        <v>277</v>
      </c>
    </row>
    <row r="170" spans="1:15">
      <c r="A170" s="29">
        <v>169</v>
      </c>
      <c r="B170" s="28" t="s">
        <v>4</v>
      </c>
      <c r="C170" s="28" t="s">
        <v>254</v>
      </c>
      <c r="D170" s="28">
        <v>190</v>
      </c>
      <c r="E170" s="28">
        <v>190</v>
      </c>
      <c r="F170" s="28">
        <v>193</v>
      </c>
      <c r="G170" s="28">
        <v>206</v>
      </c>
      <c r="H170" s="28">
        <v>253</v>
      </c>
      <c r="I170" s="29" t="s">
        <v>10</v>
      </c>
      <c r="J170" s="77" t="s">
        <v>9</v>
      </c>
      <c r="K170" s="22">
        <v>3</v>
      </c>
      <c r="L170" s="22" t="s">
        <v>403</v>
      </c>
      <c r="M170" s="87">
        <v>68.514016783252401</v>
      </c>
      <c r="N170" s="87">
        <v>-48.813900525171498</v>
      </c>
      <c r="O170" s="28" t="s">
        <v>246</v>
      </c>
    </row>
    <row r="171" spans="1:15">
      <c r="A171" s="29">
        <v>170</v>
      </c>
      <c r="B171" s="28" t="s">
        <v>4</v>
      </c>
      <c r="C171" s="28" t="s">
        <v>245</v>
      </c>
      <c r="D171" s="28">
        <v>176</v>
      </c>
      <c r="E171" s="28">
        <v>190</v>
      </c>
      <c r="F171" s="28">
        <v>193</v>
      </c>
      <c r="G171" s="28">
        <v>236</v>
      </c>
      <c r="H171" s="28">
        <v>253</v>
      </c>
      <c r="I171" s="29" t="s">
        <v>10</v>
      </c>
      <c r="J171" s="77" t="s">
        <v>108</v>
      </c>
      <c r="K171" s="22">
        <v>3</v>
      </c>
      <c r="L171" s="22" t="s">
        <v>403</v>
      </c>
      <c r="M171" s="87">
        <v>68.770285952497503</v>
      </c>
      <c r="N171" s="87">
        <v>-48.765107408128998</v>
      </c>
    </row>
    <row r="172" spans="1:15">
      <c r="A172" s="29">
        <v>171</v>
      </c>
      <c r="B172" s="28" t="s">
        <v>4</v>
      </c>
      <c r="C172" s="28" t="s">
        <v>354</v>
      </c>
      <c r="D172" s="28">
        <v>193</v>
      </c>
      <c r="E172" s="28">
        <v>194</v>
      </c>
      <c r="F172" s="28">
        <v>200</v>
      </c>
      <c r="G172" s="28" t="s">
        <v>8</v>
      </c>
      <c r="H172" s="28" t="s">
        <v>8</v>
      </c>
      <c r="I172" s="29" t="s">
        <v>10</v>
      </c>
      <c r="J172" s="77" t="s">
        <v>21</v>
      </c>
      <c r="K172" s="22">
        <v>1</v>
      </c>
      <c r="L172" s="22" t="s">
        <v>407</v>
      </c>
      <c r="M172" s="87">
        <v>68.365412308894904</v>
      </c>
      <c r="N172" s="87">
        <v>-48.810302979026503</v>
      </c>
      <c r="O172" s="28" t="s">
        <v>354</v>
      </c>
    </row>
    <row r="173" spans="1:15">
      <c r="A173" s="29">
        <v>172</v>
      </c>
      <c r="B173" s="28" t="s">
        <v>4</v>
      </c>
      <c r="C173" s="28" t="s">
        <v>245</v>
      </c>
      <c r="D173" s="28">
        <v>190</v>
      </c>
      <c r="E173" s="28">
        <v>193</v>
      </c>
      <c r="F173" s="28">
        <v>196</v>
      </c>
      <c r="G173" s="28">
        <v>220</v>
      </c>
      <c r="H173" s="28">
        <v>253</v>
      </c>
      <c r="I173" s="29" t="s">
        <v>10</v>
      </c>
      <c r="J173" s="77" t="s">
        <v>9</v>
      </c>
      <c r="K173" s="22">
        <v>3</v>
      </c>
      <c r="L173" s="22" t="s">
        <v>403</v>
      </c>
      <c r="M173" s="87">
        <v>68.816585493733498</v>
      </c>
      <c r="N173" s="87">
        <v>-48.759844581267799</v>
      </c>
    </row>
    <row r="174" spans="1:15">
      <c r="A174" s="29">
        <v>173</v>
      </c>
      <c r="B174" s="28" t="s">
        <v>4</v>
      </c>
      <c r="C174" s="28" t="s">
        <v>243</v>
      </c>
      <c r="D174" s="28">
        <v>193</v>
      </c>
      <c r="E174" s="28">
        <v>200</v>
      </c>
      <c r="F174" s="28">
        <v>201</v>
      </c>
      <c r="G174" s="28">
        <v>233</v>
      </c>
      <c r="H174" s="28">
        <v>253</v>
      </c>
      <c r="I174" s="29" t="s">
        <v>10</v>
      </c>
      <c r="J174" s="77" t="s">
        <v>13</v>
      </c>
      <c r="K174" s="22">
        <v>2</v>
      </c>
      <c r="L174" s="22" t="s">
        <v>404</v>
      </c>
      <c r="M174" s="87">
        <v>68.452127205442096</v>
      </c>
      <c r="N174" s="87">
        <v>-48.776708710103897</v>
      </c>
    </row>
    <row r="175" spans="1:15">
      <c r="A175" s="29">
        <v>174</v>
      </c>
      <c r="B175" s="28" t="s">
        <v>4</v>
      </c>
      <c r="C175" s="28" t="s">
        <v>245</v>
      </c>
      <c r="D175" s="28">
        <v>166</v>
      </c>
      <c r="E175" s="28">
        <v>193</v>
      </c>
      <c r="F175" s="28">
        <v>206</v>
      </c>
      <c r="G175" s="28">
        <v>233</v>
      </c>
      <c r="H175" s="28">
        <v>253</v>
      </c>
      <c r="I175" s="29" t="s">
        <v>10</v>
      </c>
      <c r="J175" s="77" t="s">
        <v>9</v>
      </c>
      <c r="K175" s="22">
        <v>3</v>
      </c>
      <c r="L175" s="22" t="s">
        <v>403</v>
      </c>
      <c r="M175" s="87">
        <v>68.538407937657496</v>
      </c>
      <c r="N175" s="87">
        <v>-48.749170189634</v>
      </c>
    </row>
    <row r="176" spans="1:15">
      <c r="A176" s="29">
        <v>175</v>
      </c>
      <c r="B176" s="28" t="s">
        <v>4</v>
      </c>
      <c r="C176" s="28" t="s">
        <v>254</v>
      </c>
      <c r="D176" s="28">
        <v>193</v>
      </c>
      <c r="E176" s="28">
        <v>193</v>
      </c>
      <c r="F176" s="28">
        <v>200</v>
      </c>
      <c r="G176" s="28">
        <v>233</v>
      </c>
      <c r="H176" s="28">
        <v>253</v>
      </c>
      <c r="I176" s="29" t="s">
        <v>10</v>
      </c>
      <c r="J176" s="77" t="s">
        <v>9</v>
      </c>
      <c r="K176" s="22">
        <v>3</v>
      </c>
      <c r="L176" s="22" t="s">
        <v>403</v>
      </c>
      <c r="M176" s="87">
        <v>68.345365937652403</v>
      </c>
      <c r="N176" s="87">
        <v>-48.778647651428898</v>
      </c>
    </row>
    <row r="177" spans="1:15">
      <c r="A177" s="29">
        <v>176</v>
      </c>
      <c r="B177" s="28" t="s">
        <v>4</v>
      </c>
      <c r="C177" s="28" t="s">
        <v>245</v>
      </c>
      <c r="D177" s="28">
        <v>190</v>
      </c>
      <c r="E177" s="28">
        <v>190</v>
      </c>
      <c r="F177" s="28">
        <v>193</v>
      </c>
      <c r="G177" s="28">
        <v>233</v>
      </c>
      <c r="H177" s="28">
        <v>253</v>
      </c>
      <c r="I177" s="29" t="s">
        <v>10</v>
      </c>
      <c r="J177" s="77" t="s">
        <v>9</v>
      </c>
      <c r="K177" s="22">
        <v>3</v>
      </c>
      <c r="L177" s="22" t="s">
        <v>403</v>
      </c>
      <c r="M177" s="87">
        <v>68.641269109950997</v>
      </c>
      <c r="N177" s="87">
        <v>-48.747552016124502</v>
      </c>
    </row>
    <row r="178" spans="1:15">
      <c r="A178" s="29">
        <v>177</v>
      </c>
      <c r="B178" s="28" t="s">
        <v>4</v>
      </c>
      <c r="C178" s="28" t="s">
        <v>239</v>
      </c>
      <c r="D178" s="28">
        <v>190</v>
      </c>
      <c r="E178" s="28">
        <v>193</v>
      </c>
      <c r="F178" s="28">
        <v>200</v>
      </c>
      <c r="G178" s="30">
        <v>233</v>
      </c>
      <c r="H178" s="30">
        <v>253</v>
      </c>
      <c r="I178" s="29" t="s">
        <v>10</v>
      </c>
      <c r="J178" s="77" t="s">
        <v>9</v>
      </c>
      <c r="K178" s="22">
        <v>3</v>
      </c>
      <c r="L178" s="22" t="s">
        <v>403</v>
      </c>
      <c r="M178" s="87">
        <v>68.563568418924206</v>
      </c>
      <c r="N178" s="87">
        <v>-48.729199983973302</v>
      </c>
    </row>
    <row r="179" spans="1:15">
      <c r="A179" s="29">
        <v>178</v>
      </c>
      <c r="B179" s="28" t="s">
        <v>49</v>
      </c>
      <c r="C179" s="28" t="s">
        <v>326</v>
      </c>
      <c r="D179" s="28" t="s">
        <v>8</v>
      </c>
      <c r="E179" s="28" t="s">
        <v>8</v>
      </c>
      <c r="F179" s="28" t="s">
        <v>8</v>
      </c>
      <c r="G179" s="28" t="s">
        <v>8</v>
      </c>
      <c r="H179" s="28" t="s">
        <v>8</v>
      </c>
      <c r="I179" s="29" t="s">
        <v>6</v>
      </c>
      <c r="J179" s="77" t="s">
        <v>8</v>
      </c>
      <c r="K179" s="22">
        <v>9</v>
      </c>
      <c r="L179" s="22" t="s">
        <v>403</v>
      </c>
      <c r="M179" s="87">
        <v>68.683505339048196</v>
      </c>
      <c r="N179" s="87">
        <v>-48.716827305730099</v>
      </c>
    </row>
    <row r="180" spans="1:15">
      <c r="A180" s="29">
        <v>179</v>
      </c>
      <c r="B180" s="28" t="s">
        <v>4</v>
      </c>
      <c r="C180" s="28" t="s">
        <v>360</v>
      </c>
      <c r="D180" s="28">
        <v>190</v>
      </c>
      <c r="E180" s="28">
        <v>196</v>
      </c>
      <c r="F180" s="28">
        <v>199</v>
      </c>
      <c r="G180" s="28" t="s">
        <v>8</v>
      </c>
      <c r="H180" s="28" t="s">
        <v>8</v>
      </c>
      <c r="I180" s="29" t="s">
        <v>10</v>
      </c>
      <c r="J180" s="77" t="s">
        <v>21</v>
      </c>
      <c r="K180" s="22">
        <v>1</v>
      </c>
      <c r="L180" s="22" t="s">
        <v>408</v>
      </c>
      <c r="M180" s="87">
        <v>68.683935417051401</v>
      </c>
      <c r="N180" s="87">
        <v>-48.684093625535198</v>
      </c>
    </row>
    <row r="181" spans="1:15">
      <c r="A181" s="29">
        <v>180</v>
      </c>
      <c r="B181" s="28" t="s">
        <v>4</v>
      </c>
      <c r="C181" s="28" t="s">
        <v>245</v>
      </c>
      <c r="D181" s="28">
        <v>175</v>
      </c>
      <c r="E181" s="28">
        <v>190</v>
      </c>
      <c r="F181" s="28">
        <v>193</v>
      </c>
      <c r="G181" s="28">
        <v>206</v>
      </c>
      <c r="H181" s="28">
        <v>253</v>
      </c>
      <c r="I181" s="29" t="s">
        <v>10</v>
      </c>
      <c r="J181" s="77" t="s">
        <v>108</v>
      </c>
      <c r="K181" s="22">
        <v>3</v>
      </c>
      <c r="L181" s="22" t="s">
        <v>403</v>
      </c>
      <c r="M181" s="87">
        <v>68.519027329816097</v>
      </c>
      <c r="N181" s="87">
        <v>-48.716165643431196</v>
      </c>
    </row>
    <row r="182" spans="1:15">
      <c r="A182" s="29">
        <v>181</v>
      </c>
      <c r="B182" s="28" t="s">
        <v>4</v>
      </c>
      <c r="C182" s="28" t="s">
        <v>275</v>
      </c>
      <c r="D182" s="28">
        <v>190</v>
      </c>
      <c r="E182" s="28">
        <v>194</v>
      </c>
      <c r="F182" s="28">
        <v>200</v>
      </c>
      <c r="G182" s="28" t="s">
        <v>8</v>
      </c>
      <c r="H182" s="28" t="s">
        <v>8</v>
      </c>
      <c r="I182" s="29" t="s">
        <v>10</v>
      </c>
      <c r="J182" s="77" t="s">
        <v>21</v>
      </c>
      <c r="K182" s="22">
        <v>1</v>
      </c>
      <c r="L182" s="31" t="s">
        <v>407</v>
      </c>
      <c r="M182" s="94">
        <v>68.418740256112699</v>
      </c>
      <c r="N182" s="94">
        <v>-48.690198661646399</v>
      </c>
    </row>
    <row r="183" spans="1:15">
      <c r="A183" s="29">
        <v>182</v>
      </c>
      <c r="B183" s="28" t="s">
        <v>4</v>
      </c>
      <c r="C183" s="28" t="s">
        <v>254</v>
      </c>
      <c r="D183" s="28">
        <v>190</v>
      </c>
      <c r="E183" s="28">
        <v>193</v>
      </c>
      <c r="F183" s="28">
        <v>200</v>
      </c>
      <c r="G183" s="30">
        <v>233</v>
      </c>
      <c r="H183" s="30">
        <v>253</v>
      </c>
      <c r="I183" s="29" t="s">
        <v>10</v>
      </c>
      <c r="J183" s="77" t="s">
        <v>9</v>
      </c>
      <c r="K183" s="22">
        <v>3</v>
      </c>
      <c r="L183" s="22" t="s">
        <v>403</v>
      </c>
      <c r="M183" s="87">
        <v>68.5786296557594</v>
      </c>
      <c r="N183" s="87">
        <v>-48.680570951356003</v>
      </c>
    </row>
    <row r="184" spans="1:15">
      <c r="A184" s="29">
        <v>183</v>
      </c>
      <c r="B184" s="28" t="s">
        <v>4</v>
      </c>
      <c r="C184" s="28" t="s">
        <v>254</v>
      </c>
      <c r="D184" s="28">
        <v>190</v>
      </c>
      <c r="E184" s="28">
        <v>193</v>
      </c>
      <c r="F184" s="28">
        <v>200</v>
      </c>
      <c r="G184" s="30">
        <v>233</v>
      </c>
      <c r="H184" s="30">
        <v>253</v>
      </c>
      <c r="I184" s="29" t="s">
        <v>10</v>
      </c>
      <c r="J184" s="77" t="s">
        <v>9</v>
      </c>
      <c r="K184" s="22">
        <v>3</v>
      </c>
      <c r="L184" s="22" t="s">
        <v>403</v>
      </c>
      <c r="M184" s="87">
        <v>68.483636642732293</v>
      </c>
      <c r="N184" s="87">
        <v>-48.673627781037901</v>
      </c>
    </row>
    <row r="185" spans="1:15">
      <c r="A185" s="29">
        <v>184</v>
      </c>
      <c r="B185" s="28" t="s">
        <v>4</v>
      </c>
      <c r="C185" s="28" t="s">
        <v>241</v>
      </c>
      <c r="D185" s="28">
        <v>190</v>
      </c>
      <c r="E185" s="28">
        <v>200</v>
      </c>
      <c r="F185" s="28">
        <v>201</v>
      </c>
      <c r="G185" s="30">
        <v>233</v>
      </c>
      <c r="H185" s="30">
        <v>253</v>
      </c>
      <c r="I185" s="29" t="s">
        <v>10</v>
      </c>
      <c r="J185" s="77" t="s">
        <v>13</v>
      </c>
      <c r="K185" s="22">
        <v>2</v>
      </c>
      <c r="L185" s="22" t="s">
        <v>404</v>
      </c>
      <c r="M185" s="87">
        <v>68.611785198323901</v>
      </c>
      <c r="N185" s="87">
        <v>-48.6614527124689</v>
      </c>
    </row>
    <row r="186" spans="1:15">
      <c r="A186" s="29">
        <v>185</v>
      </c>
      <c r="B186" s="28" t="s">
        <v>4</v>
      </c>
      <c r="C186" s="28" t="s">
        <v>243</v>
      </c>
      <c r="D186" s="28">
        <v>190</v>
      </c>
      <c r="E186" s="28">
        <v>190</v>
      </c>
      <c r="F186" s="28">
        <v>193</v>
      </c>
      <c r="G186" s="30">
        <v>233</v>
      </c>
      <c r="H186" s="30">
        <v>253</v>
      </c>
      <c r="I186" s="29" t="s">
        <v>10</v>
      </c>
      <c r="J186" s="77" t="s">
        <v>13</v>
      </c>
      <c r="K186" s="22">
        <v>2</v>
      </c>
      <c r="L186" s="22" t="s">
        <v>403</v>
      </c>
      <c r="M186" s="87">
        <v>69.012953946163506</v>
      </c>
      <c r="N186" s="87">
        <v>-48.600112384455798</v>
      </c>
    </row>
    <row r="187" spans="1:15">
      <c r="A187" s="29">
        <v>186</v>
      </c>
      <c r="B187" s="28" t="s">
        <v>4</v>
      </c>
      <c r="C187" s="28" t="s">
        <v>312</v>
      </c>
      <c r="D187" s="28">
        <v>193</v>
      </c>
      <c r="E187" s="28">
        <v>193</v>
      </c>
      <c r="F187" s="28">
        <v>200</v>
      </c>
      <c r="G187" s="30">
        <v>233</v>
      </c>
      <c r="H187" s="30">
        <v>253</v>
      </c>
      <c r="I187" s="29" t="s">
        <v>10</v>
      </c>
      <c r="J187" s="77" t="s">
        <v>13</v>
      </c>
      <c r="K187" s="22">
        <v>2</v>
      </c>
      <c r="L187" s="22" t="s">
        <v>403</v>
      </c>
      <c r="M187" s="87">
        <v>68.340776218057599</v>
      </c>
      <c r="N187" s="87">
        <v>-48.664335342989403</v>
      </c>
    </row>
    <row r="188" spans="1:15">
      <c r="A188" s="29">
        <v>187</v>
      </c>
      <c r="B188" s="28" t="s">
        <v>4</v>
      </c>
      <c r="C188" s="28" t="s">
        <v>327</v>
      </c>
      <c r="D188" s="28">
        <v>183</v>
      </c>
      <c r="E188" s="28">
        <v>196</v>
      </c>
      <c r="F188" s="28">
        <v>201</v>
      </c>
      <c r="G188" s="28" t="s">
        <v>8</v>
      </c>
      <c r="H188" s="28" t="s">
        <v>8</v>
      </c>
      <c r="I188" s="29" t="s">
        <v>10</v>
      </c>
      <c r="J188" s="77" t="s">
        <v>21</v>
      </c>
      <c r="K188" s="22">
        <v>1</v>
      </c>
      <c r="L188" s="22" t="s">
        <v>404</v>
      </c>
      <c r="M188" s="87">
        <v>68.969947405706606</v>
      </c>
      <c r="N188" s="87">
        <v>-48.595553259412</v>
      </c>
    </row>
    <row r="189" spans="1:15">
      <c r="A189" s="29">
        <v>188</v>
      </c>
      <c r="B189" s="28" t="s">
        <v>4</v>
      </c>
      <c r="C189" s="28" t="s">
        <v>245</v>
      </c>
      <c r="D189" s="28">
        <v>175</v>
      </c>
      <c r="E189" s="28">
        <v>200</v>
      </c>
      <c r="F189" s="28">
        <v>206</v>
      </c>
      <c r="G189" s="28">
        <v>236</v>
      </c>
      <c r="H189" s="28">
        <v>253</v>
      </c>
      <c r="I189" s="29" t="s">
        <v>10</v>
      </c>
      <c r="J189" s="77" t="s">
        <v>108</v>
      </c>
      <c r="K189" s="22">
        <v>3</v>
      </c>
      <c r="L189" s="22" t="s">
        <v>403</v>
      </c>
      <c r="M189" s="87">
        <v>68.640195293989706</v>
      </c>
      <c r="N189" s="87">
        <v>-48.629264877492901</v>
      </c>
    </row>
    <row r="190" spans="1:15">
      <c r="A190" s="29">
        <v>189</v>
      </c>
      <c r="B190" s="28" t="s">
        <v>4</v>
      </c>
      <c r="C190" s="28" t="s">
        <v>361</v>
      </c>
      <c r="D190" s="28">
        <v>183</v>
      </c>
      <c r="E190" s="28">
        <v>203</v>
      </c>
      <c r="F190" s="28">
        <v>206</v>
      </c>
      <c r="G190" s="28" t="s">
        <v>8</v>
      </c>
      <c r="H190" s="28" t="s">
        <v>8</v>
      </c>
      <c r="I190" s="29" t="s">
        <v>10</v>
      </c>
      <c r="J190" s="77" t="s">
        <v>21</v>
      </c>
      <c r="K190" s="22">
        <v>1</v>
      </c>
      <c r="L190" s="22" t="s">
        <v>403</v>
      </c>
      <c r="M190" s="87">
        <v>68.908534272823402</v>
      </c>
      <c r="N190" s="87">
        <v>-48.556447243964797</v>
      </c>
      <c r="O190" s="28" t="s">
        <v>394</v>
      </c>
    </row>
    <row r="191" spans="1:15">
      <c r="A191" s="29">
        <v>190</v>
      </c>
      <c r="B191" s="28" t="s">
        <v>4</v>
      </c>
      <c r="C191" s="28" t="s">
        <v>245</v>
      </c>
      <c r="D191" s="28">
        <v>183</v>
      </c>
      <c r="E191" s="28">
        <v>193</v>
      </c>
      <c r="F191" s="28">
        <v>200</v>
      </c>
      <c r="G191" s="30">
        <v>233</v>
      </c>
      <c r="H191" s="30">
        <v>253</v>
      </c>
      <c r="I191" s="29" t="s">
        <v>10</v>
      </c>
      <c r="J191" s="78" t="s">
        <v>108</v>
      </c>
      <c r="K191" s="1">
        <v>3</v>
      </c>
      <c r="L191" s="22" t="s">
        <v>403</v>
      </c>
      <c r="M191" s="87">
        <v>68.548156799332006</v>
      </c>
      <c r="N191" s="87">
        <v>-48.6328764266147</v>
      </c>
    </row>
    <row r="192" spans="1:15">
      <c r="A192" s="29">
        <v>191</v>
      </c>
      <c r="B192" s="28" t="s">
        <v>4</v>
      </c>
      <c r="C192" s="28" t="s">
        <v>362</v>
      </c>
      <c r="D192" s="28">
        <v>183</v>
      </c>
      <c r="E192" s="28">
        <v>203</v>
      </c>
      <c r="F192" s="28">
        <v>205</v>
      </c>
      <c r="G192" s="28" t="s">
        <v>8</v>
      </c>
      <c r="H192" s="28" t="s">
        <v>8</v>
      </c>
      <c r="I192" s="29" t="s">
        <v>10</v>
      </c>
      <c r="J192" s="77" t="s">
        <v>21</v>
      </c>
      <c r="K192" s="22">
        <v>1</v>
      </c>
      <c r="L192" s="22" t="s">
        <v>403</v>
      </c>
      <c r="M192" s="87">
        <v>68.870818903186205</v>
      </c>
      <c r="N192" s="87">
        <v>-48.575070133812602</v>
      </c>
    </row>
    <row r="193" spans="1:15">
      <c r="A193" s="29">
        <v>192</v>
      </c>
      <c r="B193" s="28" t="s">
        <v>4</v>
      </c>
      <c r="C193" s="28" t="s">
        <v>254</v>
      </c>
      <c r="D193" s="28">
        <v>190</v>
      </c>
      <c r="E193" s="28">
        <v>193</v>
      </c>
      <c r="F193" s="28">
        <v>196</v>
      </c>
      <c r="G193" s="30">
        <v>236</v>
      </c>
      <c r="H193" s="30">
        <v>253</v>
      </c>
      <c r="I193" s="29" t="s">
        <v>10</v>
      </c>
      <c r="J193" s="77" t="s">
        <v>9</v>
      </c>
      <c r="K193" s="22">
        <v>3</v>
      </c>
      <c r="L193" s="22" t="s">
        <v>403</v>
      </c>
      <c r="M193" s="87">
        <v>68.794054458232793</v>
      </c>
      <c r="N193" s="87">
        <v>-48.5982578339162</v>
      </c>
    </row>
    <row r="194" spans="1:15">
      <c r="A194" s="29">
        <v>193</v>
      </c>
      <c r="B194" s="28" t="s">
        <v>4</v>
      </c>
      <c r="C194" s="28" t="s">
        <v>254</v>
      </c>
      <c r="D194" s="28">
        <v>190</v>
      </c>
      <c r="E194" s="28">
        <v>193</v>
      </c>
      <c r="F194" s="28">
        <v>200</v>
      </c>
      <c r="G194" s="30">
        <v>233</v>
      </c>
      <c r="H194" s="30">
        <v>253</v>
      </c>
      <c r="I194" s="29" t="s">
        <v>10</v>
      </c>
      <c r="J194" s="77" t="s">
        <v>9</v>
      </c>
      <c r="K194" s="22">
        <v>3</v>
      </c>
      <c r="L194" s="22" t="s">
        <v>403</v>
      </c>
      <c r="M194" s="87">
        <v>68.590886625901902</v>
      </c>
      <c r="N194" s="87">
        <v>-48.602311399143701</v>
      </c>
    </row>
    <row r="195" spans="1:15">
      <c r="A195" s="29">
        <v>194</v>
      </c>
      <c r="B195" s="28" t="s">
        <v>4</v>
      </c>
      <c r="C195" s="28" t="s">
        <v>363</v>
      </c>
      <c r="D195" s="28">
        <v>190</v>
      </c>
      <c r="E195" s="28">
        <v>196</v>
      </c>
      <c r="F195" s="28">
        <v>201</v>
      </c>
      <c r="G195" s="28" t="s">
        <v>8</v>
      </c>
      <c r="H195" s="28" t="s">
        <v>8</v>
      </c>
      <c r="I195" s="29" t="s">
        <v>10</v>
      </c>
      <c r="J195" s="77" t="s">
        <v>21</v>
      </c>
      <c r="K195" s="22">
        <v>1</v>
      </c>
      <c r="L195" s="22" t="s">
        <v>404</v>
      </c>
      <c r="M195" s="87">
        <v>68.729653439025796</v>
      </c>
      <c r="N195" s="87">
        <v>-48.592832147909199</v>
      </c>
    </row>
    <row r="196" spans="1:15">
      <c r="A196" s="29">
        <v>195</v>
      </c>
      <c r="B196" s="28" t="s">
        <v>4</v>
      </c>
      <c r="C196" s="28" t="s">
        <v>241</v>
      </c>
      <c r="D196" s="28">
        <v>190</v>
      </c>
      <c r="E196" s="28">
        <v>193</v>
      </c>
      <c r="F196" s="28">
        <v>198</v>
      </c>
      <c r="G196" s="30">
        <v>233</v>
      </c>
      <c r="H196" s="30">
        <v>253</v>
      </c>
      <c r="I196" s="29" t="s">
        <v>10</v>
      </c>
      <c r="J196" s="77" t="s">
        <v>13</v>
      </c>
      <c r="K196" s="22">
        <v>2</v>
      </c>
      <c r="L196" s="22" t="s">
        <v>403</v>
      </c>
      <c r="M196" s="87">
        <v>68.427442839080797</v>
      </c>
      <c r="N196" s="87">
        <v>-48.613567139676697</v>
      </c>
    </row>
    <row r="197" spans="1:15">
      <c r="A197" s="29">
        <v>196</v>
      </c>
      <c r="B197" s="28" t="s">
        <v>4</v>
      </c>
      <c r="C197" s="28" t="s">
        <v>292</v>
      </c>
      <c r="D197" s="28">
        <v>190</v>
      </c>
      <c r="E197" s="28">
        <v>196</v>
      </c>
      <c r="F197" s="28">
        <v>199</v>
      </c>
      <c r="G197" s="28" t="s">
        <v>8</v>
      </c>
      <c r="H197" s="28" t="s">
        <v>8</v>
      </c>
      <c r="I197" s="29" t="s">
        <v>10</v>
      </c>
      <c r="J197" s="77" t="s">
        <v>21</v>
      </c>
      <c r="K197" s="22">
        <v>1</v>
      </c>
      <c r="L197" s="22" t="s">
        <v>408</v>
      </c>
      <c r="M197" s="87">
        <v>68.677595503216097</v>
      </c>
      <c r="N197" s="87">
        <v>-48.5527189850743</v>
      </c>
    </row>
    <row r="198" spans="1:15">
      <c r="A198" s="29">
        <v>197</v>
      </c>
      <c r="B198" s="28" t="s">
        <v>4</v>
      </c>
      <c r="C198" s="28" t="s">
        <v>245</v>
      </c>
      <c r="D198" s="28">
        <v>190</v>
      </c>
      <c r="E198" s="28">
        <v>193</v>
      </c>
      <c r="F198" s="28">
        <v>196</v>
      </c>
      <c r="G198" s="30">
        <v>236</v>
      </c>
      <c r="H198" s="30">
        <v>253</v>
      </c>
      <c r="I198" s="29" t="s">
        <v>10</v>
      </c>
      <c r="J198" s="77" t="s">
        <v>9</v>
      </c>
      <c r="K198" s="22">
        <v>3</v>
      </c>
      <c r="L198" s="22" t="s">
        <v>403</v>
      </c>
      <c r="M198" s="87">
        <v>68.818767485804401</v>
      </c>
      <c r="N198" s="87">
        <v>-48.545543638057502</v>
      </c>
    </row>
    <row r="199" spans="1:15">
      <c r="A199" s="29">
        <v>198</v>
      </c>
      <c r="B199" s="28" t="s">
        <v>4</v>
      </c>
      <c r="C199" s="28" t="s">
        <v>245</v>
      </c>
      <c r="D199" s="28">
        <v>190</v>
      </c>
      <c r="E199" s="28">
        <v>193</v>
      </c>
      <c r="F199" s="28">
        <v>200</v>
      </c>
      <c r="G199" s="28">
        <v>233</v>
      </c>
      <c r="H199" s="28">
        <v>253</v>
      </c>
      <c r="I199" s="29" t="s">
        <v>10</v>
      </c>
      <c r="J199" s="77" t="s">
        <v>9</v>
      </c>
      <c r="K199" s="22">
        <v>3</v>
      </c>
      <c r="L199" s="22" t="s">
        <v>403</v>
      </c>
      <c r="M199" s="87">
        <v>68.347169554252304</v>
      </c>
      <c r="N199" s="87">
        <v>-48.600649019747301</v>
      </c>
    </row>
    <row r="200" spans="1:15">
      <c r="A200" s="29">
        <v>199</v>
      </c>
      <c r="B200" s="28" t="s">
        <v>4</v>
      </c>
      <c r="C200" s="28" t="s">
        <v>237</v>
      </c>
      <c r="D200" s="28" t="s">
        <v>8</v>
      </c>
      <c r="E200" s="28" t="s">
        <v>8</v>
      </c>
      <c r="F200" s="28" t="s">
        <v>8</v>
      </c>
      <c r="G200" s="28" t="s">
        <v>8</v>
      </c>
      <c r="H200" s="28" t="s">
        <v>8</v>
      </c>
      <c r="I200" s="29" t="s">
        <v>6</v>
      </c>
      <c r="J200" s="77" t="s">
        <v>8</v>
      </c>
      <c r="K200" s="22">
        <v>9</v>
      </c>
      <c r="L200" s="22" t="s">
        <v>403</v>
      </c>
      <c r="M200" s="87">
        <v>68.261686203673094</v>
      </c>
      <c r="N200" s="87">
        <v>-48.593484960013001</v>
      </c>
      <c r="O200" s="28" t="s">
        <v>238</v>
      </c>
    </row>
    <row r="201" spans="1:15">
      <c r="A201" s="29">
        <v>200</v>
      </c>
      <c r="B201" s="28" t="s">
        <v>4</v>
      </c>
      <c r="C201" s="28" t="s">
        <v>254</v>
      </c>
      <c r="D201" s="28">
        <v>190</v>
      </c>
      <c r="E201" s="28">
        <v>190</v>
      </c>
      <c r="F201" s="28">
        <v>193</v>
      </c>
      <c r="G201" s="28">
        <v>236</v>
      </c>
      <c r="H201" s="28">
        <v>253</v>
      </c>
      <c r="I201" s="29" t="s">
        <v>10</v>
      </c>
      <c r="J201" s="77" t="s">
        <v>9</v>
      </c>
      <c r="K201" s="22">
        <v>3</v>
      </c>
      <c r="L201" s="22" t="s">
        <v>403</v>
      </c>
      <c r="M201" s="87">
        <v>68.989967486983304</v>
      </c>
      <c r="N201" s="87">
        <v>-48.535919964852702</v>
      </c>
    </row>
    <row r="202" spans="1:15">
      <c r="A202" s="29">
        <v>201</v>
      </c>
      <c r="B202" s="28" t="s">
        <v>346</v>
      </c>
      <c r="C202" s="28" t="s">
        <v>364</v>
      </c>
      <c r="D202" s="28">
        <v>183</v>
      </c>
      <c r="E202" s="28">
        <v>200</v>
      </c>
      <c r="F202" s="28">
        <v>201</v>
      </c>
      <c r="G202" s="28" t="s">
        <v>8</v>
      </c>
      <c r="H202" s="28" t="s">
        <v>8</v>
      </c>
      <c r="I202" s="29" t="s">
        <v>10</v>
      </c>
      <c r="J202" s="77" t="s">
        <v>21</v>
      </c>
      <c r="K202" s="22">
        <v>1</v>
      </c>
      <c r="L202" s="22" t="s">
        <v>404</v>
      </c>
      <c r="M202" s="87">
        <v>68.496487301136398</v>
      </c>
      <c r="N202" s="87">
        <v>-48.586382392526303</v>
      </c>
      <c r="O202" s="28" t="s">
        <v>342</v>
      </c>
    </row>
    <row r="203" spans="1:15">
      <c r="A203" s="29">
        <v>202</v>
      </c>
      <c r="B203" s="30" t="s">
        <v>4</v>
      </c>
      <c r="C203" s="28" t="s">
        <v>245</v>
      </c>
      <c r="D203" s="28">
        <v>175</v>
      </c>
      <c r="E203" s="28">
        <v>193</v>
      </c>
      <c r="F203" s="28">
        <v>200</v>
      </c>
      <c r="G203" s="28">
        <v>233</v>
      </c>
      <c r="H203" s="28">
        <v>253</v>
      </c>
      <c r="I203" s="29" t="s">
        <v>10</v>
      </c>
      <c r="J203" s="77" t="s">
        <v>108</v>
      </c>
      <c r="K203" s="22">
        <v>3</v>
      </c>
      <c r="L203" s="22" t="s">
        <v>403</v>
      </c>
      <c r="M203" s="87">
        <v>68.287169239171405</v>
      </c>
      <c r="N203" s="87">
        <v>-48.599567882857102</v>
      </c>
    </row>
    <row r="204" spans="1:15">
      <c r="A204" s="29">
        <v>203</v>
      </c>
      <c r="B204" s="30" t="s">
        <v>4</v>
      </c>
      <c r="C204" s="28" t="s">
        <v>245</v>
      </c>
      <c r="D204" s="28">
        <v>190</v>
      </c>
      <c r="E204" s="28">
        <v>193</v>
      </c>
      <c r="F204" s="28">
        <v>200</v>
      </c>
      <c r="G204" s="28">
        <v>233</v>
      </c>
      <c r="H204" s="28">
        <v>253</v>
      </c>
      <c r="I204" s="29" t="s">
        <v>10</v>
      </c>
      <c r="J204" s="77" t="s">
        <v>9</v>
      </c>
      <c r="K204" s="22">
        <v>3</v>
      </c>
      <c r="L204" s="22" t="s">
        <v>403</v>
      </c>
      <c r="M204" s="87">
        <v>68.3053634019181</v>
      </c>
      <c r="N204" s="87">
        <v>-48.531284335385998</v>
      </c>
    </row>
    <row r="205" spans="1:15">
      <c r="A205" s="29">
        <v>204</v>
      </c>
      <c r="B205" s="30" t="s">
        <v>4</v>
      </c>
      <c r="C205" s="28" t="s">
        <v>245</v>
      </c>
      <c r="D205" s="28">
        <v>175</v>
      </c>
      <c r="E205" s="28">
        <v>200</v>
      </c>
      <c r="F205" s="28">
        <v>206</v>
      </c>
      <c r="G205" s="30">
        <v>236</v>
      </c>
      <c r="H205" s="30">
        <v>253</v>
      </c>
      <c r="I205" s="29" t="s">
        <v>10</v>
      </c>
      <c r="J205" s="77" t="s">
        <v>108</v>
      </c>
      <c r="K205" s="22">
        <v>3</v>
      </c>
      <c r="L205" s="22" t="s">
        <v>403</v>
      </c>
      <c r="M205" s="87">
        <v>68.574694522848304</v>
      </c>
      <c r="N205" s="87">
        <v>-48.5346801215412</v>
      </c>
    </row>
    <row r="206" spans="1:15">
      <c r="A206" s="29">
        <v>205</v>
      </c>
      <c r="B206" s="30" t="s">
        <v>4</v>
      </c>
      <c r="C206" s="28" t="s">
        <v>254</v>
      </c>
      <c r="D206" s="28">
        <v>183</v>
      </c>
      <c r="E206" s="28">
        <v>193</v>
      </c>
      <c r="F206" s="28">
        <v>200</v>
      </c>
      <c r="G206" s="30">
        <v>233</v>
      </c>
      <c r="H206" s="30">
        <v>253</v>
      </c>
      <c r="I206" s="29" t="s">
        <v>10</v>
      </c>
      <c r="J206" s="77" t="s">
        <v>108</v>
      </c>
      <c r="K206" s="22">
        <v>3</v>
      </c>
      <c r="L206" s="22" t="s">
        <v>403</v>
      </c>
      <c r="M206" s="87">
        <v>68.456306366945498</v>
      </c>
      <c r="N206" s="87">
        <v>-48.570616082578802</v>
      </c>
    </row>
    <row r="207" spans="1:15">
      <c r="A207" s="29">
        <v>206</v>
      </c>
      <c r="B207" s="30" t="s">
        <v>4</v>
      </c>
      <c r="C207" s="28" t="s">
        <v>245</v>
      </c>
      <c r="D207" s="28">
        <v>190</v>
      </c>
      <c r="E207" s="28">
        <v>196</v>
      </c>
      <c r="F207" s="28">
        <v>206</v>
      </c>
      <c r="G207" s="28">
        <v>236</v>
      </c>
      <c r="H207" s="28">
        <v>256</v>
      </c>
      <c r="I207" s="29" t="s">
        <v>10</v>
      </c>
      <c r="J207" s="77" t="s">
        <v>108</v>
      </c>
      <c r="K207" s="22">
        <v>3</v>
      </c>
      <c r="L207" s="22" t="s">
        <v>403</v>
      </c>
      <c r="M207" s="87">
        <v>68.743077548060597</v>
      </c>
      <c r="N207" s="87">
        <v>-48.506921371317503</v>
      </c>
    </row>
    <row r="208" spans="1:15">
      <c r="A208" s="29">
        <v>207</v>
      </c>
      <c r="B208" s="30" t="s">
        <v>4</v>
      </c>
      <c r="C208" s="28" t="s">
        <v>254</v>
      </c>
      <c r="D208" s="28">
        <v>190</v>
      </c>
      <c r="E208" s="28">
        <v>193</v>
      </c>
      <c r="F208" s="28">
        <v>196</v>
      </c>
      <c r="G208" s="28">
        <v>236</v>
      </c>
      <c r="H208" s="28">
        <v>253</v>
      </c>
      <c r="I208" s="29" t="s">
        <v>10</v>
      </c>
      <c r="J208" s="77" t="s">
        <v>108</v>
      </c>
      <c r="K208" s="22">
        <v>3</v>
      </c>
      <c r="L208" s="22" t="s">
        <v>403</v>
      </c>
      <c r="M208" s="87">
        <v>68.7669373387522</v>
      </c>
      <c r="N208" s="87">
        <v>-48.479588422712602</v>
      </c>
    </row>
    <row r="209" spans="1:15">
      <c r="A209" s="29">
        <v>208</v>
      </c>
      <c r="B209" s="30" t="s">
        <v>347</v>
      </c>
      <c r="C209" s="28" t="s">
        <v>254</v>
      </c>
      <c r="D209" s="28">
        <v>190</v>
      </c>
      <c r="E209" s="28">
        <v>200</v>
      </c>
      <c r="F209" s="28">
        <v>201</v>
      </c>
      <c r="G209" s="30">
        <v>233</v>
      </c>
      <c r="H209" s="30">
        <v>253</v>
      </c>
      <c r="I209" s="29" t="s">
        <v>10</v>
      </c>
      <c r="J209" s="77" t="s">
        <v>21</v>
      </c>
      <c r="K209" s="22">
        <v>1</v>
      </c>
      <c r="L209" s="22" t="s">
        <v>404</v>
      </c>
      <c r="M209" s="87">
        <v>68.529124545799107</v>
      </c>
      <c r="N209" s="87">
        <v>-48.544843583774401</v>
      </c>
      <c r="O209" s="28" t="s">
        <v>396</v>
      </c>
    </row>
    <row r="210" spans="1:15">
      <c r="A210" s="29">
        <v>209</v>
      </c>
      <c r="B210" s="28" t="s">
        <v>94</v>
      </c>
      <c r="C210" s="28" t="s">
        <v>94</v>
      </c>
      <c r="D210" s="28" t="s">
        <v>8</v>
      </c>
      <c r="E210" s="28" t="s">
        <v>8</v>
      </c>
      <c r="F210" s="28" t="s">
        <v>8</v>
      </c>
      <c r="G210" s="28" t="s">
        <v>8</v>
      </c>
      <c r="H210" s="28" t="s">
        <v>8</v>
      </c>
      <c r="I210" s="29" t="s">
        <v>6</v>
      </c>
      <c r="J210" s="77" t="s">
        <v>333</v>
      </c>
      <c r="K210" s="22">
        <v>7</v>
      </c>
      <c r="L210" s="22" t="s">
        <v>403</v>
      </c>
      <c r="M210" s="87">
        <v>68.696528440322894</v>
      </c>
      <c r="N210" s="87">
        <v>-48.502582460869</v>
      </c>
    </row>
    <row r="211" spans="1:15">
      <c r="A211" s="29">
        <v>210</v>
      </c>
      <c r="B211" s="28" t="s">
        <v>4</v>
      </c>
      <c r="C211" s="28" t="s">
        <v>237</v>
      </c>
      <c r="D211" s="28" t="s">
        <v>8</v>
      </c>
      <c r="E211" s="28" t="s">
        <v>8</v>
      </c>
      <c r="F211" s="28" t="s">
        <v>8</v>
      </c>
      <c r="G211" s="28" t="s">
        <v>8</v>
      </c>
      <c r="H211" s="28" t="s">
        <v>8</v>
      </c>
      <c r="I211" s="29" t="s">
        <v>6</v>
      </c>
      <c r="J211" s="77" t="s">
        <v>8</v>
      </c>
      <c r="K211" s="22">
        <v>9</v>
      </c>
      <c r="L211" s="22" t="s">
        <v>403</v>
      </c>
      <c r="M211" s="87">
        <v>68.264076258802305</v>
      </c>
      <c r="N211" s="87">
        <v>-48.5572053475966</v>
      </c>
      <c r="O211" s="28" t="s">
        <v>238</v>
      </c>
    </row>
    <row r="212" spans="1:15">
      <c r="A212" s="29">
        <v>211</v>
      </c>
      <c r="B212" s="28" t="s">
        <v>4</v>
      </c>
      <c r="C212" s="28" t="s">
        <v>343</v>
      </c>
      <c r="D212" s="28" t="s">
        <v>8</v>
      </c>
      <c r="E212" s="28" t="s">
        <v>8</v>
      </c>
      <c r="F212" s="28" t="s">
        <v>8</v>
      </c>
      <c r="G212" s="28" t="s">
        <v>8</v>
      </c>
      <c r="H212" s="28" t="s">
        <v>8</v>
      </c>
      <c r="I212" s="29" t="s">
        <v>6</v>
      </c>
      <c r="J212" s="77" t="s">
        <v>8</v>
      </c>
      <c r="K212" s="22">
        <v>9</v>
      </c>
      <c r="L212" s="22" t="s">
        <v>403</v>
      </c>
      <c r="M212" s="87">
        <v>68.571364889221499</v>
      </c>
      <c r="N212" s="87">
        <v>-48.516685037465301</v>
      </c>
      <c r="O212" s="28" t="s">
        <v>344</v>
      </c>
    </row>
    <row r="213" spans="1:15">
      <c r="A213" s="29">
        <v>212</v>
      </c>
      <c r="B213" s="28" t="s">
        <v>4</v>
      </c>
      <c r="C213" s="28" t="s">
        <v>365</v>
      </c>
      <c r="D213" s="28" t="s">
        <v>8</v>
      </c>
      <c r="E213" s="28" t="s">
        <v>8</v>
      </c>
      <c r="F213" s="28" t="s">
        <v>8</v>
      </c>
      <c r="G213" s="28" t="s">
        <v>8</v>
      </c>
      <c r="H213" s="28" t="s">
        <v>8</v>
      </c>
      <c r="I213" s="29" t="s">
        <v>6</v>
      </c>
      <c r="J213" s="77" t="s">
        <v>8</v>
      </c>
      <c r="K213" s="22">
        <v>9</v>
      </c>
      <c r="L213" s="22" t="s">
        <v>403</v>
      </c>
      <c r="M213" s="87">
        <v>68.531091207805801</v>
      </c>
      <c r="N213" s="87">
        <v>-48.512357574980697</v>
      </c>
      <c r="O213" s="28" t="s">
        <v>328</v>
      </c>
    </row>
    <row r="214" spans="1:15">
      <c r="A214" s="29">
        <v>213</v>
      </c>
      <c r="B214" s="28" t="s">
        <v>4</v>
      </c>
      <c r="C214" s="28" t="s">
        <v>345</v>
      </c>
      <c r="D214" s="28" t="s">
        <v>8</v>
      </c>
      <c r="E214" s="28" t="s">
        <v>8</v>
      </c>
      <c r="F214" s="28" t="s">
        <v>8</v>
      </c>
      <c r="G214" s="28" t="s">
        <v>8</v>
      </c>
      <c r="H214" s="28" t="s">
        <v>8</v>
      </c>
      <c r="I214" s="29" t="s">
        <v>6</v>
      </c>
      <c r="J214" s="77" t="s">
        <v>8</v>
      </c>
      <c r="K214" s="22">
        <v>9</v>
      </c>
      <c r="L214" s="22" t="s">
        <v>403</v>
      </c>
      <c r="M214" s="87">
        <v>68.982884515113398</v>
      </c>
      <c r="N214" s="87">
        <v>-48.451024546161101</v>
      </c>
      <c r="O214" s="28" t="s">
        <v>344</v>
      </c>
    </row>
    <row r="215" spans="1:15">
      <c r="A215" s="29">
        <v>214</v>
      </c>
      <c r="B215" s="30" t="s">
        <v>4</v>
      </c>
      <c r="C215" s="28" t="s">
        <v>245</v>
      </c>
      <c r="D215" s="28">
        <v>190</v>
      </c>
      <c r="E215" s="28">
        <v>193</v>
      </c>
      <c r="F215" s="28">
        <v>200</v>
      </c>
      <c r="G215" s="30">
        <v>236</v>
      </c>
      <c r="H215" s="30">
        <v>253</v>
      </c>
      <c r="I215" s="29" t="s">
        <v>10</v>
      </c>
      <c r="J215" s="77" t="s">
        <v>108</v>
      </c>
      <c r="K215" s="22">
        <v>3</v>
      </c>
      <c r="L215" s="22" t="s">
        <v>403</v>
      </c>
      <c r="M215" s="87">
        <v>68.329738947569297</v>
      </c>
      <c r="N215" s="87">
        <v>-48.5215340577981</v>
      </c>
    </row>
    <row r="216" spans="1:15">
      <c r="A216" s="29">
        <v>215</v>
      </c>
      <c r="B216" s="30" t="s">
        <v>4</v>
      </c>
      <c r="C216" s="28" t="s">
        <v>245</v>
      </c>
      <c r="D216" s="28">
        <v>175</v>
      </c>
      <c r="E216" s="28">
        <v>193</v>
      </c>
      <c r="F216" s="28">
        <v>196</v>
      </c>
      <c r="G216" s="30">
        <v>233</v>
      </c>
      <c r="H216" s="30">
        <v>253</v>
      </c>
      <c r="I216" s="29" t="s">
        <v>10</v>
      </c>
      <c r="J216" s="77" t="s">
        <v>108</v>
      </c>
      <c r="K216" s="22">
        <v>3</v>
      </c>
      <c r="L216" s="22" t="s">
        <v>403</v>
      </c>
      <c r="M216" s="87">
        <v>68.982844609608605</v>
      </c>
      <c r="N216" s="87">
        <v>-48.402338658586402</v>
      </c>
    </row>
    <row r="217" spans="1:15">
      <c r="A217" s="29">
        <v>216</v>
      </c>
      <c r="B217" s="28" t="s">
        <v>94</v>
      </c>
      <c r="C217" s="28" t="s">
        <v>94</v>
      </c>
      <c r="D217" s="28" t="s">
        <v>8</v>
      </c>
      <c r="E217" s="28" t="s">
        <v>8</v>
      </c>
      <c r="F217" s="28" t="s">
        <v>8</v>
      </c>
      <c r="G217" s="28" t="s">
        <v>8</v>
      </c>
      <c r="H217" s="28" t="s">
        <v>8</v>
      </c>
      <c r="I217" s="29" t="s">
        <v>6</v>
      </c>
      <c r="J217" s="77" t="s">
        <v>333</v>
      </c>
      <c r="K217" s="22">
        <v>7</v>
      </c>
      <c r="L217" s="22" t="s">
        <v>403</v>
      </c>
      <c r="M217" s="87">
        <v>68.362513830036406</v>
      </c>
      <c r="N217" s="87">
        <v>-48.507382808984303</v>
      </c>
    </row>
    <row r="218" spans="1:15">
      <c r="A218" s="29">
        <v>217</v>
      </c>
      <c r="B218" s="28" t="s">
        <v>94</v>
      </c>
      <c r="C218" s="28" t="s">
        <v>94</v>
      </c>
      <c r="D218" s="28" t="s">
        <v>8</v>
      </c>
      <c r="E218" s="28" t="s">
        <v>8</v>
      </c>
      <c r="F218" s="28" t="s">
        <v>8</v>
      </c>
      <c r="G218" s="28" t="s">
        <v>8</v>
      </c>
      <c r="H218" s="28" t="s">
        <v>8</v>
      </c>
      <c r="I218" s="29" t="s">
        <v>6</v>
      </c>
      <c r="J218" s="77" t="s">
        <v>333</v>
      </c>
      <c r="K218" s="22">
        <v>7</v>
      </c>
      <c r="L218" s="22" t="s">
        <v>403</v>
      </c>
      <c r="M218" s="87">
        <v>68.690085141153105</v>
      </c>
      <c r="N218" s="87">
        <v>-48.447426714018199</v>
      </c>
    </row>
    <row r="219" spans="1:15">
      <c r="A219" s="29">
        <v>218</v>
      </c>
      <c r="B219" s="28" t="s">
        <v>4</v>
      </c>
      <c r="C219" s="28" t="s">
        <v>237</v>
      </c>
      <c r="D219" s="28" t="s">
        <v>8</v>
      </c>
      <c r="E219" s="28" t="s">
        <v>8</v>
      </c>
      <c r="F219" s="28" t="s">
        <v>8</v>
      </c>
      <c r="G219" s="28" t="s">
        <v>8</v>
      </c>
      <c r="H219" s="28" t="s">
        <v>8</v>
      </c>
      <c r="I219" s="29" t="s">
        <v>6</v>
      </c>
      <c r="J219" s="77" t="s">
        <v>8</v>
      </c>
      <c r="K219" s="22">
        <v>9</v>
      </c>
      <c r="L219" s="22" t="s">
        <v>403</v>
      </c>
      <c r="M219" s="87">
        <v>69.026766840952703</v>
      </c>
      <c r="N219" s="87">
        <v>-48.411303313041202</v>
      </c>
      <c r="O219" s="28" t="s">
        <v>238</v>
      </c>
    </row>
    <row r="220" spans="1:15">
      <c r="A220" s="29">
        <v>219</v>
      </c>
      <c r="B220" s="30" t="s">
        <v>4</v>
      </c>
      <c r="C220" s="28" t="s">
        <v>245</v>
      </c>
      <c r="D220" s="28">
        <v>190</v>
      </c>
      <c r="E220" s="28">
        <v>193</v>
      </c>
      <c r="F220" s="28">
        <v>200</v>
      </c>
      <c r="G220" s="30">
        <v>236</v>
      </c>
      <c r="H220" s="30">
        <v>253</v>
      </c>
      <c r="I220" s="29" t="s">
        <v>10</v>
      </c>
      <c r="J220" s="77" t="s">
        <v>108</v>
      </c>
      <c r="K220" s="22">
        <v>3</v>
      </c>
      <c r="L220" s="22" t="s">
        <v>403</v>
      </c>
      <c r="M220" s="87">
        <v>68.632875344049594</v>
      </c>
      <c r="N220" s="87">
        <v>-48.445335886976999</v>
      </c>
    </row>
    <row r="221" spans="1:15">
      <c r="A221" s="29">
        <v>220</v>
      </c>
      <c r="B221" s="30" t="s">
        <v>4</v>
      </c>
      <c r="C221" s="28" t="s">
        <v>254</v>
      </c>
      <c r="D221" s="28">
        <v>190</v>
      </c>
      <c r="E221" s="28">
        <v>193</v>
      </c>
      <c r="F221" s="28">
        <v>200</v>
      </c>
      <c r="G221" s="30">
        <v>236</v>
      </c>
      <c r="H221" s="30">
        <v>253</v>
      </c>
      <c r="I221" s="29" t="s">
        <v>10</v>
      </c>
      <c r="J221" s="77" t="s">
        <v>108</v>
      </c>
      <c r="K221" s="22">
        <v>3</v>
      </c>
      <c r="L221" s="22" t="s">
        <v>403</v>
      </c>
      <c r="M221" s="87">
        <v>68.394729208029702</v>
      </c>
      <c r="N221" s="87">
        <v>-48.451469856030201</v>
      </c>
    </row>
    <row r="222" spans="1:15">
      <c r="A222" s="29">
        <v>221</v>
      </c>
      <c r="B222" s="28" t="s">
        <v>4</v>
      </c>
      <c r="C222" s="28" t="s">
        <v>237</v>
      </c>
      <c r="D222" s="28" t="s">
        <v>8</v>
      </c>
      <c r="E222" s="28" t="s">
        <v>8</v>
      </c>
      <c r="F222" s="28" t="s">
        <v>8</v>
      </c>
      <c r="G222" s="28" t="s">
        <v>8</v>
      </c>
      <c r="H222" s="28" t="s">
        <v>8</v>
      </c>
      <c r="I222" s="29" t="s">
        <v>6</v>
      </c>
      <c r="J222" s="77" t="s">
        <v>8</v>
      </c>
      <c r="K222" s="22">
        <v>9</v>
      </c>
      <c r="L222" s="22" t="s">
        <v>403</v>
      </c>
      <c r="M222" s="87">
        <v>69.019405988525406</v>
      </c>
      <c r="N222" s="87">
        <v>-48.392722654395399</v>
      </c>
      <c r="O222" s="28" t="s">
        <v>238</v>
      </c>
    </row>
    <row r="223" spans="1:15">
      <c r="A223" s="29">
        <v>222</v>
      </c>
      <c r="B223" s="28" t="s">
        <v>4</v>
      </c>
      <c r="C223" s="28" t="s">
        <v>290</v>
      </c>
      <c r="D223" s="28">
        <v>175</v>
      </c>
      <c r="E223" s="28">
        <v>190</v>
      </c>
      <c r="F223" s="28">
        <v>193</v>
      </c>
      <c r="G223" s="30">
        <v>236</v>
      </c>
      <c r="H223" s="30">
        <v>253</v>
      </c>
      <c r="I223" s="29" t="s">
        <v>10</v>
      </c>
      <c r="J223" s="77" t="s">
        <v>108</v>
      </c>
      <c r="K223" s="22">
        <v>3</v>
      </c>
      <c r="L223" s="22" t="s">
        <v>403</v>
      </c>
      <c r="M223" s="87">
        <v>68.7185262532102</v>
      </c>
      <c r="N223" s="87">
        <v>-48.417255375651202</v>
      </c>
    </row>
    <row r="224" spans="1:15">
      <c r="A224" s="29">
        <v>223</v>
      </c>
      <c r="B224" s="28" t="s">
        <v>4</v>
      </c>
      <c r="C224" s="28" t="s">
        <v>245</v>
      </c>
      <c r="D224" s="28">
        <v>190</v>
      </c>
      <c r="E224" s="28">
        <v>193</v>
      </c>
      <c r="F224" s="28">
        <v>196</v>
      </c>
      <c r="G224" s="30">
        <v>236</v>
      </c>
      <c r="H224" s="30">
        <v>253</v>
      </c>
      <c r="I224" s="29" t="s">
        <v>10</v>
      </c>
      <c r="J224" s="77" t="s">
        <v>9</v>
      </c>
      <c r="K224" s="22">
        <v>3</v>
      </c>
      <c r="L224" s="22" t="s">
        <v>403</v>
      </c>
      <c r="M224" s="87">
        <v>68.516798868481501</v>
      </c>
      <c r="N224" s="87">
        <v>-48.437882200653803</v>
      </c>
    </row>
    <row r="225" spans="1:16">
      <c r="A225" s="29">
        <v>224</v>
      </c>
      <c r="B225" s="28" t="s">
        <v>4</v>
      </c>
      <c r="C225" s="28" t="s">
        <v>245</v>
      </c>
      <c r="D225" s="28">
        <v>190</v>
      </c>
      <c r="E225" s="28">
        <v>193</v>
      </c>
      <c r="F225" s="28">
        <v>200</v>
      </c>
      <c r="G225" s="30">
        <v>233</v>
      </c>
      <c r="H225" s="30">
        <v>253</v>
      </c>
      <c r="I225" s="29" t="s">
        <v>10</v>
      </c>
      <c r="J225" s="77" t="s">
        <v>9</v>
      </c>
      <c r="K225" s="22">
        <v>3</v>
      </c>
      <c r="L225" s="22" t="s">
        <v>403</v>
      </c>
      <c r="M225" s="87">
        <v>68.352585855623701</v>
      </c>
      <c r="N225" s="87">
        <v>-48.454018298681397</v>
      </c>
    </row>
    <row r="226" spans="1:16">
      <c r="A226" s="29">
        <v>225</v>
      </c>
      <c r="B226" s="28" t="s">
        <v>4</v>
      </c>
      <c r="C226" s="28" t="s">
        <v>366</v>
      </c>
      <c r="D226" s="28" t="s">
        <v>8</v>
      </c>
      <c r="E226" s="28" t="s">
        <v>8</v>
      </c>
      <c r="F226" s="28" t="s">
        <v>8</v>
      </c>
      <c r="G226" s="28" t="s">
        <v>8</v>
      </c>
      <c r="H226" s="28" t="s">
        <v>8</v>
      </c>
      <c r="I226" s="29" t="s">
        <v>6</v>
      </c>
      <c r="J226" s="77" t="s">
        <v>8</v>
      </c>
      <c r="K226" s="22">
        <v>9</v>
      </c>
      <c r="L226" s="22" t="s">
        <v>403</v>
      </c>
      <c r="M226" s="87">
        <v>68.506710084522794</v>
      </c>
      <c r="N226" s="87">
        <v>-48.443903234432497</v>
      </c>
    </row>
    <row r="227" spans="1:16">
      <c r="A227" s="29">
        <v>226</v>
      </c>
      <c r="B227" s="28" t="s">
        <v>4</v>
      </c>
      <c r="C227" s="28" t="s">
        <v>254</v>
      </c>
      <c r="D227" s="28">
        <v>190</v>
      </c>
      <c r="E227" s="28">
        <v>193</v>
      </c>
      <c r="F227" s="28">
        <v>196</v>
      </c>
      <c r="G227" s="30">
        <v>236</v>
      </c>
      <c r="H227" s="30">
        <v>253</v>
      </c>
      <c r="I227" s="29" t="s">
        <v>10</v>
      </c>
      <c r="J227" s="77" t="s">
        <v>9</v>
      </c>
      <c r="K227" s="22">
        <v>3</v>
      </c>
      <c r="L227" s="22" t="s">
        <v>403</v>
      </c>
      <c r="M227" s="87">
        <v>68.524266815053394</v>
      </c>
      <c r="N227" s="87">
        <v>-48.418013849832001</v>
      </c>
    </row>
    <row r="228" spans="1:16">
      <c r="A228" s="29">
        <v>227</v>
      </c>
      <c r="B228" s="28" t="s">
        <v>4</v>
      </c>
      <c r="C228" s="28" t="s">
        <v>239</v>
      </c>
      <c r="D228" s="28">
        <v>190</v>
      </c>
      <c r="E228" s="28">
        <v>193</v>
      </c>
      <c r="F228" s="28">
        <v>198</v>
      </c>
      <c r="G228" s="30">
        <v>236</v>
      </c>
      <c r="H228" s="30">
        <v>253</v>
      </c>
      <c r="I228" s="29" t="s">
        <v>10</v>
      </c>
      <c r="J228" s="77" t="s">
        <v>9</v>
      </c>
      <c r="K228" s="22">
        <v>3</v>
      </c>
      <c r="L228" s="22" t="s">
        <v>403</v>
      </c>
      <c r="M228" s="87">
        <v>68.776729088655003</v>
      </c>
      <c r="N228" s="87">
        <v>-48.348866897174098</v>
      </c>
    </row>
    <row r="229" spans="1:16">
      <c r="A229" s="29">
        <v>228</v>
      </c>
      <c r="B229" s="28" t="s">
        <v>329</v>
      </c>
      <c r="C229" s="28" t="s">
        <v>330</v>
      </c>
      <c r="D229" s="28">
        <v>190</v>
      </c>
      <c r="E229" s="28">
        <v>200</v>
      </c>
      <c r="F229" s="28">
        <v>201</v>
      </c>
      <c r="G229" s="28" t="s">
        <v>8</v>
      </c>
      <c r="H229" s="28" t="s">
        <v>8</v>
      </c>
      <c r="I229" s="29" t="s">
        <v>10</v>
      </c>
      <c r="J229" s="77" t="s">
        <v>21</v>
      </c>
      <c r="K229" s="22">
        <v>1</v>
      </c>
      <c r="L229" s="22" t="s">
        <v>404</v>
      </c>
      <c r="M229" s="87">
        <v>68.479308125141898</v>
      </c>
      <c r="N229" s="87">
        <v>-48.370875698486302</v>
      </c>
      <c r="O229" s="28" t="s">
        <v>331</v>
      </c>
    </row>
    <row r="230" spans="1:16">
      <c r="A230" s="29">
        <v>229</v>
      </c>
      <c r="B230" s="30" t="s">
        <v>4</v>
      </c>
      <c r="C230" s="28" t="s">
        <v>254</v>
      </c>
      <c r="D230" s="28">
        <v>175</v>
      </c>
      <c r="E230" s="28">
        <v>193</v>
      </c>
      <c r="F230" s="28">
        <v>200</v>
      </c>
      <c r="G230" s="28">
        <v>236</v>
      </c>
      <c r="H230" s="28">
        <v>253</v>
      </c>
      <c r="I230" s="29" t="s">
        <v>10</v>
      </c>
      <c r="J230" s="77" t="s">
        <v>9</v>
      </c>
      <c r="K230" s="22">
        <v>3</v>
      </c>
      <c r="L230" s="22" t="s">
        <v>403</v>
      </c>
      <c r="M230" s="87">
        <v>68.642914616654096</v>
      </c>
      <c r="N230" s="87">
        <v>-48.346385325700503</v>
      </c>
      <c r="P230" s="30"/>
    </row>
    <row r="231" spans="1:16">
      <c r="A231" s="29">
        <v>230</v>
      </c>
      <c r="B231" s="30" t="s">
        <v>4</v>
      </c>
      <c r="C231" s="28" t="s">
        <v>367</v>
      </c>
      <c r="D231" s="28">
        <v>190</v>
      </c>
      <c r="E231" s="28">
        <v>194</v>
      </c>
      <c r="F231" s="28">
        <v>196</v>
      </c>
      <c r="G231" s="28" t="s">
        <v>8</v>
      </c>
      <c r="H231" s="28" t="s">
        <v>8</v>
      </c>
      <c r="I231" s="29" t="s">
        <v>10</v>
      </c>
      <c r="J231" s="77" t="s">
        <v>21</v>
      </c>
      <c r="K231" s="22">
        <v>1</v>
      </c>
      <c r="L231" s="31" t="s">
        <v>407</v>
      </c>
      <c r="M231" s="94">
        <v>68.861747080423996</v>
      </c>
      <c r="N231" s="94">
        <v>-48.3275758259676</v>
      </c>
      <c r="P231" s="30"/>
    </row>
    <row r="232" spans="1:16">
      <c r="A232" s="29">
        <v>231</v>
      </c>
      <c r="B232" s="28" t="s">
        <v>94</v>
      </c>
      <c r="C232" s="28" t="s">
        <v>94</v>
      </c>
      <c r="D232" s="28" t="s">
        <v>8</v>
      </c>
      <c r="E232" s="28" t="s">
        <v>8</v>
      </c>
      <c r="F232" s="28" t="s">
        <v>8</v>
      </c>
      <c r="G232" s="28" t="s">
        <v>8</v>
      </c>
      <c r="H232" s="28" t="s">
        <v>8</v>
      </c>
      <c r="I232" s="29" t="s">
        <v>6</v>
      </c>
      <c r="J232" s="77" t="s">
        <v>333</v>
      </c>
      <c r="K232" s="22">
        <v>7</v>
      </c>
      <c r="L232" s="22" t="s">
        <v>403</v>
      </c>
      <c r="M232" s="87">
        <v>68.5399195700072</v>
      </c>
      <c r="N232" s="87">
        <v>-48.331515691406302</v>
      </c>
      <c r="P232" s="30"/>
    </row>
    <row r="233" spans="1:16">
      <c r="A233" s="29">
        <v>232</v>
      </c>
      <c r="B233" s="28" t="s">
        <v>4</v>
      </c>
      <c r="C233" s="28" t="s">
        <v>368</v>
      </c>
      <c r="D233" s="28">
        <v>176</v>
      </c>
      <c r="E233" s="28">
        <v>196</v>
      </c>
      <c r="F233" s="28">
        <v>203</v>
      </c>
      <c r="G233" s="28">
        <v>236</v>
      </c>
      <c r="H233" s="28">
        <v>253</v>
      </c>
      <c r="I233" s="29" t="s">
        <v>10</v>
      </c>
      <c r="J233" s="77" t="s">
        <v>108</v>
      </c>
      <c r="K233" s="22">
        <v>3</v>
      </c>
      <c r="L233" s="22" t="s">
        <v>403</v>
      </c>
      <c r="M233" s="87">
        <v>68.728598866517203</v>
      </c>
      <c r="N233" s="87">
        <v>-48.305042388535902</v>
      </c>
      <c r="P233" s="30"/>
    </row>
    <row r="234" spans="1:16">
      <c r="A234" s="29">
        <v>233</v>
      </c>
      <c r="B234" s="28" t="s">
        <v>4</v>
      </c>
      <c r="C234" s="28" t="s">
        <v>341</v>
      </c>
      <c r="D234" s="28" t="s">
        <v>8</v>
      </c>
      <c r="E234" s="28" t="s">
        <v>8</v>
      </c>
      <c r="F234" s="28" t="s">
        <v>8</v>
      </c>
      <c r="G234" s="28" t="s">
        <v>8</v>
      </c>
      <c r="H234" s="28" t="s">
        <v>8</v>
      </c>
      <c r="I234" s="29" t="s">
        <v>6</v>
      </c>
      <c r="J234" s="77" t="s">
        <v>8</v>
      </c>
      <c r="K234" s="22">
        <v>9</v>
      </c>
      <c r="L234" s="22" t="s">
        <v>403</v>
      </c>
      <c r="M234" s="87">
        <v>68.746130774650794</v>
      </c>
      <c r="N234" s="87">
        <v>-48.306040620954803</v>
      </c>
      <c r="O234" s="28" t="s">
        <v>344</v>
      </c>
      <c r="P234" s="30"/>
    </row>
    <row r="235" spans="1:16">
      <c r="A235" s="29">
        <v>234</v>
      </c>
      <c r="B235" s="28" t="s">
        <v>4</v>
      </c>
      <c r="C235" s="28" t="s">
        <v>341</v>
      </c>
      <c r="D235" s="28" t="s">
        <v>8</v>
      </c>
      <c r="E235" s="28" t="s">
        <v>8</v>
      </c>
      <c r="F235" s="28" t="s">
        <v>8</v>
      </c>
      <c r="G235" s="28" t="s">
        <v>8</v>
      </c>
      <c r="H235" s="28" t="s">
        <v>8</v>
      </c>
      <c r="I235" s="29" t="s">
        <v>6</v>
      </c>
      <c r="J235" s="77" t="s">
        <v>8</v>
      </c>
      <c r="K235" s="22">
        <v>9</v>
      </c>
      <c r="L235" s="22" t="s">
        <v>403</v>
      </c>
      <c r="M235" s="87">
        <v>68.738252520577305</v>
      </c>
      <c r="N235" s="87">
        <v>-48.306288677418998</v>
      </c>
      <c r="O235" s="28" t="s">
        <v>344</v>
      </c>
      <c r="P235" s="30"/>
    </row>
    <row r="236" spans="1:16">
      <c r="A236" s="29">
        <v>235</v>
      </c>
      <c r="B236" s="28" t="s">
        <v>4</v>
      </c>
      <c r="C236" s="28" t="s">
        <v>325</v>
      </c>
      <c r="D236" s="28">
        <v>190</v>
      </c>
      <c r="E236" s="28">
        <v>194</v>
      </c>
      <c r="F236" s="28">
        <v>196</v>
      </c>
      <c r="G236" s="28" t="s">
        <v>8</v>
      </c>
      <c r="H236" s="28" t="s">
        <v>8</v>
      </c>
      <c r="I236" s="29" t="s">
        <v>10</v>
      </c>
      <c r="J236" s="77" t="s">
        <v>21</v>
      </c>
      <c r="K236" s="22">
        <v>1</v>
      </c>
      <c r="L236" s="31" t="s">
        <v>407</v>
      </c>
      <c r="M236" s="94">
        <v>68.837327997674393</v>
      </c>
      <c r="N236" s="94">
        <v>-48.288000789357</v>
      </c>
      <c r="P236" s="30"/>
    </row>
    <row r="237" spans="1:16">
      <c r="A237" s="29">
        <v>236</v>
      </c>
      <c r="B237" s="28" t="s">
        <v>4</v>
      </c>
      <c r="C237" s="28" t="s">
        <v>243</v>
      </c>
      <c r="D237" s="28">
        <v>190</v>
      </c>
      <c r="E237" s="28">
        <v>193</v>
      </c>
      <c r="F237" s="28">
        <v>196</v>
      </c>
      <c r="G237" s="28">
        <v>233</v>
      </c>
      <c r="H237" s="28">
        <v>253</v>
      </c>
      <c r="I237" s="29" t="s">
        <v>10</v>
      </c>
      <c r="J237" s="77" t="s">
        <v>13</v>
      </c>
      <c r="K237" s="22">
        <v>2</v>
      </c>
      <c r="L237" s="22" t="s">
        <v>403</v>
      </c>
      <c r="M237" s="87">
        <v>68.992672041009897</v>
      </c>
      <c r="N237" s="87">
        <v>-48.260525441342601</v>
      </c>
      <c r="P237" s="30"/>
    </row>
    <row r="238" spans="1:16">
      <c r="A238" s="29">
        <v>237</v>
      </c>
      <c r="B238" s="28" t="s">
        <v>4</v>
      </c>
      <c r="C238" s="28" t="s">
        <v>245</v>
      </c>
      <c r="D238" s="28">
        <v>175</v>
      </c>
      <c r="E238" s="28">
        <v>193</v>
      </c>
      <c r="F238" s="28">
        <v>196</v>
      </c>
      <c r="G238" s="28">
        <v>236</v>
      </c>
      <c r="H238" s="28">
        <v>253</v>
      </c>
      <c r="I238" s="29" t="s">
        <v>10</v>
      </c>
      <c r="J238" s="77" t="s">
        <v>108</v>
      </c>
      <c r="K238" s="22">
        <v>3</v>
      </c>
      <c r="L238" s="22" t="s">
        <v>403</v>
      </c>
      <c r="M238" s="87">
        <v>68.814882613185503</v>
      </c>
      <c r="N238" s="87">
        <v>-48.2718753746991</v>
      </c>
      <c r="P238" s="30"/>
    </row>
    <row r="239" spans="1:16">
      <c r="A239" s="29">
        <v>238</v>
      </c>
      <c r="B239" s="28" t="s">
        <v>4</v>
      </c>
      <c r="C239" s="28" t="s">
        <v>400</v>
      </c>
      <c r="D239" s="28">
        <v>190</v>
      </c>
      <c r="E239" s="28">
        <v>200</v>
      </c>
      <c r="F239" s="28">
        <v>201</v>
      </c>
      <c r="G239" s="30" t="s">
        <v>8</v>
      </c>
      <c r="H239" s="30" t="s">
        <v>8</v>
      </c>
      <c r="I239" s="29" t="s">
        <v>10</v>
      </c>
      <c r="J239" s="77" t="s">
        <v>21</v>
      </c>
      <c r="K239" s="22">
        <v>1</v>
      </c>
      <c r="L239" s="22" t="s">
        <v>404</v>
      </c>
      <c r="M239" s="87">
        <v>68.457048439503694</v>
      </c>
      <c r="N239" s="87">
        <v>-48.266030727293803</v>
      </c>
      <c r="O239" s="28" t="s">
        <v>401</v>
      </c>
      <c r="P239" s="30"/>
    </row>
    <row r="240" spans="1:16">
      <c r="A240" s="29">
        <v>239</v>
      </c>
      <c r="B240" s="28" t="s">
        <v>4</v>
      </c>
      <c r="C240" s="28" t="s">
        <v>245</v>
      </c>
      <c r="D240" s="28">
        <v>175</v>
      </c>
      <c r="E240" s="28">
        <v>203</v>
      </c>
      <c r="F240" s="28">
        <v>206</v>
      </c>
      <c r="G240" s="30">
        <v>233</v>
      </c>
      <c r="H240" s="30">
        <v>253</v>
      </c>
      <c r="I240" s="29" t="s">
        <v>10</v>
      </c>
      <c r="J240" s="77" t="s">
        <v>108</v>
      </c>
      <c r="K240" s="22">
        <v>3</v>
      </c>
      <c r="L240" s="22" t="s">
        <v>403</v>
      </c>
      <c r="M240" s="87">
        <v>68.878300940731805</v>
      </c>
      <c r="N240" s="87">
        <v>-48.2264217689711</v>
      </c>
    </row>
    <row r="241" spans="1:16">
      <c r="A241" s="29">
        <v>240</v>
      </c>
      <c r="B241" s="28" t="s">
        <v>4</v>
      </c>
      <c r="C241" s="28" t="s">
        <v>369</v>
      </c>
      <c r="D241" s="28" t="s">
        <v>8</v>
      </c>
      <c r="E241" s="28" t="s">
        <v>8</v>
      </c>
      <c r="F241" s="28" t="s">
        <v>8</v>
      </c>
      <c r="G241" s="28" t="s">
        <v>8</v>
      </c>
      <c r="H241" s="28" t="s">
        <v>8</v>
      </c>
      <c r="I241" s="29" t="s">
        <v>6</v>
      </c>
      <c r="J241" s="77" t="s">
        <v>8</v>
      </c>
      <c r="K241" s="22">
        <v>9</v>
      </c>
      <c r="L241" s="22" t="s">
        <v>403</v>
      </c>
      <c r="M241" s="87">
        <v>68.882759691920199</v>
      </c>
      <c r="N241" s="87">
        <v>-48.233554366373497</v>
      </c>
      <c r="O241" s="28" t="s">
        <v>344</v>
      </c>
      <c r="P241" s="30"/>
    </row>
    <row r="242" spans="1:16">
      <c r="A242" s="29">
        <v>241</v>
      </c>
      <c r="B242" s="28" t="s">
        <v>4</v>
      </c>
      <c r="C242" s="28" t="s">
        <v>317</v>
      </c>
      <c r="D242" s="28">
        <v>190</v>
      </c>
      <c r="E242" s="28">
        <v>233</v>
      </c>
      <c r="F242" s="28" t="s">
        <v>8</v>
      </c>
      <c r="G242" s="28" t="s">
        <v>8</v>
      </c>
      <c r="H242" s="28">
        <v>253</v>
      </c>
      <c r="I242" s="29" t="s">
        <v>10</v>
      </c>
      <c r="J242" s="77" t="s">
        <v>284</v>
      </c>
      <c r="K242" s="22">
        <v>5</v>
      </c>
      <c r="L242" s="22" t="s">
        <v>403</v>
      </c>
      <c r="M242" s="87">
        <v>69.003879853963696</v>
      </c>
      <c r="N242" s="87">
        <v>-48.175584005734699</v>
      </c>
      <c r="P242" s="30"/>
    </row>
    <row r="243" spans="1:16">
      <c r="A243" s="29">
        <v>242</v>
      </c>
      <c r="B243" s="28" t="s">
        <v>94</v>
      </c>
      <c r="C243" s="28" t="s">
        <v>94</v>
      </c>
      <c r="D243" s="28" t="s">
        <v>8</v>
      </c>
      <c r="E243" s="28" t="s">
        <v>8</v>
      </c>
      <c r="F243" s="28" t="s">
        <v>8</v>
      </c>
      <c r="G243" s="28" t="s">
        <v>8</v>
      </c>
      <c r="H243" s="28" t="s">
        <v>8</v>
      </c>
      <c r="I243" s="29" t="s">
        <v>6</v>
      </c>
      <c r="J243" s="77" t="s">
        <v>333</v>
      </c>
      <c r="K243" s="22">
        <v>7</v>
      </c>
      <c r="L243" s="22" t="s">
        <v>403</v>
      </c>
      <c r="M243" s="87">
        <v>68.270050377305594</v>
      </c>
      <c r="N243" s="87">
        <v>-48.250318232304799</v>
      </c>
      <c r="P243" s="30"/>
    </row>
    <row r="244" spans="1:16">
      <c r="A244" s="29">
        <v>243</v>
      </c>
      <c r="B244" s="28" t="s">
        <v>105</v>
      </c>
      <c r="C244" s="28" t="s">
        <v>104</v>
      </c>
      <c r="D244" s="28" t="s">
        <v>8</v>
      </c>
      <c r="E244" s="28" t="s">
        <v>8</v>
      </c>
      <c r="F244" s="28" t="s">
        <v>8</v>
      </c>
      <c r="G244" s="28" t="s">
        <v>8</v>
      </c>
      <c r="H244" s="28" t="s">
        <v>8</v>
      </c>
      <c r="I244" s="29" t="s">
        <v>6</v>
      </c>
      <c r="J244" s="77" t="s">
        <v>332</v>
      </c>
      <c r="K244" s="22">
        <v>6</v>
      </c>
      <c r="L244" s="22" t="s">
        <v>403</v>
      </c>
      <c r="M244" s="87">
        <v>68.416412872392897</v>
      </c>
      <c r="N244" s="87">
        <v>-48.2537851174894</v>
      </c>
      <c r="P244" s="30"/>
    </row>
    <row r="245" spans="1:16">
      <c r="A245" s="29">
        <v>244</v>
      </c>
      <c r="B245" s="28" t="s">
        <v>105</v>
      </c>
      <c r="C245" s="28" t="s">
        <v>104</v>
      </c>
      <c r="D245" s="28" t="s">
        <v>8</v>
      </c>
      <c r="E245" s="28" t="s">
        <v>8</v>
      </c>
      <c r="F245" s="28" t="s">
        <v>8</v>
      </c>
      <c r="G245" s="28" t="s">
        <v>8</v>
      </c>
      <c r="H245" s="28" t="s">
        <v>8</v>
      </c>
      <c r="I245" s="29" t="s">
        <v>6</v>
      </c>
      <c r="J245" s="77" t="s">
        <v>332</v>
      </c>
      <c r="K245" s="22">
        <v>6</v>
      </c>
      <c r="L245" s="22" t="s">
        <v>403</v>
      </c>
      <c r="M245" s="87">
        <v>68.544495778981798</v>
      </c>
      <c r="N245" s="87">
        <v>-48.226510939681098</v>
      </c>
      <c r="P245" s="30"/>
    </row>
    <row r="246" spans="1:16">
      <c r="A246" s="29">
        <v>245</v>
      </c>
      <c r="B246" s="28" t="s">
        <v>4</v>
      </c>
      <c r="C246" s="28" t="s">
        <v>243</v>
      </c>
      <c r="D246" s="28">
        <v>190</v>
      </c>
      <c r="E246" s="28">
        <v>196</v>
      </c>
      <c r="F246" s="28">
        <v>201</v>
      </c>
      <c r="G246" s="28">
        <v>233</v>
      </c>
      <c r="H246" s="28">
        <v>253</v>
      </c>
      <c r="I246" s="29" t="s">
        <v>10</v>
      </c>
      <c r="J246" s="77" t="s">
        <v>13</v>
      </c>
      <c r="K246" s="22">
        <v>2</v>
      </c>
      <c r="L246" s="22" t="s">
        <v>404</v>
      </c>
      <c r="M246" s="87">
        <v>68.9623161584787</v>
      </c>
      <c r="N246" s="87">
        <v>-48.158159481833202</v>
      </c>
    </row>
    <row r="247" spans="1:16">
      <c r="A247" s="29">
        <v>246</v>
      </c>
      <c r="B247" s="28" t="s">
        <v>4</v>
      </c>
      <c r="C247" s="28" t="s">
        <v>245</v>
      </c>
      <c r="D247" s="28">
        <v>190</v>
      </c>
      <c r="E247" s="28">
        <v>200</v>
      </c>
      <c r="F247" s="28">
        <v>206</v>
      </c>
      <c r="G247" s="28">
        <v>233</v>
      </c>
      <c r="H247" s="28">
        <v>253</v>
      </c>
      <c r="I247" s="29" t="s">
        <v>10</v>
      </c>
      <c r="J247" s="77" t="s">
        <v>108</v>
      </c>
      <c r="K247" s="22">
        <v>3</v>
      </c>
      <c r="L247" s="22" t="s">
        <v>403</v>
      </c>
      <c r="M247" s="87">
        <v>68.604870348551401</v>
      </c>
      <c r="N247" s="87">
        <v>-48.157284011401103</v>
      </c>
    </row>
    <row r="248" spans="1:16">
      <c r="A248" s="29">
        <v>247</v>
      </c>
      <c r="B248" s="28" t="s">
        <v>105</v>
      </c>
      <c r="C248" s="28" t="s">
        <v>104</v>
      </c>
      <c r="D248" s="28" t="s">
        <v>8</v>
      </c>
      <c r="E248" s="28" t="s">
        <v>8</v>
      </c>
      <c r="F248" s="28" t="s">
        <v>8</v>
      </c>
      <c r="G248" s="28" t="s">
        <v>8</v>
      </c>
      <c r="H248" s="28" t="s">
        <v>8</v>
      </c>
      <c r="I248" s="29" t="s">
        <v>6</v>
      </c>
      <c r="J248" s="77" t="s">
        <v>332</v>
      </c>
      <c r="K248" s="22">
        <v>6</v>
      </c>
      <c r="L248" s="22" t="s">
        <v>403</v>
      </c>
      <c r="M248" s="87">
        <v>68.648575018715306</v>
      </c>
      <c r="N248" s="87">
        <v>-48.202112357289202</v>
      </c>
      <c r="P248" s="30"/>
    </row>
    <row r="249" spans="1:16">
      <c r="A249" s="29">
        <v>248</v>
      </c>
      <c r="B249" s="28" t="s">
        <v>4</v>
      </c>
      <c r="C249" s="28" t="s">
        <v>245</v>
      </c>
      <c r="D249" s="28">
        <v>190</v>
      </c>
      <c r="E249" s="28">
        <v>200</v>
      </c>
      <c r="F249" s="28">
        <v>206</v>
      </c>
      <c r="G249" s="30">
        <v>236</v>
      </c>
      <c r="H249" s="30">
        <v>253</v>
      </c>
      <c r="I249" s="29" t="s">
        <v>10</v>
      </c>
      <c r="J249" s="77" t="s">
        <v>13</v>
      </c>
      <c r="K249" s="22">
        <v>2</v>
      </c>
      <c r="L249" s="22" t="s">
        <v>403</v>
      </c>
      <c r="M249" s="87">
        <v>68.3804993389749</v>
      </c>
      <c r="N249" s="87">
        <v>-48.205184327233198</v>
      </c>
      <c r="O249" s="28" t="s">
        <v>395</v>
      </c>
      <c r="P249" s="30"/>
    </row>
    <row r="250" spans="1:16">
      <c r="A250" s="29">
        <v>249</v>
      </c>
      <c r="B250" s="28" t="s">
        <v>4</v>
      </c>
      <c r="C250" s="28" t="s">
        <v>245</v>
      </c>
      <c r="D250" s="28">
        <v>190</v>
      </c>
      <c r="E250" s="28">
        <v>200</v>
      </c>
      <c r="F250" s="28">
        <v>206</v>
      </c>
      <c r="G250" s="30">
        <v>233</v>
      </c>
      <c r="H250" s="30">
        <v>253</v>
      </c>
      <c r="I250" s="29" t="s">
        <v>10</v>
      </c>
      <c r="J250" s="77" t="s">
        <v>108</v>
      </c>
      <c r="K250" s="22">
        <v>3</v>
      </c>
      <c r="L250" s="22" t="s">
        <v>403</v>
      </c>
      <c r="M250" s="87">
        <v>68.567222220794307</v>
      </c>
      <c r="N250" s="87">
        <v>-48.188585395946703</v>
      </c>
    </row>
    <row r="251" spans="1:16">
      <c r="A251" s="29">
        <v>250</v>
      </c>
      <c r="B251" s="28" t="s">
        <v>4</v>
      </c>
      <c r="C251" s="28" t="s">
        <v>254</v>
      </c>
      <c r="D251" s="28">
        <v>190</v>
      </c>
      <c r="E251" s="28">
        <v>190</v>
      </c>
      <c r="F251" s="28">
        <v>193</v>
      </c>
      <c r="G251" s="30">
        <v>236</v>
      </c>
      <c r="H251" s="30">
        <v>253</v>
      </c>
      <c r="I251" s="29" t="s">
        <v>10</v>
      </c>
      <c r="J251" s="77" t="s">
        <v>9</v>
      </c>
      <c r="K251" s="22">
        <v>3</v>
      </c>
      <c r="L251" s="22" t="s">
        <v>403</v>
      </c>
      <c r="M251" s="87">
        <v>68.744010005147899</v>
      </c>
      <c r="N251" s="87">
        <v>-48.171530578618899</v>
      </c>
      <c r="P251" s="30"/>
    </row>
    <row r="252" spans="1:16">
      <c r="A252" s="29">
        <v>251</v>
      </c>
      <c r="B252" s="28" t="s">
        <v>4</v>
      </c>
      <c r="C252" s="28" t="s">
        <v>245</v>
      </c>
      <c r="D252" s="28">
        <v>190</v>
      </c>
      <c r="E252" s="28">
        <v>193</v>
      </c>
      <c r="F252" s="28">
        <v>196</v>
      </c>
      <c r="G252" s="30">
        <v>233</v>
      </c>
      <c r="H252" s="30">
        <v>253</v>
      </c>
      <c r="I252" s="29" t="s">
        <v>10</v>
      </c>
      <c r="J252" s="77" t="s">
        <v>9</v>
      </c>
      <c r="K252" s="22">
        <v>3</v>
      </c>
      <c r="L252" s="22" t="s">
        <v>403</v>
      </c>
      <c r="M252" s="87">
        <v>68.847312026109606</v>
      </c>
      <c r="N252" s="87">
        <v>-48.153202840470698</v>
      </c>
      <c r="P252" s="30"/>
    </row>
    <row r="253" spans="1:16">
      <c r="A253" s="29">
        <v>252</v>
      </c>
      <c r="B253" s="28" t="s">
        <v>4</v>
      </c>
      <c r="C253" s="28" t="s">
        <v>245</v>
      </c>
      <c r="D253" s="28">
        <v>190</v>
      </c>
      <c r="E253" s="28">
        <v>193</v>
      </c>
      <c r="F253" s="28">
        <v>196</v>
      </c>
      <c r="G253" s="30">
        <v>236</v>
      </c>
      <c r="H253" s="30">
        <v>253</v>
      </c>
      <c r="I253" s="29" t="s">
        <v>10</v>
      </c>
      <c r="J253" s="77" t="s">
        <v>9</v>
      </c>
      <c r="K253" s="22">
        <v>3</v>
      </c>
      <c r="L253" s="22" t="s">
        <v>403</v>
      </c>
      <c r="M253" s="87">
        <v>68.440434932620406</v>
      </c>
      <c r="N253" s="87">
        <v>-48.199275709096298</v>
      </c>
      <c r="P253" s="30"/>
    </row>
    <row r="254" spans="1:16">
      <c r="A254" s="29">
        <v>253</v>
      </c>
      <c r="B254" s="28" t="s">
        <v>4</v>
      </c>
      <c r="C254" s="28" t="s">
        <v>254</v>
      </c>
      <c r="D254" s="28">
        <v>190</v>
      </c>
      <c r="E254" s="28">
        <v>193</v>
      </c>
      <c r="F254" s="28">
        <v>200</v>
      </c>
      <c r="G254" s="28">
        <v>233</v>
      </c>
      <c r="H254" s="28">
        <v>253</v>
      </c>
      <c r="I254" s="29" t="s">
        <v>10</v>
      </c>
      <c r="J254" s="77" t="s">
        <v>9</v>
      </c>
      <c r="K254" s="22">
        <v>3</v>
      </c>
      <c r="L254" s="22" t="s">
        <v>403</v>
      </c>
      <c r="M254" s="87">
        <v>68.5045022604221</v>
      </c>
      <c r="N254" s="87">
        <v>-48.180778378040202</v>
      </c>
      <c r="P254" s="30"/>
    </row>
    <row r="255" spans="1:16">
      <c r="A255" s="29">
        <v>254</v>
      </c>
      <c r="B255" s="28" t="s">
        <v>4</v>
      </c>
      <c r="C255" s="28" t="s">
        <v>245</v>
      </c>
      <c r="D255" s="28">
        <v>193</v>
      </c>
      <c r="E255" s="28">
        <v>200</v>
      </c>
      <c r="F255" s="28">
        <v>206</v>
      </c>
      <c r="G255" s="28">
        <v>236</v>
      </c>
      <c r="H255" s="28">
        <v>253</v>
      </c>
      <c r="I255" s="29" t="s">
        <v>10</v>
      </c>
      <c r="J255" s="77" t="s">
        <v>108</v>
      </c>
      <c r="K255" s="22">
        <v>3</v>
      </c>
      <c r="L255" s="22" t="s">
        <v>403</v>
      </c>
      <c r="M255" s="87">
        <v>68.335989790176896</v>
      </c>
      <c r="N255" s="87">
        <v>-48.182204677900899</v>
      </c>
    </row>
    <row r="256" spans="1:16">
      <c r="A256" s="29">
        <v>255</v>
      </c>
      <c r="B256" s="28" t="s">
        <v>4</v>
      </c>
      <c r="C256" s="28" t="s">
        <v>348</v>
      </c>
      <c r="D256" s="28" t="s">
        <v>8</v>
      </c>
      <c r="E256" s="28" t="s">
        <v>8</v>
      </c>
      <c r="F256" s="28" t="s">
        <v>8</v>
      </c>
      <c r="G256" s="28" t="s">
        <v>8</v>
      </c>
      <c r="H256" s="28" t="s">
        <v>8</v>
      </c>
      <c r="I256" s="29" t="s">
        <v>6</v>
      </c>
      <c r="J256" s="77" t="s">
        <v>8</v>
      </c>
      <c r="K256" s="22">
        <v>9</v>
      </c>
      <c r="L256" s="22" t="s">
        <v>403</v>
      </c>
      <c r="M256" s="87">
        <v>68.400041185345501</v>
      </c>
      <c r="N256" s="87">
        <v>-48.184453256901698</v>
      </c>
      <c r="O256" s="28" t="s">
        <v>344</v>
      </c>
      <c r="P256" s="30"/>
    </row>
    <row r="257" spans="1:16">
      <c r="A257" s="29">
        <v>256</v>
      </c>
      <c r="B257" s="28" t="s">
        <v>4</v>
      </c>
      <c r="C257" s="28" t="s">
        <v>239</v>
      </c>
      <c r="D257" s="28">
        <v>193</v>
      </c>
      <c r="E257" s="28">
        <v>193</v>
      </c>
      <c r="F257" s="28">
        <v>200</v>
      </c>
      <c r="G257" s="30">
        <v>233</v>
      </c>
      <c r="H257" s="30">
        <v>253</v>
      </c>
      <c r="I257" s="29" t="s">
        <v>10</v>
      </c>
      <c r="J257" s="77" t="s">
        <v>9</v>
      </c>
      <c r="K257" s="22">
        <v>3</v>
      </c>
      <c r="L257" s="22" t="s">
        <v>403</v>
      </c>
      <c r="M257" s="87">
        <v>68.521873226027495</v>
      </c>
      <c r="N257" s="87">
        <v>-48.165560837186803</v>
      </c>
    </row>
    <row r="258" spans="1:16">
      <c r="A258" s="29">
        <v>257</v>
      </c>
      <c r="B258" s="28" t="s">
        <v>94</v>
      </c>
      <c r="C258" s="28" t="s">
        <v>94</v>
      </c>
      <c r="D258" s="28" t="s">
        <v>8</v>
      </c>
      <c r="E258" s="28" t="s">
        <v>8</v>
      </c>
      <c r="F258" s="28" t="s">
        <v>8</v>
      </c>
      <c r="G258" s="28" t="s">
        <v>8</v>
      </c>
      <c r="H258" s="28" t="s">
        <v>8</v>
      </c>
      <c r="I258" s="29" t="s">
        <v>6</v>
      </c>
      <c r="J258" s="77" t="s">
        <v>333</v>
      </c>
      <c r="K258" s="22">
        <v>7</v>
      </c>
      <c r="L258" s="22" t="s">
        <v>403</v>
      </c>
      <c r="M258" s="87">
        <v>68.308439215704794</v>
      </c>
      <c r="N258" s="87">
        <v>-48.148123168216003</v>
      </c>
      <c r="P258" s="30"/>
    </row>
    <row r="259" spans="1:16">
      <c r="A259" s="29">
        <v>258</v>
      </c>
      <c r="B259" s="28" t="s">
        <v>4</v>
      </c>
      <c r="C259" s="28" t="s">
        <v>254</v>
      </c>
      <c r="D259" s="28">
        <v>190</v>
      </c>
      <c r="E259" s="28">
        <v>193</v>
      </c>
      <c r="F259" s="28">
        <v>196</v>
      </c>
      <c r="G259" s="30">
        <v>233</v>
      </c>
      <c r="H259" s="30">
        <v>253</v>
      </c>
      <c r="I259" s="29" t="s">
        <v>10</v>
      </c>
      <c r="J259" s="77" t="s">
        <v>9</v>
      </c>
      <c r="K259" s="22">
        <v>3</v>
      </c>
      <c r="L259" s="22" t="s">
        <v>403</v>
      </c>
      <c r="M259" s="87">
        <v>68.783251143146401</v>
      </c>
      <c r="N259" s="87">
        <v>-48.122209245737601</v>
      </c>
      <c r="P259" s="30"/>
    </row>
    <row r="260" spans="1:16">
      <c r="A260" s="29">
        <v>259</v>
      </c>
      <c r="B260" s="28" t="s">
        <v>4</v>
      </c>
      <c r="C260" s="28" t="s">
        <v>370</v>
      </c>
      <c r="D260" s="28" t="s">
        <v>8</v>
      </c>
      <c r="E260" s="28" t="s">
        <v>8</v>
      </c>
      <c r="F260" s="28" t="s">
        <v>8</v>
      </c>
      <c r="G260" s="28" t="s">
        <v>8</v>
      </c>
      <c r="H260" s="28" t="s">
        <v>8</v>
      </c>
      <c r="I260" s="29" t="s">
        <v>6</v>
      </c>
      <c r="J260" s="77" t="s">
        <v>8</v>
      </c>
      <c r="K260" s="22">
        <v>9</v>
      </c>
      <c r="L260" s="22" t="s">
        <v>403</v>
      </c>
      <c r="M260" s="87">
        <v>68.620031536422999</v>
      </c>
      <c r="N260" s="87">
        <v>-48.132357802079497</v>
      </c>
      <c r="P260" s="30"/>
    </row>
    <row r="261" spans="1:16">
      <c r="A261" s="29">
        <v>260</v>
      </c>
      <c r="B261" s="28" t="s">
        <v>4</v>
      </c>
      <c r="C261" s="28" t="s">
        <v>371</v>
      </c>
      <c r="D261" s="28">
        <v>175</v>
      </c>
      <c r="E261" s="28">
        <v>190</v>
      </c>
      <c r="F261" s="28">
        <v>193</v>
      </c>
      <c r="G261" s="30">
        <v>233</v>
      </c>
      <c r="H261" s="30">
        <v>253</v>
      </c>
      <c r="I261" s="29" t="s">
        <v>10</v>
      </c>
      <c r="J261" s="77" t="s">
        <v>108</v>
      </c>
      <c r="K261" s="22">
        <v>3</v>
      </c>
      <c r="L261" s="22" t="s">
        <v>403</v>
      </c>
      <c r="M261" s="87">
        <v>68.822476645734298</v>
      </c>
      <c r="N261" s="87">
        <v>-48.0917898781818</v>
      </c>
      <c r="P261" s="30"/>
    </row>
    <row r="262" spans="1:16">
      <c r="A262" s="29">
        <v>261</v>
      </c>
      <c r="B262" s="28" t="s">
        <v>4</v>
      </c>
      <c r="C262" s="28" t="s">
        <v>254</v>
      </c>
      <c r="D262" s="28">
        <v>175</v>
      </c>
      <c r="E262" s="28">
        <v>190</v>
      </c>
      <c r="F262" s="28">
        <v>193</v>
      </c>
      <c r="G262" s="30">
        <v>233</v>
      </c>
      <c r="H262" s="30">
        <v>253</v>
      </c>
      <c r="I262" s="29" t="s">
        <v>10</v>
      </c>
      <c r="J262" s="77" t="s">
        <v>108</v>
      </c>
      <c r="K262" s="22">
        <v>3</v>
      </c>
      <c r="L262" s="22" t="s">
        <v>403</v>
      </c>
      <c r="M262" s="87">
        <v>68.794436236921399</v>
      </c>
      <c r="N262" s="87">
        <v>-48.048883963319597</v>
      </c>
      <c r="P262" s="30"/>
    </row>
    <row r="263" spans="1:16">
      <c r="A263" s="29">
        <v>262</v>
      </c>
      <c r="B263" s="28" t="s">
        <v>105</v>
      </c>
      <c r="C263" s="28" t="s">
        <v>104</v>
      </c>
      <c r="D263" s="28" t="s">
        <v>8</v>
      </c>
      <c r="E263" s="28" t="s">
        <v>8</v>
      </c>
      <c r="F263" s="28" t="s">
        <v>8</v>
      </c>
      <c r="G263" s="28" t="s">
        <v>8</v>
      </c>
      <c r="H263" s="28" t="s">
        <v>8</v>
      </c>
      <c r="I263" s="29" t="s">
        <v>6</v>
      </c>
      <c r="J263" s="77" t="s">
        <v>332</v>
      </c>
      <c r="K263" s="22">
        <v>6</v>
      </c>
      <c r="L263" s="22" t="s">
        <v>403</v>
      </c>
      <c r="M263" s="87">
        <v>68.345347571314406</v>
      </c>
      <c r="N263" s="87">
        <v>-48.0979434986535</v>
      </c>
      <c r="P263" s="30"/>
    </row>
    <row r="264" spans="1:16">
      <c r="A264" s="29">
        <v>263</v>
      </c>
      <c r="B264" s="28" t="s">
        <v>105</v>
      </c>
      <c r="C264" s="28" t="s">
        <v>104</v>
      </c>
      <c r="D264" s="28" t="s">
        <v>8</v>
      </c>
      <c r="E264" s="28" t="s">
        <v>8</v>
      </c>
      <c r="F264" s="28" t="s">
        <v>8</v>
      </c>
      <c r="G264" s="28" t="s">
        <v>8</v>
      </c>
      <c r="H264" s="28" t="s">
        <v>8</v>
      </c>
      <c r="I264" s="29" t="s">
        <v>6</v>
      </c>
      <c r="J264" s="77" t="s">
        <v>332</v>
      </c>
      <c r="K264" s="22">
        <v>6</v>
      </c>
      <c r="L264" s="22" t="s">
        <v>403</v>
      </c>
      <c r="M264" s="87">
        <v>68.418644828026302</v>
      </c>
      <c r="N264" s="87">
        <v>-48.075474637249002</v>
      </c>
      <c r="P264" s="30"/>
    </row>
    <row r="265" spans="1:16">
      <c r="A265" s="29">
        <v>264</v>
      </c>
      <c r="B265" s="28" t="s">
        <v>105</v>
      </c>
      <c r="C265" s="28" t="s">
        <v>104</v>
      </c>
      <c r="D265" s="28" t="s">
        <v>8</v>
      </c>
      <c r="E265" s="28" t="s">
        <v>8</v>
      </c>
      <c r="F265" s="28" t="s">
        <v>8</v>
      </c>
      <c r="G265" s="28" t="s">
        <v>8</v>
      </c>
      <c r="H265" s="28" t="s">
        <v>8</v>
      </c>
      <c r="I265" s="29" t="s">
        <v>6</v>
      </c>
      <c r="J265" s="77" t="s">
        <v>332</v>
      </c>
      <c r="K265" s="22">
        <v>6</v>
      </c>
      <c r="L265" s="22" t="s">
        <v>403</v>
      </c>
      <c r="M265" s="87">
        <v>68.273955668120905</v>
      </c>
      <c r="N265" s="87">
        <v>-48.056288087957</v>
      </c>
      <c r="P265" s="30"/>
    </row>
    <row r="266" spans="1:16">
      <c r="A266" s="29">
        <v>265</v>
      </c>
      <c r="B266" s="28" t="s">
        <v>4</v>
      </c>
      <c r="C266" s="28" t="s">
        <v>317</v>
      </c>
      <c r="D266" s="28">
        <v>190</v>
      </c>
      <c r="E266" s="28">
        <v>233</v>
      </c>
      <c r="F266" s="28" t="s">
        <v>8</v>
      </c>
      <c r="G266" s="28" t="s">
        <v>8</v>
      </c>
      <c r="H266" s="28">
        <v>253</v>
      </c>
      <c r="I266" s="29" t="s">
        <v>10</v>
      </c>
      <c r="J266" s="77" t="s">
        <v>284</v>
      </c>
      <c r="K266" s="22">
        <v>5</v>
      </c>
      <c r="L266" s="22" t="s">
        <v>403</v>
      </c>
      <c r="M266" s="87">
        <v>68.750074234128704</v>
      </c>
      <c r="N266" s="87">
        <v>-48.022866516764203</v>
      </c>
      <c r="P266" s="30"/>
    </row>
    <row r="267" spans="1:16">
      <c r="A267" s="29">
        <v>266</v>
      </c>
      <c r="B267" s="28" t="s">
        <v>4</v>
      </c>
      <c r="C267" s="28" t="s">
        <v>372</v>
      </c>
      <c r="D267" s="28" t="s">
        <v>8</v>
      </c>
      <c r="E267" s="28" t="s">
        <v>8</v>
      </c>
      <c r="F267" s="28" t="s">
        <v>8</v>
      </c>
      <c r="G267" s="28" t="s">
        <v>8</v>
      </c>
      <c r="H267" s="28" t="s">
        <v>8</v>
      </c>
      <c r="I267" s="29" t="s">
        <v>6</v>
      </c>
      <c r="J267" s="77" t="s">
        <v>8</v>
      </c>
      <c r="K267" s="22">
        <v>9</v>
      </c>
      <c r="L267" s="22" t="s">
        <v>403</v>
      </c>
      <c r="M267" s="87">
        <v>68.564038643132903</v>
      </c>
      <c r="N267" s="87">
        <v>-48.020661993293501</v>
      </c>
      <c r="P267" s="30"/>
    </row>
    <row r="268" spans="1:16">
      <c r="A268" s="29">
        <v>267</v>
      </c>
      <c r="B268" s="28" t="s">
        <v>4</v>
      </c>
      <c r="C268" s="28" t="s">
        <v>245</v>
      </c>
      <c r="D268" s="28">
        <v>175</v>
      </c>
      <c r="E268" s="28">
        <v>203</v>
      </c>
      <c r="F268" s="28">
        <v>206</v>
      </c>
      <c r="G268" s="30">
        <v>233</v>
      </c>
      <c r="H268" s="30">
        <v>253</v>
      </c>
      <c r="I268" s="29" t="s">
        <v>10</v>
      </c>
      <c r="J268" s="77" t="s">
        <v>9</v>
      </c>
      <c r="K268" s="22">
        <v>3</v>
      </c>
      <c r="L268" s="22" t="s">
        <v>403</v>
      </c>
      <c r="M268" s="87">
        <v>68.932962830387197</v>
      </c>
      <c r="N268" s="87">
        <v>-47.985327071291302</v>
      </c>
      <c r="P268" s="30"/>
    </row>
    <row r="269" spans="1:16">
      <c r="A269" s="29">
        <v>268</v>
      </c>
      <c r="B269" s="28" t="s">
        <v>4</v>
      </c>
      <c r="C269" s="28" t="s">
        <v>355</v>
      </c>
      <c r="D269" s="28">
        <v>190</v>
      </c>
      <c r="E269" s="28">
        <v>201</v>
      </c>
      <c r="F269" s="28">
        <v>206</v>
      </c>
      <c r="G269" s="28" t="s">
        <v>8</v>
      </c>
      <c r="H269" s="28" t="s">
        <v>8</v>
      </c>
      <c r="I269" s="29" t="s">
        <v>10</v>
      </c>
      <c r="J269" s="77" t="s">
        <v>21</v>
      </c>
      <c r="K269" s="22">
        <v>1</v>
      </c>
      <c r="L269" s="22" t="s">
        <v>404</v>
      </c>
      <c r="M269" s="87">
        <v>68.864595456797005</v>
      </c>
      <c r="N269" s="87">
        <v>-47.985027068747101</v>
      </c>
    </row>
    <row r="270" spans="1:16">
      <c r="A270" s="29">
        <v>269</v>
      </c>
      <c r="B270" s="28" t="s">
        <v>105</v>
      </c>
      <c r="C270" s="28" t="s">
        <v>104</v>
      </c>
      <c r="D270" s="28" t="s">
        <v>8</v>
      </c>
      <c r="E270" s="28" t="s">
        <v>8</v>
      </c>
      <c r="F270" s="28" t="s">
        <v>8</v>
      </c>
      <c r="G270" s="28" t="s">
        <v>8</v>
      </c>
      <c r="H270" s="28" t="s">
        <v>8</v>
      </c>
      <c r="I270" s="29" t="s">
        <v>6</v>
      </c>
      <c r="J270" s="77" t="s">
        <v>332</v>
      </c>
      <c r="K270" s="22">
        <v>6</v>
      </c>
      <c r="L270" s="22" t="s">
        <v>403</v>
      </c>
      <c r="M270" s="87">
        <v>68.326417047915996</v>
      </c>
      <c r="N270" s="87">
        <v>-48.052864468654597</v>
      </c>
      <c r="P270" s="30"/>
    </row>
    <row r="271" spans="1:16">
      <c r="A271" s="29">
        <v>270</v>
      </c>
      <c r="B271" s="28" t="s">
        <v>4</v>
      </c>
      <c r="C271" s="28" t="s">
        <v>372</v>
      </c>
      <c r="D271" s="28" t="s">
        <v>8</v>
      </c>
      <c r="E271" s="28" t="s">
        <v>8</v>
      </c>
      <c r="F271" s="28" t="s">
        <v>8</v>
      </c>
      <c r="G271" s="28" t="s">
        <v>8</v>
      </c>
      <c r="H271" s="28" t="s">
        <v>8</v>
      </c>
      <c r="I271" s="29" t="s">
        <v>6</v>
      </c>
      <c r="J271" s="77" t="s">
        <v>8</v>
      </c>
      <c r="K271" s="22">
        <v>9</v>
      </c>
      <c r="L271" s="22" t="s">
        <v>403</v>
      </c>
      <c r="M271" s="87">
        <v>68.570881454432197</v>
      </c>
      <c r="N271" s="87">
        <v>-48.027840120696901</v>
      </c>
      <c r="P271" s="30"/>
    </row>
    <row r="272" spans="1:16">
      <c r="A272" s="29">
        <v>271</v>
      </c>
      <c r="B272" s="28" t="s">
        <v>4</v>
      </c>
      <c r="C272" s="28" t="s">
        <v>239</v>
      </c>
      <c r="D272" s="28">
        <v>190</v>
      </c>
      <c r="E272" s="28">
        <v>200</v>
      </c>
      <c r="F272" s="28">
        <v>203</v>
      </c>
      <c r="G272" s="28">
        <v>233</v>
      </c>
      <c r="H272" s="28">
        <v>253</v>
      </c>
      <c r="I272" s="29" t="s">
        <v>10</v>
      </c>
      <c r="J272" s="77" t="s">
        <v>108</v>
      </c>
      <c r="K272" s="22">
        <v>3</v>
      </c>
      <c r="L272" s="22" t="s">
        <v>403</v>
      </c>
      <c r="M272" s="87">
        <v>68.663103676616998</v>
      </c>
      <c r="N272" s="87">
        <v>-47.973903810586798</v>
      </c>
    </row>
    <row r="273" spans="1:16">
      <c r="A273" s="29">
        <v>272</v>
      </c>
      <c r="B273" s="30" t="s">
        <v>105</v>
      </c>
      <c r="C273" s="30" t="s">
        <v>104</v>
      </c>
      <c r="D273" s="30" t="s">
        <v>8</v>
      </c>
      <c r="E273" s="30" t="s">
        <v>8</v>
      </c>
      <c r="F273" s="30" t="s">
        <v>8</v>
      </c>
      <c r="G273" s="30" t="s">
        <v>8</v>
      </c>
      <c r="H273" s="30" t="s">
        <v>8</v>
      </c>
      <c r="I273" s="75" t="s">
        <v>6</v>
      </c>
      <c r="J273" s="79" t="s">
        <v>332</v>
      </c>
      <c r="K273" s="33">
        <v>6</v>
      </c>
      <c r="L273" s="22" t="s">
        <v>403</v>
      </c>
      <c r="M273" s="87">
        <v>68.300774314775296</v>
      </c>
      <c r="N273" s="87">
        <v>-47.926579537103699</v>
      </c>
      <c r="P273" s="30"/>
    </row>
    <row r="274" spans="1:16">
      <c r="A274" s="29">
        <v>273</v>
      </c>
      <c r="B274" s="28" t="s">
        <v>4</v>
      </c>
      <c r="C274" s="28" t="s">
        <v>325</v>
      </c>
      <c r="D274" s="28">
        <v>193</v>
      </c>
      <c r="E274" s="28">
        <v>200</v>
      </c>
      <c r="F274" s="28">
        <v>201</v>
      </c>
      <c r="G274" s="28" t="s">
        <v>8</v>
      </c>
      <c r="H274" s="28" t="s">
        <v>8</v>
      </c>
      <c r="I274" s="29" t="s">
        <v>10</v>
      </c>
      <c r="J274" s="77" t="s">
        <v>21</v>
      </c>
      <c r="K274" s="22">
        <v>1</v>
      </c>
      <c r="L274" s="22" t="s">
        <v>404</v>
      </c>
      <c r="M274" s="87">
        <v>68.522109196682806</v>
      </c>
      <c r="N274" s="87">
        <v>-48.000607928833603</v>
      </c>
      <c r="O274" s="28" t="s">
        <v>394</v>
      </c>
      <c r="P274" s="30"/>
    </row>
    <row r="275" spans="1:16">
      <c r="A275" s="29">
        <v>274</v>
      </c>
      <c r="B275" s="28" t="s">
        <v>4</v>
      </c>
      <c r="C275" s="28" t="s">
        <v>239</v>
      </c>
      <c r="D275" s="28">
        <v>193</v>
      </c>
      <c r="E275" s="28">
        <v>210</v>
      </c>
      <c r="F275" s="28">
        <v>215</v>
      </c>
      <c r="G275" s="30">
        <v>233</v>
      </c>
      <c r="H275" s="28">
        <v>253</v>
      </c>
      <c r="I275" s="29" t="s">
        <v>10</v>
      </c>
      <c r="J275" s="77" t="s">
        <v>9</v>
      </c>
      <c r="K275" s="22">
        <v>3</v>
      </c>
      <c r="L275" s="22" t="s">
        <v>403</v>
      </c>
      <c r="M275" s="87">
        <v>68.478435449576693</v>
      </c>
      <c r="N275" s="87">
        <v>-48.009686849484098</v>
      </c>
      <c r="P275" s="30"/>
    </row>
    <row r="276" spans="1:16">
      <c r="A276" s="29">
        <v>275</v>
      </c>
      <c r="B276" s="28" t="s">
        <v>4</v>
      </c>
      <c r="C276" s="28" t="s">
        <v>400</v>
      </c>
      <c r="D276" s="28">
        <v>183</v>
      </c>
      <c r="E276" s="28">
        <v>200</v>
      </c>
      <c r="F276" s="28">
        <v>201</v>
      </c>
      <c r="G276" s="28" t="s">
        <v>8</v>
      </c>
      <c r="H276" s="28" t="s">
        <v>8</v>
      </c>
      <c r="I276" s="29" t="s">
        <v>10</v>
      </c>
      <c r="J276" s="77" t="s">
        <v>21</v>
      </c>
      <c r="K276" s="22">
        <v>1</v>
      </c>
      <c r="L276" s="22" t="s">
        <v>403</v>
      </c>
      <c r="M276" s="87">
        <v>68.5675210535112</v>
      </c>
      <c r="N276" s="87">
        <v>-47.980580982615798</v>
      </c>
      <c r="P276" s="30"/>
    </row>
    <row r="277" spans="1:16">
      <c r="A277" s="29">
        <v>276</v>
      </c>
      <c r="B277" s="28" t="s">
        <v>4</v>
      </c>
      <c r="C277" s="28" t="s">
        <v>373</v>
      </c>
      <c r="D277" s="28" t="s">
        <v>8</v>
      </c>
      <c r="E277" s="28" t="s">
        <v>8</v>
      </c>
      <c r="F277" s="28" t="s">
        <v>8</v>
      </c>
      <c r="G277" s="28" t="s">
        <v>8</v>
      </c>
      <c r="H277" s="28" t="s">
        <v>8</v>
      </c>
      <c r="I277" s="29" t="s">
        <v>6</v>
      </c>
      <c r="J277" s="77" t="s">
        <v>8</v>
      </c>
      <c r="K277" s="22">
        <v>9</v>
      </c>
      <c r="L277" s="22" t="s">
        <v>403</v>
      </c>
      <c r="M277" s="87">
        <v>68.368335807343797</v>
      </c>
      <c r="N277" s="87">
        <v>-47.974325126475499</v>
      </c>
      <c r="P277" s="30"/>
    </row>
    <row r="278" spans="1:16">
      <c r="A278" s="29">
        <v>277</v>
      </c>
      <c r="B278" s="30" t="s">
        <v>105</v>
      </c>
      <c r="C278" s="30" t="s">
        <v>104</v>
      </c>
      <c r="D278" s="30" t="s">
        <v>8</v>
      </c>
      <c r="E278" s="30" t="s">
        <v>8</v>
      </c>
      <c r="F278" s="30" t="s">
        <v>8</v>
      </c>
      <c r="G278" s="30" t="s">
        <v>8</v>
      </c>
      <c r="H278" s="30" t="s">
        <v>8</v>
      </c>
      <c r="I278" s="75" t="s">
        <v>6</v>
      </c>
      <c r="J278" s="79" t="s">
        <v>332</v>
      </c>
      <c r="K278" s="33">
        <v>6</v>
      </c>
      <c r="L278" s="22" t="s">
        <v>403</v>
      </c>
      <c r="M278" s="87">
        <v>68.260287927612495</v>
      </c>
      <c r="N278" s="87">
        <v>-47.986079891362898</v>
      </c>
      <c r="P278" s="30"/>
    </row>
    <row r="279" spans="1:16">
      <c r="A279" s="28">
        <v>278</v>
      </c>
      <c r="B279" s="28" t="s">
        <v>4</v>
      </c>
      <c r="C279" s="28" t="s">
        <v>254</v>
      </c>
      <c r="D279" s="28">
        <v>190</v>
      </c>
      <c r="E279" s="28">
        <v>193</v>
      </c>
      <c r="F279" s="28">
        <v>206</v>
      </c>
      <c r="G279" s="28">
        <v>233</v>
      </c>
      <c r="H279" s="28">
        <v>253</v>
      </c>
      <c r="I279" s="29" t="s">
        <v>10</v>
      </c>
      <c r="J279" s="77" t="s">
        <v>9</v>
      </c>
      <c r="K279" s="22">
        <v>3</v>
      </c>
      <c r="L279" s="22" t="s">
        <v>403</v>
      </c>
      <c r="M279" s="87">
        <v>68.587459202062007</v>
      </c>
      <c r="N279" s="87">
        <v>-47.928656180361301</v>
      </c>
    </row>
    <row r="280" spans="1:16">
      <c r="A280" s="29">
        <v>279</v>
      </c>
      <c r="B280" s="30" t="s">
        <v>105</v>
      </c>
      <c r="C280" s="30" t="s">
        <v>104</v>
      </c>
      <c r="D280" s="30" t="s">
        <v>8</v>
      </c>
      <c r="E280" s="30" t="s">
        <v>8</v>
      </c>
      <c r="F280" s="30" t="s">
        <v>8</v>
      </c>
      <c r="G280" s="30" t="s">
        <v>8</v>
      </c>
      <c r="H280" s="30" t="s">
        <v>8</v>
      </c>
      <c r="I280" s="75" t="s">
        <v>6</v>
      </c>
      <c r="J280" s="79" t="s">
        <v>332</v>
      </c>
      <c r="K280" s="33">
        <v>6</v>
      </c>
      <c r="L280" s="22" t="s">
        <v>403</v>
      </c>
      <c r="M280" s="87">
        <v>68.763115711176894</v>
      </c>
      <c r="N280" s="87">
        <v>-47.899404967066701</v>
      </c>
      <c r="P280" s="30"/>
    </row>
    <row r="281" spans="1:16">
      <c r="A281" s="29">
        <v>280</v>
      </c>
      <c r="B281" s="28" t="s">
        <v>344</v>
      </c>
      <c r="C281" s="28" t="s">
        <v>373</v>
      </c>
      <c r="D281" s="28" t="s">
        <v>8</v>
      </c>
      <c r="E281" s="28" t="s">
        <v>8</v>
      </c>
      <c r="F281" s="28" t="s">
        <v>8</v>
      </c>
      <c r="G281" s="28" t="s">
        <v>8</v>
      </c>
      <c r="H281" s="28" t="s">
        <v>8</v>
      </c>
      <c r="I281" s="29" t="s">
        <v>6</v>
      </c>
      <c r="J281" s="77" t="s">
        <v>8</v>
      </c>
      <c r="K281" s="22">
        <v>9</v>
      </c>
      <c r="L281" s="22" t="s">
        <v>403</v>
      </c>
      <c r="M281" s="87">
        <v>68.355713748738395</v>
      </c>
      <c r="N281" s="87">
        <v>-47.9686885950535</v>
      </c>
      <c r="O281" s="28" t="s">
        <v>344</v>
      </c>
      <c r="P281" s="30"/>
    </row>
    <row r="282" spans="1:16">
      <c r="A282" s="29">
        <v>281</v>
      </c>
      <c r="B282" s="30" t="s">
        <v>4</v>
      </c>
      <c r="C282" s="30" t="s">
        <v>317</v>
      </c>
      <c r="D282" s="30">
        <v>175</v>
      </c>
      <c r="E282" s="28">
        <v>233</v>
      </c>
      <c r="F282" s="28" t="s">
        <v>8</v>
      </c>
      <c r="G282" s="28" t="s">
        <v>8</v>
      </c>
      <c r="H282" s="28">
        <v>253</v>
      </c>
      <c r="I282" s="29" t="s">
        <v>10</v>
      </c>
      <c r="J282" s="77" t="s">
        <v>284</v>
      </c>
      <c r="K282" s="22">
        <v>5</v>
      </c>
      <c r="L282" s="22" t="s">
        <v>403</v>
      </c>
      <c r="M282" s="87">
        <v>68.979531052608905</v>
      </c>
      <c r="N282" s="87">
        <v>-47.8416986660379</v>
      </c>
      <c r="P282" s="30"/>
    </row>
    <row r="283" spans="1:16">
      <c r="A283" s="29">
        <v>282</v>
      </c>
      <c r="B283" s="30" t="s">
        <v>105</v>
      </c>
      <c r="C283" s="30" t="s">
        <v>104</v>
      </c>
      <c r="D283" s="30" t="s">
        <v>8</v>
      </c>
      <c r="E283" s="30" t="s">
        <v>8</v>
      </c>
      <c r="F283" s="30" t="s">
        <v>8</v>
      </c>
      <c r="G283" s="30" t="s">
        <v>8</v>
      </c>
      <c r="H283" s="30" t="s">
        <v>8</v>
      </c>
      <c r="I283" s="75" t="s">
        <v>6</v>
      </c>
      <c r="J283" s="79" t="s">
        <v>332</v>
      </c>
      <c r="K283" s="33">
        <v>6</v>
      </c>
      <c r="L283" s="22" t="s">
        <v>403</v>
      </c>
      <c r="M283" s="87">
        <v>68.747970509645398</v>
      </c>
      <c r="N283" s="87">
        <v>-47.8955764971695</v>
      </c>
      <c r="P283" s="30"/>
    </row>
    <row r="284" spans="1:16">
      <c r="A284" s="29">
        <v>283</v>
      </c>
      <c r="B284" s="28" t="s">
        <v>344</v>
      </c>
      <c r="C284" s="28" t="s">
        <v>373</v>
      </c>
      <c r="D284" s="28" t="s">
        <v>8</v>
      </c>
      <c r="E284" s="28" t="s">
        <v>8</v>
      </c>
      <c r="F284" s="28" t="s">
        <v>8</v>
      </c>
      <c r="G284" s="28" t="s">
        <v>8</v>
      </c>
      <c r="H284" s="28" t="s">
        <v>8</v>
      </c>
      <c r="I284" s="29" t="s">
        <v>6</v>
      </c>
      <c r="J284" s="77" t="s">
        <v>8</v>
      </c>
      <c r="K284" s="22">
        <v>9</v>
      </c>
      <c r="L284" s="22" t="s">
        <v>403</v>
      </c>
      <c r="M284" s="87">
        <v>68.357723798649303</v>
      </c>
      <c r="N284" s="87">
        <v>-47.952797704401299</v>
      </c>
      <c r="O284" s="28" t="s">
        <v>344</v>
      </c>
      <c r="P284" s="30"/>
    </row>
    <row r="285" spans="1:16">
      <c r="A285" s="29">
        <v>284</v>
      </c>
      <c r="B285" s="30" t="s">
        <v>4</v>
      </c>
      <c r="C285" s="30" t="s">
        <v>245</v>
      </c>
      <c r="D285" s="28">
        <v>175</v>
      </c>
      <c r="E285" s="28">
        <v>193</v>
      </c>
      <c r="F285" s="28">
        <v>210</v>
      </c>
      <c r="G285" s="30">
        <v>233</v>
      </c>
      <c r="H285" s="30">
        <v>253</v>
      </c>
      <c r="I285" s="29" t="s">
        <v>10</v>
      </c>
      <c r="J285" s="77" t="s">
        <v>9</v>
      </c>
      <c r="K285" s="22">
        <v>3</v>
      </c>
      <c r="L285" s="22" t="s">
        <v>403</v>
      </c>
      <c r="M285" s="87">
        <v>68.508158781193899</v>
      </c>
      <c r="N285" s="87">
        <v>-47.886002194301298</v>
      </c>
    </row>
    <row r="286" spans="1:16">
      <c r="A286" s="29">
        <v>285</v>
      </c>
      <c r="B286" s="30" t="s">
        <v>105</v>
      </c>
      <c r="C286" s="30" t="s">
        <v>104</v>
      </c>
      <c r="D286" s="30" t="s">
        <v>8</v>
      </c>
      <c r="E286" s="30" t="s">
        <v>8</v>
      </c>
      <c r="F286" s="30" t="s">
        <v>8</v>
      </c>
      <c r="G286" s="30" t="s">
        <v>8</v>
      </c>
      <c r="H286" s="30" t="s">
        <v>8</v>
      </c>
      <c r="I286" s="75" t="s">
        <v>6</v>
      </c>
      <c r="J286" s="79" t="s">
        <v>332</v>
      </c>
      <c r="K286" s="33">
        <v>6</v>
      </c>
      <c r="L286" s="22" t="s">
        <v>403</v>
      </c>
      <c r="M286" s="87">
        <v>68.384677604357094</v>
      </c>
      <c r="N286" s="87">
        <v>-47.9357164832576</v>
      </c>
      <c r="P286" s="30"/>
    </row>
    <row r="287" spans="1:16">
      <c r="A287" s="29">
        <v>286</v>
      </c>
      <c r="B287" s="30" t="s">
        <v>105</v>
      </c>
      <c r="C287" s="30" t="s">
        <v>104</v>
      </c>
      <c r="D287" s="30" t="s">
        <v>8</v>
      </c>
      <c r="E287" s="30" t="s">
        <v>8</v>
      </c>
      <c r="F287" s="30" t="s">
        <v>8</v>
      </c>
      <c r="G287" s="30" t="s">
        <v>8</v>
      </c>
      <c r="H287" s="30" t="s">
        <v>8</v>
      </c>
      <c r="I287" s="75" t="s">
        <v>6</v>
      </c>
      <c r="J287" s="79" t="s">
        <v>332</v>
      </c>
      <c r="K287" s="33">
        <v>6</v>
      </c>
      <c r="L287" s="22" t="s">
        <v>403</v>
      </c>
      <c r="M287" s="87">
        <v>68.887636824116299</v>
      </c>
      <c r="N287" s="87">
        <v>-47.854519821627697</v>
      </c>
      <c r="O287" s="30" t="s">
        <v>356</v>
      </c>
      <c r="P287" s="30"/>
    </row>
    <row r="288" spans="1:16">
      <c r="A288" s="29">
        <v>287</v>
      </c>
      <c r="B288" s="30" t="s">
        <v>4</v>
      </c>
      <c r="C288" s="30" t="s">
        <v>374</v>
      </c>
      <c r="D288" s="28">
        <v>190</v>
      </c>
      <c r="E288" s="28">
        <v>233</v>
      </c>
      <c r="F288" s="30" t="s">
        <v>8</v>
      </c>
      <c r="G288" s="28" t="s">
        <v>8</v>
      </c>
      <c r="H288" s="28">
        <v>253</v>
      </c>
      <c r="I288" s="75" t="s">
        <v>10</v>
      </c>
      <c r="J288" s="77" t="s">
        <v>284</v>
      </c>
      <c r="K288" s="22">
        <v>5</v>
      </c>
      <c r="L288" s="22" t="s">
        <v>403</v>
      </c>
      <c r="M288" s="87">
        <v>68.347757500704802</v>
      </c>
      <c r="N288" s="87">
        <v>-47.9229004491296</v>
      </c>
      <c r="P288" s="30"/>
    </row>
    <row r="289" spans="1:16">
      <c r="A289" s="29">
        <v>288</v>
      </c>
      <c r="B289" s="30" t="s">
        <v>4</v>
      </c>
      <c r="C289" s="30" t="s">
        <v>357</v>
      </c>
      <c r="D289" s="28">
        <v>190</v>
      </c>
      <c r="E289" s="28">
        <v>203</v>
      </c>
      <c r="F289" s="28">
        <v>206</v>
      </c>
      <c r="G289" s="28" t="s">
        <v>8</v>
      </c>
      <c r="H289" s="28" t="s">
        <v>8</v>
      </c>
      <c r="I289" s="29" t="s">
        <v>10</v>
      </c>
      <c r="J289" s="77" t="s">
        <v>21</v>
      </c>
      <c r="K289" s="22">
        <v>1</v>
      </c>
      <c r="L289" s="22" t="s">
        <v>403</v>
      </c>
      <c r="M289" s="87">
        <v>68.780095674928603</v>
      </c>
      <c r="N289" s="87">
        <v>-47.850285965942902</v>
      </c>
      <c r="O289" s="28" t="s">
        <v>357</v>
      </c>
      <c r="P289" s="30"/>
    </row>
    <row r="290" spans="1:16">
      <c r="A290" s="29">
        <v>289</v>
      </c>
      <c r="B290" s="30" t="s">
        <v>4</v>
      </c>
      <c r="C290" s="30" t="s">
        <v>245</v>
      </c>
      <c r="D290" s="28">
        <v>183</v>
      </c>
      <c r="E290" s="28">
        <v>233</v>
      </c>
      <c r="F290" s="30" t="s">
        <v>8</v>
      </c>
      <c r="G290" s="28" t="s">
        <v>8</v>
      </c>
      <c r="H290" s="28">
        <v>253</v>
      </c>
      <c r="I290" s="29" t="s">
        <v>10</v>
      </c>
      <c r="J290" s="77" t="s">
        <v>284</v>
      </c>
      <c r="K290" s="22">
        <v>5</v>
      </c>
      <c r="L290" s="22" t="s">
        <v>403</v>
      </c>
      <c r="M290" s="87">
        <v>68.715133276605897</v>
      </c>
      <c r="N290" s="87">
        <v>-47.837252424886898</v>
      </c>
      <c r="P290" s="30"/>
    </row>
    <row r="291" spans="1:16">
      <c r="A291" s="29">
        <v>290</v>
      </c>
      <c r="B291" s="30" t="s">
        <v>4</v>
      </c>
      <c r="C291" s="30" t="s">
        <v>376</v>
      </c>
      <c r="D291" s="28">
        <v>175</v>
      </c>
      <c r="E291" s="28">
        <v>203</v>
      </c>
      <c r="F291" s="28">
        <v>206</v>
      </c>
      <c r="G291" s="28">
        <v>233</v>
      </c>
      <c r="H291" s="28">
        <v>253</v>
      </c>
      <c r="I291" s="75" t="s">
        <v>10</v>
      </c>
      <c r="J291" s="77" t="s">
        <v>13</v>
      </c>
      <c r="K291" s="22">
        <v>2</v>
      </c>
      <c r="L291" s="22" t="s">
        <v>403</v>
      </c>
      <c r="M291" s="87">
        <v>68.857573548756207</v>
      </c>
      <c r="N291" s="87">
        <v>-47.7504928112063</v>
      </c>
      <c r="P291" s="30"/>
    </row>
    <row r="292" spans="1:16">
      <c r="A292" s="29">
        <v>291</v>
      </c>
      <c r="B292" s="30" t="s">
        <v>105</v>
      </c>
      <c r="C292" s="30" t="s">
        <v>104</v>
      </c>
      <c r="D292" s="30" t="s">
        <v>8</v>
      </c>
      <c r="E292" s="30" t="s">
        <v>8</v>
      </c>
      <c r="F292" s="30" t="s">
        <v>8</v>
      </c>
      <c r="G292" s="30" t="s">
        <v>8</v>
      </c>
      <c r="H292" s="30" t="s">
        <v>8</v>
      </c>
      <c r="I292" s="75" t="s">
        <v>6</v>
      </c>
      <c r="J292" s="79" t="s">
        <v>332</v>
      </c>
      <c r="K292" s="33">
        <v>6</v>
      </c>
      <c r="L292" s="22" t="s">
        <v>403</v>
      </c>
      <c r="M292" s="87">
        <v>68.324226658872703</v>
      </c>
      <c r="N292" s="87">
        <v>-47.911763626859603</v>
      </c>
      <c r="P292" s="30"/>
    </row>
    <row r="293" spans="1:16">
      <c r="A293" s="29">
        <v>292</v>
      </c>
      <c r="B293" s="30" t="s">
        <v>105</v>
      </c>
      <c r="C293" s="30" t="s">
        <v>104</v>
      </c>
      <c r="D293" s="30" t="s">
        <v>8</v>
      </c>
      <c r="E293" s="30" t="s">
        <v>8</v>
      </c>
      <c r="F293" s="30" t="s">
        <v>8</v>
      </c>
      <c r="G293" s="30" t="s">
        <v>8</v>
      </c>
      <c r="H293" s="30" t="s">
        <v>8</v>
      </c>
      <c r="I293" s="75" t="s">
        <v>6</v>
      </c>
      <c r="J293" s="79" t="s">
        <v>332</v>
      </c>
      <c r="K293" s="33">
        <v>6</v>
      </c>
      <c r="L293" s="22" t="s">
        <v>403</v>
      </c>
      <c r="M293" s="87">
        <v>68.288190308229503</v>
      </c>
      <c r="N293" s="87">
        <v>-47.907375871128203</v>
      </c>
      <c r="P293" s="30"/>
    </row>
    <row r="294" spans="1:16">
      <c r="A294" s="29">
        <v>293</v>
      </c>
      <c r="B294" s="30" t="s">
        <v>105</v>
      </c>
      <c r="C294" s="30" t="s">
        <v>104</v>
      </c>
      <c r="D294" s="30" t="s">
        <v>8</v>
      </c>
      <c r="E294" s="30" t="s">
        <v>8</v>
      </c>
      <c r="F294" s="30" t="s">
        <v>8</v>
      </c>
      <c r="G294" s="30" t="s">
        <v>8</v>
      </c>
      <c r="H294" s="30" t="s">
        <v>8</v>
      </c>
      <c r="I294" s="75" t="s">
        <v>6</v>
      </c>
      <c r="J294" s="79" t="s">
        <v>332</v>
      </c>
      <c r="K294" s="33">
        <v>6</v>
      </c>
      <c r="L294" s="22" t="s">
        <v>403</v>
      </c>
      <c r="M294" s="87">
        <v>68.936322257951005</v>
      </c>
      <c r="N294" s="87">
        <v>-47.810846130698899</v>
      </c>
      <c r="P294" s="30"/>
    </row>
    <row r="295" spans="1:16">
      <c r="A295" s="29">
        <v>294</v>
      </c>
      <c r="B295" s="30" t="s">
        <v>105</v>
      </c>
      <c r="C295" s="30" t="s">
        <v>104</v>
      </c>
      <c r="D295" s="30" t="s">
        <v>8</v>
      </c>
      <c r="E295" s="30" t="s">
        <v>8</v>
      </c>
      <c r="F295" s="30" t="s">
        <v>8</v>
      </c>
      <c r="G295" s="30" t="s">
        <v>8</v>
      </c>
      <c r="H295" s="30" t="s">
        <v>8</v>
      </c>
      <c r="I295" s="75" t="s">
        <v>6</v>
      </c>
      <c r="J295" s="79" t="s">
        <v>332</v>
      </c>
      <c r="K295" s="33">
        <v>6</v>
      </c>
      <c r="L295" s="22" t="s">
        <v>403</v>
      </c>
      <c r="M295" s="87">
        <v>68.315863810120405</v>
      </c>
      <c r="N295" s="87">
        <v>-47.888024605745201</v>
      </c>
      <c r="P295" s="30"/>
    </row>
    <row r="296" spans="1:16">
      <c r="A296" s="29">
        <v>295</v>
      </c>
      <c r="B296" s="30" t="s">
        <v>4</v>
      </c>
      <c r="C296" s="30" t="s">
        <v>260</v>
      </c>
      <c r="D296" s="28">
        <v>190</v>
      </c>
      <c r="E296" s="28">
        <v>193</v>
      </c>
      <c r="F296" s="28">
        <v>196</v>
      </c>
      <c r="G296" s="28">
        <v>233</v>
      </c>
      <c r="H296" s="30">
        <v>253</v>
      </c>
      <c r="I296" s="75" t="s">
        <v>10</v>
      </c>
      <c r="J296" s="77" t="s">
        <v>9</v>
      </c>
      <c r="K296" s="22">
        <v>3</v>
      </c>
      <c r="L296" s="22" t="s">
        <v>403</v>
      </c>
      <c r="M296" s="87">
        <v>68.818951476468001</v>
      </c>
      <c r="N296" s="87">
        <v>-47.800461239135103</v>
      </c>
      <c r="P296" s="30"/>
    </row>
    <row r="297" spans="1:16">
      <c r="A297" s="29">
        <v>296</v>
      </c>
      <c r="B297" s="30" t="s">
        <v>105</v>
      </c>
      <c r="C297" s="30" t="s">
        <v>104</v>
      </c>
      <c r="D297" s="30" t="s">
        <v>8</v>
      </c>
      <c r="E297" s="30" t="s">
        <v>8</v>
      </c>
      <c r="F297" s="30" t="s">
        <v>8</v>
      </c>
      <c r="G297" s="30" t="s">
        <v>8</v>
      </c>
      <c r="H297" s="30" t="s">
        <v>8</v>
      </c>
      <c r="I297" s="75" t="s">
        <v>6</v>
      </c>
      <c r="J297" s="79" t="s">
        <v>332</v>
      </c>
      <c r="K297" s="33">
        <v>6</v>
      </c>
      <c r="L297" s="22" t="s">
        <v>403</v>
      </c>
      <c r="M297" s="87">
        <v>68.421413048511397</v>
      </c>
      <c r="N297" s="87">
        <v>-47.861733134698099</v>
      </c>
      <c r="P297" s="30"/>
    </row>
    <row r="298" spans="1:16">
      <c r="A298" s="29">
        <v>297</v>
      </c>
      <c r="B298" s="30" t="s">
        <v>4</v>
      </c>
      <c r="C298" s="30" t="s">
        <v>260</v>
      </c>
      <c r="D298" s="28">
        <v>190</v>
      </c>
      <c r="E298" s="28">
        <v>193</v>
      </c>
      <c r="F298" s="28">
        <v>196</v>
      </c>
      <c r="G298" s="28">
        <v>233</v>
      </c>
      <c r="H298" s="30">
        <v>253</v>
      </c>
      <c r="I298" s="75" t="s">
        <v>10</v>
      </c>
      <c r="J298" s="77" t="s">
        <v>9</v>
      </c>
      <c r="K298" s="22">
        <v>3</v>
      </c>
      <c r="L298" s="22" t="s">
        <v>403</v>
      </c>
      <c r="M298" s="87">
        <v>68.549543688973102</v>
      </c>
      <c r="N298" s="87">
        <v>-47.832807458532699</v>
      </c>
      <c r="P298" s="30"/>
    </row>
    <row r="299" spans="1:16">
      <c r="A299" s="29">
        <v>298</v>
      </c>
      <c r="B299" s="28" t="s">
        <v>94</v>
      </c>
      <c r="C299" s="28" t="s">
        <v>94</v>
      </c>
      <c r="D299" s="28" t="s">
        <v>8</v>
      </c>
      <c r="E299" s="28" t="s">
        <v>8</v>
      </c>
      <c r="F299" s="28" t="s">
        <v>8</v>
      </c>
      <c r="G299" s="28" t="s">
        <v>8</v>
      </c>
      <c r="H299" s="28" t="s">
        <v>8</v>
      </c>
      <c r="I299" s="29" t="s">
        <v>6</v>
      </c>
      <c r="J299" s="77" t="s">
        <v>333</v>
      </c>
      <c r="K299" s="22">
        <v>7</v>
      </c>
      <c r="L299" s="22" t="s">
        <v>403</v>
      </c>
      <c r="M299" s="87">
        <v>68.4034004084439</v>
      </c>
      <c r="N299" s="87">
        <v>-47.847282270498397</v>
      </c>
      <c r="P299" s="30"/>
    </row>
    <row r="300" spans="1:16">
      <c r="A300" s="29">
        <v>299</v>
      </c>
      <c r="B300" s="30" t="s">
        <v>4</v>
      </c>
      <c r="C300" s="30" t="s">
        <v>375</v>
      </c>
      <c r="D300" s="28">
        <v>190</v>
      </c>
      <c r="E300" s="28">
        <v>201</v>
      </c>
      <c r="F300" s="28">
        <v>206</v>
      </c>
      <c r="G300" s="28" t="s">
        <v>8</v>
      </c>
      <c r="H300" s="28" t="s">
        <v>8</v>
      </c>
      <c r="I300" s="75" t="s">
        <v>10</v>
      </c>
      <c r="J300" s="77" t="s">
        <v>21</v>
      </c>
      <c r="K300" s="22">
        <v>1</v>
      </c>
      <c r="L300" s="22" t="s">
        <v>404</v>
      </c>
      <c r="M300" s="87">
        <v>68.895863422290702</v>
      </c>
      <c r="N300" s="87">
        <v>-47.767555911177702</v>
      </c>
    </row>
    <row r="301" spans="1:16">
      <c r="A301" s="29">
        <v>300</v>
      </c>
      <c r="B301" s="30" t="s">
        <v>105</v>
      </c>
      <c r="C301" s="30" t="s">
        <v>104</v>
      </c>
      <c r="D301" s="30" t="s">
        <v>8</v>
      </c>
      <c r="E301" s="30" t="s">
        <v>8</v>
      </c>
      <c r="F301" s="30" t="s">
        <v>8</v>
      </c>
      <c r="G301" s="30" t="s">
        <v>8</v>
      </c>
      <c r="H301" s="30" t="s">
        <v>8</v>
      </c>
      <c r="I301" s="75" t="s">
        <v>6</v>
      </c>
      <c r="J301" s="79" t="s">
        <v>332</v>
      </c>
      <c r="K301" s="33">
        <v>6</v>
      </c>
      <c r="L301" s="22" t="s">
        <v>403</v>
      </c>
      <c r="M301" s="87">
        <v>68.3912090309652</v>
      </c>
      <c r="N301" s="87">
        <v>-47.853135434446699</v>
      </c>
      <c r="P301" s="30"/>
    </row>
    <row r="302" spans="1:16">
      <c r="A302" s="29">
        <v>301</v>
      </c>
      <c r="B302" s="30" t="s">
        <v>105</v>
      </c>
      <c r="C302" s="30" t="s">
        <v>104</v>
      </c>
      <c r="D302" s="30" t="s">
        <v>8</v>
      </c>
      <c r="E302" s="30" t="s">
        <v>8</v>
      </c>
      <c r="F302" s="30" t="s">
        <v>8</v>
      </c>
      <c r="G302" s="30" t="s">
        <v>8</v>
      </c>
      <c r="H302" s="30" t="s">
        <v>8</v>
      </c>
      <c r="I302" s="75" t="s">
        <v>6</v>
      </c>
      <c r="J302" s="79" t="s">
        <v>332</v>
      </c>
      <c r="K302" s="33">
        <v>6</v>
      </c>
      <c r="L302" s="22" t="s">
        <v>403</v>
      </c>
      <c r="M302" s="87">
        <v>68.437504899071897</v>
      </c>
      <c r="N302" s="87">
        <v>-47.830426740191598</v>
      </c>
      <c r="P302" s="30"/>
    </row>
    <row r="303" spans="1:16">
      <c r="A303" s="29">
        <v>302</v>
      </c>
      <c r="B303" s="28" t="s">
        <v>94</v>
      </c>
      <c r="C303" s="28" t="s">
        <v>94</v>
      </c>
      <c r="D303" s="28" t="s">
        <v>8</v>
      </c>
      <c r="E303" s="28" t="s">
        <v>8</v>
      </c>
      <c r="F303" s="28" t="s">
        <v>8</v>
      </c>
      <c r="G303" s="28" t="s">
        <v>8</v>
      </c>
      <c r="H303" s="28" t="s">
        <v>8</v>
      </c>
      <c r="I303" s="29" t="s">
        <v>6</v>
      </c>
      <c r="J303" s="77" t="s">
        <v>333</v>
      </c>
      <c r="K303" s="22">
        <v>7</v>
      </c>
      <c r="L303" s="22" t="s">
        <v>403</v>
      </c>
      <c r="M303" s="87">
        <v>68.646459931888501</v>
      </c>
      <c r="N303" s="87">
        <v>-47.805685502426897</v>
      </c>
      <c r="P303" s="30"/>
    </row>
    <row r="304" spans="1:16">
      <c r="A304" s="29">
        <v>303</v>
      </c>
      <c r="B304" s="28" t="s">
        <v>94</v>
      </c>
      <c r="C304" s="28" t="s">
        <v>94</v>
      </c>
      <c r="D304" s="28" t="s">
        <v>8</v>
      </c>
      <c r="E304" s="28" t="s">
        <v>8</v>
      </c>
      <c r="F304" s="28" t="s">
        <v>8</v>
      </c>
      <c r="G304" s="28" t="s">
        <v>8</v>
      </c>
      <c r="H304" s="28" t="s">
        <v>8</v>
      </c>
      <c r="I304" s="29" t="s">
        <v>6</v>
      </c>
      <c r="J304" s="77" t="s">
        <v>333</v>
      </c>
      <c r="K304" s="22">
        <v>7</v>
      </c>
      <c r="L304" s="22" t="s">
        <v>403</v>
      </c>
      <c r="M304" s="87">
        <v>68.569664682243399</v>
      </c>
      <c r="N304" s="87">
        <v>-47.800426869386598</v>
      </c>
      <c r="P304" s="30"/>
    </row>
    <row r="305" spans="1:16">
      <c r="A305" s="29">
        <v>304</v>
      </c>
      <c r="B305" s="30" t="s">
        <v>4</v>
      </c>
      <c r="C305" s="30" t="s">
        <v>377</v>
      </c>
      <c r="D305" s="28">
        <v>190</v>
      </c>
      <c r="E305" s="28">
        <v>193</v>
      </c>
      <c r="F305" s="28">
        <v>198</v>
      </c>
      <c r="G305" s="30">
        <v>233</v>
      </c>
      <c r="H305" s="30">
        <v>253</v>
      </c>
      <c r="I305" s="75" t="s">
        <v>10</v>
      </c>
      <c r="J305" s="77" t="s">
        <v>378</v>
      </c>
      <c r="K305" s="22">
        <v>3</v>
      </c>
      <c r="L305" s="22" t="s">
        <v>403</v>
      </c>
      <c r="M305" s="87">
        <v>68.675244204632605</v>
      </c>
      <c r="N305" s="87">
        <v>-47.783622165699299</v>
      </c>
      <c r="O305" s="28" t="s">
        <v>379</v>
      </c>
      <c r="P305" s="30"/>
    </row>
    <row r="306" spans="1:16">
      <c r="A306" s="29">
        <v>305</v>
      </c>
      <c r="B306" s="28" t="s">
        <v>94</v>
      </c>
      <c r="C306" s="28" t="s">
        <v>94</v>
      </c>
      <c r="D306" s="28" t="s">
        <v>8</v>
      </c>
      <c r="E306" s="28" t="s">
        <v>8</v>
      </c>
      <c r="F306" s="28" t="s">
        <v>8</v>
      </c>
      <c r="G306" s="28" t="s">
        <v>8</v>
      </c>
      <c r="H306" s="28" t="s">
        <v>8</v>
      </c>
      <c r="I306" s="29" t="s">
        <v>6</v>
      </c>
      <c r="J306" s="77" t="s">
        <v>333</v>
      </c>
      <c r="K306" s="22">
        <v>7</v>
      </c>
      <c r="L306" s="22" t="s">
        <v>403</v>
      </c>
      <c r="M306" s="87">
        <v>68.424166193373694</v>
      </c>
      <c r="N306" s="87">
        <v>-47.797084551762197</v>
      </c>
      <c r="P306" s="30"/>
    </row>
    <row r="307" spans="1:16">
      <c r="A307" s="29">
        <v>306</v>
      </c>
      <c r="B307" s="28" t="s">
        <v>4</v>
      </c>
      <c r="C307" s="28" t="s">
        <v>245</v>
      </c>
      <c r="D307" s="28">
        <v>183</v>
      </c>
      <c r="E307" s="28">
        <v>196</v>
      </c>
      <c r="F307" s="28">
        <v>198</v>
      </c>
      <c r="G307" s="28">
        <v>233</v>
      </c>
      <c r="H307" s="28">
        <v>253</v>
      </c>
      <c r="I307" s="29" t="s">
        <v>10</v>
      </c>
      <c r="J307" s="77" t="s">
        <v>108</v>
      </c>
      <c r="K307" s="22">
        <v>3</v>
      </c>
      <c r="L307" s="22" t="s">
        <v>403</v>
      </c>
      <c r="M307" s="87">
        <v>68.748190391700305</v>
      </c>
      <c r="N307" s="87">
        <v>-47.685750934612898</v>
      </c>
      <c r="P307" s="30"/>
    </row>
    <row r="308" spans="1:16">
      <c r="A308" s="29">
        <v>307</v>
      </c>
      <c r="B308" s="30" t="s">
        <v>105</v>
      </c>
      <c r="C308" s="30" t="s">
        <v>104</v>
      </c>
      <c r="D308" s="30" t="s">
        <v>8</v>
      </c>
      <c r="E308" s="30" t="s">
        <v>8</v>
      </c>
      <c r="F308" s="30" t="s">
        <v>8</v>
      </c>
      <c r="G308" s="30" t="s">
        <v>8</v>
      </c>
      <c r="H308" s="30" t="s">
        <v>8</v>
      </c>
      <c r="I308" s="75" t="s">
        <v>6</v>
      </c>
      <c r="J308" s="79" t="s">
        <v>332</v>
      </c>
      <c r="K308" s="33">
        <v>6</v>
      </c>
      <c r="L308" s="22" t="s">
        <v>403</v>
      </c>
      <c r="M308" s="87">
        <v>68.699131866781599</v>
      </c>
      <c r="N308" s="87">
        <v>-47.761407560324699</v>
      </c>
      <c r="P308" s="30"/>
    </row>
    <row r="309" spans="1:16">
      <c r="A309" s="29">
        <v>308</v>
      </c>
      <c r="B309" s="30" t="s">
        <v>105</v>
      </c>
      <c r="C309" s="30" t="s">
        <v>104</v>
      </c>
      <c r="D309" s="30" t="s">
        <v>8</v>
      </c>
      <c r="E309" s="30" t="s">
        <v>8</v>
      </c>
      <c r="F309" s="30" t="s">
        <v>8</v>
      </c>
      <c r="G309" s="30" t="s">
        <v>8</v>
      </c>
      <c r="H309" s="30" t="s">
        <v>8</v>
      </c>
      <c r="I309" s="75" t="s">
        <v>6</v>
      </c>
      <c r="J309" s="79" t="s">
        <v>332</v>
      </c>
      <c r="K309" s="33">
        <v>6</v>
      </c>
      <c r="L309" s="22" t="s">
        <v>403</v>
      </c>
      <c r="M309" s="87">
        <v>68.436960956232198</v>
      </c>
      <c r="N309" s="87">
        <v>-47.777114131287099</v>
      </c>
      <c r="P309" s="30"/>
    </row>
    <row r="310" spans="1:16">
      <c r="A310" s="29">
        <v>309</v>
      </c>
      <c r="B310" s="28" t="s">
        <v>94</v>
      </c>
      <c r="C310" s="28" t="s">
        <v>94</v>
      </c>
      <c r="D310" s="28" t="s">
        <v>8</v>
      </c>
      <c r="E310" s="28" t="s">
        <v>8</v>
      </c>
      <c r="F310" s="28" t="s">
        <v>8</v>
      </c>
      <c r="G310" s="28" t="s">
        <v>8</v>
      </c>
      <c r="H310" s="28" t="s">
        <v>8</v>
      </c>
      <c r="I310" s="29" t="s">
        <v>6</v>
      </c>
      <c r="J310" s="77" t="s">
        <v>333</v>
      </c>
      <c r="K310" s="22">
        <v>7</v>
      </c>
      <c r="L310" s="22" t="s">
        <v>403</v>
      </c>
      <c r="M310" s="87">
        <v>68.413222038983804</v>
      </c>
      <c r="N310" s="87">
        <v>-47.784157714018697</v>
      </c>
      <c r="P310" s="30"/>
    </row>
    <row r="311" spans="1:16" s="28" customFormat="1">
      <c r="A311" s="29">
        <v>310</v>
      </c>
      <c r="B311" s="28" t="s">
        <v>4</v>
      </c>
      <c r="C311" s="28" t="s">
        <v>325</v>
      </c>
      <c r="D311" s="28">
        <v>183</v>
      </c>
      <c r="E311" s="28">
        <v>203</v>
      </c>
      <c r="F311" s="28">
        <v>206</v>
      </c>
      <c r="G311" s="28" t="s">
        <v>8</v>
      </c>
      <c r="H311" s="28" t="s">
        <v>8</v>
      </c>
      <c r="I311" s="29" t="s">
        <v>10</v>
      </c>
      <c r="J311" s="77" t="s">
        <v>21</v>
      </c>
      <c r="K311" s="22">
        <v>1</v>
      </c>
      <c r="L311" s="22" t="s">
        <v>403</v>
      </c>
      <c r="M311" s="87">
        <v>68.782163744091704</v>
      </c>
      <c r="N311" s="87">
        <v>-47.692480022285402</v>
      </c>
      <c r="O311" s="28" t="s">
        <v>419</v>
      </c>
    </row>
    <row r="312" spans="1:16">
      <c r="A312" s="29">
        <v>311</v>
      </c>
      <c r="B312" s="30" t="s">
        <v>105</v>
      </c>
      <c r="C312" s="30" t="s">
        <v>104</v>
      </c>
      <c r="D312" s="30" t="s">
        <v>8</v>
      </c>
      <c r="E312" s="30" t="s">
        <v>8</v>
      </c>
      <c r="F312" s="30" t="s">
        <v>8</v>
      </c>
      <c r="G312" s="30" t="s">
        <v>8</v>
      </c>
      <c r="H312" s="30" t="s">
        <v>8</v>
      </c>
      <c r="I312" s="75" t="s">
        <v>6</v>
      </c>
      <c r="J312" s="79" t="s">
        <v>332</v>
      </c>
      <c r="K312" s="33">
        <v>6</v>
      </c>
      <c r="L312" s="22" t="s">
        <v>403</v>
      </c>
      <c r="M312" s="87">
        <v>68.375737895689298</v>
      </c>
      <c r="N312" s="87">
        <v>-47.759973233802</v>
      </c>
      <c r="P312" s="30"/>
    </row>
    <row r="313" spans="1:16">
      <c r="A313" s="29">
        <v>312</v>
      </c>
      <c r="B313" s="30" t="s">
        <v>105</v>
      </c>
      <c r="C313" s="30" t="s">
        <v>104</v>
      </c>
      <c r="D313" s="30">
        <v>200</v>
      </c>
      <c r="E313" s="30">
        <v>210</v>
      </c>
      <c r="F313" s="30">
        <v>215</v>
      </c>
      <c r="G313" s="30">
        <v>233</v>
      </c>
      <c r="H313" s="30">
        <v>253</v>
      </c>
      <c r="I313" s="75" t="s">
        <v>10</v>
      </c>
      <c r="J313" s="77" t="s">
        <v>13</v>
      </c>
      <c r="K313" s="22">
        <v>2</v>
      </c>
      <c r="L313" s="22" t="s">
        <v>403</v>
      </c>
      <c r="M313" s="87">
        <v>68.3087424124991</v>
      </c>
      <c r="N313" s="87">
        <v>-47.7540084705455</v>
      </c>
      <c r="O313" s="28" t="s">
        <v>409</v>
      </c>
      <c r="P313" s="30"/>
    </row>
    <row r="314" spans="1:16">
      <c r="A314" s="29">
        <v>313</v>
      </c>
      <c r="B314" s="30" t="s">
        <v>4</v>
      </c>
      <c r="C314" s="30" t="s">
        <v>317</v>
      </c>
      <c r="D314" s="30">
        <v>190</v>
      </c>
      <c r="E314" s="28">
        <v>233</v>
      </c>
      <c r="F314" s="30" t="s">
        <v>8</v>
      </c>
      <c r="G314" s="30" t="s">
        <v>8</v>
      </c>
      <c r="H314" s="28">
        <v>253</v>
      </c>
      <c r="I314" s="75" t="s">
        <v>10</v>
      </c>
      <c r="J314" s="77" t="s">
        <v>284</v>
      </c>
      <c r="K314" s="22">
        <v>5</v>
      </c>
      <c r="L314" s="22" t="s">
        <v>403</v>
      </c>
      <c r="M314" s="87">
        <v>68.456539162054597</v>
      </c>
      <c r="N314" s="87">
        <v>-47.687910137383298</v>
      </c>
      <c r="P314" s="30"/>
    </row>
    <row r="315" spans="1:16">
      <c r="A315" s="29">
        <v>314</v>
      </c>
      <c r="B315" s="30" t="s">
        <v>4</v>
      </c>
      <c r="C315" s="30" t="s">
        <v>260</v>
      </c>
      <c r="D315" s="28">
        <v>190</v>
      </c>
      <c r="E315" s="28">
        <v>193</v>
      </c>
      <c r="F315" s="28">
        <v>196</v>
      </c>
      <c r="G315" s="28">
        <v>233</v>
      </c>
      <c r="H315" s="28">
        <v>253</v>
      </c>
      <c r="I315" s="75" t="s">
        <v>10</v>
      </c>
      <c r="J315" s="77" t="s">
        <v>108</v>
      </c>
      <c r="K315" s="22">
        <v>3</v>
      </c>
      <c r="L315" s="22" t="s">
        <v>403</v>
      </c>
      <c r="M315" s="87">
        <v>68.708400312140597</v>
      </c>
      <c r="N315" s="87">
        <v>-47.672874945102201</v>
      </c>
      <c r="P315" s="30"/>
    </row>
    <row r="316" spans="1:16">
      <c r="A316" s="29">
        <v>315</v>
      </c>
      <c r="B316" s="28" t="s">
        <v>334</v>
      </c>
      <c r="C316" s="28" t="s">
        <v>335</v>
      </c>
      <c r="D316" s="28" t="s">
        <v>8</v>
      </c>
      <c r="E316" s="28" t="s">
        <v>8</v>
      </c>
      <c r="F316" s="28" t="s">
        <v>8</v>
      </c>
      <c r="G316" s="28" t="s">
        <v>8</v>
      </c>
      <c r="H316" s="28" t="s">
        <v>8</v>
      </c>
      <c r="I316" s="29" t="s">
        <v>6</v>
      </c>
      <c r="J316" s="77" t="s">
        <v>8</v>
      </c>
      <c r="K316" s="22">
        <v>9</v>
      </c>
      <c r="L316" s="22" t="s">
        <v>403</v>
      </c>
      <c r="M316" s="87">
        <v>68.793234764770503</v>
      </c>
      <c r="N316" s="87">
        <v>-47.678026830795801</v>
      </c>
      <c r="O316" s="28" t="s">
        <v>358</v>
      </c>
      <c r="P316" s="30"/>
    </row>
    <row r="317" spans="1:16">
      <c r="A317" s="29">
        <v>316</v>
      </c>
      <c r="B317" s="30" t="s">
        <v>4</v>
      </c>
      <c r="C317" s="30" t="s">
        <v>260</v>
      </c>
      <c r="D317" s="28">
        <v>193</v>
      </c>
      <c r="E317" s="28">
        <v>198</v>
      </c>
      <c r="F317" s="28">
        <v>203</v>
      </c>
      <c r="G317" s="28">
        <v>233</v>
      </c>
      <c r="H317" s="28">
        <v>253</v>
      </c>
      <c r="I317" s="29" t="s">
        <v>10</v>
      </c>
      <c r="J317" s="77" t="s">
        <v>108</v>
      </c>
      <c r="K317" s="22">
        <v>3</v>
      </c>
      <c r="L317" s="22" t="s">
        <v>403</v>
      </c>
      <c r="M317" s="87">
        <v>69.001074860974299</v>
      </c>
      <c r="N317" s="87">
        <v>-47.633617448179201</v>
      </c>
    </row>
    <row r="318" spans="1:16">
      <c r="A318" s="29">
        <v>317</v>
      </c>
      <c r="B318" s="30" t="s">
        <v>4</v>
      </c>
      <c r="C318" s="30" t="s">
        <v>245</v>
      </c>
      <c r="D318" s="28">
        <v>193</v>
      </c>
      <c r="E318" s="28">
        <v>200</v>
      </c>
      <c r="F318" s="28">
        <v>206</v>
      </c>
      <c r="G318" s="28">
        <v>233</v>
      </c>
      <c r="H318" s="28">
        <v>253</v>
      </c>
      <c r="I318" s="29" t="s">
        <v>10</v>
      </c>
      <c r="J318" s="77" t="s">
        <v>108</v>
      </c>
      <c r="K318" s="22">
        <v>3</v>
      </c>
      <c r="L318" s="22" t="s">
        <v>403</v>
      </c>
      <c r="M318" s="87">
        <v>68.512498969702406</v>
      </c>
      <c r="N318" s="87">
        <v>-47.693135351692199</v>
      </c>
    </row>
    <row r="319" spans="1:16">
      <c r="A319" s="29">
        <v>318</v>
      </c>
      <c r="B319" s="28" t="s">
        <v>105</v>
      </c>
      <c r="C319" s="28" t="s">
        <v>104</v>
      </c>
      <c r="D319" s="28" t="s">
        <v>8</v>
      </c>
      <c r="E319" s="28" t="s">
        <v>8</v>
      </c>
      <c r="F319" s="28" t="s">
        <v>8</v>
      </c>
      <c r="G319" s="28" t="s">
        <v>8</v>
      </c>
      <c r="H319" s="28" t="s">
        <v>8</v>
      </c>
      <c r="I319" s="29" t="s">
        <v>6</v>
      </c>
      <c r="J319" s="77" t="s">
        <v>332</v>
      </c>
      <c r="K319" s="22">
        <v>6</v>
      </c>
      <c r="L319" s="22" t="s">
        <v>403</v>
      </c>
      <c r="M319" s="87">
        <v>68.915982694324597</v>
      </c>
      <c r="N319" s="87">
        <v>-47.635844174653897</v>
      </c>
      <c r="P319" s="30"/>
    </row>
    <row r="320" spans="1:16">
      <c r="A320" s="29">
        <v>319</v>
      </c>
      <c r="B320" s="30" t="s">
        <v>94</v>
      </c>
      <c r="C320" s="30" t="s">
        <v>94</v>
      </c>
      <c r="D320" s="30" t="s">
        <v>8</v>
      </c>
      <c r="E320" s="30" t="s">
        <v>8</v>
      </c>
      <c r="F320" s="30" t="s">
        <v>8</v>
      </c>
      <c r="G320" s="30" t="s">
        <v>8</v>
      </c>
      <c r="H320" s="30" t="s">
        <v>8</v>
      </c>
      <c r="I320" s="75" t="s">
        <v>6</v>
      </c>
      <c r="J320" s="80" t="s">
        <v>333</v>
      </c>
      <c r="K320" s="34">
        <v>7</v>
      </c>
      <c r="L320" s="22" t="s">
        <v>403</v>
      </c>
      <c r="M320" s="87">
        <v>68.495254054007603</v>
      </c>
      <c r="N320" s="87">
        <v>-47.696159627792497</v>
      </c>
      <c r="P320" s="30"/>
    </row>
    <row r="321" spans="1:16">
      <c r="A321" s="29">
        <v>320</v>
      </c>
      <c r="B321" s="30" t="s">
        <v>4</v>
      </c>
      <c r="C321" s="30" t="s">
        <v>260</v>
      </c>
      <c r="D321" s="28">
        <v>190</v>
      </c>
      <c r="E321" s="28">
        <v>198</v>
      </c>
      <c r="F321" s="28">
        <v>206</v>
      </c>
      <c r="G321" s="28">
        <v>233</v>
      </c>
      <c r="H321" s="28">
        <v>253</v>
      </c>
      <c r="I321" s="29" t="s">
        <v>10</v>
      </c>
      <c r="J321" s="77" t="s">
        <v>108</v>
      </c>
      <c r="K321" s="22">
        <v>3</v>
      </c>
      <c r="L321" s="22" t="s">
        <v>403</v>
      </c>
      <c r="M321" s="87">
        <v>68.678852980497396</v>
      </c>
      <c r="N321" s="87">
        <v>-47.631727556680197</v>
      </c>
    </row>
    <row r="322" spans="1:16">
      <c r="A322" s="29">
        <v>321</v>
      </c>
      <c r="B322" s="28" t="s">
        <v>94</v>
      </c>
      <c r="C322" s="28" t="s">
        <v>94</v>
      </c>
      <c r="D322" s="28" t="s">
        <v>8</v>
      </c>
      <c r="E322" s="28" t="s">
        <v>8</v>
      </c>
      <c r="F322" s="28" t="s">
        <v>8</v>
      </c>
      <c r="G322" s="28" t="s">
        <v>8</v>
      </c>
      <c r="H322" s="28" t="s">
        <v>8</v>
      </c>
      <c r="I322" s="29" t="s">
        <v>6</v>
      </c>
      <c r="J322" s="77" t="s">
        <v>333</v>
      </c>
      <c r="K322" s="22">
        <v>7</v>
      </c>
      <c r="L322" s="22" t="s">
        <v>403</v>
      </c>
      <c r="M322" s="87">
        <v>68.891486956501296</v>
      </c>
      <c r="N322" s="87">
        <v>-47.5991583516387</v>
      </c>
      <c r="P322" s="30"/>
    </row>
    <row r="323" spans="1:16">
      <c r="A323" s="29">
        <v>322</v>
      </c>
      <c r="B323" s="28" t="s">
        <v>105</v>
      </c>
      <c r="C323" s="28" t="s">
        <v>104</v>
      </c>
      <c r="D323" s="28" t="s">
        <v>8</v>
      </c>
      <c r="E323" s="28" t="s">
        <v>8</v>
      </c>
      <c r="F323" s="28" t="s">
        <v>8</v>
      </c>
      <c r="G323" s="28" t="s">
        <v>8</v>
      </c>
      <c r="H323" s="28" t="s">
        <v>8</v>
      </c>
      <c r="I323" s="29" t="s">
        <v>6</v>
      </c>
      <c r="J323" s="77" t="s">
        <v>332</v>
      </c>
      <c r="K323" s="22">
        <v>6</v>
      </c>
      <c r="L323" s="22" t="s">
        <v>403</v>
      </c>
      <c r="M323" s="87">
        <v>68.820104499795406</v>
      </c>
      <c r="N323" s="87">
        <v>-47.628069985449201</v>
      </c>
      <c r="P323" s="30"/>
    </row>
    <row r="324" spans="1:16">
      <c r="A324" s="29">
        <v>323</v>
      </c>
      <c r="B324" s="28" t="s">
        <v>4</v>
      </c>
      <c r="C324" s="28" t="s">
        <v>317</v>
      </c>
      <c r="D324" s="28">
        <v>175</v>
      </c>
      <c r="E324" s="28">
        <v>233</v>
      </c>
      <c r="F324" s="28" t="s">
        <v>8</v>
      </c>
      <c r="G324" s="28" t="s">
        <v>8</v>
      </c>
      <c r="H324" s="28">
        <v>253</v>
      </c>
      <c r="I324" s="29" t="s">
        <v>10</v>
      </c>
      <c r="J324" s="77" t="s">
        <v>284</v>
      </c>
      <c r="K324" s="22">
        <v>5</v>
      </c>
      <c r="L324" s="22" t="s">
        <v>403</v>
      </c>
      <c r="M324" s="87">
        <v>68.6217013796809</v>
      </c>
      <c r="N324" s="87">
        <v>-47.627305757317004</v>
      </c>
      <c r="P324" s="30"/>
    </row>
    <row r="325" spans="1:16">
      <c r="A325" s="29">
        <v>324</v>
      </c>
      <c r="B325" s="28" t="s">
        <v>105</v>
      </c>
      <c r="C325" s="28" t="s">
        <v>104</v>
      </c>
      <c r="D325" s="28" t="s">
        <v>8</v>
      </c>
      <c r="E325" s="28" t="s">
        <v>8</v>
      </c>
      <c r="F325" s="28" t="s">
        <v>8</v>
      </c>
      <c r="G325" s="28" t="s">
        <v>8</v>
      </c>
      <c r="H325" s="28" t="s">
        <v>8</v>
      </c>
      <c r="I325" s="29" t="s">
        <v>6</v>
      </c>
      <c r="J325" s="77" t="s">
        <v>332</v>
      </c>
      <c r="K325" s="22">
        <v>6</v>
      </c>
      <c r="L325" s="22" t="s">
        <v>403</v>
      </c>
      <c r="M325" s="87">
        <v>68.865310229833597</v>
      </c>
      <c r="N325" s="87">
        <v>-47.613801774141798</v>
      </c>
      <c r="P325" s="30"/>
    </row>
    <row r="326" spans="1:16">
      <c r="A326" s="29">
        <v>325</v>
      </c>
      <c r="B326" s="28" t="s">
        <v>94</v>
      </c>
      <c r="C326" s="28" t="s">
        <v>94</v>
      </c>
      <c r="D326" s="28" t="s">
        <v>8</v>
      </c>
      <c r="E326" s="28" t="s">
        <v>8</v>
      </c>
      <c r="F326" s="28" t="s">
        <v>8</v>
      </c>
      <c r="G326" s="28" t="s">
        <v>8</v>
      </c>
      <c r="H326" s="28" t="s">
        <v>8</v>
      </c>
      <c r="I326" s="29" t="s">
        <v>6</v>
      </c>
      <c r="J326" s="77" t="s">
        <v>333</v>
      </c>
      <c r="K326" s="22">
        <v>7</v>
      </c>
      <c r="L326" s="22" t="s">
        <v>403</v>
      </c>
      <c r="M326" s="87">
        <v>69.0097383558752</v>
      </c>
      <c r="N326" s="87">
        <v>-47.573533664147</v>
      </c>
      <c r="P326" s="30"/>
    </row>
    <row r="327" spans="1:16">
      <c r="A327" s="29">
        <v>326</v>
      </c>
      <c r="B327" s="28" t="s">
        <v>4</v>
      </c>
      <c r="C327" s="28" t="s">
        <v>245</v>
      </c>
      <c r="D327" s="28">
        <v>200</v>
      </c>
      <c r="E327" s="28">
        <v>210</v>
      </c>
      <c r="F327" s="28">
        <v>215</v>
      </c>
      <c r="G327" s="28">
        <v>233</v>
      </c>
      <c r="H327" s="28">
        <v>253</v>
      </c>
      <c r="I327" s="29" t="s">
        <v>10</v>
      </c>
      <c r="J327" s="77" t="s">
        <v>108</v>
      </c>
      <c r="K327" s="22">
        <v>3</v>
      </c>
      <c r="L327" s="22" t="s">
        <v>403</v>
      </c>
      <c r="M327" s="87">
        <v>68.326730206575704</v>
      </c>
      <c r="N327" s="87">
        <v>-47.673916151348699</v>
      </c>
      <c r="P327" s="30"/>
    </row>
    <row r="328" spans="1:16">
      <c r="A328" s="29">
        <v>327</v>
      </c>
      <c r="B328" s="28" t="s">
        <v>4</v>
      </c>
      <c r="C328" s="28" t="s">
        <v>410</v>
      </c>
      <c r="D328" s="28">
        <v>193</v>
      </c>
      <c r="E328" s="28">
        <v>200</v>
      </c>
      <c r="F328" s="28">
        <v>205</v>
      </c>
      <c r="G328" s="28">
        <v>233</v>
      </c>
      <c r="H328" s="28">
        <v>353</v>
      </c>
      <c r="I328" s="29" t="s">
        <v>10</v>
      </c>
      <c r="J328" s="77" t="s">
        <v>13</v>
      </c>
      <c r="K328" s="22">
        <v>2</v>
      </c>
      <c r="L328" s="22" t="s">
        <v>403</v>
      </c>
      <c r="M328" s="87">
        <v>68.522487125139705</v>
      </c>
      <c r="N328" s="87">
        <v>-47.613665162018997</v>
      </c>
    </row>
    <row r="329" spans="1:16">
      <c r="A329" s="29">
        <v>328</v>
      </c>
      <c r="B329" s="28" t="s">
        <v>4</v>
      </c>
      <c r="C329" s="28" t="s">
        <v>237</v>
      </c>
      <c r="D329" s="28" t="s">
        <v>8</v>
      </c>
      <c r="E329" s="28" t="s">
        <v>8</v>
      </c>
      <c r="F329" s="28" t="s">
        <v>8</v>
      </c>
      <c r="G329" s="28" t="s">
        <v>8</v>
      </c>
      <c r="H329" s="28" t="s">
        <v>8</v>
      </c>
      <c r="I329" s="29" t="s">
        <v>6</v>
      </c>
      <c r="J329" s="77" t="s">
        <v>8</v>
      </c>
      <c r="K329" s="22">
        <v>9</v>
      </c>
      <c r="L329" s="22" t="s">
        <v>403</v>
      </c>
      <c r="M329" s="87">
        <v>68.258137430141204</v>
      </c>
      <c r="N329" s="87">
        <v>-47.621771183019398</v>
      </c>
      <c r="O329" s="28" t="s">
        <v>238</v>
      </c>
      <c r="P329" s="30"/>
    </row>
    <row r="330" spans="1:16">
      <c r="A330" s="29">
        <v>329</v>
      </c>
      <c r="B330" s="28" t="s">
        <v>4</v>
      </c>
      <c r="C330" s="28" t="s">
        <v>380</v>
      </c>
      <c r="D330" s="28" t="s">
        <v>8</v>
      </c>
      <c r="E330" s="28" t="s">
        <v>8</v>
      </c>
      <c r="F330" s="28" t="s">
        <v>8</v>
      </c>
      <c r="G330" s="28" t="s">
        <v>8</v>
      </c>
      <c r="H330" s="28" t="s">
        <v>8</v>
      </c>
      <c r="I330" s="29" t="s">
        <v>6</v>
      </c>
      <c r="J330" s="77" t="s">
        <v>8</v>
      </c>
      <c r="K330" s="22">
        <v>9</v>
      </c>
      <c r="L330" s="22" t="s">
        <v>403</v>
      </c>
      <c r="M330" s="87">
        <v>68.802138642357804</v>
      </c>
      <c r="N330" s="87">
        <v>-47.589537692033097</v>
      </c>
      <c r="P330" s="30"/>
    </row>
    <row r="331" spans="1:16">
      <c r="A331" s="29">
        <v>330</v>
      </c>
      <c r="B331" s="28" t="s">
        <v>94</v>
      </c>
      <c r="C331" s="28" t="s">
        <v>94</v>
      </c>
      <c r="D331" s="28" t="s">
        <v>8</v>
      </c>
      <c r="E331" s="28" t="s">
        <v>8</v>
      </c>
      <c r="F331" s="28" t="s">
        <v>8</v>
      </c>
      <c r="G331" s="28" t="s">
        <v>8</v>
      </c>
      <c r="H331" s="28" t="s">
        <v>8</v>
      </c>
      <c r="I331" s="29" t="s">
        <v>6</v>
      </c>
      <c r="J331" s="77" t="s">
        <v>333</v>
      </c>
      <c r="K331" s="22">
        <v>7</v>
      </c>
      <c r="L331" s="22" t="s">
        <v>403</v>
      </c>
      <c r="M331" s="87">
        <v>68.917403883743205</v>
      </c>
      <c r="N331" s="87">
        <v>-47.540913766923403</v>
      </c>
      <c r="P331" s="30"/>
    </row>
    <row r="332" spans="1:16">
      <c r="A332" s="29">
        <v>331</v>
      </c>
      <c r="B332" s="28" t="s">
        <v>4</v>
      </c>
      <c r="C332" s="28" t="s">
        <v>254</v>
      </c>
      <c r="D332" s="28">
        <v>193</v>
      </c>
      <c r="E332" s="28">
        <v>200</v>
      </c>
      <c r="F332" s="28">
        <v>205</v>
      </c>
      <c r="G332" s="28">
        <v>233</v>
      </c>
      <c r="H332" s="28">
        <v>253</v>
      </c>
      <c r="I332" s="29" t="s">
        <v>10</v>
      </c>
      <c r="J332" s="77" t="s">
        <v>108</v>
      </c>
      <c r="K332" s="22">
        <v>3</v>
      </c>
      <c r="L332" s="22" t="s">
        <v>403</v>
      </c>
      <c r="M332" s="87">
        <v>68.284952305070902</v>
      </c>
      <c r="N332" s="87">
        <v>-47.626180589190099</v>
      </c>
    </row>
    <row r="333" spans="1:16">
      <c r="A333" s="29">
        <v>332</v>
      </c>
      <c r="B333" s="28" t="s">
        <v>4</v>
      </c>
      <c r="C333" s="28" t="s">
        <v>245</v>
      </c>
      <c r="D333" s="28">
        <v>183</v>
      </c>
      <c r="E333" s="28">
        <v>193</v>
      </c>
      <c r="F333" s="28">
        <v>196</v>
      </c>
      <c r="G333" s="28">
        <v>233</v>
      </c>
      <c r="H333" s="28">
        <v>253</v>
      </c>
      <c r="I333" s="29" t="s">
        <v>10</v>
      </c>
      <c r="J333" s="77" t="s">
        <v>9</v>
      </c>
      <c r="K333" s="22">
        <v>3</v>
      </c>
      <c r="L333" s="22" t="s">
        <v>403</v>
      </c>
      <c r="M333" s="87">
        <v>68.795517715574604</v>
      </c>
      <c r="N333" s="87">
        <v>-47.574417700324801</v>
      </c>
      <c r="P333" s="30"/>
    </row>
    <row r="334" spans="1:16">
      <c r="A334" s="29">
        <v>333</v>
      </c>
      <c r="B334" s="28" t="s">
        <v>105</v>
      </c>
      <c r="C334" s="28" t="s">
        <v>104</v>
      </c>
      <c r="D334" s="28" t="s">
        <v>8</v>
      </c>
      <c r="E334" s="28" t="s">
        <v>8</v>
      </c>
      <c r="F334" s="28" t="s">
        <v>8</v>
      </c>
      <c r="G334" s="28" t="s">
        <v>8</v>
      </c>
      <c r="H334" s="28" t="s">
        <v>8</v>
      </c>
      <c r="I334" s="29" t="s">
        <v>6</v>
      </c>
      <c r="J334" s="77" t="s">
        <v>332</v>
      </c>
      <c r="K334" s="22">
        <v>6</v>
      </c>
      <c r="L334" s="22" t="s">
        <v>403</v>
      </c>
      <c r="M334" s="87">
        <v>68.846807374493906</v>
      </c>
      <c r="N334" s="87">
        <v>-47.561437201390099</v>
      </c>
      <c r="P334" s="30"/>
    </row>
    <row r="335" spans="1:16">
      <c r="A335" s="29">
        <v>334</v>
      </c>
      <c r="B335" s="28" t="s">
        <v>94</v>
      </c>
      <c r="C335" s="28" t="s">
        <v>94</v>
      </c>
      <c r="D335" s="28" t="s">
        <v>8</v>
      </c>
      <c r="E335" s="28" t="s">
        <v>8</v>
      </c>
      <c r="F335" s="28" t="s">
        <v>8</v>
      </c>
      <c r="G335" s="28" t="s">
        <v>8</v>
      </c>
      <c r="H335" s="28" t="s">
        <v>8</v>
      </c>
      <c r="I335" s="29" t="s">
        <v>6</v>
      </c>
      <c r="J335" s="77" t="s">
        <v>333</v>
      </c>
      <c r="K335" s="22">
        <v>7</v>
      </c>
      <c r="L335" s="22" t="s">
        <v>403</v>
      </c>
      <c r="M335" s="87">
        <v>68.863484243553003</v>
      </c>
      <c r="N335" s="87">
        <v>-47.534062691103301</v>
      </c>
      <c r="P335" s="30"/>
    </row>
    <row r="336" spans="1:16">
      <c r="A336" s="29">
        <v>335</v>
      </c>
      <c r="B336" s="28" t="s">
        <v>94</v>
      </c>
      <c r="C336" s="28" t="s">
        <v>94</v>
      </c>
      <c r="D336" s="28" t="s">
        <v>8</v>
      </c>
      <c r="E336" s="28" t="s">
        <v>8</v>
      </c>
      <c r="F336" s="28" t="s">
        <v>8</v>
      </c>
      <c r="G336" s="28" t="s">
        <v>8</v>
      </c>
      <c r="H336" s="28" t="s">
        <v>8</v>
      </c>
      <c r="I336" s="29" t="s">
        <v>6</v>
      </c>
      <c r="J336" s="77" t="s">
        <v>333</v>
      </c>
      <c r="K336" s="22">
        <v>7</v>
      </c>
      <c r="L336" s="22" t="s">
        <v>403</v>
      </c>
      <c r="M336" s="87">
        <v>68.765016293588602</v>
      </c>
      <c r="N336" s="87">
        <v>-47.555646346347601</v>
      </c>
      <c r="P336" s="30"/>
    </row>
    <row r="337" spans="1:16">
      <c r="A337" s="29">
        <v>336</v>
      </c>
      <c r="B337" s="28" t="s">
        <v>4</v>
      </c>
      <c r="C337" s="28" t="s">
        <v>381</v>
      </c>
      <c r="D337" s="28" t="s">
        <v>8</v>
      </c>
      <c r="E337" s="28" t="s">
        <v>8</v>
      </c>
      <c r="F337" s="28" t="s">
        <v>8</v>
      </c>
      <c r="G337" s="28" t="s">
        <v>8</v>
      </c>
      <c r="H337" s="28" t="s">
        <v>8</v>
      </c>
      <c r="I337" s="29" t="s">
        <v>6</v>
      </c>
      <c r="J337" s="77" t="s">
        <v>8</v>
      </c>
      <c r="K337" s="22">
        <v>9</v>
      </c>
      <c r="L337" s="22" t="s">
        <v>403</v>
      </c>
      <c r="M337" s="87">
        <v>68.299717801729898</v>
      </c>
      <c r="N337" s="87">
        <v>-47.6450078656068</v>
      </c>
      <c r="O337" s="28" t="s">
        <v>344</v>
      </c>
      <c r="P337" s="30"/>
    </row>
    <row r="338" spans="1:16">
      <c r="A338" s="29">
        <v>337</v>
      </c>
      <c r="B338" s="28" t="s">
        <v>4</v>
      </c>
      <c r="C338" s="28" t="s">
        <v>254</v>
      </c>
      <c r="D338" s="28">
        <v>193</v>
      </c>
      <c r="E338" s="28">
        <v>200</v>
      </c>
      <c r="F338" s="28">
        <v>205</v>
      </c>
      <c r="G338" s="28">
        <v>233</v>
      </c>
      <c r="H338" s="28">
        <v>253</v>
      </c>
      <c r="I338" s="29" t="s">
        <v>10</v>
      </c>
      <c r="J338" s="77" t="s">
        <v>108</v>
      </c>
      <c r="K338" s="22">
        <v>3</v>
      </c>
      <c r="L338" s="22" t="s">
        <v>403</v>
      </c>
      <c r="M338" s="87">
        <v>68.541302651825404</v>
      </c>
      <c r="N338" s="87">
        <v>-47.601662228011101</v>
      </c>
    </row>
    <row r="339" spans="1:16">
      <c r="A339" s="29">
        <v>338</v>
      </c>
      <c r="B339" s="28" t="s">
        <v>4</v>
      </c>
      <c r="C339" s="28" t="s">
        <v>245</v>
      </c>
      <c r="D339" s="28">
        <v>193</v>
      </c>
      <c r="E339" s="28">
        <v>193</v>
      </c>
      <c r="F339" s="28">
        <v>205</v>
      </c>
      <c r="G339" s="28">
        <v>233</v>
      </c>
      <c r="H339" s="28">
        <v>253</v>
      </c>
      <c r="I339" s="29" t="s">
        <v>10</v>
      </c>
      <c r="J339" s="77" t="s">
        <v>108</v>
      </c>
      <c r="K339" s="22">
        <v>3</v>
      </c>
      <c r="L339" s="22" t="s">
        <v>403</v>
      </c>
      <c r="M339" s="87">
        <v>68.302292794201705</v>
      </c>
      <c r="N339" s="87">
        <v>-47.617102254174902</v>
      </c>
    </row>
    <row r="340" spans="1:16">
      <c r="A340" s="29">
        <v>339</v>
      </c>
      <c r="B340" s="28" t="s">
        <v>4</v>
      </c>
      <c r="C340" s="28" t="s">
        <v>254</v>
      </c>
      <c r="D340" s="28">
        <v>193</v>
      </c>
      <c r="E340" s="28">
        <v>200</v>
      </c>
      <c r="F340" s="28">
        <v>205</v>
      </c>
      <c r="G340" s="28">
        <v>233</v>
      </c>
      <c r="H340" s="28">
        <v>253</v>
      </c>
      <c r="I340" s="29" t="s">
        <v>10</v>
      </c>
      <c r="J340" s="77" t="s">
        <v>108</v>
      </c>
      <c r="K340" s="22">
        <v>3</v>
      </c>
      <c r="L340" s="22" t="s">
        <v>403</v>
      </c>
      <c r="M340" s="87">
        <v>68.539833516587706</v>
      </c>
      <c r="N340" s="87">
        <v>-47.583239265713999</v>
      </c>
    </row>
    <row r="341" spans="1:16">
      <c r="A341" s="29">
        <v>340</v>
      </c>
      <c r="B341" s="28" t="s">
        <v>94</v>
      </c>
      <c r="C341" s="28" t="s">
        <v>94</v>
      </c>
      <c r="D341" s="28" t="s">
        <v>8</v>
      </c>
      <c r="E341" s="28" t="s">
        <v>8</v>
      </c>
      <c r="F341" s="28" t="s">
        <v>8</v>
      </c>
      <c r="G341" s="28" t="s">
        <v>8</v>
      </c>
      <c r="H341" s="28" t="s">
        <v>8</v>
      </c>
      <c r="I341" s="29" t="s">
        <v>6</v>
      </c>
      <c r="J341" s="77" t="s">
        <v>333</v>
      </c>
      <c r="K341" s="22">
        <v>7</v>
      </c>
      <c r="L341" s="22" t="s">
        <v>403</v>
      </c>
      <c r="M341" s="87">
        <v>68.816423404769594</v>
      </c>
      <c r="N341" s="87">
        <v>-47.548478521748102</v>
      </c>
      <c r="P341" s="30"/>
    </row>
    <row r="342" spans="1:16">
      <c r="A342" s="29">
        <v>341</v>
      </c>
      <c r="B342" s="28" t="s">
        <v>94</v>
      </c>
      <c r="C342" s="28" t="s">
        <v>94</v>
      </c>
      <c r="D342" s="28" t="s">
        <v>8</v>
      </c>
      <c r="E342" s="28" t="s">
        <v>8</v>
      </c>
      <c r="F342" s="28" t="s">
        <v>8</v>
      </c>
      <c r="G342" s="28" t="s">
        <v>8</v>
      </c>
      <c r="H342" s="28" t="s">
        <v>8</v>
      </c>
      <c r="I342" s="29" t="s">
        <v>6</v>
      </c>
      <c r="J342" s="77" t="s">
        <v>333</v>
      </c>
      <c r="K342" s="22">
        <v>7</v>
      </c>
      <c r="L342" s="22" t="s">
        <v>403</v>
      </c>
      <c r="M342" s="87">
        <v>68.706694197463406</v>
      </c>
      <c r="N342" s="87">
        <v>-47.547770762891602</v>
      </c>
      <c r="P342" s="30"/>
    </row>
    <row r="343" spans="1:16">
      <c r="A343" s="29">
        <v>342</v>
      </c>
      <c r="B343" s="28" t="s">
        <v>4</v>
      </c>
      <c r="C343" s="28" t="s">
        <v>317</v>
      </c>
      <c r="D343" s="28">
        <v>190</v>
      </c>
      <c r="E343" s="28">
        <v>233</v>
      </c>
      <c r="F343" s="28" t="s">
        <v>8</v>
      </c>
      <c r="G343" s="28" t="s">
        <v>8</v>
      </c>
      <c r="H343" s="28">
        <v>253</v>
      </c>
      <c r="I343" s="29" t="s">
        <v>10</v>
      </c>
      <c r="J343" s="77" t="s">
        <v>284</v>
      </c>
      <c r="K343" s="22">
        <v>5</v>
      </c>
      <c r="L343" s="22" t="s">
        <v>403</v>
      </c>
      <c r="M343" s="87">
        <v>68.4053730176459</v>
      </c>
      <c r="N343" s="87">
        <v>-47.601529593871803</v>
      </c>
      <c r="P343" s="30"/>
    </row>
    <row r="344" spans="1:16">
      <c r="A344" s="29">
        <v>343</v>
      </c>
      <c r="B344" s="28" t="s">
        <v>94</v>
      </c>
      <c r="C344" s="28" t="s">
        <v>94</v>
      </c>
      <c r="D344" s="28" t="s">
        <v>8</v>
      </c>
      <c r="E344" s="28" t="s">
        <v>8</v>
      </c>
      <c r="F344" s="28" t="s">
        <v>8</v>
      </c>
      <c r="G344" s="28" t="s">
        <v>8</v>
      </c>
      <c r="H344" s="28" t="s">
        <v>8</v>
      </c>
      <c r="I344" s="29" t="s">
        <v>6</v>
      </c>
      <c r="J344" s="77" t="s">
        <v>333</v>
      </c>
      <c r="K344" s="22">
        <v>7</v>
      </c>
      <c r="L344" s="22" t="s">
        <v>403</v>
      </c>
      <c r="M344" s="87">
        <v>68.879251750719604</v>
      </c>
      <c r="N344" s="87">
        <v>-47.508814391936099</v>
      </c>
      <c r="P344" s="30"/>
    </row>
    <row r="345" spans="1:16">
      <c r="A345" s="29">
        <v>344</v>
      </c>
      <c r="B345" s="28" t="s">
        <v>4</v>
      </c>
      <c r="C345" s="28" t="s">
        <v>317</v>
      </c>
      <c r="D345" s="28">
        <v>193</v>
      </c>
      <c r="E345" s="28">
        <v>233</v>
      </c>
      <c r="F345" s="28" t="s">
        <v>8</v>
      </c>
      <c r="G345" s="28" t="s">
        <v>8</v>
      </c>
      <c r="H345" s="28">
        <v>253</v>
      </c>
      <c r="I345" s="29" t="s">
        <v>10</v>
      </c>
      <c r="J345" s="77" t="s">
        <v>284</v>
      </c>
      <c r="K345" s="22">
        <v>5</v>
      </c>
      <c r="L345" s="22" t="s">
        <v>403</v>
      </c>
      <c r="M345" s="87">
        <v>68.4694497331717</v>
      </c>
      <c r="N345" s="87">
        <v>-47.556908565047799</v>
      </c>
      <c r="P345" s="30"/>
    </row>
    <row r="346" spans="1:16">
      <c r="A346" s="29">
        <v>345</v>
      </c>
      <c r="B346" s="28" t="s">
        <v>4</v>
      </c>
      <c r="C346" s="28" t="s">
        <v>317</v>
      </c>
      <c r="D346" s="28">
        <v>193</v>
      </c>
      <c r="E346" s="28">
        <v>233</v>
      </c>
      <c r="F346" s="28" t="s">
        <v>8</v>
      </c>
      <c r="G346" s="28" t="s">
        <v>8</v>
      </c>
      <c r="H346" s="28">
        <v>253</v>
      </c>
      <c r="I346" s="29" t="s">
        <v>10</v>
      </c>
      <c r="J346" s="77" t="s">
        <v>284</v>
      </c>
      <c r="K346" s="22">
        <v>5</v>
      </c>
      <c r="L346" s="22" t="s">
        <v>403</v>
      </c>
      <c r="M346" s="87">
        <v>68.559318470758797</v>
      </c>
      <c r="N346" s="87">
        <v>-47.546949044128901</v>
      </c>
      <c r="P346" s="30"/>
    </row>
    <row r="347" spans="1:16" ht="17">
      <c r="A347" s="29">
        <v>346</v>
      </c>
      <c r="B347" s="28" t="s">
        <v>4</v>
      </c>
      <c r="C347" s="28" t="s">
        <v>312</v>
      </c>
      <c r="D347" s="28">
        <v>183</v>
      </c>
      <c r="E347" s="28">
        <v>198</v>
      </c>
      <c r="F347" s="28">
        <v>203</v>
      </c>
      <c r="G347" s="28">
        <v>233</v>
      </c>
      <c r="H347" s="28">
        <v>253</v>
      </c>
      <c r="I347" s="29" t="s">
        <v>10</v>
      </c>
      <c r="J347" s="81" t="s">
        <v>13</v>
      </c>
      <c r="K347" s="35">
        <v>2</v>
      </c>
      <c r="L347" s="22" t="s">
        <v>403</v>
      </c>
      <c r="M347" s="87">
        <v>68.980831859952801</v>
      </c>
      <c r="N347" s="87">
        <v>-47.484162259231503</v>
      </c>
    </row>
    <row r="348" spans="1:16">
      <c r="A348" s="29">
        <v>347</v>
      </c>
      <c r="B348" s="28" t="s">
        <v>105</v>
      </c>
      <c r="C348" s="28" t="s">
        <v>104</v>
      </c>
      <c r="D348" s="28" t="s">
        <v>8</v>
      </c>
      <c r="E348" s="28" t="s">
        <v>8</v>
      </c>
      <c r="F348" s="28" t="s">
        <v>8</v>
      </c>
      <c r="G348" s="28" t="s">
        <v>8</v>
      </c>
      <c r="H348" s="28" t="s">
        <v>8</v>
      </c>
      <c r="I348" s="29" t="s">
        <v>6</v>
      </c>
      <c r="J348" s="77" t="s">
        <v>332</v>
      </c>
      <c r="K348" s="22">
        <v>6</v>
      </c>
      <c r="L348" s="22" t="s">
        <v>403</v>
      </c>
      <c r="M348" s="87">
        <v>68.275687690463499</v>
      </c>
      <c r="N348" s="87">
        <v>-47.580148257103502</v>
      </c>
      <c r="P348" s="30"/>
    </row>
    <row r="349" spans="1:16">
      <c r="A349" s="29">
        <v>348</v>
      </c>
      <c r="B349" s="28" t="s">
        <v>105</v>
      </c>
      <c r="C349" s="28" t="s">
        <v>104</v>
      </c>
      <c r="D349" s="28" t="s">
        <v>8</v>
      </c>
      <c r="E349" s="28" t="s">
        <v>8</v>
      </c>
      <c r="F349" s="28" t="s">
        <v>8</v>
      </c>
      <c r="G349" s="28" t="s">
        <v>8</v>
      </c>
      <c r="H349" s="28" t="s">
        <v>8</v>
      </c>
      <c r="I349" s="29" t="s">
        <v>6</v>
      </c>
      <c r="J349" s="77" t="s">
        <v>332</v>
      </c>
      <c r="K349" s="22">
        <v>6</v>
      </c>
      <c r="L349" s="22" t="s">
        <v>403</v>
      </c>
      <c r="M349" s="87">
        <v>68.958695016291102</v>
      </c>
      <c r="N349" s="87">
        <v>-47.490743123279699</v>
      </c>
      <c r="P349" s="30"/>
    </row>
    <row r="350" spans="1:16">
      <c r="A350" s="29">
        <v>349</v>
      </c>
      <c r="B350" s="28" t="s">
        <v>94</v>
      </c>
      <c r="C350" s="28" t="s">
        <v>94</v>
      </c>
      <c r="D350" s="28" t="s">
        <v>8</v>
      </c>
      <c r="E350" s="28" t="s">
        <v>8</v>
      </c>
      <c r="F350" s="28" t="s">
        <v>8</v>
      </c>
      <c r="G350" s="28" t="s">
        <v>8</v>
      </c>
      <c r="H350" s="28" t="s">
        <v>8</v>
      </c>
      <c r="I350" s="29" t="s">
        <v>6</v>
      </c>
      <c r="J350" s="77" t="s">
        <v>333</v>
      </c>
      <c r="K350" s="22">
        <v>7</v>
      </c>
      <c r="L350" s="22" t="s">
        <v>403</v>
      </c>
      <c r="M350" s="87">
        <v>68.317706986394199</v>
      </c>
      <c r="N350" s="87">
        <v>-47.558634476240599</v>
      </c>
      <c r="P350" s="30"/>
    </row>
    <row r="351" spans="1:16">
      <c r="A351" s="29">
        <v>350</v>
      </c>
      <c r="B351" s="28" t="s">
        <v>94</v>
      </c>
      <c r="C351" s="28" t="s">
        <v>94</v>
      </c>
      <c r="D351" s="28" t="s">
        <v>8</v>
      </c>
      <c r="E351" s="28" t="s">
        <v>8</v>
      </c>
      <c r="F351" s="28" t="s">
        <v>8</v>
      </c>
      <c r="G351" s="28" t="s">
        <v>8</v>
      </c>
      <c r="H351" s="28" t="s">
        <v>8</v>
      </c>
      <c r="I351" s="29" t="s">
        <v>6</v>
      </c>
      <c r="J351" s="77" t="s">
        <v>333</v>
      </c>
      <c r="K351" s="22">
        <v>7</v>
      </c>
      <c r="L351" s="22" t="s">
        <v>403</v>
      </c>
      <c r="M351" s="87">
        <v>68.287271442526702</v>
      </c>
      <c r="N351" s="87">
        <v>-47.557606675969197</v>
      </c>
      <c r="P351" s="30"/>
    </row>
    <row r="352" spans="1:16">
      <c r="A352" s="29">
        <v>351</v>
      </c>
      <c r="B352" s="28" t="s">
        <v>4</v>
      </c>
      <c r="C352" s="28" t="s">
        <v>317</v>
      </c>
      <c r="D352" s="28">
        <v>193</v>
      </c>
      <c r="E352" s="28">
        <v>233</v>
      </c>
      <c r="F352" s="28" t="s">
        <v>8</v>
      </c>
      <c r="G352" s="28" t="s">
        <v>8</v>
      </c>
      <c r="H352" s="28">
        <v>253</v>
      </c>
      <c r="I352" s="29" t="s">
        <v>10</v>
      </c>
      <c r="J352" s="77" t="s">
        <v>284</v>
      </c>
      <c r="K352" s="22">
        <v>5</v>
      </c>
      <c r="L352" s="22" t="s">
        <v>403</v>
      </c>
      <c r="M352" s="87">
        <v>68.323527018598696</v>
      </c>
      <c r="N352" s="87">
        <v>-47.503238617551602</v>
      </c>
      <c r="P352" s="30"/>
    </row>
    <row r="353" spans="1:16">
      <c r="A353" s="29">
        <v>352</v>
      </c>
      <c r="B353" s="28" t="s">
        <v>105</v>
      </c>
      <c r="C353" s="28" t="s">
        <v>104</v>
      </c>
      <c r="D353" s="28" t="s">
        <v>8</v>
      </c>
      <c r="E353" s="28" t="s">
        <v>8</v>
      </c>
      <c r="F353" s="28" t="s">
        <v>8</v>
      </c>
      <c r="G353" s="28" t="s">
        <v>8</v>
      </c>
      <c r="H353" s="28" t="s">
        <v>8</v>
      </c>
      <c r="I353" s="29" t="s">
        <v>6</v>
      </c>
      <c r="J353" s="77" t="s">
        <v>332</v>
      </c>
      <c r="K353" s="22">
        <v>6</v>
      </c>
      <c r="L353" s="22" t="s">
        <v>403</v>
      </c>
      <c r="M353" s="87">
        <v>68.709231233151897</v>
      </c>
      <c r="N353" s="87">
        <v>-47.477855582230902</v>
      </c>
      <c r="P353" s="30"/>
    </row>
    <row r="354" spans="1:16">
      <c r="A354" s="29">
        <v>353</v>
      </c>
      <c r="B354" s="28" t="s">
        <v>94</v>
      </c>
      <c r="C354" s="28" t="s">
        <v>94</v>
      </c>
      <c r="D354" s="28" t="s">
        <v>8</v>
      </c>
      <c r="E354" s="28" t="s">
        <v>8</v>
      </c>
      <c r="F354" s="28" t="s">
        <v>8</v>
      </c>
      <c r="G354" s="28" t="s">
        <v>8</v>
      </c>
      <c r="H354" s="28" t="s">
        <v>8</v>
      </c>
      <c r="I354" s="29" t="s">
        <v>6</v>
      </c>
      <c r="J354" s="77" t="s">
        <v>333</v>
      </c>
      <c r="K354" s="22">
        <v>7</v>
      </c>
      <c r="L354" s="22" t="s">
        <v>403</v>
      </c>
      <c r="M354" s="87">
        <v>68.292231432367501</v>
      </c>
      <c r="N354" s="87">
        <v>-47.543247798450402</v>
      </c>
      <c r="P354" s="30"/>
    </row>
    <row r="355" spans="1:16">
      <c r="A355" s="29">
        <v>354</v>
      </c>
      <c r="B355" s="28" t="s">
        <v>105</v>
      </c>
      <c r="C355" s="28" t="s">
        <v>104</v>
      </c>
      <c r="D355" s="28" t="s">
        <v>8</v>
      </c>
      <c r="E355" s="28" t="s">
        <v>8</v>
      </c>
      <c r="F355" s="28" t="s">
        <v>8</v>
      </c>
      <c r="G355" s="28" t="s">
        <v>8</v>
      </c>
      <c r="H355" s="28" t="s">
        <v>8</v>
      </c>
      <c r="I355" s="29" t="s">
        <v>6</v>
      </c>
      <c r="J355" s="77" t="s">
        <v>332</v>
      </c>
      <c r="K355" s="22">
        <v>6</v>
      </c>
      <c r="L355" s="22" t="s">
        <v>403</v>
      </c>
      <c r="M355" s="87">
        <v>68.964071439329203</v>
      </c>
      <c r="N355" s="87">
        <v>-47.441814979373099</v>
      </c>
      <c r="P355" s="30"/>
    </row>
    <row r="356" spans="1:16">
      <c r="A356" s="29">
        <v>355</v>
      </c>
      <c r="B356" s="28" t="s">
        <v>4</v>
      </c>
      <c r="C356" s="28" t="s">
        <v>382</v>
      </c>
      <c r="D356" s="28" t="s">
        <v>8</v>
      </c>
      <c r="E356" s="28" t="s">
        <v>8</v>
      </c>
      <c r="F356" s="28" t="s">
        <v>8</v>
      </c>
      <c r="G356" s="28" t="s">
        <v>8</v>
      </c>
      <c r="H356" s="28" t="s">
        <v>8</v>
      </c>
      <c r="I356" s="29" t="s">
        <v>6</v>
      </c>
      <c r="J356" s="77" t="s">
        <v>8</v>
      </c>
      <c r="K356" s="22">
        <v>9</v>
      </c>
      <c r="L356" s="22" t="s">
        <v>403</v>
      </c>
      <c r="M356" s="87">
        <v>68.334573282955404</v>
      </c>
      <c r="N356" s="87">
        <v>-47.511125735796099</v>
      </c>
      <c r="O356" s="28" t="s">
        <v>344</v>
      </c>
      <c r="P356" s="30"/>
    </row>
    <row r="357" spans="1:16">
      <c r="A357" s="29">
        <v>356</v>
      </c>
      <c r="B357" s="28" t="s">
        <v>4</v>
      </c>
      <c r="C357" s="28" t="s">
        <v>382</v>
      </c>
      <c r="D357" s="28" t="s">
        <v>8</v>
      </c>
      <c r="E357" s="28" t="s">
        <v>8</v>
      </c>
      <c r="F357" s="28" t="s">
        <v>8</v>
      </c>
      <c r="G357" s="28" t="s">
        <v>8</v>
      </c>
      <c r="H357" s="28" t="s">
        <v>8</v>
      </c>
      <c r="I357" s="29" t="s">
        <v>6</v>
      </c>
      <c r="J357" s="77" t="s">
        <v>8</v>
      </c>
      <c r="K357" s="22">
        <v>9</v>
      </c>
      <c r="L357" s="22" t="s">
        <v>403</v>
      </c>
      <c r="M357" s="87">
        <v>68.326940258933107</v>
      </c>
      <c r="N357" s="87">
        <v>-47.507554392103899</v>
      </c>
      <c r="O357" s="28" t="s">
        <v>344</v>
      </c>
      <c r="P357" s="30"/>
    </row>
    <row r="358" spans="1:16">
      <c r="A358" s="29">
        <v>357</v>
      </c>
      <c r="B358" s="28" t="s">
        <v>94</v>
      </c>
      <c r="C358" s="28" t="s">
        <v>94</v>
      </c>
      <c r="D358" s="28" t="s">
        <v>8</v>
      </c>
      <c r="E358" s="28" t="s">
        <v>8</v>
      </c>
      <c r="F358" s="28" t="s">
        <v>8</v>
      </c>
      <c r="G358" s="28" t="s">
        <v>8</v>
      </c>
      <c r="H358" s="28" t="s">
        <v>8</v>
      </c>
      <c r="I358" s="29" t="s">
        <v>6</v>
      </c>
      <c r="J358" s="77" t="s">
        <v>333</v>
      </c>
      <c r="K358" s="22">
        <v>7</v>
      </c>
      <c r="L358" s="22" t="s">
        <v>403</v>
      </c>
      <c r="M358" s="87">
        <v>68.732330128344898</v>
      </c>
      <c r="N358" s="87">
        <v>-47.400886131544397</v>
      </c>
      <c r="P358" s="30"/>
    </row>
    <row r="359" spans="1:16">
      <c r="A359" s="29">
        <v>358</v>
      </c>
      <c r="B359" s="28" t="s">
        <v>4</v>
      </c>
      <c r="C359" s="28" t="s">
        <v>243</v>
      </c>
      <c r="D359" s="28">
        <v>193</v>
      </c>
      <c r="E359" s="28">
        <v>201</v>
      </c>
      <c r="F359" s="28">
        <v>206</v>
      </c>
      <c r="G359" s="28">
        <v>233</v>
      </c>
      <c r="H359" s="28">
        <v>253</v>
      </c>
      <c r="I359" s="29" t="s">
        <v>10</v>
      </c>
      <c r="J359" s="77" t="s">
        <v>13</v>
      </c>
      <c r="K359" s="22">
        <v>2</v>
      </c>
      <c r="L359" s="22" t="s">
        <v>404</v>
      </c>
      <c r="M359" s="87">
        <v>68.709270317317205</v>
      </c>
      <c r="N359" s="87">
        <v>-47.441378496999299</v>
      </c>
    </row>
    <row r="360" spans="1:16">
      <c r="A360" s="29">
        <v>359</v>
      </c>
      <c r="B360" s="28" t="s">
        <v>4</v>
      </c>
      <c r="C360" s="28" t="s">
        <v>317</v>
      </c>
      <c r="D360" s="28">
        <v>198</v>
      </c>
      <c r="E360" s="28">
        <v>210</v>
      </c>
      <c r="F360" s="28" t="s">
        <v>8</v>
      </c>
      <c r="G360" s="28" t="s">
        <v>8</v>
      </c>
      <c r="H360" s="28">
        <v>218</v>
      </c>
      <c r="I360" s="29" t="s">
        <v>10</v>
      </c>
      <c r="J360" s="82" t="s">
        <v>284</v>
      </c>
      <c r="K360" s="22">
        <v>5</v>
      </c>
      <c r="L360" s="22" t="s">
        <v>403</v>
      </c>
      <c r="M360" s="87">
        <v>68.401327203030505</v>
      </c>
      <c r="N360" s="87">
        <v>-47.4853975260665</v>
      </c>
      <c r="P360" s="30"/>
    </row>
    <row r="361" spans="1:16">
      <c r="A361" s="29">
        <v>360</v>
      </c>
      <c r="B361" s="28" t="s">
        <v>4</v>
      </c>
      <c r="C361" s="28" t="s">
        <v>245</v>
      </c>
      <c r="D361" s="28">
        <v>193</v>
      </c>
      <c r="E361" s="28">
        <v>198</v>
      </c>
      <c r="F361" s="28">
        <v>203</v>
      </c>
      <c r="G361" s="28">
        <v>233</v>
      </c>
      <c r="H361" s="28">
        <v>253</v>
      </c>
      <c r="I361" s="29" t="s">
        <v>10</v>
      </c>
      <c r="J361" s="77" t="s">
        <v>108</v>
      </c>
      <c r="K361" s="22">
        <v>3</v>
      </c>
      <c r="L361" s="22" t="s">
        <v>403</v>
      </c>
      <c r="M361" s="87">
        <v>68.934486573099207</v>
      </c>
      <c r="N361" s="87">
        <v>-47.373812226112904</v>
      </c>
    </row>
    <row r="362" spans="1:16">
      <c r="A362" s="29">
        <v>361</v>
      </c>
      <c r="B362" s="28" t="s">
        <v>4</v>
      </c>
      <c r="C362" s="28" t="s">
        <v>245</v>
      </c>
      <c r="D362" s="28">
        <v>200</v>
      </c>
      <c r="E362" s="28">
        <v>200</v>
      </c>
      <c r="F362" s="28">
        <v>205</v>
      </c>
      <c r="G362" s="28">
        <v>233</v>
      </c>
      <c r="H362" s="28">
        <v>253</v>
      </c>
      <c r="I362" s="29" t="s">
        <v>10</v>
      </c>
      <c r="J362" s="77" t="s">
        <v>108</v>
      </c>
      <c r="K362" s="22">
        <v>3</v>
      </c>
      <c r="L362" s="22" t="s">
        <v>403</v>
      </c>
      <c r="M362" s="87">
        <v>68.269235352859198</v>
      </c>
      <c r="N362" s="87">
        <v>-47.461995705195399</v>
      </c>
    </row>
    <row r="363" spans="1:16">
      <c r="A363" s="29">
        <v>362</v>
      </c>
      <c r="B363" s="28" t="s">
        <v>4</v>
      </c>
      <c r="C363" s="28" t="s">
        <v>245</v>
      </c>
      <c r="D363" s="28">
        <v>193</v>
      </c>
      <c r="E363" s="28">
        <v>203</v>
      </c>
      <c r="F363" s="28">
        <v>206</v>
      </c>
      <c r="G363" s="28">
        <v>233</v>
      </c>
      <c r="H363" s="28">
        <v>253</v>
      </c>
      <c r="I363" s="29" t="s">
        <v>10</v>
      </c>
      <c r="J363" s="77" t="s">
        <v>108</v>
      </c>
      <c r="K363" s="22">
        <v>3</v>
      </c>
      <c r="L363" s="22" t="s">
        <v>403</v>
      </c>
      <c r="M363" s="87">
        <v>68.611909566020699</v>
      </c>
      <c r="N363" s="87">
        <v>-47.402909315078702</v>
      </c>
    </row>
    <row r="364" spans="1:16">
      <c r="A364" s="29">
        <v>363</v>
      </c>
      <c r="B364" s="28" t="s">
        <v>4</v>
      </c>
      <c r="C364" s="28" t="s">
        <v>317</v>
      </c>
      <c r="D364" s="28">
        <v>198</v>
      </c>
      <c r="E364" s="28">
        <v>233</v>
      </c>
      <c r="F364" s="28" t="s">
        <v>8</v>
      </c>
      <c r="G364" s="28" t="s">
        <v>8</v>
      </c>
      <c r="H364" s="28">
        <v>253</v>
      </c>
      <c r="I364" s="29" t="s">
        <v>10</v>
      </c>
      <c r="J364" s="82" t="s">
        <v>284</v>
      </c>
      <c r="K364" s="22">
        <v>5</v>
      </c>
      <c r="L364" s="22" t="s">
        <v>403</v>
      </c>
      <c r="M364" s="87">
        <v>68.532564139149002</v>
      </c>
      <c r="N364" s="87">
        <v>-47.445889200019899</v>
      </c>
    </row>
    <row r="365" spans="1:16">
      <c r="A365" s="29">
        <v>364</v>
      </c>
      <c r="B365" s="28" t="s">
        <v>105</v>
      </c>
      <c r="C365" s="28" t="s">
        <v>104</v>
      </c>
      <c r="D365" s="28" t="s">
        <v>8</v>
      </c>
      <c r="E365" s="28" t="s">
        <v>8</v>
      </c>
      <c r="F365" s="28" t="s">
        <v>8</v>
      </c>
      <c r="G365" s="28" t="s">
        <v>8</v>
      </c>
      <c r="H365" s="28" t="s">
        <v>8</v>
      </c>
      <c r="I365" s="29" t="s">
        <v>6</v>
      </c>
      <c r="J365" s="77" t="s">
        <v>332</v>
      </c>
      <c r="K365" s="22">
        <v>6</v>
      </c>
      <c r="L365" s="22" t="s">
        <v>403</v>
      </c>
      <c r="M365" s="87">
        <v>68.5956015537772</v>
      </c>
      <c r="N365" s="87">
        <v>-47.410420824447698</v>
      </c>
    </row>
    <row r="366" spans="1:16">
      <c r="A366" s="29">
        <v>365</v>
      </c>
      <c r="B366" s="28" t="s">
        <v>4</v>
      </c>
      <c r="C366" s="28" t="s">
        <v>254</v>
      </c>
      <c r="D366" s="28">
        <v>198</v>
      </c>
      <c r="E366" s="28">
        <v>203</v>
      </c>
      <c r="F366" s="28">
        <v>206</v>
      </c>
      <c r="G366" s="28">
        <v>233</v>
      </c>
      <c r="H366" s="28">
        <v>253</v>
      </c>
      <c r="I366" s="51" t="s">
        <v>10</v>
      </c>
      <c r="J366" s="77" t="s">
        <v>108</v>
      </c>
      <c r="K366" s="22">
        <v>3</v>
      </c>
      <c r="L366" s="22" t="s">
        <v>403</v>
      </c>
      <c r="M366" s="87">
        <v>69.012357869505294</v>
      </c>
      <c r="N366" s="87">
        <v>-47.342219319078097</v>
      </c>
    </row>
    <row r="367" spans="1:16">
      <c r="A367" s="29">
        <v>366</v>
      </c>
      <c r="B367" s="28" t="s">
        <v>4</v>
      </c>
      <c r="C367" s="28" t="s">
        <v>243</v>
      </c>
      <c r="D367" s="28">
        <v>193</v>
      </c>
      <c r="E367" s="28">
        <v>201</v>
      </c>
      <c r="F367" s="28">
        <v>203</v>
      </c>
      <c r="G367" s="28">
        <v>233</v>
      </c>
      <c r="H367" s="28">
        <v>253</v>
      </c>
      <c r="I367" s="51" t="s">
        <v>10</v>
      </c>
      <c r="J367" s="77" t="s">
        <v>13</v>
      </c>
      <c r="K367" s="22">
        <v>2</v>
      </c>
      <c r="L367" s="22" t="s">
        <v>404</v>
      </c>
      <c r="M367" s="87">
        <v>68.890728463480897</v>
      </c>
      <c r="N367" s="87">
        <v>-47.380078505970801</v>
      </c>
    </row>
    <row r="368" spans="1:16">
      <c r="A368" s="29">
        <v>367</v>
      </c>
      <c r="B368" s="28" t="s">
        <v>4</v>
      </c>
      <c r="C368" s="28" t="s">
        <v>317</v>
      </c>
      <c r="D368" s="28">
        <v>198</v>
      </c>
      <c r="E368" s="28">
        <v>233</v>
      </c>
      <c r="F368" s="28" t="s">
        <v>8</v>
      </c>
      <c r="G368" s="28" t="s">
        <v>8</v>
      </c>
      <c r="H368" s="28">
        <v>253</v>
      </c>
      <c r="I368" s="51" t="s">
        <v>10</v>
      </c>
      <c r="J368" s="77" t="s">
        <v>284</v>
      </c>
      <c r="K368" s="22">
        <v>5</v>
      </c>
      <c r="L368" s="22" t="s">
        <v>403</v>
      </c>
      <c r="M368" s="87">
        <v>68.501920705148805</v>
      </c>
      <c r="N368" s="87">
        <v>-47.406119440372798</v>
      </c>
    </row>
    <row r="369" spans="1:15">
      <c r="A369" s="29">
        <v>368</v>
      </c>
      <c r="B369" s="28" t="s">
        <v>105</v>
      </c>
      <c r="C369" s="28" t="s">
        <v>104</v>
      </c>
      <c r="D369" s="28" t="s">
        <v>8</v>
      </c>
      <c r="E369" s="28" t="s">
        <v>8</v>
      </c>
      <c r="F369" s="28" t="s">
        <v>8</v>
      </c>
      <c r="G369" s="28" t="s">
        <v>8</v>
      </c>
      <c r="H369" s="28" t="s">
        <v>8</v>
      </c>
      <c r="I369" s="29" t="s">
        <v>6</v>
      </c>
      <c r="J369" s="77" t="s">
        <v>332</v>
      </c>
      <c r="K369" s="22">
        <v>6</v>
      </c>
      <c r="L369" s="22" t="s">
        <v>403</v>
      </c>
      <c r="M369" s="87">
        <v>68.640975321456395</v>
      </c>
      <c r="N369" s="87">
        <v>-47.387523521629703</v>
      </c>
    </row>
    <row r="370" spans="1:15">
      <c r="A370" s="29">
        <v>369</v>
      </c>
      <c r="B370" s="28" t="s">
        <v>4</v>
      </c>
      <c r="C370" s="28" t="s">
        <v>243</v>
      </c>
      <c r="D370" s="28">
        <v>193</v>
      </c>
      <c r="E370" s="28">
        <v>200</v>
      </c>
      <c r="F370" s="28">
        <v>203</v>
      </c>
      <c r="G370" s="28">
        <v>233</v>
      </c>
      <c r="H370" s="28">
        <v>253</v>
      </c>
      <c r="I370" s="51" t="s">
        <v>10</v>
      </c>
      <c r="J370" s="77" t="s">
        <v>13</v>
      </c>
      <c r="K370" s="22">
        <v>2</v>
      </c>
      <c r="L370" s="22" t="s">
        <v>403</v>
      </c>
      <c r="M370" s="87">
        <v>68.846125202587004</v>
      </c>
      <c r="N370" s="87">
        <v>-47.321448718946002</v>
      </c>
    </row>
    <row r="371" spans="1:15">
      <c r="A371" s="29">
        <v>370</v>
      </c>
      <c r="B371" s="28" t="s">
        <v>4</v>
      </c>
      <c r="C371" s="28" t="s">
        <v>317</v>
      </c>
      <c r="D371" s="28">
        <v>198</v>
      </c>
      <c r="E371" s="28">
        <v>233</v>
      </c>
      <c r="F371" s="28" t="s">
        <v>8</v>
      </c>
      <c r="G371" s="28" t="s">
        <v>8</v>
      </c>
      <c r="H371" s="28">
        <v>253</v>
      </c>
      <c r="I371" s="51" t="s">
        <v>10</v>
      </c>
      <c r="J371" s="77" t="s">
        <v>284</v>
      </c>
      <c r="K371" s="22">
        <v>5</v>
      </c>
      <c r="L371" s="22" t="s">
        <v>403</v>
      </c>
      <c r="M371" s="87">
        <v>68.430918135865596</v>
      </c>
      <c r="N371" s="87">
        <v>-47.385041048304501</v>
      </c>
    </row>
    <row r="372" spans="1:15">
      <c r="A372" s="29">
        <v>371</v>
      </c>
      <c r="B372" s="28" t="s">
        <v>4</v>
      </c>
      <c r="C372" s="28" t="s">
        <v>254</v>
      </c>
      <c r="D372" s="28">
        <v>183</v>
      </c>
      <c r="E372" s="28">
        <v>196</v>
      </c>
      <c r="F372" s="28">
        <v>198</v>
      </c>
      <c r="G372" s="28">
        <v>233</v>
      </c>
      <c r="H372" s="28">
        <v>253</v>
      </c>
      <c r="I372" s="51" t="s">
        <v>10</v>
      </c>
      <c r="J372" s="77" t="s">
        <v>108</v>
      </c>
      <c r="K372" s="22">
        <v>3</v>
      </c>
      <c r="L372" s="22" t="s">
        <v>403</v>
      </c>
      <c r="M372" s="87">
        <v>68.977133706404899</v>
      </c>
      <c r="N372" s="87">
        <v>-47.293764298583397</v>
      </c>
    </row>
    <row r="373" spans="1:15">
      <c r="A373" s="29">
        <v>372</v>
      </c>
      <c r="B373" s="28" t="s">
        <v>4</v>
      </c>
      <c r="C373" s="28" t="s">
        <v>245</v>
      </c>
      <c r="D373" s="28">
        <v>193</v>
      </c>
      <c r="E373" s="28">
        <v>193</v>
      </c>
      <c r="F373" s="28">
        <v>198</v>
      </c>
      <c r="G373" s="28">
        <v>233</v>
      </c>
      <c r="H373" s="28">
        <v>253</v>
      </c>
      <c r="I373" s="51" t="s">
        <v>10</v>
      </c>
      <c r="J373" s="77" t="s">
        <v>108</v>
      </c>
      <c r="K373" s="22">
        <v>3</v>
      </c>
      <c r="L373" s="22" t="s">
        <v>403</v>
      </c>
      <c r="M373" s="87">
        <v>68.710546045335903</v>
      </c>
      <c r="N373" s="87">
        <v>-47.333658876707297</v>
      </c>
    </row>
    <row r="374" spans="1:15">
      <c r="A374" s="29">
        <v>373</v>
      </c>
      <c r="B374" s="28" t="s">
        <v>4</v>
      </c>
      <c r="C374" s="28" t="s">
        <v>349</v>
      </c>
      <c r="D374" s="28" t="s">
        <v>8</v>
      </c>
      <c r="E374" s="28" t="s">
        <v>8</v>
      </c>
      <c r="F374" s="28" t="s">
        <v>8</v>
      </c>
      <c r="G374" s="28" t="s">
        <v>8</v>
      </c>
      <c r="H374" s="28" t="s">
        <v>8</v>
      </c>
      <c r="I374" s="29" t="s">
        <v>6</v>
      </c>
      <c r="J374" s="77" t="s">
        <v>8</v>
      </c>
      <c r="K374" s="22">
        <v>9</v>
      </c>
      <c r="L374" s="22" t="s">
        <v>403</v>
      </c>
      <c r="M374" s="87">
        <v>68.436998461208205</v>
      </c>
      <c r="N374" s="87">
        <v>-47.347241152329097</v>
      </c>
      <c r="O374" s="28" t="s">
        <v>344</v>
      </c>
    </row>
    <row r="375" spans="1:15">
      <c r="A375" s="29">
        <v>374</v>
      </c>
      <c r="B375" s="28" t="s">
        <v>4</v>
      </c>
      <c r="C375" s="28" t="s">
        <v>349</v>
      </c>
      <c r="D375" s="28" t="s">
        <v>8</v>
      </c>
      <c r="E375" s="28" t="s">
        <v>8</v>
      </c>
      <c r="F375" s="28" t="s">
        <v>8</v>
      </c>
      <c r="G375" s="28" t="s">
        <v>8</v>
      </c>
      <c r="H375" s="28" t="s">
        <v>8</v>
      </c>
      <c r="I375" s="29" t="s">
        <v>6</v>
      </c>
      <c r="J375" s="77" t="s">
        <v>8</v>
      </c>
      <c r="K375" s="22">
        <v>9</v>
      </c>
      <c r="L375" s="22" t="s">
        <v>403</v>
      </c>
      <c r="M375" s="87">
        <v>68.417582061461303</v>
      </c>
      <c r="N375" s="87">
        <v>-47.376259026851201</v>
      </c>
      <c r="O375" s="28" t="s">
        <v>344</v>
      </c>
    </row>
    <row r="376" spans="1:15">
      <c r="A376" s="29">
        <v>375</v>
      </c>
      <c r="B376" s="28" t="s">
        <v>4</v>
      </c>
      <c r="C376" s="28" t="s">
        <v>285</v>
      </c>
      <c r="D376" s="28">
        <v>200</v>
      </c>
      <c r="E376" s="28">
        <v>200</v>
      </c>
      <c r="F376" s="28">
        <v>206</v>
      </c>
      <c r="G376" s="28">
        <v>233</v>
      </c>
      <c r="H376" s="28">
        <v>253</v>
      </c>
      <c r="I376" s="29" t="s">
        <v>10</v>
      </c>
      <c r="J376" s="77" t="s">
        <v>108</v>
      </c>
      <c r="K376" s="22">
        <v>3</v>
      </c>
      <c r="L376" s="22" t="s">
        <v>403</v>
      </c>
      <c r="M376" s="87">
        <v>68.334565881141202</v>
      </c>
      <c r="N376" s="87">
        <v>-47.367250638661503</v>
      </c>
    </row>
    <row r="377" spans="1:15">
      <c r="A377" s="29">
        <v>376</v>
      </c>
      <c r="B377" s="28" t="s">
        <v>105</v>
      </c>
      <c r="C377" s="28" t="s">
        <v>104</v>
      </c>
      <c r="D377" s="28" t="s">
        <v>8</v>
      </c>
      <c r="E377" s="28" t="s">
        <v>8</v>
      </c>
      <c r="F377" s="28" t="s">
        <v>8</v>
      </c>
      <c r="G377" s="28" t="s">
        <v>8</v>
      </c>
      <c r="H377" s="28" t="s">
        <v>8</v>
      </c>
      <c r="I377" s="29" t="s">
        <v>6</v>
      </c>
      <c r="J377" s="77" t="s">
        <v>332</v>
      </c>
      <c r="K377" s="22">
        <v>6</v>
      </c>
      <c r="L377" s="22" t="s">
        <v>403</v>
      </c>
      <c r="M377" s="87">
        <v>68.825152517016903</v>
      </c>
      <c r="N377" s="87">
        <v>-47.299068810288901</v>
      </c>
    </row>
    <row r="378" spans="1:15">
      <c r="A378" s="29">
        <v>377</v>
      </c>
      <c r="B378" s="28" t="s">
        <v>94</v>
      </c>
      <c r="C378" s="28" t="s">
        <v>94</v>
      </c>
      <c r="D378" s="28" t="s">
        <v>8</v>
      </c>
      <c r="E378" s="28" t="s">
        <v>8</v>
      </c>
      <c r="F378" s="28" t="s">
        <v>8</v>
      </c>
      <c r="G378" s="28" t="s">
        <v>8</v>
      </c>
      <c r="H378" s="28" t="s">
        <v>8</v>
      </c>
      <c r="I378" s="29" t="s">
        <v>6</v>
      </c>
      <c r="J378" s="77" t="s">
        <v>333</v>
      </c>
      <c r="K378" s="22">
        <v>7</v>
      </c>
      <c r="L378" s="22" t="s">
        <v>403</v>
      </c>
      <c r="M378" s="87">
        <v>68.741166881856998</v>
      </c>
      <c r="N378" s="87">
        <v>-47.271061581641</v>
      </c>
    </row>
    <row r="379" spans="1:15">
      <c r="A379" s="29">
        <v>378</v>
      </c>
      <c r="B379" s="28" t="s">
        <v>94</v>
      </c>
      <c r="C379" s="28" t="s">
        <v>94</v>
      </c>
      <c r="D379" s="28" t="s">
        <v>8</v>
      </c>
      <c r="E379" s="28" t="s">
        <v>8</v>
      </c>
      <c r="F379" s="28" t="s">
        <v>8</v>
      </c>
      <c r="G379" s="28" t="s">
        <v>8</v>
      </c>
      <c r="H379" s="28" t="s">
        <v>8</v>
      </c>
      <c r="I379" s="29" t="s">
        <v>6</v>
      </c>
      <c r="J379" s="77" t="s">
        <v>333</v>
      </c>
      <c r="K379" s="22">
        <v>7</v>
      </c>
      <c r="L379" s="22" t="s">
        <v>403</v>
      </c>
      <c r="M379" s="87">
        <v>68.568647429619602</v>
      </c>
      <c r="N379" s="87">
        <v>-47.280824498653701</v>
      </c>
    </row>
    <row r="380" spans="1:15">
      <c r="A380" s="29">
        <v>379</v>
      </c>
      <c r="B380" s="28" t="s">
        <v>4</v>
      </c>
      <c r="C380" s="28" t="s">
        <v>285</v>
      </c>
      <c r="D380" s="28">
        <v>198</v>
      </c>
      <c r="E380" s="28">
        <v>203</v>
      </c>
      <c r="F380" s="28">
        <v>206</v>
      </c>
      <c r="G380" s="28">
        <v>233</v>
      </c>
      <c r="H380" s="28">
        <v>253</v>
      </c>
      <c r="I380" s="29" t="s">
        <v>10</v>
      </c>
      <c r="J380" s="77" t="s">
        <v>108</v>
      </c>
      <c r="K380" s="22">
        <v>3</v>
      </c>
      <c r="L380" s="22" t="s">
        <v>403</v>
      </c>
      <c r="M380" s="87">
        <v>68.787671080618395</v>
      </c>
      <c r="N380" s="87">
        <v>-47.144463592517802</v>
      </c>
    </row>
    <row r="381" spans="1:15">
      <c r="A381" s="29">
        <v>380</v>
      </c>
      <c r="B381" s="28" t="s">
        <v>105</v>
      </c>
      <c r="C381" s="28" t="s">
        <v>104</v>
      </c>
      <c r="D381" s="28" t="s">
        <v>8</v>
      </c>
      <c r="E381" s="28" t="s">
        <v>8</v>
      </c>
      <c r="F381" s="28" t="s">
        <v>8</v>
      </c>
      <c r="G381" s="28" t="s">
        <v>8</v>
      </c>
      <c r="H381" s="28" t="s">
        <v>8</v>
      </c>
      <c r="I381" s="29" t="s">
        <v>6</v>
      </c>
      <c r="J381" s="77" t="s">
        <v>332</v>
      </c>
      <c r="K381" s="22">
        <v>6</v>
      </c>
      <c r="L381" s="22" t="s">
        <v>403</v>
      </c>
      <c r="M381" s="87">
        <v>68.612505378085004</v>
      </c>
      <c r="N381" s="87">
        <v>-47.277454805079799</v>
      </c>
    </row>
    <row r="382" spans="1:15">
      <c r="A382" s="29">
        <v>381</v>
      </c>
      <c r="B382" s="28" t="s">
        <v>4</v>
      </c>
      <c r="C382" s="28" t="s">
        <v>285</v>
      </c>
      <c r="D382" s="28">
        <v>193</v>
      </c>
      <c r="E382" s="28">
        <v>203</v>
      </c>
      <c r="F382" s="28">
        <v>206</v>
      </c>
      <c r="G382" s="28">
        <v>233</v>
      </c>
      <c r="H382" s="28">
        <v>253</v>
      </c>
      <c r="I382" s="29" t="s">
        <v>10</v>
      </c>
      <c r="J382" s="77" t="s">
        <v>108</v>
      </c>
      <c r="K382" s="22">
        <v>3</v>
      </c>
      <c r="L382" s="22" t="s">
        <v>403</v>
      </c>
      <c r="M382" s="87">
        <v>68.667087909647506</v>
      </c>
      <c r="N382" s="87">
        <v>-47.278501458545399</v>
      </c>
    </row>
    <row r="383" spans="1:15">
      <c r="A383" s="29">
        <v>382</v>
      </c>
      <c r="B383" s="28" t="s">
        <v>105</v>
      </c>
      <c r="C383" s="28" t="s">
        <v>287</v>
      </c>
      <c r="D383" s="28" t="s">
        <v>8</v>
      </c>
      <c r="E383" s="28" t="s">
        <v>8</v>
      </c>
      <c r="F383" s="28" t="s">
        <v>8</v>
      </c>
      <c r="G383" s="28" t="s">
        <v>8</v>
      </c>
      <c r="H383" s="28" t="s">
        <v>8</v>
      </c>
      <c r="I383" s="29" t="s">
        <v>6</v>
      </c>
      <c r="J383" s="77" t="s">
        <v>332</v>
      </c>
      <c r="K383" s="22">
        <v>6</v>
      </c>
      <c r="L383" s="22" t="s">
        <v>403</v>
      </c>
      <c r="M383" s="87">
        <v>68.423148458828805</v>
      </c>
      <c r="N383" s="87">
        <v>-47.3168346743619</v>
      </c>
    </row>
    <row r="384" spans="1:15">
      <c r="A384" s="29">
        <v>383</v>
      </c>
      <c r="B384" s="28" t="s">
        <v>105</v>
      </c>
      <c r="C384" s="28" t="s">
        <v>287</v>
      </c>
      <c r="D384" s="28" t="s">
        <v>8</v>
      </c>
      <c r="E384" s="28" t="s">
        <v>8</v>
      </c>
      <c r="F384" s="28" t="s">
        <v>8</v>
      </c>
      <c r="G384" s="28" t="s">
        <v>8</v>
      </c>
      <c r="H384" s="28" t="s">
        <v>8</v>
      </c>
      <c r="I384" s="29" t="s">
        <v>6</v>
      </c>
      <c r="J384" s="77" t="s">
        <v>332</v>
      </c>
      <c r="K384" s="22">
        <v>6</v>
      </c>
      <c r="L384" s="22" t="s">
        <v>403</v>
      </c>
      <c r="M384" s="87">
        <v>68.419424699094506</v>
      </c>
      <c r="N384" s="87">
        <v>-47.303651868826698</v>
      </c>
    </row>
    <row r="385" spans="1:14">
      <c r="A385" s="29">
        <v>384</v>
      </c>
      <c r="B385" s="28" t="s">
        <v>4</v>
      </c>
      <c r="C385" s="28" t="s">
        <v>285</v>
      </c>
      <c r="D385" s="28">
        <v>198</v>
      </c>
      <c r="E385" s="28">
        <v>198</v>
      </c>
      <c r="F385" s="28">
        <v>205</v>
      </c>
      <c r="G385" s="28">
        <v>233</v>
      </c>
      <c r="H385" s="28">
        <v>253</v>
      </c>
      <c r="I385" s="29" t="s">
        <v>10</v>
      </c>
      <c r="J385" s="77" t="s">
        <v>108</v>
      </c>
      <c r="K385" s="22">
        <v>3</v>
      </c>
      <c r="L385" s="22" t="s">
        <v>403</v>
      </c>
      <c r="M385" s="87">
        <v>68.466108938345201</v>
      </c>
      <c r="N385" s="87">
        <v>-47.2386603211772</v>
      </c>
    </row>
    <row r="386" spans="1:14">
      <c r="A386" s="28">
        <v>385</v>
      </c>
      <c r="B386" s="28" t="s">
        <v>4</v>
      </c>
      <c r="C386" s="28" t="s">
        <v>285</v>
      </c>
      <c r="D386" s="28">
        <v>198</v>
      </c>
      <c r="E386" s="28">
        <v>203</v>
      </c>
      <c r="F386" s="28">
        <v>206</v>
      </c>
      <c r="G386" s="28">
        <v>233</v>
      </c>
      <c r="H386" s="28" t="s">
        <v>258</v>
      </c>
      <c r="I386" s="29" t="s">
        <v>10</v>
      </c>
      <c r="J386" s="77" t="s">
        <v>108</v>
      </c>
      <c r="K386" s="22">
        <v>3</v>
      </c>
      <c r="L386" s="22" t="s">
        <v>403</v>
      </c>
      <c r="M386" s="87">
        <v>68.872260133298099</v>
      </c>
      <c r="N386" s="87">
        <v>-47.168805308605997</v>
      </c>
    </row>
    <row r="387" spans="1:14">
      <c r="A387" s="29">
        <v>386</v>
      </c>
      <c r="B387" s="28" t="s">
        <v>105</v>
      </c>
      <c r="C387" s="28" t="s">
        <v>104</v>
      </c>
      <c r="D387" s="28" t="s">
        <v>8</v>
      </c>
      <c r="E387" s="28" t="s">
        <v>8</v>
      </c>
      <c r="F387" s="28" t="s">
        <v>8</v>
      </c>
      <c r="G387" s="28" t="s">
        <v>8</v>
      </c>
      <c r="H387" s="28" t="s">
        <v>8</v>
      </c>
      <c r="I387" s="29" t="s">
        <v>6</v>
      </c>
      <c r="J387" s="77" t="s">
        <v>332</v>
      </c>
      <c r="K387" s="22">
        <v>6</v>
      </c>
      <c r="L387" s="22" t="s">
        <v>403</v>
      </c>
      <c r="M387" s="87">
        <v>68.603085428645997</v>
      </c>
      <c r="N387" s="87">
        <v>-47.2267111626103</v>
      </c>
    </row>
    <row r="388" spans="1:14">
      <c r="A388" s="29">
        <v>387</v>
      </c>
      <c r="B388" s="28" t="s">
        <v>4</v>
      </c>
      <c r="C388" s="28" t="s">
        <v>283</v>
      </c>
      <c r="D388" s="28">
        <v>193</v>
      </c>
      <c r="E388" s="28">
        <v>233</v>
      </c>
      <c r="F388" s="28" t="s">
        <v>8</v>
      </c>
      <c r="G388" s="28" t="s">
        <v>8</v>
      </c>
      <c r="H388" s="28">
        <v>253</v>
      </c>
      <c r="I388" s="29" t="s">
        <v>10</v>
      </c>
      <c r="J388" s="77" t="s">
        <v>284</v>
      </c>
      <c r="K388" s="22">
        <v>5</v>
      </c>
      <c r="L388" s="22" t="s">
        <v>403</v>
      </c>
      <c r="M388" s="87">
        <v>68.358973739815696</v>
      </c>
      <c r="N388" s="87">
        <v>-47.2654060112433</v>
      </c>
    </row>
    <row r="389" spans="1:14">
      <c r="A389" s="29">
        <v>388</v>
      </c>
      <c r="B389" s="28" t="s">
        <v>4</v>
      </c>
      <c r="C389" s="28" t="s">
        <v>283</v>
      </c>
      <c r="D389" s="28">
        <v>190</v>
      </c>
      <c r="E389" s="28">
        <v>233</v>
      </c>
      <c r="F389" s="28" t="s">
        <v>8</v>
      </c>
      <c r="G389" s="28" t="s">
        <v>8</v>
      </c>
      <c r="H389" s="28">
        <v>253</v>
      </c>
      <c r="I389" s="29" t="s">
        <v>10</v>
      </c>
      <c r="J389" s="77" t="s">
        <v>284</v>
      </c>
      <c r="K389" s="22">
        <v>5</v>
      </c>
      <c r="L389" s="22" t="s">
        <v>403</v>
      </c>
      <c r="M389" s="87">
        <v>68.755338977651107</v>
      </c>
      <c r="N389" s="87">
        <v>-47.194071078001699</v>
      </c>
    </row>
    <row r="390" spans="1:14">
      <c r="A390" s="29">
        <v>389</v>
      </c>
      <c r="B390" s="28" t="s">
        <v>4</v>
      </c>
      <c r="C390" s="28" t="s">
        <v>283</v>
      </c>
      <c r="D390" s="28">
        <v>198</v>
      </c>
      <c r="E390" s="28">
        <v>233</v>
      </c>
      <c r="F390" s="28" t="s">
        <v>8</v>
      </c>
      <c r="G390" s="28" t="s">
        <v>8</v>
      </c>
      <c r="H390" s="28">
        <v>253</v>
      </c>
      <c r="I390" s="29" t="s">
        <v>10</v>
      </c>
      <c r="J390" s="77" t="s">
        <v>284</v>
      </c>
      <c r="K390" s="22">
        <v>5</v>
      </c>
      <c r="L390" s="22" t="s">
        <v>403</v>
      </c>
      <c r="M390" s="87">
        <v>68.932540172685904</v>
      </c>
      <c r="N390" s="87">
        <v>-47.148592086320299</v>
      </c>
    </row>
    <row r="391" spans="1:14">
      <c r="A391" s="29">
        <v>390</v>
      </c>
      <c r="B391" s="28" t="s">
        <v>4</v>
      </c>
      <c r="C391" s="28" t="s">
        <v>285</v>
      </c>
      <c r="D391" s="28">
        <v>198</v>
      </c>
      <c r="E391" s="28">
        <v>203</v>
      </c>
      <c r="F391" s="28">
        <v>206</v>
      </c>
      <c r="G391" s="28">
        <v>223</v>
      </c>
      <c r="H391" s="28">
        <v>230</v>
      </c>
      <c r="I391" s="29" t="s">
        <v>10</v>
      </c>
      <c r="J391" s="77" t="s">
        <v>108</v>
      </c>
      <c r="K391" s="22">
        <v>3</v>
      </c>
      <c r="L391" s="22" t="s">
        <v>403</v>
      </c>
      <c r="M391" s="87">
        <v>68.620801962621798</v>
      </c>
      <c r="N391" s="87">
        <v>-47.173481180963897</v>
      </c>
    </row>
    <row r="392" spans="1:14">
      <c r="A392" s="29">
        <v>391</v>
      </c>
      <c r="B392" s="28" t="s">
        <v>105</v>
      </c>
      <c r="C392" s="28" t="s">
        <v>104</v>
      </c>
      <c r="D392" s="28" t="s">
        <v>8</v>
      </c>
      <c r="E392" s="28" t="s">
        <v>8</v>
      </c>
      <c r="F392" s="28" t="s">
        <v>8</v>
      </c>
      <c r="G392" s="28" t="s">
        <v>8</v>
      </c>
      <c r="H392" s="28" t="s">
        <v>8</v>
      </c>
      <c r="I392" s="29" t="s">
        <v>6</v>
      </c>
      <c r="J392" s="77" t="s">
        <v>332</v>
      </c>
      <c r="K392" s="22">
        <v>6</v>
      </c>
      <c r="L392" s="22" t="s">
        <v>403</v>
      </c>
      <c r="M392" s="87">
        <v>68.876321942268504</v>
      </c>
      <c r="N392" s="87">
        <v>-47.095298430772601</v>
      </c>
    </row>
    <row r="393" spans="1:14">
      <c r="A393" s="29">
        <v>392</v>
      </c>
      <c r="B393" s="28" t="s">
        <v>4</v>
      </c>
      <c r="C393" s="28" t="s">
        <v>283</v>
      </c>
      <c r="D393" s="28">
        <v>200</v>
      </c>
      <c r="E393" s="28">
        <v>233</v>
      </c>
      <c r="F393" s="28" t="s">
        <v>8</v>
      </c>
      <c r="G393" s="28" t="s">
        <v>8</v>
      </c>
      <c r="H393" s="28">
        <v>253</v>
      </c>
      <c r="I393" s="29" t="s">
        <v>10</v>
      </c>
      <c r="J393" s="77" t="s">
        <v>284</v>
      </c>
      <c r="K393" s="22">
        <v>5</v>
      </c>
      <c r="L393" s="22" t="s">
        <v>403</v>
      </c>
      <c r="M393" s="87">
        <v>68.284515633679106</v>
      </c>
      <c r="N393" s="87">
        <v>-47.190030507004103</v>
      </c>
    </row>
    <row r="394" spans="1:14">
      <c r="A394" s="29">
        <v>393</v>
      </c>
      <c r="B394" s="28" t="s">
        <v>94</v>
      </c>
      <c r="C394" s="28" t="s">
        <v>94</v>
      </c>
      <c r="D394" s="28" t="s">
        <v>8</v>
      </c>
      <c r="E394" s="28" t="s">
        <v>8</v>
      </c>
      <c r="F394" s="28" t="s">
        <v>8</v>
      </c>
      <c r="G394" s="28" t="s">
        <v>8</v>
      </c>
      <c r="H394" s="28" t="s">
        <v>8</v>
      </c>
      <c r="I394" s="29" t="s">
        <v>6</v>
      </c>
      <c r="J394" s="77" t="s">
        <v>333</v>
      </c>
      <c r="K394" s="22">
        <v>7</v>
      </c>
      <c r="L394" s="22" t="s">
        <v>403</v>
      </c>
      <c r="M394" s="87">
        <v>68.633339754864707</v>
      </c>
      <c r="N394" s="87">
        <v>-47.119658950734902</v>
      </c>
    </row>
    <row r="395" spans="1:14">
      <c r="A395" s="29">
        <v>394</v>
      </c>
      <c r="B395" s="28" t="s">
        <v>4</v>
      </c>
      <c r="C395" s="28" t="s">
        <v>283</v>
      </c>
      <c r="D395" s="28">
        <v>198</v>
      </c>
      <c r="E395" s="28">
        <v>233</v>
      </c>
      <c r="F395" s="28" t="s">
        <v>8</v>
      </c>
      <c r="G395" s="28" t="s">
        <v>8</v>
      </c>
      <c r="H395" s="28">
        <v>253</v>
      </c>
      <c r="I395" s="29" t="s">
        <v>10</v>
      </c>
      <c r="J395" s="77" t="s">
        <v>284</v>
      </c>
      <c r="K395" s="22">
        <v>5</v>
      </c>
      <c r="L395" s="22" t="s">
        <v>403</v>
      </c>
      <c r="M395" s="87">
        <v>68.652207179922499</v>
      </c>
      <c r="N395" s="87">
        <v>-47.085813117264699</v>
      </c>
    </row>
    <row r="396" spans="1:14">
      <c r="A396" s="29">
        <v>395</v>
      </c>
      <c r="B396" s="28" t="s">
        <v>4</v>
      </c>
      <c r="C396" s="28" t="s">
        <v>283</v>
      </c>
      <c r="D396" s="28">
        <v>203</v>
      </c>
      <c r="E396" s="28">
        <v>233</v>
      </c>
      <c r="F396" s="28" t="s">
        <v>8</v>
      </c>
      <c r="G396" s="28" t="s">
        <v>8</v>
      </c>
      <c r="H396" s="28">
        <v>253</v>
      </c>
      <c r="I396" s="29" t="s">
        <v>10</v>
      </c>
      <c r="J396" s="77" t="s">
        <v>284</v>
      </c>
      <c r="K396" s="22">
        <v>5</v>
      </c>
      <c r="L396" s="22" t="s">
        <v>403</v>
      </c>
      <c r="M396" s="87">
        <v>68.672266478001802</v>
      </c>
      <c r="N396" s="87">
        <v>-47.081398215030397</v>
      </c>
    </row>
    <row r="397" spans="1:14">
      <c r="A397" s="29">
        <v>396</v>
      </c>
      <c r="B397" s="28" t="s">
        <v>105</v>
      </c>
      <c r="C397" s="28" t="s">
        <v>104</v>
      </c>
      <c r="D397" s="28" t="s">
        <v>8</v>
      </c>
      <c r="E397" s="28" t="s">
        <v>8</v>
      </c>
      <c r="F397" s="28" t="s">
        <v>8</v>
      </c>
      <c r="G397" s="28" t="s">
        <v>8</v>
      </c>
      <c r="H397" s="28" t="s">
        <v>8</v>
      </c>
      <c r="I397" s="29" t="s">
        <v>6</v>
      </c>
      <c r="J397" s="77" t="s">
        <v>332</v>
      </c>
      <c r="K397" s="22">
        <v>6</v>
      </c>
      <c r="L397" s="22" t="s">
        <v>403</v>
      </c>
      <c r="M397" s="87">
        <v>68.789369528646105</v>
      </c>
      <c r="N397" s="87">
        <v>-47.029788793789898</v>
      </c>
    </row>
    <row r="398" spans="1:14">
      <c r="A398" s="29">
        <v>397</v>
      </c>
      <c r="B398" s="28" t="s">
        <v>4</v>
      </c>
      <c r="C398" s="28" t="s">
        <v>283</v>
      </c>
      <c r="D398" s="28">
        <v>203</v>
      </c>
      <c r="E398" s="28">
        <v>233</v>
      </c>
      <c r="F398" s="28" t="s">
        <v>8</v>
      </c>
      <c r="G398" s="28" t="s">
        <v>8</v>
      </c>
      <c r="H398" s="28">
        <v>253</v>
      </c>
      <c r="I398" s="29" t="s">
        <v>10</v>
      </c>
      <c r="J398" s="77" t="s">
        <v>284</v>
      </c>
      <c r="K398" s="22">
        <v>5</v>
      </c>
      <c r="L398" s="22" t="s">
        <v>403</v>
      </c>
      <c r="M398" s="87">
        <v>68.716432130016102</v>
      </c>
      <c r="N398" s="87">
        <v>-47.050315615628001</v>
      </c>
    </row>
    <row r="399" spans="1:14">
      <c r="A399" s="29">
        <v>398</v>
      </c>
      <c r="B399" s="28" t="s">
        <v>4</v>
      </c>
      <c r="C399" s="28" t="s">
        <v>283</v>
      </c>
      <c r="D399" s="28">
        <v>203</v>
      </c>
      <c r="E399" s="28">
        <v>233</v>
      </c>
      <c r="F399" s="28" t="s">
        <v>8</v>
      </c>
      <c r="G399" s="28" t="s">
        <v>8</v>
      </c>
      <c r="H399" s="28">
        <v>253</v>
      </c>
      <c r="I399" s="29" t="s">
        <v>10</v>
      </c>
      <c r="J399" s="77" t="s">
        <v>284</v>
      </c>
      <c r="K399" s="22">
        <v>5</v>
      </c>
      <c r="L399" s="22" t="s">
        <v>403</v>
      </c>
      <c r="M399" s="87">
        <v>68.6985273531659</v>
      </c>
      <c r="N399" s="87">
        <v>-47.026661202057902</v>
      </c>
    </row>
    <row r="400" spans="1:14">
      <c r="A400" s="29">
        <v>399</v>
      </c>
      <c r="B400" s="28" t="s">
        <v>4</v>
      </c>
      <c r="C400" s="28" t="s">
        <v>283</v>
      </c>
      <c r="D400" s="28">
        <v>200</v>
      </c>
      <c r="E400" s="28">
        <v>233</v>
      </c>
      <c r="F400" s="28" t="s">
        <v>8</v>
      </c>
      <c r="G400" s="28" t="s">
        <v>8</v>
      </c>
      <c r="H400" s="28">
        <v>253</v>
      </c>
      <c r="I400" s="29" t="s">
        <v>10</v>
      </c>
      <c r="J400" s="77" t="s">
        <v>284</v>
      </c>
      <c r="K400" s="22">
        <v>5</v>
      </c>
      <c r="L400" s="22" t="s">
        <v>403</v>
      </c>
      <c r="M400" s="87">
        <v>68.387152655594093</v>
      </c>
      <c r="N400" s="87">
        <v>-47.081556194734397</v>
      </c>
    </row>
    <row r="401" spans="1:18">
      <c r="A401" s="29">
        <v>400</v>
      </c>
      <c r="B401" s="28" t="s">
        <v>4</v>
      </c>
      <c r="C401" s="28" t="s">
        <v>283</v>
      </c>
      <c r="D401" s="28">
        <v>198</v>
      </c>
      <c r="E401" s="28">
        <v>233</v>
      </c>
      <c r="F401" s="28" t="s">
        <v>8</v>
      </c>
      <c r="G401" s="28" t="s">
        <v>8</v>
      </c>
      <c r="H401" s="28">
        <v>253</v>
      </c>
      <c r="I401" s="29" t="s">
        <v>10</v>
      </c>
      <c r="J401" s="77" t="s">
        <v>284</v>
      </c>
      <c r="K401" s="22">
        <v>5</v>
      </c>
      <c r="L401" s="22" t="s">
        <v>403</v>
      </c>
      <c r="M401" s="87">
        <v>68.654665282270798</v>
      </c>
      <c r="N401" s="87">
        <v>-46.974593544149997</v>
      </c>
    </row>
    <row r="402" spans="1:18">
      <c r="A402" s="29">
        <v>401</v>
      </c>
      <c r="B402" s="28" t="s">
        <v>4</v>
      </c>
      <c r="C402" s="28" t="s">
        <v>285</v>
      </c>
      <c r="D402" s="28">
        <v>200</v>
      </c>
      <c r="E402" s="28">
        <v>210</v>
      </c>
      <c r="F402" s="28">
        <v>215</v>
      </c>
      <c r="G402" s="28">
        <v>233</v>
      </c>
      <c r="H402" s="28">
        <v>253</v>
      </c>
      <c r="I402" s="29" t="s">
        <v>10</v>
      </c>
      <c r="J402" s="77" t="s">
        <v>108</v>
      </c>
      <c r="K402" s="22">
        <v>3</v>
      </c>
      <c r="L402" s="22" t="s">
        <v>403</v>
      </c>
      <c r="M402" s="87">
        <v>68.393951378396594</v>
      </c>
      <c r="N402" s="87">
        <v>-47.0476765866132</v>
      </c>
    </row>
    <row r="403" spans="1:18">
      <c r="A403" s="29">
        <v>402</v>
      </c>
      <c r="B403" s="28" t="s">
        <v>4</v>
      </c>
      <c r="C403" s="28" t="s">
        <v>283</v>
      </c>
      <c r="D403" s="28">
        <v>203</v>
      </c>
      <c r="E403" s="28">
        <v>233</v>
      </c>
      <c r="F403" s="28" t="s">
        <v>8</v>
      </c>
      <c r="G403" s="28" t="s">
        <v>8</v>
      </c>
      <c r="H403" s="28">
        <v>253</v>
      </c>
      <c r="I403" s="29" t="s">
        <v>10</v>
      </c>
      <c r="J403" s="77" t="s">
        <v>284</v>
      </c>
      <c r="K403" s="22">
        <v>5</v>
      </c>
      <c r="L403" s="22" t="s">
        <v>403</v>
      </c>
      <c r="M403" s="87">
        <v>68.551797364051197</v>
      </c>
      <c r="N403" s="87">
        <v>-47.017362222036297</v>
      </c>
    </row>
    <row r="404" spans="1:18">
      <c r="A404" s="29">
        <v>403</v>
      </c>
      <c r="B404" s="28" t="s">
        <v>4</v>
      </c>
      <c r="C404" s="30" t="s">
        <v>285</v>
      </c>
      <c r="D404" s="28">
        <v>198</v>
      </c>
      <c r="E404" s="28">
        <v>198</v>
      </c>
      <c r="F404" s="28">
        <v>203</v>
      </c>
      <c r="G404" s="28">
        <v>233</v>
      </c>
      <c r="H404" s="28">
        <v>253</v>
      </c>
      <c r="I404" s="29" t="s">
        <v>10</v>
      </c>
      <c r="J404" s="77" t="s">
        <v>108</v>
      </c>
      <c r="K404" s="22">
        <v>3</v>
      </c>
      <c r="L404" s="22" t="s">
        <v>403</v>
      </c>
      <c r="M404" s="87">
        <v>68.681915327255396</v>
      </c>
      <c r="N404" s="87">
        <v>-46.986850934836497</v>
      </c>
      <c r="O404" s="28" t="s">
        <v>286</v>
      </c>
    </row>
    <row r="405" spans="1:18">
      <c r="A405" s="29">
        <v>404</v>
      </c>
      <c r="B405" s="28" t="s">
        <v>4</v>
      </c>
      <c r="C405" s="28" t="s">
        <v>285</v>
      </c>
      <c r="D405" s="28">
        <v>198</v>
      </c>
      <c r="E405" s="28">
        <v>203</v>
      </c>
      <c r="F405" s="28">
        <v>203</v>
      </c>
      <c r="G405" s="28">
        <v>233</v>
      </c>
      <c r="H405" s="28">
        <v>253</v>
      </c>
      <c r="I405" s="29" t="s">
        <v>10</v>
      </c>
      <c r="J405" s="77" t="s">
        <v>108</v>
      </c>
      <c r="K405" s="22">
        <v>3</v>
      </c>
      <c r="L405" s="22" t="s">
        <v>403</v>
      </c>
      <c r="M405" s="87">
        <v>68.660732547930095</v>
      </c>
      <c r="N405" s="87">
        <v>-46.983932198595902</v>
      </c>
      <c r="O405" s="28" t="s">
        <v>277</v>
      </c>
    </row>
    <row r="406" spans="1:18">
      <c r="A406" s="29">
        <v>405</v>
      </c>
      <c r="B406" s="28" t="s">
        <v>4</v>
      </c>
      <c r="C406" s="28" t="s">
        <v>285</v>
      </c>
      <c r="D406" s="28">
        <v>200</v>
      </c>
      <c r="E406" s="28">
        <v>233</v>
      </c>
      <c r="F406" s="28">
        <v>233</v>
      </c>
      <c r="G406" s="28">
        <v>233</v>
      </c>
      <c r="H406" s="28">
        <v>253</v>
      </c>
      <c r="I406" s="29" t="s">
        <v>10</v>
      </c>
      <c r="J406" s="77" t="s">
        <v>108</v>
      </c>
      <c r="K406" s="22">
        <v>3</v>
      </c>
      <c r="L406" s="22" t="s">
        <v>403</v>
      </c>
      <c r="M406" s="87">
        <v>68.290604617797499</v>
      </c>
      <c r="N406" s="87">
        <v>-47.002853545458898</v>
      </c>
    </row>
    <row r="407" spans="1:18" s="4" customFormat="1" ht="17" thickBot="1">
      <c r="A407" s="71">
        <v>406</v>
      </c>
      <c r="B407" s="72" t="s">
        <v>4</v>
      </c>
      <c r="C407" s="72" t="s">
        <v>283</v>
      </c>
      <c r="D407" s="72">
        <v>200</v>
      </c>
      <c r="E407" s="72">
        <v>233</v>
      </c>
      <c r="F407" s="72" t="s">
        <v>8</v>
      </c>
      <c r="G407" s="72" t="s">
        <v>8</v>
      </c>
      <c r="H407" s="72">
        <v>253</v>
      </c>
      <c r="I407" s="71" t="s">
        <v>10</v>
      </c>
      <c r="J407" s="74" t="s">
        <v>284</v>
      </c>
      <c r="K407" s="73">
        <v>5</v>
      </c>
      <c r="L407" s="73" t="s">
        <v>403</v>
      </c>
      <c r="M407" s="95">
        <v>68.450599511072895</v>
      </c>
      <c r="N407" s="95">
        <v>-46.9106929342962</v>
      </c>
      <c r="O407" s="72"/>
      <c r="P407" s="72"/>
      <c r="Q407" s="72"/>
      <c r="R407" s="72"/>
    </row>
    <row r="408" spans="1:18" ht="17" thickTop="1"/>
    <row r="410" spans="1:18" ht="17" thickBot="1"/>
    <row r="411" spans="1:18" ht="34">
      <c r="A411" s="36"/>
      <c r="B411" s="37"/>
      <c r="C411" s="38"/>
      <c r="D411" s="37"/>
      <c r="E411" s="39"/>
      <c r="F411" s="40"/>
      <c r="G411" s="41"/>
      <c r="H411" s="41"/>
      <c r="I411" s="76" t="s">
        <v>226</v>
      </c>
      <c r="J411" s="83"/>
      <c r="K411" s="43" t="s">
        <v>336</v>
      </c>
      <c r="L411" s="44" t="s">
        <v>359</v>
      </c>
      <c r="M411" s="90"/>
      <c r="N411" s="90"/>
      <c r="Q411" s="45"/>
    </row>
    <row r="412" spans="1:18">
      <c r="A412" s="46" t="s">
        <v>224</v>
      </c>
      <c r="B412" s="22"/>
      <c r="D412" s="22"/>
      <c r="F412" s="47" t="s">
        <v>10</v>
      </c>
      <c r="G412" s="22"/>
      <c r="H412" s="22">
        <f>COUNTIF('2022 S2+S1 LAS'!I2:I343,"*Keep*")</f>
        <v>287</v>
      </c>
      <c r="I412" s="51">
        <f>COUNTIF(J2:J407,"*Hydro*")</f>
        <v>47</v>
      </c>
      <c r="J412" s="77" t="s">
        <v>21</v>
      </c>
      <c r="K412" s="48">
        <f>I412/($I$420-$I$419)</f>
        <v>0.12466843501326259</v>
      </c>
      <c r="L412" s="49">
        <f>I412/($I$420-$I$419-$I$418-$I$417-$I$416)</f>
        <v>0.15614617940199335</v>
      </c>
      <c r="M412" s="91"/>
      <c r="N412" s="91"/>
      <c r="Q412" s="50"/>
      <c r="R412" s="63"/>
    </row>
    <row r="413" spans="1:18">
      <c r="A413" s="51"/>
      <c r="B413" s="22"/>
      <c r="D413" s="22"/>
      <c r="F413" s="47" t="s">
        <v>6</v>
      </c>
      <c r="G413" s="22"/>
      <c r="H413" s="22">
        <f>COUNTIF(I2:I407,"*Throw*")</f>
        <v>101</v>
      </c>
      <c r="I413" s="51">
        <f>COUNTIF(J2:J407,"*Overspill*")</f>
        <v>187</v>
      </c>
      <c r="J413" s="77" t="s">
        <v>228</v>
      </c>
      <c r="K413" s="48">
        <f>I413/($I$420-$I$419)</f>
        <v>0.49602122015915118</v>
      </c>
      <c r="L413" s="49">
        <f>I413/($I$420-$I$419-$I$418-$I$417-$I$416)</f>
        <v>0.62126245847176076</v>
      </c>
      <c r="M413" s="91"/>
      <c r="N413" s="91"/>
      <c r="Q413" s="50"/>
      <c r="R413" s="63"/>
    </row>
    <row r="414" spans="1:18">
      <c r="A414" s="51"/>
      <c r="B414" s="22"/>
      <c r="D414" s="22"/>
      <c r="F414" s="47"/>
      <c r="G414" s="22"/>
      <c r="H414" s="22"/>
      <c r="I414" s="51">
        <f>COUNTIF(J2:J407,"*Moulin*")</f>
        <v>37</v>
      </c>
      <c r="J414" s="77" t="s">
        <v>13</v>
      </c>
      <c r="K414" s="48">
        <f>I414/($I$420-$I$419)</f>
        <v>9.8143236074270557E-2</v>
      </c>
      <c r="L414" s="49">
        <f>I414/($I$420-$I$419-$I$418-$I$417-$I$416)</f>
        <v>0.12292358803986711</v>
      </c>
      <c r="M414" s="91"/>
      <c r="N414" s="91"/>
      <c r="Q414" s="50"/>
      <c r="R414" s="63"/>
    </row>
    <row r="415" spans="1:18">
      <c r="A415" s="51"/>
      <c r="B415" s="22"/>
      <c r="D415" s="22"/>
      <c r="F415" s="52" t="s">
        <v>225</v>
      </c>
      <c r="G415" s="53"/>
      <c r="H415" s="53">
        <f>SUM(H412:H414)</f>
        <v>388</v>
      </c>
      <c r="I415" s="51">
        <f>COUNTIF(J2:J407,"*Frozen*")-COUNTIF(J2:J407,"*Overspill/Frozen*")-COUNTIF(J2:J407,"*Moulin/Frozen*")</f>
        <v>30</v>
      </c>
      <c r="J415" s="77" t="s">
        <v>227</v>
      </c>
      <c r="K415" s="48">
        <f>I415/($I$420-$I$419)</f>
        <v>7.9575596816976124E-2</v>
      </c>
      <c r="L415" s="49">
        <f>I415/($I$420-$I$419-$I$418-$I$417-$I$416)</f>
        <v>9.9667774086378738E-2</v>
      </c>
      <c r="M415" s="91"/>
      <c r="N415" s="91"/>
      <c r="Q415" s="50"/>
      <c r="R415" s="63"/>
    </row>
    <row r="416" spans="1:18">
      <c r="A416" s="51"/>
      <c r="B416" s="22"/>
      <c r="D416" s="22"/>
      <c r="F416" s="47"/>
      <c r="G416" s="22"/>
      <c r="H416" s="22"/>
      <c r="I416" s="51">
        <f>COUNTIF(J2:J407,"*Crevasse*")</f>
        <v>4</v>
      </c>
      <c r="J416" s="77" t="s">
        <v>158</v>
      </c>
      <c r="K416" s="48">
        <f>I416/($I$420-$I$419)</f>
        <v>1.0610079575596816E-2</v>
      </c>
      <c r="L416" s="54" t="s">
        <v>233</v>
      </c>
      <c r="M416" s="92"/>
      <c r="N416" s="92"/>
    </row>
    <row r="417" spans="1:14">
      <c r="A417" s="51"/>
      <c r="B417" s="22"/>
      <c r="D417" s="22"/>
      <c r="F417" s="47"/>
      <c r="G417" s="22"/>
      <c r="H417" s="22"/>
      <c r="I417" s="51">
        <f>COUNTIF(J2:J407,"*Slush*")</f>
        <v>40</v>
      </c>
      <c r="J417" s="77" t="s">
        <v>332</v>
      </c>
      <c r="K417" s="48">
        <f>I417/($I$420-$I$419)</f>
        <v>0.10610079575596817</v>
      </c>
      <c r="L417" s="54" t="s">
        <v>233</v>
      </c>
      <c r="M417" s="92"/>
      <c r="N417" s="92"/>
    </row>
    <row r="418" spans="1:14">
      <c r="A418" s="51"/>
      <c r="B418" s="22"/>
      <c r="D418" s="22"/>
      <c r="F418" s="47"/>
      <c r="G418" s="22"/>
      <c r="H418" s="22"/>
      <c r="I418" s="51">
        <f>COUNTIF(J3:J408,"*stream*")</f>
        <v>32</v>
      </c>
      <c r="J418" s="77" t="s">
        <v>333</v>
      </c>
      <c r="K418" s="48">
        <f>I418/($I$420-$I$419)</f>
        <v>8.4880636604774531E-2</v>
      </c>
      <c r="L418" s="54" t="s">
        <v>233</v>
      </c>
      <c r="M418" s="92"/>
      <c r="N418" s="92"/>
    </row>
    <row r="419" spans="1:14">
      <c r="A419" s="51"/>
      <c r="B419" s="22"/>
      <c r="D419" s="22"/>
      <c r="F419" s="47"/>
      <c r="G419" s="22"/>
      <c r="H419" s="22"/>
      <c r="I419" s="51">
        <f>COUNTIF(J2:J407,"*NaN*")</f>
        <v>29</v>
      </c>
      <c r="J419" s="77" t="s">
        <v>8</v>
      </c>
      <c r="K419" s="55" t="s">
        <v>233</v>
      </c>
      <c r="L419" s="54" t="s">
        <v>233</v>
      </c>
      <c r="M419" s="92"/>
      <c r="N419" s="92"/>
    </row>
    <row r="420" spans="1:14" ht="17" thickBot="1">
      <c r="A420" s="51"/>
      <c r="B420" s="22"/>
      <c r="D420" s="22"/>
      <c r="F420" s="56"/>
      <c r="G420" s="57"/>
      <c r="H420" s="58" t="s">
        <v>225</v>
      </c>
      <c r="I420" s="59">
        <f>SUM(I412:I419)</f>
        <v>406</v>
      </c>
      <c r="J420" s="84"/>
      <c r="K420" s="61">
        <f>SUM(K412:K418)</f>
        <v>1</v>
      </c>
      <c r="L420" s="62">
        <f>SUM(L412:L418)</f>
        <v>1</v>
      </c>
      <c r="M420" s="93"/>
      <c r="N420" s="93"/>
    </row>
  </sheetData>
  <conditionalFormatting sqref="H412:H414">
    <cfRule type="containsText" dxfId="1180" priority="1352" operator="containsText" text="Frozen">
      <formula>NOT(ISERROR(SEARCH("Frozen",H412)))</formula>
    </cfRule>
    <cfRule type="containsText" dxfId="1179" priority="1353" operator="containsText" text="Inconclusive">
      <formula>NOT(ISERROR(SEARCH("Inconclusive",H412)))</formula>
    </cfRule>
    <cfRule type="containsText" dxfId="1178" priority="1354" operator="containsText" text="NaN">
      <formula>NOT(ISERROR(SEARCH("NaN",H412)))</formula>
    </cfRule>
    <cfRule type="containsText" dxfId="1177" priority="1355" operator="containsText" text="Crevasse">
      <formula>NOT(ISERROR(SEARCH("Crevasse",H412)))</formula>
    </cfRule>
    <cfRule type="containsText" dxfId="1176" priority="1356" operator="containsText" text="Overspill">
      <formula>NOT(ISERROR(SEARCH("Overspill",H412)))</formula>
    </cfRule>
    <cfRule type="containsText" dxfId="1175" priority="1357" operator="containsText" text="Hydrofracture">
      <formula>NOT(ISERROR(SEARCH("Hydrofracture",H412)))</formula>
    </cfRule>
    <cfRule type="beginsWith" dxfId="1174" priority="1358" operator="beginsWith" text="Moulin">
      <formula>LEFT(H412,LEN("Moulin"))="Moulin"</formula>
    </cfRule>
  </conditionalFormatting>
  <conditionalFormatting sqref="I411:K420">
    <cfRule type="containsText" dxfId="1173" priority="1345" operator="containsText" text="Inconclusive">
      <formula>NOT(ISERROR(SEARCH("Inconclusive",I411)))</formula>
    </cfRule>
    <cfRule type="beginsWith" dxfId="1172" priority="1346" operator="beginsWith" text="NaN">
      <formula>LEFT(I411,LEN("NaN"))="NaN"</formula>
    </cfRule>
    <cfRule type="beginsWith" dxfId="1171" priority="1347" operator="beginsWith" text="Frozen">
      <formula>LEFT(I411,LEN("Frozen"))="Frozen"</formula>
    </cfRule>
    <cfRule type="beginsWith" dxfId="1170" priority="1348" operator="beginsWith" text="Overspill">
      <formula>LEFT(I411,LEN("Overspill"))="Overspill"</formula>
    </cfRule>
    <cfRule type="beginsWith" dxfId="1169" priority="1349" operator="beginsWith" text="Crevasse">
      <formula>LEFT(I411,LEN("Crevasse"))="Crevasse"</formula>
    </cfRule>
    <cfRule type="beginsWith" dxfId="1168" priority="1350" operator="beginsWith" text="Moulin">
      <formula>LEFT(I411,LEN("Moulin"))="Moulin"</formula>
    </cfRule>
    <cfRule type="beginsWith" dxfId="1167" priority="1351" operator="beginsWith" text="Hydrofracture">
      <formula>LEFT(I411,LEN("Hydrofracture"))="Hydrofracture"</formula>
    </cfRule>
  </conditionalFormatting>
  <conditionalFormatting sqref="J290">
    <cfRule type="containsText" dxfId="1166" priority="478" operator="containsText" text="Inconclusive">
      <formula>NOT(ISERROR(SEARCH("Inconclusive",J290)))</formula>
    </cfRule>
    <cfRule type="beginsWith" dxfId="1165" priority="479" operator="beginsWith" text="NaN">
      <formula>LEFT(J290,LEN("NaN"))="NaN"</formula>
    </cfRule>
    <cfRule type="beginsWith" dxfId="1164" priority="480" operator="beginsWith" text="Frozen">
      <formula>LEFT(J290,LEN("Frozen"))="Frozen"</formula>
    </cfRule>
    <cfRule type="beginsWith" dxfId="1163" priority="481" operator="beginsWith" text="Overspill">
      <formula>LEFT(J290,LEN("Overspill"))="Overspill"</formula>
    </cfRule>
    <cfRule type="beginsWith" dxfId="1162" priority="482" operator="beginsWith" text="Crevasse">
      <formula>LEFT(J290,LEN("Crevasse"))="Crevasse"</formula>
    </cfRule>
    <cfRule type="beginsWith" dxfId="1161" priority="483" operator="beginsWith" text="Moulin">
      <formula>LEFT(J290,LEN("Moulin"))="Moulin"</formula>
    </cfRule>
    <cfRule type="beginsWith" dxfId="1160" priority="484" operator="beginsWith" text="Hydrofracture">
      <formula>LEFT(J290,LEN("Hydrofracture"))="Hydrofracture"</formula>
    </cfRule>
    <cfRule type="containsText" dxfId="1159" priority="485" operator="containsText" text="Inconclusive">
      <formula>NOT(ISERROR(SEARCH("Inconclusive",J290)))</formula>
    </cfRule>
    <cfRule type="beginsWith" dxfId="1158" priority="486" operator="beginsWith" text="NaN">
      <formula>LEFT(J290,LEN("NaN"))="NaN"</formula>
    </cfRule>
    <cfRule type="beginsWith" dxfId="1157" priority="487" operator="beginsWith" text="Overspill">
      <formula>LEFT(J290,LEN("Overspill"))="Overspill"</formula>
    </cfRule>
    <cfRule type="beginsWith" dxfId="1156" priority="488" operator="beginsWith" text="Crevasse">
      <formula>LEFT(J290,LEN("Crevasse"))="Crevasse"</formula>
    </cfRule>
    <cfRule type="beginsWith" dxfId="1155" priority="489" operator="beginsWith" text="Moulin">
      <formula>LEFT(J290,LEN("Moulin"))="Moulin"</formula>
    </cfRule>
    <cfRule type="beginsWith" dxfId="1154" priority="490" operator="beginsWith" text="Hydrofracture">
      <formula>LEFT(J290,LEN("Hydrofracture"))="Hydrofracture"</formula>
    </cfRule>
    <cfRule type="beginsWith" dxfId="1153" priority="491" operator="beginsWith" text="Overspill">
      <formula>LEFT(J290,LEN("Overspill"))="Overspill"</formula>
    </cfRule>
    <cfRule type="beginsWith" dxfId="1152" priority="492" operator="beginsWith" text="Crevasse">
      <formula>LEFT(J290,LEN("Crevasse"))="Crevasse"</formula>
    </cfRule>
    <cfRule type="beginsWith" dxfId="1151" priority="493" operator="beginsWith" text="Moulin">
      <formula>LEFT(J290,LEN("Moulin"))="Moulin"</formula>
    </cfRule>
    <cfRule type="beginsWith" dxfId="1150" priority="494" operator="beginsWith" text="Hydrofracture">
      <formula>LEFT(J290,LEN("Hydrofracture"))="Hydrofracture"</formula>
    </cfRule>
    <cfRule type="containsText" dxfId="1149" priority="495" operator="containsText" text="Inconclusive">
      <formula>NOT(ISERROR(SEARCH("Inconclusive",J290)))</formula>
    </cfRule>
    <cfRule type="beginsWith" dxfId="1148" priority="496" operator="beginsWith" text="NaN">
      <formula>LEFT(J290,LEN("NaN"))="NaN"</formula>
    </cfRule>
    <cfRule type="beginsWith" dxfId="1147" priority="497" operator="beginsWith" text="Overspill">
      <formula>LEFT(J290,LEN("Overspill"))="Overspill"</formula>
    </cfRule>
    <cfRule type="beginsWith" dxfId="1146" priority="498" operator="beginsWith" text="Crevasse">
      <formula>LEFT(J290,LEN("Crevasse"))="Crevasse"</formula>
    </cfRule>
    <cfRule type="beginsWith" dxfId="1145" priority="499" operator="beginsWith" text="Moulin">
      <formula>LEFT(J290,LEN("Moulin"))="Moulin"</formula>
    </cfRule>
    <cfRule type="beginsWith" dxfId="1144" priority="500" operator="beginsWith" text="Hydrofracture">
      <formula>LEFT(J290,LEN("Hydrofracture"))="Hydrofracture"</formula>
    </cfRule>
    <cfRule type="containsText" dxfId="1143" priority="501" operator="containsText" text="Inconclusive">
      <formula>NOT(ISERROR(SEARCH("Inconclusive",J290)))</formula>
    </cfRule>
    <cfRule type="beginsWith" dxfId="1142" priority="502" operator="beginsWith" text="NaN">
      <formula>LEFT(J290,LEN("NaN"))="NaN"</formula>
    </cfRule>
    <cfRule type="beginsWith" dxfId="1141" priority="503" operator="beginsWith" text="Overspill">
      <formula>LEFT(J290,LEN("Overspill"))="Overspill"</formula>
    </cfRule>
    <cfRule type="beginsWith" dxfId="1140" priority="504" operator="beginsWith" text="Crevasse">
      <formula>LEFT(J290,LEN("Crevasse"))="Crevasse"</formula>
    </cfRule>
    <cfRule type="beginsWith" dxfId="1139" priority="505" operator="beginsWith" text="Moulin">
      <formula>LEFT(J290,LEN("Moulin"))="Moulin"</formula>
    </cfRule>
    <cfRule type="beginsWith" dxfId="1138" priority="506" operator="beginsWith" text="Hydrofracture">
      <formula>LEFT(J290,LEN("Hydrofracture"))="Hydrofracture"</formula>
    </cfRule>
  </conditionalFormatting>
  <conditionalFormatting sqref="J1:K1">
    <cfRule type="containsText" dxfId="1137" priority="432" operator="containsText" text="Inconclusive">
      <formula>NOT(ISERROR(SEARCH("Inconclusive",J1)))</formula>
    </cfRule>
    <cfRule type="beginsWith" dxfId="1136" priority="433" operator="beginsWith" text="NaN">
      <formula>LEFT(J1,LEN("NaN"))="NaN"</formula>
    </cfRule>
    <cfRule type="beginsWith" dxfId="1135" priority="434" operator="beginsWith" text="Frozen">
      <formula>LEFT(J1,LEN("Frozen"))="Frozen"</formula>
    </cfRule>
    <cfRule type="beginsWith" dxfId="1134" priority="435" operator="beginsWith" text="Overspill">
      <formula>LEFT(J1,LEN("Overspill"))="Overspill"</formula>
    </cfRule>
    <cfRule type="beginsWith" dxfId="1133" priority="436" operator="beginsWith" text="Crevasse">
      <formula>LEFT(J1,LEN("Crevasse"))="Crevasse"</formula>
    </cfRule>
    <cfRule type="beginsWith" dxfId="1132" priority="437" operator="beginsWith" text="Moulin">
      <formula>LEFT(J1,LEN("Moulin"))="Moulin"</formula>
    </cfRule>
    <cfRule type="beginsWith" dxfId="1131" priority="438" operator="beginsWith" text="Hydrofracture">
      <formula>LEFT(J1,LEN("Hydrofracture"))="Hydrofracture"</formula>
    </cfRule>
  </conditionalFormatting>
  <conditionalFormatting sqref="J248:K248">
    <cfRule type="containsText" dxfId="1130" priority="1001" operator="containsText" text="slush">
      <formula>NOT(ISERROR(SEARCH("slush",J248)))</formula>
    </cfRule>
    <cfRule type="beginsWith" dxfId="1129" priority="1002" operator="beginsWith" text="Frozen">
      <formula>LEFT(J248,LEN("Frozen"))="Frozen"</formula>
    </cfRule>
    <cfRule type="beginsWith" dxfId="1128" priority="1003" operator="beginsWith" text="Overspill">
      <formula>LEFT(J248,LEN("Overspill"))="Overspill"</formula>
    </cfRule>
    <cfRule type="beginsWith" dxfId="1127" priority="1004" operator="beginsWith" text="Crevasse">
      <formula>LEFT(J248,LEN("Crevasse"))="Crevasse"</formula>
    </cfRule>
    <cfRule type="beginsWith" dxfId="1126" priority="1005" operator="beginsWith" text="Moulin">
      <formula>LEFT(J248,LEN("Moulin"))="Moulin"</formula>
    </cfRule>
    <cfRule type="beginsWith" dxfId="1125" priority="1006" operator="beginsWith" text="Hydrofracture">
      <formula>LEFT(J248,LEN("Hydrofracture"))="Hydrofracture"</formula>
    </cfRule>
  </conditionalFormatting>
  <conditionalFormatting sqref="J249:K255 J257:K259 J261:K262 J266:K266 J268:K268 J269:N269 J272:K272 J274:N274 J275:K276 J279:K279 J285:K285 J296:K296">
    <cfRule type="beginsWith" dxfId="1124" priority="1247" operator="beginsWith" text="Crevasse">
      <formula>LEFT(J249,LEN("Crevasse"))="Crevasse"</formula>
    </cfRule>
    <cfRule type="beginsWith" dxfId="1123" priority="1248" operator="beginsWith" text="Moulin">
      <formula>LEFT(J249,LEN("Moulin"))="Moulin"</formula>
    </cfRule>
    <cfRule type="beginsWith" dxfId="1122" priority="1249" operator="beginsWith" text="Hydrofracture">
      <formula>LEFT(J249,LEN("Hydrofracture"))="Hydrofracture"</formula>
    </cfRule>
  </conditionalFormatting>
  <conditionalFormatting sqref="J256:K256">
    <cfRule type="beginsWith" dxfId="1121" priority="992" operator="beginsWith" text="Frozen">
      <formula>LEFT(J256,LEN("Frozen"))="Frozen"</formula>
    </cfRule>
    <cfRule type="beginsWith" dxfId="1120" priority="993" operator="beginsWith" text="Overspill">
      <formula>LEFT(J256,LEN("Overspill"))="Overspill"</formula>
    </cfRule>
    <cfRule type="beginsWith" dxfId="1119" priority="994" operator="beginsWith" text="Crevasse">
      <formula>LEFT(J256,LEN("Crevasse"))="Crevasse"</formula>
    </cfRule>
    <cfRule type="beginsWith" dxfId="1118" priority="995" operator="beginsWith" text="Moulin">
      <formula>LEFT(J256,LEN("Moulin"))="Moulin"</formula>
    </cfRule>
    <cfRule type="beginsWith" dxfId="1117" priority="996" operator="beginsWith" text="Hydrofracture">
      <formula>LEFT(J256,LEN("Hydrofracture"))="Hydrofracture"</formula>
    </cfRule>
    <cfRule type="beginsWith" dxfId="1116" priority="997" operator="beginsWith" text="Overspill">
      <formula>LEFT(J256,LEN("Overspill"))="Overspill"</formula>
    </cfRule>
    <cfRule type="beginsWith" dxfId="1115" priority="998" operator="beginsWith" text="Crevasse">
      <formula>LEFT(J256,LEN("Crevasse"))="Crevasse"</formula>
    </cfRule>
    <cfRule type="beginsWith" dxfId="1114" priority="999" operator="beginsWith" text="Moulin">
      <formula>LEFT(J256,LEN("Moulin"))="Moulin"</formula>
    </cfRule>
    <cfRule type="beginsWith" dxfId="1113" priority="1000" operator="beginsWith" text="Hydrofracture">
      <formula>LEFT(J256,LEN("Hydrofracture"))="Hydrofracture"</formula>
    </cfRule>
  </conditionalFormatting>
  <conditionalFormatting sqref="J257:K259 J249:K255 J261:K262 J279:K279 J296:K296 J266:K266 J269:N269 J285:K285 J272:K272 J274:N274 J275:K276 J268:K268">
    <cfRule type="beginsWith" dxfId="1112" priority="1246" operator="beginsWith" text="Overspill">
      <formula>LEFT(J249,LEN("Overspill"))="Overspill"</formula>
    </cfRule>
  </conditionalFormatting>
  <conditionalFormatting sqref="J258:K258">
    <cfRule type="beginsWith" dxfId="1111" priority="1245" operator="beginsWith" text="Frozen">
      <formula>LEFT(J258,LEN("Frozen"))="Frozen"</formula>
    </cfRule>
  </conditionalFormatting>
  <conditionalFormatting sqref="J260:K260">
    <cfRule type="beginsWith" dxfId="1110" priority="677" operator="beginsWith" text="Frozen">
      <formula>LEFT(J260,LEN("Frozen"))="Frozen"</formula>
    </cfRule>
    <cfRule type="beginsWith" dxfId="1109" priority="678" operator="beginsWith" text="Overspill">
      <formula>LEFT(J260,LEN("Overspill"))="Overspill"</formula>
    </cfRule>
    <cfRule type="beginsWith" dxfId="1108" priority="679" operator="beginsWith" text="Crevasse">
      <formula>LEFT(J260,LEN("Crevasse"))="Crevasse"</formula>
    </cfRule>
    <cfRule type="beginsWith" dxfId="1107" priority="680" operator="beginsWith" text="Moulin">
      <formula>LEFT(J260,LEN("Moulin"))="Moulin"</formula>
    </cfRule>
    <cfRule type="beginsWith" dxfId="1106" priority="681" operator="beginsWith" text="Hydrofracture">
      <formula>LEFT(J260,LEN("Hydrofracture"))="Hydrofracture"</formula>
    </cfRule>
    <cfRule type="beginsWith" dxfId="1105" priority="682" operator="beginsWith" text="Overspill">
      <formula>LEFT(J260,LEN("Overspill"))="Overspill"</formula>
    </cfRule>
    <cfRule type="beginsWith" dxfId="1104" priority="683" operator="beginsWith" text="Crevasse">
      <formula>LEFT(J260,LEN("Crevasse"))="Crevasse"</formula>
    </cfRule>
    <cfRule type="beginsWith" dxfId="1103" priority="684" operator="beginsWith" text="Moulin">
      <formula>LEFT(J260,LEN("Moulin"))="Moulin"</formula>
    </cfRule>
    <cfRule type="beginsWith" dxfId="1102" priority="685" operator="beginsWith" text="Hydrofracture">
      <formula>LEFT(J260,LEN("Hydrofracture"))="Hydrofracture"</formula>
    </cfRule>
  </conditionalFormatting>
  <conditionalFormatting sqref="J263:K265">
    <cfRule type="containsText" dxfId="1101" priority="845" operator="containsText" text="slush">
      <formula>NOT(ISERROR(SEARCH("slush",J263)))</formula>
    </cfRule>
    <cfRule type="beginsWith" dxfId="1100" priority="846" operator="beginsWith" text="Overspill">
      <formula>LEFT(J263,LEN("Overspill"))="Overspill"</formula>
    </cfRule>
    <cfRule type="beginsWith" dxfId="1099" priority="847" operator="beginsWith" text="Crevasse">
      <formula>LEFT(J263,LEN("Crevasse"))="Crevasse"</formula>
    </cfRule>
    <cfRule type="beginsWith" dxfId="1098" priority="848" operator="beginsWith" text="Moulin">
      <formula>LEFT(J263,LEN("Moulin"))="Moulin"</formula>
    </cfRule>
    <cfRule type="beginsWith" dxfId="1097" priority="849" operator="beginsWith" text="Hydrofracture">
      <formula>LEFT(J263,LEN("Hydrofracture"))="Hydrofracture"</formula>
    </cfRule>
  </conditionalFormatting>
  <conditionalFormatting sqref="J263:K266">
    <cfRule type="beginsWith" dxfId="1096" priority="724" operator="beginsWith" text="Frozen">
      <formula>LEFT(J263,LEN("Frozen"))="Frozen"</formula>
    </cfRule>
    <cfRule type="containsText" dxfId="1095" priority="850" operator="containsText" text="Stream">
      <formula>NOT(ISERROR(SEARCH("Stream",J263)))</formula>
    </cfRule>
    <cfRule type="containsText" dxfId="1094" priority="851" operator="containsText" text="Inconclusive">
      <formula>NOT(ISERROR(SEARCH("Inconclusive",J263)))</formula>
    </cfRule>
    <cfRule type="beginsWith" dxfId="1093" priority="852" operator="beginsWith" text="NaN">
      <formula>LEFT(J263,LEN("NaN"))="NaN"</formula>
    </cfRule>
  </conditionalFormatting>
  <conditionalFormatting sqref="J266:K266">
    <cfRule type="beginsWith" dxfId="1092" priority="725" operator="beginsWith" text="Overspill">
      <formula>LEFT(J266,LEN("Overspill"))="Overspill"</formula>
    </cfRule>
    <cfRule type="beginsWith" dxfId="1091" priority="726" operator="beginsWith" text="Crevasse">
      <formula>LEFT(J266,LEN("Crevasse"))="Crevasse"</formula>
    </cfRule>
    <cfRule type="beginsWith" dxfId="1090" priority="727" operator="beginsWith" text="Moulin">
      <formula>LEFT(J266,LEN("Moulin"))="Moulin"</formula>
    </cfRule>
    <cfRule type="beginsWith" dxfId="1089" priority="728" operator="beginsWith" text="Hydrofracture">
      <formula>LEFT(J266,LEN("Hydrofracture"))="Hydrofracture"</formula>
    </cfRule>
    <cfRule type="containsText" dxfId="1088" priority="729" operator="containsText" text="Inconclusive">
      <formula>NOT(ISERROR(SEARCH("Inconclusive",J266)))</formula>
    </cfRule>
    <cfRule type="beginsWith" dxfId="1087" priority="730" operator="beginsWith" text="NaN">
      <formula>LEFT(J266,LEN("NaN"))="NaN"</formula>
    </cfRule>
    <cfRule type="beginsWith" dxfId="1086" priority="731" operator="beginsWith" text="Overspill">
      <formula>LEFT(J266,LEN("Overspill"))="Overspill"</formula>
    </cfRule>
    <cfRule type="beginsWith" dxfId="1085" priority="732" operator="beginsWith" text="Crevasse">
      <formula>LEFT(J266,LEN("Crevasse"))="Crevasse"</formula>
    </cfRule>
    <cfRule type="beginsWith" dxfId="1084" priority="733" operator="beginsWith" text="Moulin">
      <formula>LEFT(J266,LEN("Moulin"))="Moulin"</formula>
    </cfRule>
    <cfRule type="beginsWith" dxfId="1083" priority="734" operator="beginsWith" text="Hydrofracture">
      <formula>LEFT(J266,LEN("Hydrofracture"))="Hydrofracture"</formula>
    </cfRule>
    <cfRule type="beginsWith" dxfId="1082" priority="735" operator="beginsWith" text="Overspill">
      <formula>LEFT(J266,LEN("Overspill"))="Overspill"</formula>
    </cfRule>
    <cfRule type="beginsWith" dxfId="1081" priority="736" operator="beginsWith" text="Crevasse">
      <formula>LEFT(J266,LEN("Crevasse"))="Crevasse"</formula>
    </cfRule>
    <cfRule type="beginsWith" dxfId="1080" priority="737" operator="beginsWith" text="Moulin">
      <formula>LEFT(J266,LEN("Moulin"))="Moulin"</formula>
    </cfRule>
    <cfRule type="beginsWith" dxfId="1079" priority="738" operator="beginsWith" text="Hydrofracture">
      <formula>LEFT(J266,LEN("Hydrofracture"))="Hydrofracture"</formula>
    </cfRule>
    <cfRule type="containsText" dxfId="1078" priority="739" operator="containsText" text="Inconclusive">
      <formula>NOT(ISERROR(SEARCH("Inconclusive",J266)))</formula>
    </cfRule>
    <cfRule type="beginsWith" dxfId="1077" priority="740" operator="beginsWith" text="NaN">
      <formula>LEFT(J266,LEN("NaN"))="NaN"</formula>
    </cfRule>
    <cfRule type="beginsWith" dxfId="1076" priority="741" operator="beginsWith" text="Overspill">
      <formula>LEFT(J266,LEN("Overspill"))="Overspill"</formula>
    </cfRule>
    <cfRule type="beginsWith" dxfId="1075" priority="742" operator="beginsWith" text="Crevasse">
      <formula>LEFT(J266,LEN("Crevasse"))="Crevasse"</formula>
    </cfRule>
    <cfRule type="beginsWith" dxfId="1074" priority="743" operator="beginsWith" text="Moulin">
      <formula>LEFT(J266,LEN("Moulin"))="Moulin"</formula>
    </cfRule>
    <cfRule type="beginsWith" dxfId="1073" priority="744" operator="beginsWith" text="Hydrofracture">
      <formula>LEFT(J266,LEN("Hydrofracture"))="Hydrofracture"</formula>
    </cfRule>
    <cfRule type="containsText" dxfId="1072" priority="745" operator="containsText" text="Inconclusive">
      <formula>NOT(ISERROR(SEARCH("Inconclusive",J266)))</formula>
    </cfRule>
    <cfRule type="beginsWith" dxfId="1071" priority="746" operator="beginsWith" text="NaN">
      <formula>LEFT(J266,LEN("NaN"))="NaN"</formula>
    </cfRule>
    <cfRule type="beginsWith" dxfId="1070" priority="747" operator="beginsWith" text="Overspill">
      <formula>LEFT(J266,LEN("Overspill"))="Overspill"</formula>
    </cfRule>
    <cfRule type="beginsWith" dxfId="1069" priority="748" operator="beginsWith" text="Crevasse">
      <formula>LEFT(J266,LEN("Crevasse"))="Crevasse"</formula>
    </cfRule>
    <cfRule type="beginsWith" dxfId="1068" priority="749" operator="beginsWith" text="Moulin">
      <formula>LEFT(J266,LEN("Moulin"))="Moulin"</formula>
    </cfRule>
    <cfRule type="beginsWith" dxfId="1067" priority="750" operator="beginsWith" text="Hydrofracture">
      <formula>LEFT(J266,LEN("Hydrofracture"))="Hydrofracture"</formula>
    </cfRule>
    <cfRule type="containsText" dxfId="1066" priority="751" operator="containsText" text="Inconclusive">
      <formula>NOT(ISERROR(SEARCH("Inconclusive",J266)))</formula>
    </cfRule>
    <cfRule type="beginsWith" dxfId="1065" priority="752" operator="beginsWith" text="NaN">
      <formula>LEFT(J266,LEN("NaN"))="NaN"</formula>
    </cfRule>
    <cfRule type="beginsWith" dxfId="1064" priority="753" operator="beginsWith" text="Overspill">
      <formula>LEFT(J266,LEN("Overspill"))="Overspill"</formula>
    </cfRule>
    <cfRule type="beginsWith" dxfId="1063" priority="754" operator="beginsWith" text="Crevasse">
      <formula>LEFT(J266,LEN("Crevasse"))="Crevasse"</formula>
    </cfRule>
    <cfRule type="beginsWith" dxfId="1062" priority="755" operator="beginsWith" text="Moulin">
      <formula>LEFT(J266,LEN("Moulin"))="Moulin"</formula>
    </cfRule>
    <cfRule type="beginsWith" dxfId="1061" priority="756" operator="beginsWith" text="Hydrofracture">
      <formula>LEFT(J266,LEN("Hydrofracture"))="Hydrofracture"</formula>
    </cfRule>
  </conditionalFormatting>
  <conditionalFormatting sqref="J266:K268">
    <cfRule type="containsText" dxfId="1060" priority="469" operator="containsText" text="Inconclusive">
      <formula>NOT(ISERROR(SEARCH("Inconclusive",J266)))</formula>
    </cfRule>
    <cfRule type="beginsWith" dxfId="1059" priority="470" operator="beginsWith" text="NaN">
      <formula>LEFT(J266,LEN("NaN"))="NaN"</formula>
    </cfRule>
  </conditionalFormatting>
  <conditionalFormatting sqref="J267:K267">
    <cfRule type="beginsWith" dxfId="1058" priority="459" operator="beginsWith" text="Frozen">
      <formula>LEFT(J267,LEN("Frozen"))="Frozen"</formula>
    </cfRule>
    <cfRule type="beginsWith" dxfId="1057" priority="460" operator="beginsWith" text="Overspill">
      <formula>LEFT(J267,LEN("Overspill"))="Overspill"</formula>
    </cfRule>
    <cfRule type="beginsWith" dxfId="1056" priority="461" operator="beginsWith" text="Crevasse">
      <formula>LEFT(J267,LEN("Crevasse"))="Crevasse"</formula>
    </cfRule>
    <cfRule type="beginsWith" dxfId="1055" priority="462" operator="beginsWith" text="Moulin">
      <formula>LEFT(J267,LEN("Moulin"))="Moulin"</formula>
    </cfRule>
    <cfRule type="beginsWith" dxfId="1054" priority="463" operator="beginsWith" text="Hydrofracture">
      <formula>LEFT(J267,LEN("Hydrofracture"))="Hydrofracture"</formula>
    </cfRule>
    <cfRule type="beginsWith" dxfId="1053" priority="464" operator="beginsWith" text="Overspill">
      <formula>LEFT(J267,LEN("Overspill"))="Overspill"</formula>
    </cfRule>
    <cfRule type="beginsWith" dxfId="1052" priority="465" operator="beginsWith" text="Crevasse">
      <formula>LEFT(J267,LEN("Crevasse"))="Crevasse"</formula>
    </cfRule>
    <cfRule type="beginsWith" dxfId="1051" priority="466" operator="beginsWith" text="Moulin">
      <formula>LEFT(J267,LEN("Moulin"))="Moulin"</formula>
    </cfRule>
    <cfRule type="beginsWith" dxfId="1050" priority="467" operator="beginsWith" text="Hydrofracture">
      <formula>LEFT(J267,LEN("Hydrofracture"))="Hydrofracture"</formula>
    </cfRule>
  </conditionalFormatting>
  <conditionalFormatting sqref="J267:K268">
    <cfRule type="containsText" dxfId="1049" priority="468" operator="containsText" text="Stream">
      <formula>NOT(ISERROR(SEARCH("Stream",J267)))</formula>
    </cfRule>
  </conditionalFormatting>
  <conditionalFormatting sqref="J270:K270 J269:N269">
    <cfRule type="containsText" dxfId="1048" priority="842" operator="containsText" text="Stream">
      <formula>NOT(ISERROR(SEARCH("Stream",J269)))</formula>
    </cfRule>
  </conditionalFormatting>
  <conditionalFormatting sqref="J270:K270">
    <cfRule type="containsText" dxfId="1047" priority="837" operator="containsText" text="slush">
      <formula>NOT(ISERROR(SEARCH("slush",J270)))</formula>
    </cfRule>
    <cfRule type="beginsWith" dxfId="1046" priority="838" operator="beginsWith" text="Overspill">
      <formula>LEFT(J270,LEN("Overspill"))="Overspill"</formula>
    </cfRule>
    <cfRule type="beginsWith" dxfId="1045" priority="839" operator="beginsWith" text="Crevasse">
      <formula>LEFT(J270,LEN("Crevasse"))="Crevasse"</formula>
    </cfRule>
    <cfRule type="beginsWith" dxfId="1044" priority="840" operator="beginsWith" text="Moulin">
      <formula>LEFT(J270,LEN("Moulin"))="Moulin"</formula>
    </cfRule>
    <cfRule type="beginsWith" dxfId="1043" priority="841" operator="beginsWith" text="Hydrofracture">
      <formula>LEFT(J270,LEN("Hydrofracture"))="Hydrofracture"</formula>
    </cfRule>
  </conditionalFormatting>
  <conditionalFormatting sqref="J270:K271">
    <cfRule type="beginsWith" dxfId="1042" priority="665" operator="beginsWith" text="Frozen">
      <formula>LEFT(J270,LEN("Frozen"))="Frozen"</formula>
    </cfRule>
  </conditionalFormatting>
  <conditionalFormatting sqref="J271:K271">
    <cfRule type="beginsWith" dxfId="1041" priority="666" operator="beginsWith" text="Overspill">
      <formula>LEFT(J271,LEN("Overspill"))="Overspill"</formula>
    </cfRule>
    <cfRule type="beginsWith" dxfId="1040" priority="667" operator="beginsWith" text="Crevasse">
      <formula>LEFT(J271,LEN("Crevasse"))="Crevasse"</formula>
    </cfRule>
    <cfRule type="beginsWith" dxfId="1039" priority="668" operator="beginsWith" text="Moulin">
      <formula>LEFT(J271,LEN("Moulin"))="Moulin"</formula>
    </cfRule>
    <cfRule type="beginsWith" dxfId="1038" priority="669" operator="beginsWith" text="Hydrofracture">
      <formula>LEFT(J271,LEN("Hydrofracture"))="Hydrofracture"</formula>
    </cfRule>
    <cfRule type="beginsWith" dxfId="1037" priority="670" operator="beginsWith" text="Overspill">
      <formula>LEFT(J271,LEN("Overspill"))="Overspill"</formula>
    </cfRule>
    <cfRule type="beginsWith" dxfId="1036" priority="671" operator="beginsWith" text="Crevasse">
      <formula>LEFT(J271,LEN("Crevasse"))="Crevasse"</formula>
    </cfRule>
    <cfRule type="beginsWith" dxfId="1035" priority="672" operator="beginsWith" text="Moulin">
      <formula>LEFT(J271,LEN("Moulin"))="Moulin"</formula>
    </cfRule>
    <cfRule type="beginsWith" dxfId="1034" priority="673" operator="beginsWith" text="Hydrofracture">
      <formula>LEFT(J271,LEN("Hydrofracture"))="Hydrofracture"</formula>
    </cfRule>
  </conditionalFormatting>
  <conditionalFormatting sqref="J271:K272">
    <cfRule type="containsText" dxfId="1033" priority="674" operator="containsText" text="Stream">
      <formula>NOT(ISERROR(SEARCH("Stream",J271)))</formula>
    </cfRule>
    <cfRule type="containsText" dxfId="1032" priority="675" operator="containsText" text="Inconclusive">
      <formula>NOT(ISERROR(SEARCH("Inconclusive",J271)))</formula>
    </cfRule>
    <cfRule type="beginsWith" dxfId="1031" priority="676" operator="beginsWith" text="NaN">
      <formula>LEFT(J271,LEN("NaN"))="NaN"</formula>
    </cfRule>
  </conditionalFormatting>
  <conditionalFormatting sqref="J275:K277 J274:N274">
    <cfRule type="containsText" dxfId="1030" priority="662" operator="containsText" text="Stream">
      <formula>NOT(ISERROR(SEARCH("Stream",J274)))</formula>
    </cfRule>
  </conditionalFormatting>
  <conditionalFormatting sqref="J277:K277">
    <cfRule type="beginsWith" dxfId="1029" priority="653" operator="beginsWith" text="Frozen">
      <formula>LEFT(J277,LEN("Frozen"))="Frozen"</formula>
    </cfRule>
    <cfRule type="beginsWith" dxfId="1028" priority="654" operator="beginsWith" text="Overspill">
      <formula>LEFT(J277,LEN("Overspill"))="Overspill"</formula>
    </cfRule>
    <cfRule type="beginsWith" dxfId="1027" priority="655" operator="beginsWith" text="Crevasse">
      <formula>LEFT(J277,LEN("Crevasse"))="Crevasse"</formula>
    </cfRule>
    <cfRule type="beginsWith" dxfId="1026" priority="656" operator="beginsWith" text="Moulin">
      <formula>LEFT(J277,LEN("Moulin"))="Moulin"</formula>
    </cfRule>
    <cfRule type="beginsWith" dxfId="1025" priority="657" operator="beginsWith" text="Hydrofracture">
      <formula>LEFT(J277,LEN("Hydrofracture"))="Hydrofracture"</formula>
    </cfRule>
    <cfRule type="beginsWith" dxfId="1024" priority="658" operator="beginsWith" text="Overspill">
      <formula>LEFT(J277,LEN("Overspill"))="Overspill"</formula>
    </cfRule>
    <cfRule type="beginsWith" dxfId="1023" priority="659" operator="beginsWith" text="Crevasse">
      <formula>LEFT(J277,LEN("Crevasse"))="Crevasse"</formula>
    </cfRule>
    <cfRule type="beginsWith" dxfId="1022" priority="660" operator="beginsWith" text="Moulin">
      <formula>LEFT(J277,LEN("Moulin"))="Moulin"</formula>
    </cfRule>
    <cfRule type="beginsWith" dxfId="1021" priority="661" operator="beginsWith" text="Hydrofracture">
      <formula>LEFT(J277,LEN("Hydrofracture"))="Hydrofracture"</formula>
    </cfRule>
  </conditionalFormatting>
  <conditionalFormatting sqref="J281:K281">
    <cfRule type="beginsWith" dxfId="1020" priority="830" operator="beginsWith" text="Overspill">
      <formula>LEFT(J281,LEN("Overspill"))="Overspill"</formula>
    </cfRule>
    <cfRule type="beginsWith" dxfId="1019" priority="831" operator="beginsWith" text="Crevasse">
      <formula>LEFT(J281,LEN("Crevasse"))="Crevasse"</formula>
    </cfRule>
    <cfRule type="beginsWith" dxfId="1018" priority="832" operator="beginsWith" text="Moulin">
      <formula>LEFT(J281,LEN("Moulin"))="Moulin"</formula>
    </cfRule>
    <cfRule type="beginsWith" dxfId="1017" priority="833" operator="beginsWith" text="Hydrofracture">
      <formula>LEFT(J281,LEN("Hydrofracture"))="Hydrofracture"</formula>
    </cfRule>
    <cfRule type="containsText" dxfId="1016" priority="834" operator="containsText" text="Stream">
      <formula>NOT(ISERROR(SEARCH("Stream",J281)))</formula>
    </cfRule>
    <cfRule type="containsText" dxfId="1015" priority="835" operator="containsText" text="Inconclusive">
      <formula>NOT(ISERROR(SEARCH("Inconclusive",J281)))</formula>
    </cfRule>
    <cfRule type="beginsWith" dxfId="1014" priority="836" operator="beginsWith" text="NaN">
      <formula>LEFT(J281,LEN("NaN"))="NaN"</formula>
    </cfRule>
  </conditionalFormatting>
  <conditionalFormatting sqref="J281:K282">
    <cfRule type="beginsWith" dxfId="1013" priority="688" operator="beginsWith" text="Frozen">
      <formula>LEFT(J281,LEN("Frozen"))="Frozen"</formula>
    </cfRule>
    <cfRule type="beginsWith" dxfId="1012" priority="718" operator="beginsWith" text="Overspill">
      <formula>LEFT(J281,LEN("Overspill"))="Overspill"</formula>
    </cfRule>
    <cfRule type="beginsWith" dxfId="1011" priority="719" operator="beginsWith" text="Crevasse">
      <formula>LEFT(J281,LEN("Crevasse"))="Crevasse"</formula>
    </cfRule>
    <cfRule type="beginsWith" dxfId="1010" priority="720" operator="beginsWith" text="Moulin">
      <formula>LEFT(J281,LEN("Moulin"))="Moulin"</formula>
    </cfRule>
    <cfRule type="beginsWith" dxfId="1009" priority="721" operator="beginsWith" text="Hydrofracture">
      <formula>LEFT(J281,LEN("Hydrofracture"))="Hydrofracture"</formula>
    </cfRule>
  </conditionalFormatting>
  <conditionalFormatting sqref="J282:K282">
    <cfRule type="containsText" dxfId="1008" priority="686" operator="containsText" text="Inconclusive">
      <formula>NOT(ISERROR(SEARCH("Inconclusive",J282)))</formula>
    </cfRule>
    <cfRule type="beginsWith" dxfId="1007" priority="687" operator="beginsWith" text="NaN">
      <formula>LEFT(J282,LEN("NaN"))="NaN"</formula>
    </cfRule>
    <cfRule type="beginsWith" dxfId="1006" priority="689" operator="beginsWith" text="Overspill">
      <formula>LEFT(J282,LEN("Overspill"))="Overspill"</formula>
    </cfRule>
    <cfRule type="beginsWith" dxfId="1005" priority="690" operator="beginsWith" text="Crevasse">
      <formula>LEFT(J282,LEN("Crevasse"))="Crevasse"</formula>
    </cfRule>
    <cfRule type="beginsWith" dxfId="1004" priority="691" operator="beginsWith" text="Moulin">
      <formula>LEFT(J282,LEN("Moulin"))="Moulin"</formula>
    </cfRule>
    <cfRule type="beginsWith" dxfId="1003" priority="692" operator="beginsWith" text="Hydrofracture">
      <formula>LEFT(J282,LEN("Hydrofracture"))="Hydrofracture"</formula>
    </cfRule>
    <cfRule type="containsText" dxfId="1002" priority="693" operator="containsText" text="Inconclusive">
      <formula>NOT(ISERROR(SEARCH("Inconclusive",J282)))</formula>
    </cfRule>
    <cfRule type="beginsWith" dxfId="1001" priority="694" operator="beginsWith" text="NaN">
      <formula>LEFT(J282,LEN("NaN"))="NaN"</formula>
    </cfRule>
    <cfRule type="beginsWith" dxfId="1000" priority="695" operator="beginsWith" text="Overspill">
      <formula>LEFT(J282,LEN("Overspill"))="Overspill"</formula>
    </cfRule>
    <cfRule type="beginsWith" dxfId="999" priority="696" operator="beginsWith" text="Crevasse">
      <formula>LEFT(J282,LEN("Crevasse"))="Crevasse"</formula>
    </cfRule>
    <cfRule type="beginsWith" dxfId="998" priority="697" operator="beginsWith" text="Moulin">
      <formula>LEFT(J282,LEN("Moulin"))="Moulin"</formula>
    </cfRule>
    <cfRule type="beginsWith" dxfId="997" priority="698" operator="beginsWith" text="Hydrofracture">
      <formula>LEFT(J282,LEN("Hydrofracture"))="Hydrofracture"</formula>
    </cfRule>
    <cfRule type="beginsWith" dxfId="996" priority="699" operator="beginsWith" text="Overspill">
      <formula>LEFT(J282,LEN("Overspill"))="Overspill"</formula>
    </cfRule>
    <cfRule type="beginsWith" dxfId="995" priority="700" operator="beginsWith" text="Crevasse">
      <formula>LEFT(J282,LEN("Crevasse"))="Crevasse"</formula>
    </cfRule>
    <cfRule type="beginsWith" dxfId="994" priority="701" operator="beginsWith" text="Moulin">
      <formula>LEFT(J282,LEN("Moulin"))="Moulin"</formula>
    </cfRule>
    <cfRule type="beginsWith" dxfId="993" priority="702" operator="beginsWith" text="Hydrofracture">
      <formula>LEFT(J282,LEN("Hydrofracture"))="Hydrofracture"</formula>
    </cfRule>
    <cfRule type="containsText" dxfId="992" priority="703" operator="containsText" text="Inconclusive">
      <formula>NOT(ISERROR(SEARCH("Inconclusive",J282)))</formula>
    </cfRule>
    <cfRule type="beginsWith" dxfId="991" priority="704" operator="beginsWith" text="NaN">
      <formula>LEFT(J282,LEN("NaN"))="NaN"</formula>
    </cfRule>
    <cfRule type="beginsWith" dxfId="990" priority="705" operator="beginsWith" text="Overspill">
      <formula>LEFT(J282,LEN("Overspill"))="Overspill"</formula>
    </cfRule>
    <cfRule type="beginsWith" dxfId="989" priority="706" operator="beginsWith" text="Crevasse">
      <formula>LEFT(J282,LEN("Crevasse"))="Crevasse"</formula>
    </cfRule>
    <cfRule type="beginsWith" dxfId="988" priority="707" operator="beginsWith" text="Moulin">
      <formula>LEFT(J282,LEN("Moulin"))="Moulin"</formula>
    </cfRule>
    <cfRule type="beginsWith" dxfId="987" priority="708" operator="beginsWith" text="Hydrofracture">
      <formula>LEFT(J282,LEN("Hydrofracture"))="Hydrofracture"</formula>
    </cfRule>
    <cfRule type="containsText" dxfId="986" priority="709" operator="containsText" text="Inconclusive">
      <formula>NOT(ISERROR(SEARCH("Inconclusive",J282)))</formula>
    </cfRule>
    <cfRule type="beginsWith" dxfId="985" priority="710" operator="beginsWith" text="NaN">
      <formula>LEFT(J282,LEN("NaN"))="NaN"</formula>
    </cfRule>
    <cfRule type="beginsWith" dxfId="984" priority="711" operator="beginsWith" text="Overspill">
      <formula>LEFT(J282,LEN("Overspill"))="Overspill"</formula>
    </cfRule>
    <cfRule type="beginsWith" dxfId="983" priority="712" operator="beginsWith" text="Crevasse">
      <formula>LEFT(J282,LEN("Crevasse"))="Crevasse"</formula>
    </cfRule>
    <cfRule type="beginsWith" dxfId="982" priority="713" operator="beginsWith" text="Moulin">
      <formula>LEFT(J282,LEN("Moulin"))="Moulin"</formula>
    </cfRule>
    <cfRule type="beginsWith" dxfId="981" priority="714" operator="beginsWith" text="Hydrofracture">
      <formula>LEFT(J282,LEN("Hydrofracture"))="Hydrofracture"</formula>
    </cfRule>
    <cfRule type="containsText" dxfId="980" priority="715" operator="containsText" text="Stream">
      <formula>NOT(ISERROR(SEARCH("Stream",J282)))</formula>
    </cfRule>
    <cfRule type="containsText" dxfId="979" priority="716" operator="containsText" text="Inconclusive">
      <formula>NOT(ISERROR(SEARCH("Inconclusive",J282)))</formula>
    </cfRule>
    <cfRule type="beginsWith" dxfId="978" priority="717" operator="beginsWith" text="NaN">
      <formula>LEFT(J282,LEN("NaN"))="NaN"</formula>
    </cfRule>
  </conditionalFormatting>
  <conditionalFormatting sqref="J284:K284">
    <cfRule type="beginsWith" dxfId="977" priority="818" operator="beginsWith" text="Frozen">
      <formula>LEFT(J284,LEN("Frozen"))="Frozen"</formula>
    </cfRule>
    <cfRule type="beginsWith" dxfId="976" priority="819" operator="beginsWith" text="Overspill">
      <formula>LEFT(J284,LEN("Overspill"))="Overspill"</formula>
    </cfRule>
    <cfRule type="beginsWith" dxfId="975" priority="820" operator="beginsWith" text="Crevasse">
      <formula>LEFT(J284,LEN("Crevasse"))="Crevasse"</formula>
    </cfRule>
    <cfRule type="beginsWith" dxfId="974" priority="821" operator="beginsWith" text="Moulin">
      <formula>LEFT(J284,LEN("Moulin"))="Moulin"</formula>
    </cfRule>
    <cfRule type="beginsWith" dxfId="973" priority="822" operator="beginsWith" text="Hydrofracture">
      <formula>LEFT(J284,LEN("Hydrofracture"))="Hydrofracture"</formula>
    </cfRule>
    <cfRule type="beginsWith" dxfId="972" priority="823" operator="beginsWith" text="Overspill">
      <formula>LEFT(J284,LEN("Overspill"))="Overspill"</formula>
    </cfRule>
    <cfRule type="beginsWith" dxfId="971" priority="824" operator="beginsWith" text="Crevasse">
      <formula>LEFT(J284,LEN("Crevasse"))="Crevasse"</formula>
    </cfRule>
    <cfRule type="beginsWith" dxfId="970" priority="825" operator="beginsWith" text="Moulin">
      <formula>LEFT(J284,LEN("Moulin"))="Moulin"</formula>
    </cfRule>
    <cfRule type="beginsWith" dxfId="969" priority="826" operator="beginsWith" text="Hydrofracture">
      <formula>LEFT(J284,LEN("Hydrofracture"))="Hydrofracture"</formula>
    </cfRule>
  </conditionalFormatting>
  <conditionalFormatting sqref="J284:K285">
    <cfRule type="containsText" dxfId="968" priority="827" operator="containsText" text="Stream">
      <formula>NOT(ISERROR(SEARCH("Stream",J284)))</formula>
    </cfRule>
    <cfRule type="containsText" dxfId="967" priority="828" operator="containsText" text="Inconclusive">
      <formula>NOT(ISERROR(SEARCH("Inconclusive",J284)))</formula>
    </cfRule>
    <cfRule type="beginsWith" dxfId="966" priority="829" operator="beginsWith" text="NaN">
      <formula>LEFT(J284,LEN("NaN"))="NaN"</formula>
    </cfRule>
  </conditionalFormatting>
  <conditionalFormatting sqref="J288:K288">
    <cfRule type="containsText" dxfId="965" priority="617" operator="containsText" text="Inconclusive">
      <formula>NOT(ISERROR(SEARCH("Inconclusive",J288)))</formula>
    </cfRule>
    <cfRule type="beginsWith" dxfId="964" priority="618" operator="beginsWith" text="NaN">
      <formula>LEFT(J288,LEN("NaN"))="NaN"</formula>
    </cfRule>
    <cfRule type="beginsWith" dxfId="963" priority="619" operator="beginsWith" text="Frozen">
      <formula>LEFT(J288,LEN("Frozen"))="Frozen"</formula>
    </cfRule>
    <cfRule type="beginsWith" dxfId="962" priority="620" operator="beginsWith" text="Overspill">
      <formula>LEFT(J288,LEN("Overspill"))="Overspill"</formula>
    </cfRule>
    <cfRule type="beginsWith" dxfId="961" priority="621" operator="beginsWith" text="Crevasse">
      <formula>LEFT(J288,LEN("Crevasse"))="Crevasse"</formula>
    </cfRule>
    <cfRule type="beginsWith" dxfId="960" priority="622" operator="beginsWith" text="Moulin">
      <formula>LEFT(J288,LEN("Moulin"))="Moulin"</formula>
    </cfRule>
    <cfRule type="beginsWith" dxfId="959" priority="623" operator="beginsWith" text="Hydrofracture">
      <formula>LEFT(J288,LEN("Hydrofracture"))="Hydrofracture"</formula>
    </cfRule>
    <cfRule type="containsText" dxfId="958" priority="624" operator="containsText" text="Inconclusive">
      <formula>NOT(ISERROR(SEARCH("Inconclusive",J288)))</formula>
    </cfRule>
    <cfRule type="beginsWith" dxfId="957" priority="625" operator="beginsWith" text="NaN">
      <formula>LEFT(J288,LEN("NaN"))="NaN"</formula>
    </cfRule>
    <cfRule type="beginsWith" dxfId="956" priority="626" operator="beginsWith" text="Overspill">
      <formula>LEFT(J288,LEN("Overspill"))="Overspill"</formula>
    </cfRule>
    <cfRule type="beginsWith" dxfId="955" priority="627" operator="beginsWith" text="Crevasse">
      <formula>LEFT(J288,LEN("Crevasse"))="Crevasse"</formula>
    </cfRule>
    <cfRule type="beginsWith" dxfId="954" priority="628" operator="beginsWith" text="Moulin">
      <formula>LEFT(J288,LEN("Moulin"))="Moulin"</formula>
    </cfRule>
    <cfRule type="beginsWith" dxfId="953" priority="629" operator="beginsWith" text="Hydrofracture">
      <formula>LEFT(J288,LEN("Hydrofracture"))="Hydrofracture"</formula>
    </cfRule>
    <cfRule type="beginsWith" dxfId="952" priority="630" operator="beginsWith" text="Overspill">
      <formula>LEFT(J288,LEN("Overspill"))="Overspill"</formula>
    </cfRule>
    <cfRule type="beginsWith" dxfId="951" priority="631" operator="beginsWith" text="Crevasse">
      <formula>LEFT(J288,LEN("Crevasse"))="Crevasse"</formula>
    </cfRule>
    <cfRule type="beginsWith" dxfId="950" priority="632" operator="beginsWith" text="Moulin">
      <formula>LEFT(J288,LEN("Moulin"))="Moulin"</formula>
    </cfRule>
    <cfRule type="beginsWith" dxfId="949" priority="633" operator="beginsWith" text="Hydrofracture">
      <formula>LEFT(J288,LEN("Hydrofracture"))="Hydrofracture"</formula>
    </cfRule>
    <cfRule type="containsText" dxfId="948" priority="634" operator="containsText" text="Inconclusive">
      <formula>NOT(ISERROR(SEARCH("Inconclusive",J288)))</formula>
    </cfRule>
    <cfRule type="beginsWith" dxfId="947" priority="635" operator="beginsWith" text="NaN">
      <formula>LEFT(J288,LEN("NaN"))="NaN"</formula>
    </cfRule>
    <cfRule type="beginsWith" dxfId="946" priority="636" operator="beginsWith" text="Overspill">
      <formula>LEFT(J288,LEN("Overspill"))="Overspill"</formula>
    </cfRule>
    <cfRule type="beginsWith" dxfId="945" priority="637" operator="beginsWith" text="Crevasse">
      <formula>LEFT(J288,LEN("Crevasse"))="Crevasse"</formula>
    </cfRule>
    <cfRule type="beginsWith" dxfId="944" priority="638" operator="beginsWith" text="Moulin">
      <formula>LEFT(J288,LEN("Moulin"))="Moulin"</formula>
    </cfRule>
    <cfRule type="beginsWith" dxfId="943" priority="639" operator="beginsWith" text="Hydrofracture">
      <formula>LEFT(J288,LEN("Hydrofracture"))="Hydrofracture"</formula>
    </cfRule>
    <cfRule type="containsText" dxfId="942" priority="640" operator="containsText" text="Inconclusive">
      <formula>NOT(ISERROR(SEARCH("Inconclusive",J288)))</formula>
    </cfRule>
    <cfRule type="beginsWith" dxfId="941" priority="641" operator="beginsWith" text="NaN">
      <formula>LEFT(J288,LEN("NaN"))="NaN"</formula>
    </cfRule>
    <cfRule type="beginsWith" dxfId="940" priority="642" operator="beginsWith" text="Overspill">
      <formula>LEFT(J288,LEN("Overspill"))="Overspill"</formula>
    </cfRule>
    <cfRule type="beginsWith" dxfId="939" priority="643" operator="beginsWith" text="Crevasse">
      <formula>LEFT(J288,LEN("Crevasse"))="Crevasse"</formula>
    </cfRule>
    <cfRule type="beginsWith" dxfId="938" priority="644" operator="beginsWith" text="Moulin">
      <formula>LEFT(J288,LEN("Moulin"))="Moulin"</formula>
    </cfRule>
    <cfRule type="beginsWith" dxfId="937" priority="645" operator="beginsWith" text="Hydrofracture">
      <formula>LEFT(J288,LEN("Hydrofracture"))="Hydrofracture"</formula>
    </cfRule>
  </conditionalFormatting>
  <conditionalFormatting sqref="J288:K291">
    <cfRule type="containsText" dxfId="936" priority="646" operator="containsText" text="Stream">
      <formula>NOT(ISERROR(SEARCH("Stream",J288)))</formula>
    </cfRule>
    <cfRule type="containsText" dxfId="935" priority="647" operator="containsText" text="Inconclusive">
      <formula>NOT(ISERROR(SEARCH("Inconclusive",J288)))</formula>
    </cfRule>
    <cfRule type="beginsWith" dxfId="934" priority="648" operator="beginsWith" text="NaN">
      <formula>LEFT(J288,LEN("NaN"))="NaN"</formula>
    </cfRule>
    <cfRule type="beginsWith" dxfId="933" priority="649" operator="beginsWith" text="Overspill">
      <formula>LEFT(J288,LEN("Overspill"))="Overspill"</formula>
    </cfRule>
    <cfRule type="beginsWith" dxfId="932" priority="650" operator="beginsWith" text="Crevasse">
      <formula>LEFT(J288,LEN("Crevasse"))="Crevasse"</formula>
    </cfRule>
    <cfRule type="beginsWith" dxfId="931" priority="651" operator="beginsWith" text="Moulin">
      <formula>LEFT(J288,LEN("Moulin"))="Moulin"</formula>
    </cfRule>
    <cfRule type="beginsWith" dxfId="930" priority="652" operator="beginsWith" text="Hydrofracture">
      <formula>LEFT(J288,LEN("Hydrofracture"))="Hydrofracture"</formula>
    </cfRule>
  </conditionalFormatting>
  <conditionalFormatting sqref="J298:K299 J300:N300">
    <cfRule type="containsText" dxfId="929" priority="615" operator="containsText" text="Inconclusive">
      <formula>NOT(ISERROR(SEARCH("Inconclusive",J298)))</formula>
    </cfRule>
    <cfRule type="beginsWith" dxfId="928" priority="616" operator="beginsWith" text="NaN">
      <formula>LEFT(J298,LEN("NaN"))="NaN"</formula>
    </cfRule>
  </conditionalFormatting>
  <conditionalFormatting sqref="J298:K299">
    <cfRule type="beginsWith" dxfId="927" priority="814" operator="beginsWith" text="Overspill">
      <formula>LEFT(J298,LEN("Overspill"))="Overspill"</formula>
    </cfRule>
    <cfRule type="beginsWith" dxfId="926" priority="815" operator="beginsWith" text="Crevasse">
      <formula>LEFT(J298,LEN("Crevasse"))="Crevasse"</formula>
    </cfRule>
    <cfRule type="beginsWith" dxfId="925" priority="816" operator="beginsWith" text="Moulin">
      <formula>LEFT(J298,LEN("Moulin"))="Moulin"</formula>
    </cfRule>
    <cfRule type="beginsWith" dxfId="924" priority="817" operator="beginsWith" text="Hydrofracture">
      <formula>LEFT(J298,LEN("Hydrofracture"))="Hydrofracture"</formula>
    </cfRule>
  </conditionalFormatting>
  <conditionalFormatting sqref="J299:K299">
    <cfRule type="beginsWith" dxfId="923" priority="813" operator="beginsWith" text="Frozen">
      <formula>LEFT(J299,LEN("Frozen"))="Frozen"</formula>
    </cfRule>
  </conditionalFormatting>
  <conditionalFormatting sqref="J303:K304">
    <cfRule type="beginsWith" dxfId="922" priority="808" operator="beginsWith" text="Frozen">
      <formula>LEFT(J303,LEN("Frozen"))="Frozen"</formula>
    </cfRule>
  </conditionalFormatting>
  <conditionalFormatting sqref="J303:K305">
    <cfRule type="beginsWith" dxfId="921" priority="809" operator="beginsWith" text="Overspill">
      <formula>LEFT(J303,LEN("Overspill"))="Overspill"</formula>
    </cfRule>
    <cfRule type="beginsWith" dxfId="920" priority="810" operator="beginsWith" text="Crevasse">
      <formula>LEFT(J303,LEN("Crevasse"))="Crevasse"</formula>
    </cfRule>
    <cfRule type="beginsWith" dxfId="919" priority="811" operator="beginsWith" text="Moulin">
      <formula>LEFT(J303,LEN("Moulin"))="Moulin"</formula>
    </cfRule>
    <cfRule type="beginsWith" dxfId="918" priority="812" operator="beginsWith" text="Hydrofracture">
      <formula>LEFT(J303,LEN("Hydrofracture"))="Hydrofracture"</formula>
    </cfRule>
  </conditionalFormatting>
  <conditionalFormatting sqref="J303:K307">
    <cfRule type="containsText" dxfId="917" priority="800" operator="containsText" text="Stream">
      <formula>NOT(ISERROR(SEARCH("Stream",J303)))</formula>
    </cfRule>
    <cfRule type="containsText" dxfId="916" priority="801" operator="containsText" text="Inconclusive">
      <formula>NOT(ISERROR(SEARCH("Inconclusive",J303)))</formula>
    </cfRule>
    <cfRule type="beginsWith" dxfId="915" priority="802" operator="beginsWith" text="NaN">
      <formula>LEFT(J303,LEN("NaN"))="NaN"</formula>
    </cfRule>
  </conditionalFormatting>
  <conditionalFormatting sqref="J306:K306">
    <cfRule type="beginsWith" dxfId="914" priority="803" operator="beginsWith" text="Frozen">
      <formula>LEFT(J306,LEN("Frozen"))="Frozen"</formula>
    </cfRule>
  </conditionalFormatting>
  <conditionalFormatting sqref="J306:K307">
    <cfRule type="beginsWith" dxfId="913" priority="804" operator="beginsWith" text="Overspill">
      <formula>LEFT(J306,LEN("Overspill"))="Overspill"</formula>
    </cfRule>
    <cfRule type="beginsWith" dxfId="912" priority="805" operator="beginsWith" text="Crevasse">
      <formula>LEFT(J306,LEN("Crevasse"))="Crevasse"</formula>
    </cfRule>
    <cfRule type="beginsWith" dxfId="911" priority="806" operator="beginsWith" text="Moulin">
      <formula>LEFT(J306,LEN("Moulin"))="Moulin"</formula>
    </cfRule>
    <cfRule type="beginsWith" dxfId="910" priority="807" operator="beginsWith" text="Hydrofracture">
      <formula>LEFT(J306,LEN("Hydrofracture"))="Hydrofracture"</formula>
    </cfRule>
  </conditionalFormatting>
  <conditionalFormatting sqref="J310:K310 J311:N311 L312:N358">
    <cfRule type="containsText" dxfId="909" priority="792" operator="containsText" text="Stream">
      <formula>NOT(ISERROR(SEARCH("Stream",J310)))</formula>
    </cfRule>
    <cfRule type="containsText" dxfId="908" priority="793" operator="containsText" text="Inconclusive">
      <formula>NOT(ISERROR(SEARCH("Inconclusive",J310)))</formula>
    </cfRule>
    <cfRule type="beginsWith" dxfId="907" priority="794" operator="beginsWith" text="NaN">
      <formula>LEFT(J310,LEN("NaN"))="NaN"</formula>
    </cfRule>
    <cfRule type="beginsWith" dxfId="906" priority="796" operator="beginsWith" text="Overspill">
      <formula>LEFT(J310,LEN("Overspill"))="Overspill"</formula>
    </cfRule>
    <cfRule type="beginsWith" dxfId="905" priority="797" operator="beginsWith" text="Crevasse">
      <formula>LEFT(J310,LEN("Crevasse"))="Crevasse"</formula>
    </cfRule>
    <cfRule type="beginsWith" dxfId="904" priority="798" operator="beginsWith" text="Moulin">
      <formula>LEFT(J310,LEN("Moulin"))="Moulin"</formula>
    </cfRule>
    <cfRule type="beginsWith" dxfId="903" priority="799" operator="beginsWith" text="Hydrofracture">
      <formula>LEFT(J310,LEN("Hydrofracture"))="Hydrofracture"</formula>
    </cfRule>
  </conditionalFormatting>
  <conditionalFormatting sqref="J310:K310">
    <cfRule type="beginsWith" dxfId="902" priority="795" operator="beginsWith" text="Frozen">
      <formula>LEFT(J310,LEN("Frozen"))="Frozen"</formula>
    </cfRule>
  </conditionalFormatting>
  <conditionalFormatting sqref="J313:K313">
    <cfRule type="containsText" dxfId="901" priority="471" operator="containsText" text="Stream">
      <formula>NOT(ISERROR(SEARCH("Stream",J313)))</formula>
    </cfRule>
    <cfRule type="beginsWith" dxfId="900" priority="474" operator="beginsWith" text="Overspill">
      <formula>LEFT(J313,LEN("Overspill"))="Overspill"</formula>
    </cfRule>
    <cfRule type="beginsWith" dxfId="899" priority="475" operator="beginsWith" text="Crevasse">
      <formula>LEFT(J313,LEN("Crevasse"))="Crevasse"</formula>
    </cfRule>
    <cfRule type="beginsWith" dxfId="898" priority="476" operator="beginsWith" text="Moulin">
      <formula>LEFT(J313,LEN("Moulin"))="Moulin"</formula>
    </cfRule>
    <cfRule type="beginsWith" dxfId="897" priority="477" operator="beginsWith" text="Hydrofracture">
      <formula>LEFT(J313,LEN("Hydrofracture"))="Hydrofracture"</formula>
    </cfRule>
  </conditionalFormatting>
  <conditionalFormatting sqref="J313:K314">
    <cfRule type="containsText" dxfId="896" priority="472" operator="containsText" text="Inconclusive">
      <formula>NOT(ISERROR(SEARCH("Inconclusive",J313)))</formula>
    </cfRule>
    <cfRule type="beginsWith" dxfId="895" priority="473" operator="beginsWith" text="NaN">
      <formula>LEFT(J313,LEN("NaN"))="NaN"</formula>
    </cfRule>
  </conditionalFormatting>
  <conditionalFormatting sqref="J314:K314">
    <cfRule type="beginsWith" dxfId="894" priority="759" operator="beginsWith" text="Frozen">
      <formula>LEFT(J314,LEN("Frozen"))="Frozen"</formula>
    </cfRule>
    <cfRule type="beginsWith" dxfId="893" priority="760" operator="beginsWith" text="Overspill">
      <formula>LEFT(J314,LEN("Overspill"))="Overspill"</formula>
    </cfRule>
    <cfRule type="beginsWith" dxfId="892" priority="761" operator="beginsWith" text="Crevasse">
      <formula>LEFT(J314,LEN("Crevasse"))="Crevasse"</formula>
    </cfRule>
    <cfRule type="beginsWith" dxfId="891" priority="762" operator="beginsWith" text="Moulin">
      <formula>LEFT(J314,LEN("Moulin"))="Moulin"</formula>
    </cfRule>
    <cfRule type="beginsWith" dxfId="890" priority="763" operator="beginsWith" text="Hydrofracture">
      <formula>LEFT(J314,LEN("Hydrofracture"))="Hydrofracture"</formula>
    </cfRule>
    <cfRule type="containsText" dxfId="889" priority="764" operator="containsText" text="Inconclusive">
      <formula>NOT(ISERROR(SEARCH("Inconclusive",J314)))</formula>
    </cfRule>
    <cfRule type="beginsWith" dxfId="888" priority="765" operator="beginsWith" text="NaN">
      <formula>LEFT(J314,LEN("NaN"))="NaN"</formula>
    </cfRule>
    <cfRule type="beginsWith" dxfId="887" priority="766" operator="beginsWith" text="Overspill">
      <formula>LEFT(J314,LEN("Overspill"))="Overspill"</formula>
    </cfRule>
    <cfRule type="beginsWith" dxfId="886" priority="767" operator="beginsWith" text="Crevasse">
      <formula>LEFT(J314,LEN("Crevasse"))="Crevasse"</formula>
    </cfRule>
    <cfRule type="beginsWith" dxfId="885" priority="768" operator="beginsWith" text="Moulin">
      <formula>LEFT(J314,LEN("Moulin"))="Moulin"</formula>
    </cfRule>
    <cfRule type="beginsWith" dxfId="884" priority="769" operator="beginsWith" text="Hydrofracture">
      <formula>LEFT(J314,LEN("Hydrofracture"))="Hydrofracture"</formula>
    </cfRule>
    <cfRule type="beginsWith" dxfId="883" priority="770" operator="beginsWith" text="Overspill">
      <formula>LEFT(J314,LEN("Overspill"))="Overspill"</formula>
    </cfRule>
    <cfRule type="beginsWith" dxfId="882" priority="771" operator="beginsWith" text="Crevasse">
      <formula>LEFT(J314,LEN("Crevasse"))="Crevasse"</formula>
    </cfRule>
    <cfRule type="beginsWith" dxfId="881" priority="772" operator="beginsWith" text="Moulin">
      <formula>LEFT(J314,LEN("Moulin"))="Moulin"</formula>
    </cfRule>
    <cfRule type="beginsWith" dxfId="880" priority="773" operator="beginsWith" text="Hydrofracture">
      <formula>LEFT(J314,LEN("Hydrofracture"))="Hydrofracture"</formula>
    </cfRule>
    <cfRule type="containsText" dxfId="879" priority="774" operator="containsText" text="Inconclusive">
      <formula>NOT(ISERROR(SEARCH("Inconclusive",J314)))</formula>
    </cfRule>
    <cfRule type="beginsWith" dxfId="878" priority="775" operator="beginsWith" text="NaN">
      <formula>LEFT(J314,LEN("NaN"))="NaN"</formula>
    </cfRule>
    <cfRule type="beginsWith" dxfId="877" priority="776" operator="beginsWith" text="Overspill">
      <formula>LEFT(J314,LEN("Overspill"))="Overspill"</formula>
    </cfRule>
    <cfRule type="beginsWith" dxfId="876" priority="777" operator="beginsWith" text="Crevasse">
      <formula>LEFT(J314,LEN("Crevasse"))="Crevasse"</formula>
    </cfRule>
    <cfRule type="beginsWith" dxfId="875" priority="778" operator="beginsWith" text="Moulin">
      <formula>LEFT(J314,LEN("Moulin"))="Moulin"</formula>
    </cfRule>
    <cfRule type="beginsWith" dxfId="874" priority="779" operator="beginsWith" text="Hydrofracture">
      <formula>LEFT(J314,LEN("Hydrofracture"))="Hydrofracture"</formula>
    </cfRule>
    <cfRule type="containsText" dxfId="873" priority="780" operator="containsText" text="Inconclusive">
      <formula>NOT(ISERROR(SEARCH("Inconclusive",J314)))</formula>
    </cfRule>
    <cfRule type="beginsWith" dxfId="872" priority="781" operator="beginsWith" text="NaN">
      <formula>LEFT(J314,LEN("NaN"))="NaN"</formula>
    </cfRule>
    <cfRule type="beginsWith" dxfId="871" priority="782" operator="beginsWith" text="Overspill">
      <formula>LEFT(J314,LEN("Overspill"))="Overspill"</formula>
    </cfRule>
    <cfRule type="beginsWith" dxfId="870" priority="783" operator="beginsWith" text="Crevasse">
      <formula>LEFT(J314,LEN("Crevasse"))="Crevasse"</formula>
    </cfRule>
    <cfRule type="beginsWith" dxfId="869" priority="784" operator="beginsWith" text="Moulin">
      <formula>LEFT(J314,LEN("Moulin"))="Moulin"</formula>
    </cfRule>
    <cfRule type="beginsWith" dxfId="868" priority="785" operator="beginsWith" text="Hydrofracture">
      <formula>LEFT(J314,LEN("Hydrofracture"))="Hydrofracture"</formula>
    </cfRule>
    <cfRule type="containsText" dxfId="867" priority="786" operator="containsText" text="Inconclusive">
      <formula>NOT(ISERROR(SEARCH("Inconclusive",J314)))</formula>
    </cfRule>
    <cfRule type="beginsWith" dxfId="866" priority="787" operator="beginsWith" text="NaN">
      <formula>LEFT(J314,LEN("NaN"))="NaN"</formula>
    </cfRule>
    <cfRule type="beginsWith" dxfId="865" priority="788" operator="beginsWith" text="Overspill">
      <formula>LEFT(J314,LEN("Overspill"))="Overspill"</formula>
    </cfRule>
    <cfRule type="beginsWith" dxfId="864" priority="789" operator="beginsWith" text="Crevasse">
      <formula>LEFT(J314,LEN("Crevasse"))="Crevasse"</formula>
    </cfRule>
    <cfRule type="beginsWith" dxfId="863" priority="790" operator="beginsWith" text="Moulin">
      <formula>LEFT(J314,LEN("Moulin"))="Moulin"</formula>
    </cfRule>
    <cfRule type="beginsWith" dxfId="862" priority="791" operator="beginsWith" text="Hydrofracture">
      <formula>LEFT(J314,LEN("Hydrofracture"))="Hydrofracture"</formula>
    </cfRule>
  </conditionalFormatting>
  <conditionalFormatting sqref="J314:K318">
    <cfRule type="beginsWith" dxfId="861" priority="1177" operator="beginsWith" text="Overspill">
      <formula>LEFT(J314,LEN("Overspill"))="Overspill"</formula>
    </cfRule>
    <cfRule type="beginsWith" dxfId="860" priority="1178" operator="beginsWith" text="Crevasse">
      <formula>LEFT(J314,LEN("Crevasse"))="Crevasse"</formula>
    </cfRule>
    <cfRule type="beginsWith" dxfId="859" priority="1179" operator="beginsWith" text="Moulin">
      <formula>LEFT(J314,LEN("Moulin"))="Moulin"</formula>
    </cfRule>
    <cfRule type="beginsWith" dxfId="858" priority="1180" operator="beginsWith" text="Hydrofracture">
      <formula>LEFT(J314,LEN("Hydrofracture"))="Hydrofracture"</formula>
    </cfRule>
  </conditionalFormatting>
  <conditionalFormatting sqref="J314:K319 J321:K321">
    <cfRule type="containsText" dxfId="857" priority="1169" operator="containsText" text="Inconclusive">
      <formula>NOT(ISERROR(SEARCH("Inconclusive",J314)))</formula>
    </cfRule>
    <cfRule type="beginsWith" dxfId="856" priority="1170" operator="beginsWith" text="NaN">
      <formula>LEFT(J314,LEN("NaN"))="NaN"</formula>
    </cfRule>
  </conditionalFormatting>
  <conditionalFormatting sqref="J316:K316">
    <cfRule type="beginsWith" dxfId="855" priority="1176" operator="beginsWith" text="Frozen">
      <formula>LEFT(J316,LEN("Frozen"))="Frozen"</formula>
    </cfRule>
  </conditionalFormatting>
  <conditionalFormatting sqref="J319:K319 J321:K321">
    <cfRule type="beginsWith" dxfId="854" priority="1172" operator="beginsWith" text="Overspill">
      <formula>LEFT(J319,LEN("Overspill"))="Overspill"</formula>
    </cfRule>
    <cfRule type="beginsWith" dxfId="853" priority="1173" operator="beginsWith" text="Crevasse">
      <formula>LEFT(J319,LEN("Crevasse"))="Crevasse"</formula>
    </cfRule>
    <cfRule type="beginsWith" dxfId="852" priority="1174" operator="beginsWith" text="Moulin">
      <formula>LEFT(J319,LEN("Moulin"))="Moulin"</formula>
    </cfRule>
    <cfRule type="beginsWith" dxfId="851" priority="1175" operator="beginsWith" text="Hydrofracture">
      <formula>LEFT(J319,LEN("Hydrofracture"))="Hydrofracture"</formula>
    </cfRule>
  </conditionalFormatting>
  <conditionalFormatting sqref="J319:K319">
    <cfRule type="containsText" dxfId="850" priority="1168" operator="containsText" text="slush">
      <formula>NOT(ISERROR(SEARCH("slush",J319)))</formula>
    </cfRule>
    <cfRule type="beginsWith" dxfId="849" priority="1171" operator="beginsWith" text="Frozen">
      <formula>LEFT(J319,LEN("Frozen"))="Frozen"</formula>
    </cfRule>
  </conditionalFormatting>
  <conditionalFormatting sqref="J322:K322">
    <cfRule type="beginsWith" dxfId="848" priority="857" operator="beginsWith" text="Frozen">
      <formula>LEFT(J322,LEN("Frozen"))="Frozen"</formula>
    </cfRule>
    <cfRule type="beginsWith" dxfId="847" priority="858" operator="beginsWith" text="Overspill">
      <formula>LEFT(J322,LEN("Overspill"))="Overspill"</formula>
    </cfRule>
    <cfRule type="beginsWith" dxfId="846" priority="859" operator="beginsWith" text="Crevasse">
      <formula>LEFT(J322,LEN("Crevasse"))="Crevasse"</formula>
    </cfRule>
    <cfRule type="beginsWith" dxfId="845" priority="860" operator="beginsWith" text="Moulin">
      <formula>LEFT(J322,LEN("Moulin"))="Moulin"</formula>
    </cfRule>
    <cfRule type="beginsWith" dxfId="844" priority="861" operator="beginsWith" text="Hydrofracture">
      <formula>LEFT(J322,LEN("Hydrofracture"))="Hydrofracture"</formula>
    </cfRule>
    <cfRule type="containsText" dxfId="843" priority="862" operator="containsText" text="Inconclusive">
      <formula>NOT(ISERROR(SEARCH("Inconclusive",J322)))</formula>
    </cfRule>
    <cfRule type="beginsWith" dxfId="842" priority="863" operator="beginsWith" text="NaN">
      <formula>LEFT(J322,LEN("NaN"))="NaN"</formula>
    </cfRule>
  </conditionalFormatting>
  <conditionalFormatting sqref="J323:K323">
    <cfRule type="containsText" dxfId="841" priority="864" operator="containsText" text="slush">
      <formula>NOT(ISERROR(SEARCH("slush",J323)))</formula>
    </cfRule>
  </conditionalFormatting>
  <conditionalFormatting sqref="J323:K324">
    <cfRule type="containsText" dxfId="840" priority="865" operator="containsText" text="Inconclusive">
      <formula>NOT(ISERROR(SEARCH("Inconclusive",J323)))</formula>
    </cfRule>
    <cfRule type="beginsWith" dxfId="839" priority="866" operator="beginsWith" text="NaN">
      <formula>LEFT(J323,LEN("NaN"))="NaN"</formula>
    </cfRule>
    <cfRule type="beginsWith" dxfId="838" priority="867" operator="beginsWith" text="Frozen">
      <formula>LEFT(J323,LEN("Frozen"))="Frozen"</formula>
    </cfRule>
    <cfRule type="beginsWith" dxfId="837" priority="868" operator="beginsWith" text="Overspill">
      <formula>LEFT(J323,LEN("Overspill"))="Overspill"</formula>
    </cfRule>
    <cfRule type="beginsWith" dxfId="836" priority="869" operator="beginsWith" text="Crevasse">
      <formula>LEFT(J323,LEN("Crevasse"))="Crevasse"</formula>
    </cfRule>
    <cfRule type="beginsWith" dxfId="835" priority="870" operator="beginsWith" text="Moulin">
      <formula>LEFT(J323,LEN("Moulin"))="Moulin"</formula>
    </cfRule>
    <cfRule type="beginsWith" dxfId="834" priority="871" operator="beginsWith" text="Hydrofracture">
      <formula>LEFT(J323,LEN("Hydrofracture"))="Hydrofracture"</formula>
    </cfRule>
  </conditionalFormatting>
  <conditionalFormatting sqref="J324:K324">
    <cfRule type="containsText" dxfId="833" priority="872" operator="containsText" text="Inconclusive">
      <formula>NOT(ISERROR(SEARCH("Inconclusive",J324)))</formula>
    </cfRule>
    <cfRule type="beginsWith" dxfId="832" priority="873" operator="beginsWith" text="NaN">
      <formula>LEFT(J324,LEN("NaN"))="NaN"</formula>
    </cfRule>
    <cfRule type="beginsWith" dxfId="831" priority="874" operator="beginsWith" text="Overspill">
      <formula>LEFT(J324,LEN("Overspill"))="Overspill"</formula>
    </cfRule>
    <cfRule type="beginsWith" dxfId="830" priority="875" operator="beginsWith" text="Crevasse">
      <formula>LEFT(J324,LEN("Crevasse"))="Crevasse"</formula>
    </cfRule>
    <cfRule type="beginsWith" dxfId="829" priority="876" operator="beginsWith" text="Moulin">
      <formula>LEFT(J324,LEN("Moulin"))="Moulin"</formula>
    </cfRule>
    <cfRule type="beginsWith" dxfId="828" priority="877" operator="beginsWith" text="Hydrofracture">
      <formula>LEFT(J324,LEN("Hydrofracture"))="Hydrofracture"</formula>
    </cfRule>
    <cfRule type="beginsWith" dxfId="827" priority="878" operator="beginsWith" text="Overspill">
      <formula>LEFT(J324,LEN("Overspill"))="Overspill"</formula>
    </cfRule>
    <cfRule type="beginsWith" dxfId="826" priority="879" operator="beginsWith" text="Crevasse">
      <formula>LEFT(J324,LEN("Crevasse"))="Crevasse"</formula>
    </cfRule>
    <cfRule type="beginsWith" dxfId="825" priority="880" operator="beginsWith" text="Moulin">
      <formula>LEFT(J324,LEN("Moulin"))="Moulin"</formula>
    </cfRule>
    <cfRule type="beginsWith" dxfId="824" priority="881" operator="beginsWith" text="Hydrofracture">
      <formula>LEFT(J324,LEN("Hydrofracture"))="Hydrofracture"</formula>
    </cfRule>
    <cfRule type="containsText" dxfId="823" priority="882" operator="containsText" text="Inconclusive">
      <formula>NOT(ISERROR(SEARCH("Inconclusive",J324)))</formula>
    </cfRule>
    <cfRule type="beginsWith" dxfId="822" priority="883" operator="beginsWith" text="NaN">
      <formula>LEFT(J324,LEN("NaN"))="NaN"</formula>
    </cfRule>
    <cfRule type="beginsWith" dxfId="821" priority="884" operator="beginsWith" text="Overspill">
      <formula>LEFT(J324,LEN("Overspill"))="Overspill"</formula>
    </cfRule>
    <cfRule type="beginsWith" dxfId="820" priority="885" operator="beginsWith" text="Crevasse">
      <formula>LEFT(J324,LEN("Crevasse"))="Crevasse"</formula>
    </cfRule>
    <cfRule type="beginsWith" dxfId="819" priority="886" operator="beginsWith" text="Moulin">
      <formula>LEFT(J324,LEN("Moulin"))="Moulin"</formula>
    </cfRule>
    <cfRule type="beginsWith" dxfId="818" priority="887" operator="beginsWith" text="Hydrofracture">
      <formula>LEFT(J324,LEN("Hydrofracture"))="Hydrofracture"</formula>
    </cfRule>
    <cfRule type="containsText" dxfId="817" priority="888" operator="containsText" text="Inconclusive">
      <formula>NOT(ISERROR(SEARCH("Inconclusive",J324)))</formula>
    </cfRule>
    <cfRule type="beginsWith" dxfId="816" priority="889" operator="beginsWith" text="NaN">
      <formula>LEFT(J324,LEN("NaN"))="NaN"</formula>
    </cfRule>
    <cfRule type="beginsWith" dxfId="815" priority="890" operator="beginsWith" text="Overspill">
      <formula>LEFT(J324,LEN("Overspill"))="Overspill"</formula>
    </cfRule>
    <cfRule type="beginsWith" dxfId="814" priority="891" operator="beginsWith" text="Crevasse">
      <formula>LEFT(J324,LEN("Crevasse"))="Crevasse"</formula>
    </cfRule>
    <cfRule type="beginsWith" dxfId="813" priority="892" operator="beginsWith" text="Moulin">
      <formula>LEFT(J324,LEN("Moulin"))="Moulin"</formula>
    </cfRule>
    <cfRule type="beginsWith" dxfId="812" priority="893" operator="beginsWith" text="Hydrofracture">
      <formula>LEFT(J324,LEN("Hydrofracture"))="Hydrofracture"</formula>
    </cfRule>
  </conditionalFormatting>
  <conditionalFormatting sqref="J324:K325">
    <cfRule type="containsText" dxfId="811" priority="1161" operator="containsText" text="Inconclusive">
      <formula>NOT(ISERROR(SEARCH("Inconclusive",J324)))</formula>
    </cfRule>
    <cfRule type="beginsWith" dxfId="810" priority="1162" operator="beginsWith" text="NaN">
      <formula>LEFT(J324,LEN("NaN"))="NaN"</formula>
    </cfRule>
    <cfRule type="beginsWith" dxfId="809" priority="1164" operator="beginsWith" text="Overspill">
      <formula>LEFT(J324,LEN("Overspill"))="Overspill"</formula>
    </cfRule>
    <cfRule type="beginsWith" dxfId="808" priority="1165" operator="beginsWith" text="Crevasse">
      <formula>LEFT(J324,LEN("Crevasse"))="Crevasse"</formula>
    </cfRule>
    <cfRule type="beginsWith" dxfId="807" priority="1166" operator="beginsWith" text="Moulin">
      <formula>LEFT(J324,LEN("Moulin"))="Moulin"</formula>
    </cfRule>
    <cfRule type="beginsWith" dxfId="806" priority="1167" operator="beginsWith" text="Hydrofracture">
      <formula>LEFT(J324,LEN("Hydrofracture"))="Hydrofracture"</formula>
    </cfRule>
  </conditionalFormatting>
  <conditionalFormatting sqref="J325:K325">
    <cfRule type="containsText" dxfId="805" priority="1160" operator="containsText" text="slush">
      <formula>NOT(ISERROR(SEARCH("slush",J325)))</formula>
    </cfRule>
    <cfRule type="beginsWith" dxfId="804" priority="1163" operator="beginsWith" text="Frozen">
      <formula>LEFT(J325,LEN("Frozen"))="Frozen"</formula>
    </cfRule>
  </conditionalFormatting>
  <conditionalFormatting sqref="J326:K326">
    <cfRule type="beginsWith" dxfId="803" priority="894" operator="beginsWith" text="Frozen">
      <formula>LEFT(J326,LEN("Frozen"))="Frozen"</formula>
    </cfRule>
    <cfRule type="beginsWith" dxfId="802" priority="895" operator="beginsWith" text="Overspill">
      <formula>LEFT(J326,LEN("Overspill"))="Overspill"</formula>
    </cfRule>
    <cfRule type="beginsWith" dxfId="801" priority="896" operator="beginsWith" text="Crevasse">
      <formula>LEFT(J326,LEN("Crevasse"))="Crevasse"</formula>
    </cfRule>
    <cfRule type="beginsWith" dxfId="800" priority="897" operator="beginsWith" text="Moulin">
      <formula>LEFT(J326,LEN("Moulin"))="Moulin"</formula>
    </cfRule>
    <cfRule type="beginsWith" dxfId="799" priority="898" operator="beginsWith" text="Hydrofracture">
      <formula>LEFT(J326,LEN("Hydrofracture"))="Hydrofracture"</formula>
    </cfRule>
    <cfRule type="containsText" dxfId="798" priority="899" operator="containsText" text="Inconclusive">
      <formula>NOT(ISERROR(SEARCH("Inconclusive",J326)))</formula>
    </cfRule>
    <cfRule type="beginsWith" dxfId="797" priority="900" operator="beginsWith" text="NaN">
      <formula>LEFT(J326,LEN("NaN"))="NaN"</formula>
    </cfRule>
  </conditionalFormatting>
  <conditionalFormatting sqref="J327:K329 J331:K333 J335:K336 J338:K347 J350:K353">
    <cfRule type="beginsWith" dxfId="796" priority="1134" operator="beginsWith" text="NaN">
      <formula>LEFT(J327,LEN("NaN"))="NaN"</formula>
    </cfRule>
  </conditionalFormatting>
  <conditionalFormatting sqref="J327:K329 J332:K333">
    <cfRule type="beginsWith" dxfId="795" priority="1156" operator="beginsWith" text="Overspill">
      <formula>LEFT(J327,LEN("Overspill"))="Overspill"</formula>
    </cfRule>
    <cfRule type="beginsWith" dxfId="794" priority="1157" operator="beginsWith" text="Crevasse">
      <formula>LEFT(J327,LEN("Crevasse"))="Crevasse"</formula>
    </cfRule>
    <cfRule type="beginsWith" dxfId="793" priority="1158" operator="beginsWith" text="Moulin">
      <formula>LEFT(J327,LEN("Moulin"))="Moulin"</formula>
    </cfRule>
    <cfRule type="beginsWith" dxfId="792" priority="1159" operator="beginsWith" text="Hydrofracture">
      <formula>LEFT(J327,LEN("Hydrofracture"))="Hydrofracture"</formula>
    </cfRule>
  </conditionalFormatting>
  <conditionalFormatting sqref="J329:K329">
    <cfRule type="beginsWith" dxfId="791" priority="1155" operator="beginsWith" text="Frozen">
      <formula>LEFT(J329,LEN("Frozen"))="Frozen"</formula>
    </cfRule>
  </conditionalFormatting>
  <conditionalFormatting sqref="J330:K330">
    <cfRule type="containsText" dxfId="790" priority="598" operator="containsText" text="Inconclusive">
      <formula>NOT(ISERROR(SEARCH("Inconclusive",J330)))</formula>
    </cfRule>
    <cfRule type="beginsWith" dxfId="789" priority="599" operator="beginsWith" text="NaN">
      <formula>LEFT(J330,LEN("NaN"))="NaN"</formula>
    </cfRule>
  </conditionalFormatting>
  <conditionalFormatting sqref="J330:K331">
    <cfRule type="beginsWith" dxfId="788" priority="600" operator="beginsWith" text="Frozen">
      <formula>LEFT(J330,LEN("Frozen"))="Frozen"</formula>
    </cfRule>
    <cfRule type="beginsWith" dxfId="787" priority="601" operator="beginsWith" text="Overspill">
      <formula>LEFT(J330,LEN("Overspill"))="Overspill"</formula>
    </cfRule>
    <cfRule type="beginsWith" dxfId="786" priority="602" operator="beginsWith" text="Crevasse">
      <formula>LEFT(J330,LEN("Crevasse"))="Crevasse"</formula>
    </cfRule>
    <cfRule type="beginsWith" dxfId="785" priority="603" operator="beginsWith" text="Moulin">
      <formula>LEFT(J330,LEN("Moulin"))="Moulin"</formula>
    </cfRule>
    <cfRule type="beginsWith" dxfId="784" priority="604" operator="beginsWith" text="Hydrofracture">
      <formula>LEFT(J330,LEN("Hydrofracture"))="Hydrofracture"</formula>
    </cfRule>
  </conditionalFormatting>
  <conditionalFormatting sqref="J334:K334">
    <cfRule type="containsText" dxfId="783" priority="901" operator="containsText" text="slush">
      <formula>NOT(ISERROR(SEARCH("slush",J334)))</formula>
    </cfRule>
    <cfRule type="containsText" dxfId="782" priority="902" operator="containsText" text="Inconclusive">
      <formula>NOT(ISERROR(SEARCH("Inconclusive",J334)))</formula>
    </cfRule>
    <cfRule type="beginsWith" dxfId="781" priority="903" operator="beginsWith" text="NaN">
      <formula>LEFT(J334,LEN("NaN"))="NaN"</formula>
    </cfRule>
  </conditionalFormatting>
  <conditionalFormatting sqref="J334:K336">
    <cfRule type="beginsWith" dxfId="780" priority="904" operator="beginsWith" text="Frozen">
      <formula>LEFT(J334,LEN("Frozen"))="Frozen"</formula>
    </cfRule>
    <cfRule type="beginsWith" dxfId="779" priority="905" operator="beginsWith" text="Overspill">
      <formula>LEFT(J334,LEN("Overspill"))="Overspill"</formula>
    </cfRule>
    <cfRule type="beginsWith" dxfId="778" priority="906" operator="beginsWith" text="Crevasse">
      <formula>LEFT(J334,LEN("Crevasse"))="Crevasse"</formula>
    </cfRule>
    <cfRule type="beginsWith" dxfId="777" priority="907" operator="beginsWith" text="Moulin">
      <formula>LEFT(J334,LEN("Moulin"))="Moulin"</formula>
    </cfRule>
    <cfRule type="beginsWith" dxfId="776" priority="908" operator="beginsWith" text="Hydrofracture">
      <formula>LEFT(J334,LEN("Hydrofracture"))="Hydrofracture"</formula>
    </cfRule>
  </conditionalFormatting>
  <conditionalFormatting sqref="J337:K337">
    <cfRule type="containsText" dxfId="775" priority="936" operator="containsText" text="Inconclusive">
      <formula>NOT(ISERROR(SEARCH("Inconclusive",J337)))</formula>
    </cfRule>
    <cfRule type="beginsWith" dxfId="774" priority="937" operator="beginsWith" text="NaN">
      <formula>LEFT(J337,LEN("NaN"))="NaN"</formula>
    </cfRule>
    <cfRule type="beginsWith" dxfId="773" priority="938" operator="beginsWith" text="Frozen">
      <formula>LEFT(J337,LEN("Frozen"))="Frozen"</formula>
    </cfRule>
    <cfRule type="beginsWith" dxfId="772" priority="939" operator="beginsWith" text="Overspill">
      <formula>LEFT(J337,LEN("Overspill"))="Overspill"</formula>
    </cfRule>
    <cfRule type="beginsWith" dxfId="771" priority="940" operator="beginsWith" text="Crevasse">
      <formula>LEFT(J337,LEN("Crevasse"))="Crevasse"</formula>
    </cfRule>
    <cfRule type="beginsWith" dxfId="770" priority="941" operator="beginsWith" text="Moulin">
      <formula>LEFT(J337,LEN("Moulin"))="Moulin"</formula>
    </cfRule>
    <cfRule type="beginsWith" dxfId="769" priority="942" operator="beginsWith" text="Hydrofracture">
      <formula>LEFT(J337,LEN("Hydrofracture"))="Hydrofracture"</formula>
    </cfRule>
  </conditionalFormatting>
  <conditionalFormatting sqref="J338:K340">
    <cfRule type="beginsWith" dxfId="768" priority="909" operator="beginsWith" text="Overspill">
      <formula>LEFT(J338,LEN("Overspill"))="Overspill"</formula>
    </cfRule>
    <cfRule type="beginsWith" dxfId="767" priority="910" operator="beginsWith" text="Crevasse">
      <formula>LEFT(J338,LEN("Crevasse"))="Crevasse"</formula>
    </cfRule>
    <cfRule type="beginsWith" dxfId="766" priority="911" operator="beginsWith" text="Moulin">
      <formula>LEFT(J338,LEN("Moulin"))="Moulin"</formula>
    </cfRule>
    <cfRule type="beginsWith" dxfId="765" priority="912" operator="beginsWith" text="Hydrofracture">
      <formula>LEFT(J338,LEN("Hydrofracture"))="Hydrofracture"</formula>
    </cfRule>
  </conditionalFormatting>
  <conditionalFormatting sqref="J338:K343">
    <cfRule type="beginsWith" dxfId="764" priority="1151" operator="beginsWith" text="Overspill">
      <formula>LEFT(J338,LEN("Overspill"))="Overspill"</formula>
    </cfRule>
    <cfRule type="beginsWith" dxfId="763" priority="1152" operator="beginsWith" text="Crevasse">
      <formula>LEFT(J338,LEN("Crevasse"))="Crevasse"</formula>
    </cfRule>
    <cfRule type="beginsWith" dxfId="762" priority="1153" operator="beginsWith" text="Moulin">
      <formula>LEFT(J338,LEN("Moulin"))="Moulin"</formula>
    </cfRule>
    <cfRule type="beginsWith" dxfId="761" priority="1154" operator="beginsWith" text="Hydrofracture">
      <formula>LEFT(J338,LEN("Hydrofracture"))="Hydrofracture"</formula>
    </cfRule>
  </conditionalFormatting>
  <conditionalFormatting sqref="J341:K342">
    <cfRule type="beginsWith" dxfId="760" priority="1150" operator="beginsWith" text="Frozen">
      <formula>LEFT(J341,LEN("Frozen"))="Frozen"</formula>
    </cfRule>
  </conditionalFormatting>
  <conditionalFormatting sqref="J343:K343">
    <cfRule type="containsText" dxfId="759" priority="913" operator="containsText" text="Inconclusive">
      <formula>NOT(ISERROR(SEARCH("Inconclusive",J343)))</formula>
    </cfRule>
    <cfRule type="beginsWith" dxfId="758" priority="914" operator="beginsWith" text="NaN">
      <formula>LEFT(J343,LEN("NaN"))="NaN"</formula>
    </cfRule>
    <cfRule type="beginsWith" dxfId="757" priority="915" operator="beginsWith" text="Frozen">
      <formula>LEFT(J343,LEN("Frozen"))="Frozen"</formula>
    </cfRule>
    <cfRule type="beginsWith" dxfId="756" priority="916" operator="beginsWith" text="Overspill">
      <formula>LEFT(J343,LEN("Overspill"))="Overspill"</formula>
    </cfRule>
    <cfRule type="beginsWith" dxfId="755" priority="917" operator="beginsWith" text="Crevasse">
      <formula>LEFT(J343,LEN("Crevasse"))="Crevasse"</formula>
    </cfRule>
    <cfRule type="beginsWith" dxfId="754" priority="918" operator="beginsWith" text="Moulin">
      <formula>LEFT(J343,LEN("Moulin"))="Moulin"</formula>
    </cfRule>
    <cfRule type="beginsWith" dxfId="753" priority="919" operator="beginsWith" text="Hydrofracture">
      <formula>LEFT(J343,LEN("Hydrofracture"))="Hydrofracture"</formula>
    </cfRule>
    <cfRule type="containsText" dxfId="752" priority="920" operator="containsText" text="Inconclusive">
      <formula>NOT(ISERROR(SEARCH("Inconclusive",J343)))</formula>
    </cfRule>
    <cfRule type="beginsWith" dxfId="751" priority="921" operator="beginsWith" text="NaN">
      <formula>LEFT(J343,LEN("NaN"))="NaN"</formula>
    </cfRule>
    <cfRule type="beginsWith" dxfId="750" priority="922" operator="beginsWith" text="Overspill">
      <formula>LEFT(J343,LEN("Overspill"))="Overspill"</formula>
    </cfRule>
    <cfRule type="beginsWith" dxfId="749" priority="923" operator="beginsWith" text="Crevasse">
      <formula>LEFT(J343,LEN("Crevasse"))="Crevasse"</formula>
    </cfRule>
    <cfRule type="beginsWith" dxfId="748" priority="924" operator="beginsWith" text="Moulin">
      <formula>LEFT(J343,LEN("Moulin"))="Moulin"</formula>
    </cfRule>
    <cfRule type="beginsWith" dxfId="747" priority="925" operator="beginsWith" text="Hydrofracture">
      <formula>LEFT(J343,LEN("Hydrofracture"))="Hydrofracture"</formula>
    </cfRule>
    <cfRule type="beginsWith" dxfId="746" priority="926" operator="beginsWith" text="Overspill">
      <formula>LEFT(J343,LEN("Overspill"))="Overspill"</formula>
    </cfRule>
    <cfRule type="beginsWith" dxfId="745" priority="927" operator="beginsWith" text="Crevasse">
      <formula>LEFT(J343,LEN("Crevasse"))="Crevasse"</formula>
    </cfRule>
    <cfRule type="beginsWith" dxfId="744" priority="928" operator="beginsWith" text="Moulin">
      <formula>LEFT(J343,LEN("Moulin"))="Moulin"</formula>
    </cfRule>
    <cfRule type="beginsWith" dxfId="743" priority="929" operator="beginsWith" text="Hydrofracture">
      <formula>LEFT(J343,LEN("Hydrofracture"))="Hydrofracture"</formula>
    </cfRule>
    <cfRule type="containsText" dxfId="742" priority="930" operator="containsText" text="Inconclusive">
      <formula>NOT(ISERROR(SEARCH("Inconclusive",J343)))</formula>
    </cfRule>
    <cfRule type="beginsWith" dxfId="741" priority="931" operator="beginsWith" text="NaN">
      <formula>LEFT(J343,LEN("NaN"))="NaN"</formula>
    </cfRule>
    <cfRule type="beginsWith" dxfId="740" priority="932" operator="beginsWith" text="Overspill">
      <formula>LEFT(J343,LEN("Overspill"))="Overspill"</formula>
    </cfRule>
    <cfRule type="beginsWith" dxfId="739" priority="933" operator="beginsWith" text="Crevasse">
      <formula>LEFT(J343,LEN("Crevasse"))="Crevasse"</formula>
    </cfRule>
    <cfRule type="beginsWith" dxfId="738" priority="934" operator="beginsWith" text="Moulin">
      <formula>LEFT(J343,LEN("Moulin"))="Moulin"</formula>
    </cfRule>
    <cfRule type="beginsWith" dxfId="737" priority="935" operator="beginsWith" text="Hydrofracture">
      <formula>LEFT(J343,LEN("Hydrofracture"))="Hydrofracture"</formula>
    </cfRule>
  </conditionalFormatting>
  <conditionalFormatting sqref="J344:K344 J347:K347">
    <cfRule type="beginsWith" dxfId="736" priority="1146" operator="beginsWith" text="Overspill">
      <formula>LEFT(J344,LEN("Overspill"))="Overspill"</formula>
    </cfRule>
    <cfRule type="beginsWith" dxfId="735" priority="1147" operator="beginsWith" text="Crevasse">
      <formula>LEFT(J344,LEN("Crevasse"))="Crevasse"</formula>
    </cfRule>
    <cfRule type="beginsWith" dxfId="734" priority="1148" operator="beginsWith" text="Moulin">
      <formula>LEFT(J344,LEN("Moulin"))="Moulin"</formula>
    </cfRule>
    <cfRule type="beginsWith" dxfId="733" priority="1149" operator="beginsWith" text="Hydrofracture">
      <formula>LEFT(J344,LEN("Hydrofracture"))="Hydrofracture"</formula>
    </cfRule>
  </conditionalFormatting>
  <conditionalFormatting sqref="J344:K344">
    <cfRule type="beginsWith" dxfId="732" priority="1145" operator="beginsWith" text="Frozen">
      <formula>LEFT(J344,LEN("Frozen"))="Frozen"</formula>
    </cfRule>
  </conditionalFormatting>
  <conditionalFormatting sqref="J345:K345">
    <cfRule type="beginsWith" dxfId="731" priority="573" operator="beginsWith" text="Frozen">
      <formula>LEFT(J345,LEN("Frozen"))="Frozen"</formula>
    </cfRule>
    <cfRule type="beginsWith" dxfId="730" priority="574" operator="beginsWith" text="Overspill">
      <formula>LEFT(J345,LEN("Overspill"))="Overspill"</formula>
    </cfRule>
    <cfRule type="beginsWith" dxfId="729" priority="575" operator="beginsWith" text="Crevasse">
      <formula>LEFT(J345,LEN("Crevasse"))="Crevasse"</formula>
    </cfRule>
    <cfRule type="beginsWith" dxfId="728" priority="576" operator="beginsWith" text="Moulin">
      <formula>LEFT(J345,LEN("Moulin"))="Moulin"</formula>
    </cfRule>
    <cfRule type="beginsWith" dxfId="727" priority="577" operator="beginsWith" text="Hydrofracture">
      <formula>LEFT(J345,LEN("Hydrofracture"))="Hydrofracture"</formula>
    </cfRule>
    <cfRule type="containsText" dxfId="726" priority="578" operator="containsText" text="Inconclusive">
      <formula>NOT(ISERROR(SEARCH("Inconclusive",J345)))</formula>
    </cfRule>
    <cfRule type="beginsWith" dxfId="725" priority="579" operator="beginsWith" text="NaN">
      <formula>LEFT(J345,LEN("NaN"))="NaN"</formula>
    </cfRule>
    <cfRule type="beginsWith" dxfId="724" priority="580" operator="beginsWith" text="Overspill">
      <formula>LEFT(J345,LEN("Overspill"))="Overspill"</formula>
    </cfRule>
    <cfRule type="beginsWith" dxfId="723" priority="581" operator="beginsWith" text="Crevasse">
      <formula>LEFT(J345,LEN("Crevasse"))="Crevasse"</formula>
    </cfRule>
    <cfRule type="beginsWith" dxfId="722" priority="582" operator="beginsWith" text="Moulin">
      <formula>LEFT(J345,LEN("Moulin"))="Moulin"</formula>
    </cfRule>
    <cfRule type="beginsWith" dxfId="721" priority="583" operator="beginsWith" text="Hydrofracture">
      <formula>LEFT(J345,LEN("Hydrofracture"))="Hydrofracture"</formula>
    </cfRule>
    <cfRule type="beginsWith" dxfId="720" priority="584" operator="beginsWith" text="Overspill">
      <formula>LEFT(J345,LEN("Overspill"))="Overspill"</formula>
    </cfRule>
    <cfRule type="beginsWith" dxfId="719" priority="585" operator="beginsWith" text="Crevasse">
      <formula>LEFT(J345,LEN("Crevasse"))="Crevasse"</formula>
    </cfRule>
    <cfRule type="beginsWith" dxfId="718" priority="586" operator="beginsWith" text="Moulin">
      <formula>LEFT(J345,LEN("Moulin"))="Moulin"</formula>
    </cfRule>
    <cfRule type="beginsWith" dxfId="717" priority="587" operator="beginsWith" text="Hydrofracture">
      <formula>LEFT(J345,LEN("Hydrofracture"))="Hydrofracture"</formula>
    </cfRule>
    <cfRule type="containsText" dxfId="716" priority="588" operator="containsText" text="Inconclusive">
      <formula>NOT(ISERROR(SEARCH("Inconclusive",J345)))</formula>
    </cfRule>
    <cfRule type="beginsWith" dxfId="715" priority="589" operator="beginsWith" text="NaN">
      <formula>LEFT(J345,LEN("NaN"))="NaN"</formula>
    </cfRule>
    <cfRule type="beginsWith" dxfId="714" priority="590" operator="beginsWith" text="Overspill">
      <formula>LEFT(J345,LEN("Overspill"))="Overspill"</formula>
    </cfRule>
    <cfRule type="beginsWith" dxfId="713" priority="591" operator="beginsWith" text="Crevasse">
      <formula>LEFT(J345,LEN("Crevasse"))="Crevasse"</formula>
    </cfRule>
    <cfRule type="beginsWith" dxfId="712" priority="592" operator="beginsWith" text="Moulin">
      <formula>LEFT(J345,LEN("Moulin"))="Moulin"</formula>
    </cfRule>
    <cfRule type="beginsWith" dxfId="711" priority="593" operator="beginsWith" text="Hydrofracture">
      <formula>LEFT(J345,LEN("Hydrofracture"))="Hydrofracture"</formula>
    </cfRule>
    <cfRule type="beginsWith" dxfId="710" priority="594" operator="beginsWith" text="Overspill">
      <formula>LEFT(J345,LEN("Overspill"))="Overspill"</formula>
    </cfRule>
    <cfRule type="beginsWith" dxfId="709" priority="595" operator="beginsWith" text="Crevasse">
      <formula>LEFT(J345,LEN("Crevasse"))="Crevasse"</formula>
    </cfRule>
    <cfRule type="beginsWith" dxfId="708" priority="596" operator="beginsWith" text="Moulin">
      <formula>LEFT(J345,LEN("Moulin"))="Moulin"</formula>
    </cfRule>
    <cfRule type="beginsWith" dxfId="707" priority="597" operator="beginsWith" text="Hydrofracture">
      <formula>LEFT(J345,LEN("Hydrofracture"))="Hydrofracture"</formula>
    </cfRule>
  </conditionalFormatting>
  <conditionalFormatting sqref="J345:K346">
    <cfRule type="containsText" dxfId="706" priority="563" operator="containsText" text="Inconclusive">
      <formula>NOT(ISERROR(SEARCH("Inconclusive",J345)))</formula>
    </cfRule>
    <cfRule type="beginsWith" dxfId="705" priority="564" operator="beginsWith" text="NaN">
      <formula>LEFT(J345,LEN("NaN"))="NaN"</formula>
    </cfRule>
  </conditionalFormatting>
  <conditionalFormatting sqref="J346:K346">
    <cfRule type="containsText" dxfId="704" priority="546" operator="containsText" text="Inconclusive">
      <formula>NOT(ISERROR(SEARCH("Inconclusive",J346)))</formula>
    </cfRule>
    <cfRule type="beginsWith" dxfId="703" priority="547" operator="beginsWith" text="NaN">
      <formula>LEFT(J346,LEN("NaN"))="NaN"</formula>
    </cfRule>
    <cfRule type="beginsWith" dxfId="702" priority="548" operator="beginsWith" text="Frozen">
      <formula>LEFT(J346,LEN("Frozen"))="Frozen"</formula>
    </cfRule>
    <cfRule type="beginsWith" dxfId="701" priority="549" operator="beginsWith" text="Overspill">
      <formula>LEFT(J346,LEN("Overspill"))="Overspill"</formula>
    </cfRule>
    <cfRule type="beginsWith" dxfId="700" priority="550" operator="beginsWith" text="Crevasse">
      <formula>LEFT(J346,LEN("Crevasse"))="Crevasse"</formula>
    </cfRule>
    <cfRule type="beginsWith" dxfId="699" priority="551" operator="beginsWith" text="Moulin">
      <formula>LEFT(J346,LEN("Moulin"))="Moulin"</formula>
    </cfRule>
    <cfRule type="beginsWith" dxfId="698" priority="552" operator="beginsWith" text="Hydrofracture">
      <formula>LEFT(J346,LEN("Hydrofracture"))="Hydrofracture"</formula>
    </cfRule>
    <cfRule type="containsText" dxfId="697" priority="553" operator="containsText" text="Inconclusive">
      <formula>NOT(ISERROR(SEARCH("Inconclusive",J346)))</formula>
    </cfRule>
    <cfRule type="beginsWith" dxfId="696" priority="554" operator="beginsWith" text="NaN">
      <formula>LEFT(J346,LEN("NaN"))="NaN"</formula>
    </cfRule>
    <cfRule type="beginsWith" dxfId="695" priority="555" operator="beginsWith" text="Overspill">
      <formula>LEFT(J346,LEN("Overspill"))="Overspill"</formula>
    </cfRule>
    <cfRule type="beginsWith" dxfId="694" priority="556" operator="beginsWith" text="Crevasse">
      <formula>LEFT(J346,LEN("Crevasse"))="Crevasse"</formula>
    </cfRule>
    <cfRule type="beginsWith" dxfId="693" priority="557" operator="beginsWith" text="Moulin">
      <formula>LEFT(J346,LEN("Moulin"))="Moulin"</formula>
    </cfRule>
    <cfRule type="beginsWith" dxfId="692" priority="558" operator="beginsWith" text="Hydrofracture">
      <formula>LEFT(J346,LEN("Hydrofracture"))="Hydrofracture"</formula>
    </cfRule>
    <cfRule type="beginsWith" dxfId="691" priority="559" operator="beginsWith" text="Overspill">
      <formula>LEFT(J346,LEN("Overspill"))="Overspill"</formula>
    </cfRule>
    <cfRule type="beginsWith" dxfId="690" priority="560" operator="beginsWith" text="Crevasse">
      <formula>LEFT(J346,LEN("Crevasse"))="Crevasse"</formula>
    </cfRule>
    <cfRule type="beginsWith" dxfId="689" priority="561" operator="beginsWith" text="Moulin">
      <formula>LEFT(J346,LEN("Moulin"))="Moulin"</formula>
    </cfRule>
    <cfRule type="beginsWith" dxfId="688" priority="562" operator="beginsWith" text="Hydrofracture">
      <formula>LEFT(J346,LEN("Hydrofracture"))="Hydrofracture"</formula>
    </cfRule>
    <cfRule type="beginsWith" dxfId="687" priority="565" operator="beginsWith" text="Overspill">
      <formula>LEFT(J346,LEN("Overspill"))="Overspill"</formula>
    </cfRule>
    <cfRule type="beginsWith" dxfId="686" priority="566" operator="beginsWith" text="Crevasse">
      <formula>LEFT(J346,LEN("Crevasse"))="Crevasse"</formula>
    </cfRule>
    <cfRule type="beginsWith" dxfId="685" priority="567" operator="beginsWith" text="Moulin">
      <formula>LEFT(J346,LEN("Moulin"))="Moulin"</formula>
    </cfRule>
    <cfRule type="beginsWith" dxfId="684" priority="568" operator="beginsWith" text="Hydrofracture">
      <formula>LEFT(J346,LEN("Hydrofracture"))="Hydrofracture"</formula>
    </cfRule>
    <cfRule type="beginsWith" dxfId="683" priority="569" operator="beginsWith" text="Overspill">
      <formula>LEFT(J346,LEN("Overspill"))="Overspill"</formula>
    </cfRule>
    <cfRule type="beginsWith" dxfId="682" priority="570" operator="beginsWith" text="Crevasse">
      <formula>LEFT(J346,LEN("Crevasse"))="Crevasse"</formula>
    </cfRule>
    <cfRule type="beginsWith" dxfId="681" priority="571" operator="beginsWith" text="Moulin">
      <formula>LEFT(J346,LEN("Moulin"))="Moulin"</formula>
    </cfRule>
    <cfRule type="beginsWith" dxfId="680" priority="572" operator="beginsWith" text="Hydrofracture">
      <formula>LEFT(J346,LEN("Hydrofracture"))="Hydrofracture"</formula>
    </cfRule>
  </conditionalFormatting>
  <conditionalFormatting sqref="J348:K349">
    <cfRule type="containsText" dxfId="679" priority="943" operator="containsText" text="slush">
      <formula>NOT(ISERROR(SEARCH("slush",J348)))</formula>
    </cfRule>
    <cfRule type="containsText" dxfId="678" priority="944" operator="containsText" text="Inconclusive">
      <formula>NOT(ISERROR(SEARCH("Inconclusive",J348)))</formula>
    </cfRule>
    <cfRule type="beginsWith" dxfId="677" priority="945" operator="beginsWith" text="NaN">
      <formula>LEFT(J348,LEN("NaN"))="NaN"</formula>
    </cfRule>
    <cfRule type="beginsWith" dxfId="676" priority="946" operator="beginsWith" text="Frozen">
      <formula>LEFT(J348,LEN("Frozen"))="Frozen"</formula>
    </cfRule>
    <cfRule type="beginsWith" dxfId="675" priority="947" operator="beginsWith" text="Overspill">
      <formula>LEFT(J348,LEN("Overspill"))="Overspill"</formula>
    </cfRule>
    <cfRule type="beginsWith" dxfId="674" priority="948" operator="beginsWith" text="Crevasse">
      <formula>LEFT(J348,LEN("Crevasse"))="Crevasse"</formula>
    </cfRule>
    <cfRule type="beginsWith" dxfId="673" priority="949" operator="beginsWith" text="Moulin">
      <formula>LEFT(J348,LEN("Moulin"))="Moulin"</formula>
    </cfRule>
    <cfRule type="beginsWith" dxfId="672" priority="950" operator="beginsWith" text="Hydrofracture">
      <formula>LEFT(J348,LEN("Hydrofracture"))="Hydrofracture"</formula>
    </cfRule>
  </conditionalFormatting>
  <conditionalFormatting sqref="J350:K351">
    <cfRule type="beginsWith" dxfId="671" priority="1140" operator="beginsWith" text="Frozen">
      <formula>LEFT(J350,LEN("Frozen"))="Frozen"</formula>
    </cfRule>
  </conditionalFormatting>
  <conditionalFormatting sqref="J350:K352">
    <cfRule type="beginsWith" dxfId="670" priority="1141" operator="beginsWith" text="Overspill">
      <formula>LEFT(J350,LEN("Overspill"))="Overspill"</formula>
    </cfRule>
    <cfRule type="beginsWith" dxfId="669" priority="1142" operator="beginsWith" text="Crevasse">
      <formula>LEFT(J350,LEN("Crevasse"))="Crevasse"</formula>
    </cfRule>
    <cfRule type="beginsWith" dxfId="668" priority="1143" operator="beginsWith" text="Moulin">
      <formula>LEFT(J350,LEN("Moulin"))="Moulin"</formula>
    </cfRule>
    <cfRule type="beginsWith" dxfId="667" priority="1144" operator="beginsWith" text="Hydrofracture">
      <formula>LEFT(J350,LEN("Hydrofracture"))="Hydrofracture"</formula>
    </cfRule>
  </conditionalFormatting>
  <conditionalFormatting sqref="J350:K353 J327:K329 J331:K333 J335:K336 J338:K347">
    <cfRule type="containsText" dxfId="666" priority="1133" operator="containsText" text="Inconclusive">
      <formula>NOT(ISERROR(SEARCH("Inconclusive",J327)))</formula>
    </cfRule>
  </conditionalFormatting>
  <conditionalFormatting sqref="J352:K352">
    <cfRule type="containsText" dxfId="665" priority="523" operator="containsText" text="Inconclusive">
      <formula>NOT(ISERROR(SEARCH("Inconclusive",J352)))</formula>
    </cfRule>
    <cfRule type="beginsWith" dxfId="664" priority="524" operator="beginsWith" text="NaN">
      <formula>LEFT(J352,LEN("NaN"))="NaN"</formula>
    </cfRule>
    <cfRule type="beginsWith" dxfId="663" priority="525" operator="beginsWith" text="Frozen">
      <formula>LEFT(J352,LEN("Frozen"))="Frozen"</formula>
    </cfRule>
    <cfRule type="beginsWith" dxfId="662" priority="526" operator="beginsWith" text="Overspill">
      <formula>LEFT(J352,LEN("Overspill"))="Overspill"</formula>
    </cfRule>
    <cfRule type="beginsWith" dxfId="661" priority="527" operator="beginsWith" text="Crevasse">
      <formula>LEFT(J352,LEN("Crevasse"))="Crevasse"</formula>
    </cfRule>
    <cfRule type="beginsWith" dxfId="660" priority="528" operator="beginsWith" text="Moulin">
      <formula>LEFT(J352,LEN("Moulin"))="Moulin"</formula>
    </cfRule>
    <cfRule type="beginsWith" dxfId="659" priority="529" operator="beginsWith" text="Hydrofracture">
      <formula>LEFT(J352,LEN("Hydrofracture"))="Hydrofracture"</formula>
    </cfRule>
    <cfRule type="containsText" dxfId="658" priority="530" operator="containsText" text="Inconclusive">
      <formula>NOT(ISERROR(SEARCH("Inconclusive",J352)))</formula>
    </cfRule>
    <cfRule type="beginsWith" dxfId="657" priority="531" operator="beginsWith" text="NaN">
      <formula>LEFT(J352,LEN("NaN"))="NaN"</formula>
    </cfRule>
    <cfRule type="beginsWith" dxfId="656" priority="532" operator="beginsWith" text="Overspill">
      <formula>LEFT(J352,LEN("Overspill"))="Overspill"</formula>
    </cfRule>
    <cfRule type="beginsWith" dxfId="655" priority="533" operator="beginsWith" text="Crevasse">
      <formula>LEFT(J352,LEN("Crevasse"))="Crevasse"</formula>
    </cfRule>
    <cfRule type="beginsWith" dxfId="654" priority="534" operator="beginsWith" text="Moulin">
      <formula>LEFT(J352,LEN("Moulin"))="Moulin"</formula>
    </cfRule>
    <cfRule type="beginsWith" dxfId="653" priority="535" operator="beginsWith" text="Hydrofracture">
      <formula>LEFT(J352,LEN("Hydrofracture"))="Hydrofracture"</formula>
    </cfRule>
    <cfRule type="beginsWith" dxfId="652" priority="536" operator="beginsWith" text="Overspill">
      <formula>LEFT(J352,LEN("Overspill"))="Overspill"</formula>
    </cfRule>
    <cfRule type="beginsWith" dxfId="651" priority="537" operator="beginsWith" text="Crevasse">
      <formula>LEFT(J352,LEN("Crevasse"))="Crevasse"</formula>
    </cfRule>
    <cfRule type="beginsWith" dxfId="650" priority="538" operator="beginsWith" text="Moulin">
      <formula>LEFT(J352,LEN("Moulin"))="Moulin"</formula>
    </cfRule>
    <cfRule type="beginsWith" dxfId="649" priority="539" operator="beginsWith" text="Hydrofracture">
      <formula>LEFT(J352,LEN("Hydrofracture"))="Hydrofracture"</formula>
    </cfRule>
    <cfRule type="containsText" dxfId="648" priority="540" operator="containsText" text="Inconclusive">
      <formula>NOT(ISERROR(SEARCH("Inconclusive",J352)))</formula>
    </cfRule>
    <cfRule type="beginsWith" dxfId="647" priority="541" operator="beginsWith" text="NaN">
      <formula>LEFT(J352,LEN("NaN"))="NaN"</formula>
    </cfRule>
    <cfRule type="beginsWith" dxfId="646" priority="542" operator="beginsWith" text="Overspill">
      <formula>LEFT(J352,LEN("Overspill"))="Overspill"</formula>
    </cfRule>
    <cfRule type="beginsWith" dxfId="645" priority="543" operator="beginsWith" text="Crevasse">
      <formula>LEFT(J352,LEN("Crevasse"))="Crevasse"</formula>
    </cfRule>
    <cfRule type="beginsWith" dxfId="644" priority="544" operator="beginsWith" text="Moulin">
      <formula>LEFT(J352,LEN("Moulin"))="Moulin"</formula>
    </cfRule>
    <cfRule type="beginsWith" dxfId="643" priority="545" operator="beginsWith" text="Hydrofracture">
      <formula>LEFT(J352,LEN("Hydrofracture"))="Hydrofracture"</formula>
    </cfRule>
  </conditionalFormatting>
  <conditionalFormatting sqref="J353:K353">
    <cfRule type="containsText" dxfId="642" priority="1132" operator="containsText" text="slush">
      <formula>NOT(ISERROR(SEARCH("slush",J353)))</formula>
    </cfRule>
    <cfRule type="beginsWith" dxfId="641" priority="1135" operator="beginsWith" text="Frozen">
      <formula>LEFT(J353,LEN("Frozen"))="Frozen"</formula>
    </cfRule>
    <cfRule type="beginsWith" dxfId="640" priority="1136" operator="beginsWith" text="Overspill">
      <formula>LEFT(J353,LEN("Overspill"))="Overspill"</formula>
    </cfRule>
    <cfRule type="beginsWith" dxfId="639" priority="1137" operator="beginsWith" text="Crevasse">
      <formula>LEFT(J353,LEN("Crevasse"))="Crevasse"</formula>
    </cfRule>
    <cfRule type="beginsWith" dxfId="638" priority="1138" operator="beginsWith" text="Moulin">
      <formula>LEFT(J353,LEN("Moulin"))="Moulin"</formula>
    </cfRule>
    <cfRule type="beginsWith" dxfId="637" priority="1139" operator="beginsWith" text="Hydrofracture">
      <formula>LEFT(J353,LEN("Hydrofracture"))="Hydrofracture"</formula>
    </cfRule>
  </conditionalFormatting>
  <conditionalFormatting sqref="J354:K355">
    <cfRule type="containsText" dxfId="636" priority="1125" operator="containsText" text="Inconclusive">
      <formula>NOT(ISERROR(SEARCH("Inconclusive",J354)))</formula>
    </cfRule>
    <cfRule type="beginsWith" dxfId="635" priority="1126" operator="beginsWith" text="NaN">
      <formula>LEFT(J354,LEN("NaN"))="NaN"</formula>
    </cfRule>
    <cfRule type="beginsWith" dxfId="634" priority="1127" operator="beginsWith" text="Frozen">
      <formula>LEFT(J354,LEN("Frozen"))="Frozen"</formula>
    </cfRule>
    <cfRule type="beginsWith" dxfId="633" priority="1128" operator="beginsWith" text="Overspill">
      <formula>LEFT(J354,LEN("Overspill"))="Overspill"</formula>
    </cfRule>
    <cfRule type="beginsWith" dxfId="632" priority="1129" operator="beginsWith" text="Crevasse">
      <formula>LEFT(J354,LEN("Crevasse"))="Crevasse"</formula>
    </cfRule>
    <cfRule type="beginsWith" dxfId="631" priority="1130" operator="beginsWith" text="Moulin">
      <formula>LEFT(J354,LEN("Moulin"))="Moulin"</formula>
    </cfRule>
    <cfRule type="beginsWith" dxfId="630" priority="1131" operator="beginsWith" text="Hydrofracture">
      <formula>LEFT(J354,LEN("Hydrofracture"))="Hydrofracture"</formula>
    </cfRule>
  </conditionalFormatting>
  <conditionalFormatting sqref="J355:K355">
    <cfRule type="containsText" dxfId="629" priority="1124" operator="containsText" text="slush">
      <formula>NOT(ISERROR(SEARCH("slush",J355)))</formula>
    </cfRule>
  </conditionalFormatting>
  <conditionalFormatting sqref="J356:K357">
    <cfRule type="containsText" dxfId="628" priority="951" operator="containsText" text="Inconclusive">
      <formula>NOT(ISERROR(SEARCH("Inconclusive",J356)))</formula>
    </cfRule>
    <cfRule type="beginsWith" dxfId="627" priority="952" operator="beginsWith" text="NaN">
      <formula>LEFT(J356,LEN("NaN"))="NaN"</formula>
    </cfRule>
    <cfRule type="beginsWith" dxfId="626" priority="953" operator="beginsWith" text="Frozen">
      <formula>LEFT(J356,LEN("Frozen"))="Frozen"</formula>
    </cfRule>
    <cfRule type="beginsWith" dxfId="625" priority="954" operator="beginsWith" text="Overspill">
      <formula>LEFT(J356,LEN("Overspill"))="Overspill"</formula>
    </cfRule>
    <cfRule type="beginsWith" dxfId="624" priority="955" operator="beginsWith" text="Crevasse">
      <formula>LEFT(J356,LEN("Crevasse"))="Crevasse"</formula>
    </cfRule>
    <cfRule type="beginsWith" dxfId="623" priority="956" operator="beginsWith" text="Moulin">
      <formula>LEFT(J356,LEN("Moulin"))="Moulin"</formula>
    </cfRule>
    <cfRule type="beginsWith" dxfId="622" priority="957" operator="beginsWith" text="Hydrofracture">
      <formula>LEFT(J356,LEN("Hydrofracture"))="Hydrofracture"</formula>
    </cfRule>
  </conditionalFormatting>
  <conditionalFormatting sqref="J358:K358 J359:N359 J361:N363 J365:N368">
    <cfRule type="beginsWith" dxfId="621" priority="1113" operator="beginsWith" text="NaN">
      <formula>LEFT(J358,LEN("NaN"))="NaN"</formula>
    </cfRule>
  </conditionalFormatting>
  <conditionalFormatting sqref="J358:K358 J359:N359 J361:N363">
    <cfRule type="beginsWith" dxfId="620" priority="1120" operator="beginsWith" text="Overspill">
      <formula>LEFT(J358,LEN("Overspill"))="Overspill"</formula>
    </cfRule>
    <cfRule type="beginsWith" dxfId="619" priority="1121" operator="beginsWith" text="Crevasse">
      <formula>LEFT(J358,LEN("Crevasse"))="Crevasse"</formula>
    </cfRule>
    <cfRule type="beginsWith" dxfId="618" priority="1122" operator="beginsWith" text="Moulin">
      <formula>LEFT(J358,LEN("Moulin"))="Moulin"</formula>
    </cfRule>
    <cfRule type="beginsWith" dxfId="617" priority="1123" operator="beginsWith" text="Hydrofracture">
      <formula>LEFT(J358,LEN("Hydrofracture"))="Hydrofracture"</formula>
    </cfRule>
  </conditionalFormatting>
  <conditionalFormatting sqref="J358:K358">
    <cfRule type="beginsWith" dxfId="616" priority="1119" operator="beginsWith" text="Frozen">
      <formula>LEFT(J358,LEN("Frozen"))="Frozen"</formula>
    </cfRule>
  </conditionalFormatting>
  <conditionalFormatting sqref="J371:K371">
    <cfRule type="containsText" dxfId="615" priority="978" operator="containsText" text="Inconclusive">
      <formula>NOT(ISERROR(SEARCH("Inconclusive",J371)))</formula>
    </cfRule>
    <cfRule type="beginsWith" dxfId="614" priority="979" operator="beginsWith" text="NaN">
      <formula>LEFT(J371,LEN("NaN"))="NaN"</formula>
    </cfRule>
    <cfRule type="beginsWith" dxfId="613" priority="980" operator="beginsWith" text="Frozen">
      <formula>LEFT(J371,LEN("Frozen"))="Frozen"</formula>
    </cfRule>
    <cfRule type="beginsWith" dxfId="612" priority="981" operator="beginsWith" text="Overspill">
      <formula>LEFT(J371,LEN("Overspill"))="Overspill"</formula>
    </cfRule>
    <cfRule type="beginsWith" dxfId="611" priority="982" operator="beginsWith" text="Crevasse">
      <formula>LEFT(J371,LEN("Crevasse"))="Crevasse"</formula>
    </cfRule>
    <cfRule type="beginsWith" dxfId="610" priority="983" operator="beginsWith" text="Moulin">
      <formula>LEFT(J371,LEN("Moulin"))="Moulin"</formula>
    </cfRule>
    <cfRule type="beginsWith" dxfId="609" priority="984" operator="beginsWith" text="Hydrofracture">
      <formula>LEFT(J371,LEN("Hydrofracture"))="Hydrofracture"</formula>
    </cfRule>
  </conditionalFormatting>
  <conditionalFormatting sqref="J374:K375">
    <cfRule type="containsText" dxfId="608" priority="971" operator="containsText" text="Inconclusive">
      <formula>NOT(ISERROR(SEARCH("Inconclusive",J374)))</formula>
    </cfRule>
    <cfRule type="beginsWith" dxfId="607" priority="972" operator="beginsWith" text="NaN">
      <formula>LEFT(J374,LEN("NaN"))="NaN"</formula>
    </cfRule>
    <cfRule type="beginsWith" dxfId="606" priority="973" operator="beginsWith" text="Frozen">
      <formula>LEFT(J374,LEN("Frozen"))="Frozen"</formula>
    </cfRule>
    <cfRule type="beginsWith" dxfId="605" priority="974" operator="beginsWith" text="Overspill">
      <formula>LEFT(J374,LEN("Overspill"))="Overspill"</formula>
    </cfRule>
    <cfRule type="beginsWith" dxfId="604" priority="975" operator="beginsWith" text="Crevasse">
      <formula>LEFT(J374,LEN("Crevasse"))="Crevasse"</formula>
    </cfRule>
    <cfRule type="beginsWith" dxfId="603" priority="976" operator="beginsWith" text="Moulin">
      <formula>LEFT(J374,LEN("Moulin"))="Moulin"</formula>
    </cfRule>
    <cfRule type="beginsWith" dxfId="602" priority="977" operator="beginsWith" text="Hydrofracture">
      <formula>LEFT(J374,LEN("Hydrofracture"))="Hydrofracture"</formula>
    </cfRule>
  </conditionalFormatting>
  <conditionalFormatting sqref="J376:K380">
    <cfRule type="containsText" dxfId="601" priority="1214" operator="containsText" text="Inconclusive">
      <formula>NOT(ISERROR(SEARCH("Inconclusive",J376)))</formula>
    </cfRule>
    <cfRule type="beginsWith" dxfId="600" priority="1215" operator="beginsWith" text="NaN">
      <formula>LEFT(J376,LEN("NaN"))="NaN"</formula>
    </cfRule>
    <cfRule type="beginsWith" dxfId="599" priority="1217" operator="beginsWith" text="Overspill">
      <formula>LEFT(J376,LEN("Overspill"))="Overspill"</formula>
    </cfRule>
    <cfRule type="beginsWith" dxfId="598" priority="1218" operator="beginsWith" text="Crevasse">
      <formula>LEFT(J376,LEN("Crevasse"))="Crevasse"</formula>
    </cfRule>
    <cfRule type="beginsWith" dxfId="597" priority="1219" operator="beginsWith" text="Moulin">
      <formula>LEFT(J376,LEN("Moulin"))="Moulin"</formula>
    </cfRule>
    <cfRule type="beginsWith" dxfId="596" priority="1220" operator="beginsWith" text="Hydrofracture">
      <formula>LEFT(J376,LEN("Hydrofracture"))="Hydrofracture"</formula>
    </cfRule>
  </conditionalFormatting>
  <conditionalFormatting sqref="J377:K377">
    <cfRule type="containsText" dxfId="595" priority="1213" operator="containsText" text="slush">
      <formula>NOT(ISERROR(SEARCH("slush",J377)))</formula>
    </cfRule>
  </conditionalFormatting>
  <conditionalFormatting sqref="J377:K380">
    <cfRule type="beginsWith" dxfId="594" priority="1216" operator="beginsWith" text="Frozen">
      <formula>LEFT(J377,LEN("Frozen"))="Frozen"</formula>
    </cfRule>
  </conditionalFormatting>
  <conditionalFormatting sqref="J378:K379">
    <cfRule type="containsText" dxfId="593" priority="1052" operator="containsText" text="Inconclusive">
      <formula>NOT(ISERROR(SEARCH("Inconclusive",J378)))</formula>
    </cfRule>
    <cfRule type="beginsWith" dxfId="592" priority="1053" operator="beginsWith" text="NaN">
      <formula>LEFT(J378,LEN("NaN"))="NaN"</formula>
    </cfRule>
    <cfRule type="beginsWith" dxfId="591" priority="1054" operator="beginsWith" text="Frozen">
      <formula>LEFT(J378,LEN("Frozen"))="Frozen"</formula>
    </cfRule>
    <cfRule type="beginsWith" dxfId="590" priority="1055" operator="beginsWith" text="Overspill">
      <formula>LEFT(J378,LEN("Overspill"))="Overspill"</formula>
    </cfRule>
    <cfRule type="beginsWith" dxfId="589" priority="1056" operator="beginsWith" text="Crevasse">
      <formula>LEFT(J378,LEN("Crevasse"))="Crevasse"</formula>
    </cfRule>
    <cfRule type="beginsWith" dxfId="588" priority="1057" operator="beginsWith" text="Moulin">
      <formula>LEFT(J378,LEN("Moulin"))="Moulin"</formula>
    </cfRule>
    <cfRule type="beginsWith" dxfId="587" priority="1058" operator="beginsWith" text="Hydrofracture">
      <formula>LEFT(J378,LEN("Hydrofracture"))="Hydrofracture"</formula>
    </cfRule>
  </conditionalFormatting>
  <conditionalFormatting sqref="J381:K381">
    <cfRule type="containsText" dxfId="586" priority="1205" operator="containsText" text="slush">
      <formula>NOT(ISERROR(SEARCH("slush",J381)))</formula>
    </cfRule>
    <cfRule type="beginsWith" dxfId="585" priority="1208" operator="beginsWith" text="Frozen">
      <formula>LEFT(J381,LEN("Frozen"))="Frozen"</formula>
    </cfRule>
  </conditionalFormatting>
  <conditionalFormatting sqref="J381:K382">
    <cfRule type="containsText" dxfId="584" priority="1206" operator="containsText" text="Inconclusive">
      <formula>NOT(ISERROR(SEARCH("Inconclusive",J381)))</formula>
    </cfRule>
    <cfRule type="beginsWith" dxfId="583" priority="1207" operator="beginsWith" text="NaN">
      <formula>LEFT(J381,LEN("NaN"))="NaN"</formula>
    </cfRule>
    <cfRule type="beginsWith" dxfId="582" priority="1209" operator="beginsWith" text="Overspill">
      <formula>LEFT(J381,LEN("Overspill"))="Overspill"</formula>
    </cfRule>
    <cfRule type="beginsWith" dxfId="581" priority="1210" operator="beginsWith" text="Crevasse">
      <formula>LEFT(J381,LEN("Crevasse"))="Crevasse"</formula>
    </cfRule>
    <cfRule type="beginsWith" dxfId="580" priority="1211" operator="beginsWith" text="Moulin">
      <formula>LEFT(J381,LEN("Moulin"))="Moulin"</formula>
    </cfRule>
    <cfRule type="beginsWith" dxfId="579" priority="1212" operator="beginsWith" text="Hydrofracture">
      <formula>LEFT(J381,LEN("Hydrofracture"))="Hydrofracture"</formula>
    </cfRule>
  </conditionalFormatting>
  <conditionalFormatting sqref="J383:K384">
    <cfRule type="containsText" dxfId="578" priority="1095" operator="containsText" text="slush">
      <formula>NOT(ISERROR(SEARCH("slush",J383)))</formula>
    </cfRule>
    <cfRule type="containsText" dxfId="577" priority="1096" operator="containsText" text="Inconclusive">
      <formula>NOT(ISERROR(SEARCH("Inconclusive",J383)))</formula>
    </cfRule>
    <cfRule type="beginsWith" dxfId="576" priority="1097" operator="beginsWith" text="NaN">
      <formula>LEFT(J383,LEN("NaN"))="NaN"</formula>
    </cfRule>
    <cfRule type="beginsWith" dxfId="575" priority="1098" operator="beginsWith" text="Frozen">
      <formula>LEFT(J383,LEN("Frozen"))="Frozen"</formula>
    </cfRule>
    <cfRule type="beginsWith" dxfId="574" priority="1099" operator="beginsWith" text="Overspill">
      <formula>LEFT(J383,LEN("Overspill"))="Overspill"</formula>
    </cfRule>
    <cfRule type="beginsWith" dxfId="573" priority="1100" operator="beginsWith" text="Crevasse">
      <formula>LEFT(J383,LEN("Crevasse"))="Crevasse"</formula>
    </cfRule>
    <cfRule type="beginsWith" dxfId="572" priority="1101" operator="beginsWith" text="Moulin">
      <formula>LEFT(J383,LEN("Moulin"))="Moulin"</formula>
    </cfRule>
    <cfRule type="beginsWith" dxfId="571" priority="1102" operator="beginsWith" text="Hydrofracture">
      <formula>LEFT(J383,LEN("Hydrofracture"))="Hydrofracture"</formula>
    </cfRule>
  </conditionalFormatting>
  <conditionalFormatting sqref="J385:K387">
    <cfRule type="containsText" dxfId="570" priority="1190" operator="containsText" text="Inconclusive">
      <formula>NOT(ISERROR(SEARCH("Inconclusive",J385)))</formula>
    </cfRule>
    <cfRule type="beginsWith" dxfId="569" priority="1191" operator="beginsWith" text="NaN">
      <formula>LEFT(J385,LEN("NaN"))="NaN"</formula>
    </cfRule>
    <cfRule type="beginsWith" dxfId="568" priority="1193" operator="beginsWith" text="Overspill">
      <formula>LEFT(J385,LEN("Overspill"))="Overspill"</formula>
    </cfRule>
    <cfRule type="beginsWith" dxfId="567" priority="1194" operator="beginsWith" text="Crevasse">
      <formula>LEFT(J385,LEN("Crevasse"))="Crevasse"</formula>
    </cfRule>
    <cfRule type="beginsWith" dxfId="566" priority="1195" operator="beginsWith" text="Moulin">
      <formula>LEFT(J385,LEN("Moulin"))="Moulin"</formula>
    </cfRule>
    <cfRule type="beginsWith" dxfId="565" priority="1196" operator="beginsWith" text="Hydrofracture">
      <formula>LEFT(J385,LEN("Hydrofracture"))="Hydrofracture"</formula>
    </cfRule>
  </conditionalFormatting>
  <conditionalFormatting sqref="J387:K387">
    <cfRule type="containsText" dxfId="564" priority="1189" operator="containsText" text="slush">
      <formula>NOT(ISERROR(SEARCH("slush",J387)))</formula>
    </cfRule>
    <cfRule type="beginsWith" dxfId="563" priority="1192" operator="beginsWith" text="Frozen">
      <formula>LEFT(J387,LEN("Frozen"))="Frozen"</formula>
    </cfRule>
  </conditionalFormatting>
  <conditionalFormatting sqref="J388:K392">
    <cfRule type="containsText" dxfId="562" priority="1198" operator="containsText" text="Inconclusive">
      <formula>NOT(ISERROR(SEARCH("Inconclusive",J388)))</formula>
    </cfRule>
    <cfRule type="beginsWith" dxfId="561" priority="1199" operator="beginsWith" text="NaN">
      <formula>LEFT(J388,LEN("NaN"))="NaN"</formula>
    </cfRule>
    <cfRule type="beginsWith" dxfId="560" priority="1200" operator="beginsWith" text="Frozen">
      <formula>LEFT(J388,LEN("Frozen"))="Frozen"</formula>
    </cfRule>
    <cfRule type="beginsWith" dxfId="559" priority="1201" operator="beginsWith" text="Overspill">
      <formula>LEFT(J388,LEN("Overspill"))="Overspill"</formula>
    </cfRule>
    <cfRule type="beginsWith" dxfId="558" priority="1202" operator="beginsWith" text="Crevasse">
      <formula>LEFT(J388,LEN("Crevasse"))="Crevasse"</formula>
    </cfRule>
    <cfRule type="beginsWith" dxfId="557" priority="1203" operator="beginsWith" text="Moulin">
      <formula>LEFT(J388,LEN("Moulin"))="Moulin"</formula>
    </cfRule>
    <cfRule type="beginsWith" dxfId="556" priority="1204" operator="beginsWith" text="Hydrofracture">
      <formula>LEFT(J388,LEN("Hydrofracture"))="Hydrofracture"</formula>
    </cfRule>
  </conditionalFormatting>
  <conditionalFormatting sqref="J392:K392">
    <cfRule type="containsText" dxfId="555" priority="1197" operator="containsText" text="slush">
      <formula>NOT(ISERROR(SEARCH("slush",J392)))</formula>
    </cfRule>
  </conditionalFormatting>
  <conditionalFormatting sqref="J393:K393">
    <cfRule type="containsText" dxfId="554" priority="507" operator="containsText" text="Stream">
      <formula>NOT(ISERROR(SEARCH("Stream",J393)))</formula>
    </cfRule>
  </conditionalFormatting>
  <conditionalFormatting sqref="J393:K394">
    <cfRule type="containsText" dxfId="553" priority="508" operator="containsText" text="Inconclusive">
      <formula>NOT(ISERROR(SEARCH("Inconclusive",J393)))</formula>
    </cfRule>
    <cfRule type="beginsWith" dxfId="552" priority="509" operator="beginsWith" text="NaN">
      <formula>LEFT(J393,LEN("NaN"))="NaN"</formula>
    </cfRule>
    <cfRule type="beginsWith" dxfId="551" priority="510" operator="beginsWith" text="Frozen">
      <formula>LEFT(J393,LEN("Frozen"))="Frozen"</formula>
    </cfRule>
    <cfRule type="beginsWith" dxfId="550" priority="511" operator="beginsWith" text="Overspill">
      <formula>LEFT(J393,LEN("Overspill"))="Overspill"</formula>
    </cfRule>
    <cfRule type="beginsWith" dxfId="549" priority="512" operator="beginsWith" text="Crevasse">
      <formula>LEFT(J393,LEN("Crevasse"))="Crevasse"</formula>
    </cfRule>
    <cfRule type="beginsWith" dxfId="548" priority="513" operator="beginsWith" text="Moulin">
      <formula>LEFT(J393,LEN("Moulin"))="Moulin"</formula>
    </cfRule>
    <cfRule type="beginsWith" dxfId="547" priority="514" operator="beginsWith" text="Hydrofracture">
      <formula>LEFT(J393,LEN("Hydrofracture"))="Hydrofracture"</formula>
    </cfRule>
  </conditionalFormatting>
  <conditionalFormatting sqref="J394:K395">
    <cfRule type="containsText" dxfId="546" priority="516" operator="containsText" text="Inconclusive">
      <formula>NOT(ISERROR(SEARCH("Inconclusive",J394)))</formula>
    </cfRule>
    <cfRule type="beginsWith" dxfId="545" priority="517" operator="beginsWith" text="NaN">
      <formula>LEFT(J394,LEN("NaN"))="NaN"</formula>
    </cfRule>
    <cfRule type="beginsWith" dxfId="544" priority="518" operator="beginsWith" text="Frozen">
      <formula>LEFT(J394,LEN("Frozen"))="Frozen"</formula>
    </cfRule>
    <cfRule type="beginsWith" dxfId="543" priority="519" operator="beginsWith" text="Overspill">
      <formula>LEFT(J394,LEN("Overspill"))="Overspill"</formula>
    </cfRule>
    <cfRule type="beginsWith" dxfId="542" priority="520" operator="beginsWith" text="Crevasse">
      <formula>LEFT(J394,LEN("Crevasse"))="Crevasse"</formula>
    </cfRule>
    <cfRule type="beginsWith" dxfId="541" priority="521" operator="beginsWith" text="Moulin">
      <formula>LEFT(J394,LEN("Moulin"))="Moulin"</formula>
    </cfRule>
    <cfRule type="beginsWith" dxfId="540" priority="522" operator="beginsWith" text="Hydrofracture">
      <formula>LEFT(J394,LEN("Hydrofracture"))="Hydrofracture"</formula>
    </cfRule>
  </conditionalFormatting>
  <conditionalFormatting sqref="J394:K407">
    <cfRule type="containsText" dxfId="539" priority="515" operator="containsText" text="Stream">
      <formula>NOT(ISERROR(SEARCH("Stream",J394)))</formula>
    </cfRule>
  </conditionalFormatting>
  <conditionalFormatting sqref="J396:K407">
    <cfRule type="containsText" dxfId="538" priority="1182" operator="containsText" text="Inconclusive">
      <formula>NOT(ISERROR(SEARCH("Inconclusive",J396)))</formula>
    </cfRule>
    <cfRule type="beginsWith" dxfId="537" priority="1183" operator="beginsWith" text="NaN">
      <formula>LEFT(J396,LEN("NaN"))="NaN"</formula>
    </cfRule>
    <cfRule type="beginsWith" dxfId="536" priority="1184" operator="beginsWith" text="Frozen">
      <formula>LEFT(J396,LEN("Frozen"))="Frozen"</formula>
    </cfRule>
    <cfRule type="beginsWith" dxfId="535" priority="1185" operator="beginsWith" text="Overspill">
      <formula>LEFT(J396,LEN("Overspill"))="Overspill"</formula>
    </cfRule>
    <cfRule type="beginsWith" dxfId="534" priority="1186" operator="beginsWith" text="Crevasse">
      <formula>LEFT(J396,LEN("Crevasse"))="Crevasse"</formula>
    </cfRule>
    <cfRule type="beginsWith" dxfId="533" priority="1187" operator="beginsWith" text="Moulin">
      <formula>LEFT(J396,LEN("Moulin"))="Moulin"</formula>
    </cfRule>
    <cfRule type="beginsWith" dxfId="532" priority="1188" operator="beginsWith" text="Hydrofracture">
      <formula>LEFT(J396,LEN("Hydrofracture"))="Hydrofracture"</formula>
    </cfRule>
  </conditionalFormatting>
  <conditionalFormatting sqref="J397:K397">
    <cfRule type="containsText" dxfId="531" priority="1181" operator="containsText" text="slush">
      <formula>NOT(ISERROR(SEARCH("slush",J397)))</formula>
    </cfRule>
  </conditionalFormatting>
  <conditionalFormatting sqref="J2:N87 L87:N88">
    <cfRule type="beginsWith" dxfId="530" priority="1340" operator="beginsWith" text="Frozen">
      <formula>LEFT(J2,LEN("Frozen"))="Frozen"</formula>
    </cfRule>
  </conditionalFormatting>
  <conditionalFormatting sqref="J2:N88">
    <cfRule type="beginsWith" dxfId="529" priority="1341" operator="beginsWith" text="Overspill">
      <formula>LEFT(J2,LEN("Overspill"))="Overspill"</formula>
    </cfRule>
    <cfRule type="beginsWith" dxfId="528" priority="1342" operator="beginsWith" text="Crevasse">
      <formula>LEFT(J2,LEN("Crevasse"))="Crevasse"</formula>
    </cfRule>
    <cfRule type="beginsWith" dxfId="527" priority="1343" operator="beginsWith" text="Moulin">
      <formula>LEFT(J2,LEN("Moulin"))="Moulin"</formula>
    </cfRule>
    <cfRule type="beginsWith" dxfId="526" priority="1344" operator="beginsWith" text="Hydrofracture">
      <formula>LEFT(J2,LEN("Hydrofracture"))="Hydrofracture"</formula>
    </cfRule>
  </conditionalFormatting>
  <conditionalFormatting sqref="J2:N146 J147:K147 J148:N150 J151:K151 J152:N181 J182:K182 J183:N190 J192:N230 J231:K231 J232:N235 J236:K236 J237:N241 L241:N245 J243:N247 J248:K262 L248:N268 J279:K279 J296:K296">
    <cfRule type="beginsWith" dxfId="525" priority="1223" operator="beginsWith" text="NaN">
      <formula>LEFT(J2,LEN("NaN"))="NaN"</formula>
    </cfRule>
  </conditionalFormatting>
  <conditionalFormatting sqref="J89:N89">
    <cfRule type="beginsWith" dxfId="524" priority="1335" operator="beginsWith" text="Frozen">
      <formula>LEFT(J89,LEN("Frozen"))="Frozen"</formula>
    </cfRule>
  </conditionalFormatting>
  <conditionalFormatting sqref="J89:N98">
    <cfRule type="beginsWith" dxfId="523" priority="1336" operator="beginsWith" text="Overspill">
      <formula>LEFT(J89,LEN("Overspill"))="Overspill"</formula>
    </cfRule>
    <cfRule type="beginsWith" dxfId="522" priority="1337" operator="beginsWith" text="Crevasse">
      <formula>LEFT(J89,LEN("Crevasse"))="Crevasse"</formula>
    </cfRule>
    <cfRule type="beginsWith" dxfId="521" priority="1338" operator="beginsWith" text="Moulin">
      <formula>LEFT(J89,LEN("Moulin"))="Moulin"</formula>
    </cfRule>
    <cfRule type="beginsWith" dxfId="520" priority="1339" operator="beginsWith" text="Hydrofracture">
      <formula>LEFT(J89,LEN("Hydrofracture"))="Hydrofracture"</formula>
    </cfRule>
  </conditionalFormatting>
  <conditionalFormatting sqref="J99:N99">
    <cfRule type="containsText" dxfId="519" priority="1059" operator="containsText" text="Inconclusive">
      <formula>NOT(ISERROR(SEARCH("Inconclusive",J99)))</formula>
    </cfRule>
    <cfRule type="beginsWith" dxfId="518" priority="1060" operator="beginsWith" text="NaN">
      <formula>LEFT(J99,LEN("NaN"))="NaN"</formula>
    </cfRule>
    <cfRule type="beginsWith" dxfId="517" priority="1061" operator="beginsWith" text="Frozen">
      <formula>LEFT(J99,LEN("Frozen"))="Frozen"</formula>
    </cfRule>
    <cfRule type="beginsWith" dxfId="516" priority="1062" operator="beginsWith" text="Overspill">
      <formula>LEFT(J99,LEN("Overspill"))="Overspill"</formula>
    </cfRule>
    <cfRule type="beginsWith" dxfId="515" priority="1063" operator="beginsWith" text="Crevasse">
      <formula>LEFT(J99,LEN("Crevasse"))="Crevasse"</formula>
    </cfRule>
    <cfRule type="beginsWith" dxfId="514" priority="1064" operator="beginsWith" text="Moulin">
      <formula>LEFT(J99,LEN("Moulin"))="Moulin"</formula>
    </cfRule>
    <cfRule type="beginsWith" dxfId="513" priority="1065" operator="beginsWith" text="Hydrofracture">
      <formula>LEFT(J99,LEN("Hydrofracture"))="Hydrofracture"</formula>
    </cfRule>
    <cfRule type="beginsWith" dxfId="512" priority="1320" operator="beginsWith" text="Frozen">
      <formula>LEFT(J99,LEN("Frozen"))="Frozen"</formula>
    </cfRule>
    <cfRule type="beginsWith" dxfId="511" priority="1321" operator="beginsWith" text="Overspill">
      <formula>LEFT(J99,LEN("Overspill"))="Overspill"</formula>
    </cfRule>
    <cfRule type="beginsWith" dxfId="510" priority="1322" operator="beginsWith" text="Crevasse">
      <formula>LEFT(J99,LEN("Crevasse"))="Crevasse"</formula>
    </cfRule>
    <cfRule type="beginsWith" dxfId="509" priority="1323" operator="beginsWith" text="Moulin">
      <formula>LEFT(J99,LEN("Moulin"))="Moulin"</formula>
    </cfRule>
    <cfRule type="beginsWith" dxfId="508" priority="1324" operator="beginsWith" text="Hydrofracture">
      <formula>LEFT(J99,LEN("Hydrofracture"))="Hydrofracture"</formula>
    </cfRule>
  </conditionalFormatting>
  <conditionalFormatting sqref="J100:N105">
    <cfRule type="beginsWith" dxfId="507" priority="1331" operator="beginsWith" text="Overspill">
      <formula>LEFT(J100,LEN("Overspill"))="Overspill"</formula>
    </cfRule>
    <cfRule type="beginsWith" dxfId="506" priority="1332" operator="beginsWith" text="Crevasse">
      <formula>LEFT(J100,LEN("Crevasse"))="Crevasse"</formula>
    </cfRule>
    <cfRule type="beginsWith" dxfId="505" priority="1333" operator="beginsWith" text="Moulin">
      <formula>LEFT(J100,LEN("Moulin"))="Moulin"</formula>
    </cfRule>
    <cfRule type="beginsWith" dxfId="504" priority="1334" operator="beginsWith" text="Hydrofracture">
      <formula>LEFT(J100,LEN("Hydrofracture"))="Hydrofracture"</formula>
    </cfRule>
  </conditionalFormatting>
  <conditionalFormatting sqref="J104:N104">
    <cfRule type="beginsWith" dxfId="503" priority="1330" operator="beginsWith" text="Frozen">
      <formula>LEFT(J104,LEN("Frozen"))="Frozen"</formula>
    </cfRule>
  </conditionalFormatting>
  <conditionalFormatting sqref="J106:N106">
    <cfRule type="beginsWith" dxfId="502" priority="1325" operator="beginsWith" text="Frozen">
      <formula>LEFT(J106,LEN("Frozen"))="Frozen"</formula>
    </cfRule>
  </conditionalFormatting>
  <conditionalFormatting sqref="J106:N109">
    <cfRule type="beginsWith" dxfId="501" priority="1326" operator="beginsWith" text="Overspill">
      <formula>LEFT(J106,LEN("Overspill"))="Overspill"</formula>
    </cfRule>
    <cfRule type="beginsWith" dxfId="500" priority="1327" operator="beginsWith" text="Crevasse">
      <formula>LEFT(J106,LEN("Crevasse"))="Crevasse"</formula>
    </cfRule>
    <cfRule type="beginsWith" dxfId="499" priority="1328" operator="beginsWith" text="Moulin">
      <formula>LEFT(J106,LEN("Moulin"))="Moulin"</formula>
    </cfRule>
    <cfRule type="beginsWith" dxfId="498" priority="1329" operator="beginsWith" text="Hydrofracture">
      <formula>LEFT(J106,LEN("Hydrofracture"))="Hydrofracture"</formula>
    </cfRule>
  </conditionalFormatting>
  <conditionalFormatting sqref="J110:N110">
    <cfRule type="containsText" dxfId="497" priority="1066" operator="containsText" text="Inconclusive">
      <formula>NOT(ISERROR(SEARCH("Inconclusive",J110)))</formula>
    </cfRule>
    <cfRule type="beginsWith" dxfId="496" priority="1067" operator="beginsWith" text="NaN">
      <formula>LEFT(J110,LEN("NaN"))="NaN"</formula>
    </cfRule>
    <cfRule type="beginsWith" dxfId="495" priority="1068" operator="beginsWith" text="Frozen">
      <formula>LEFT(J110,LEN("Frozen"))="Frozen"</formula>
    </cfRule>
    <cfRule type="beginsWith" dxfId="494" priority="1069" operator="beginsWith" text="Overspill">
      <formula>LEFT(J110,LEN("Overspill"))="Overspill"</formula>
    </cfRule>
    <cfRule type="beginsWith" dxfId="493" priority="1070" operator="beginsWith" text="Crevasse">
      <formula>LEFT(J110,LEN("Crevasse"))="Crevasse"</formula>
    </cfRule>
    <cfRule type="beginsWith" dxfId="492" priority="1071" operator="beginsWith" text="Moulin">
      <formula>LEFT(J110,LEN("Moulin"))="Moulin"</formula>
    </cfRule>
    <cfRule type="beginsWith" dxfId="491" priority="1072" operator="beginsWith" text="Hydrofracture">
      <formula>LEFT(J110,LEN("Hydrofracture"))="Hydrofracture"</formula>
    </cfRule>
    <cfRule type="beginsWith" dxfId="490" priority="1315" operator="beginsWith" text="Frozen">
      <formula>LEFT(J110,LEN("Frozen"))="Frozen"</formula>
    </cfRule>
  </conditionalFormatting>
  <conditionalFormatting sqref="J110:N113">
    <cfRule type="beginsWith" dxfId="489" priority="1316" operator="beginsWith" text="Overspill">
      <formula>LEFT(J110,LEN("Overspill"))="Overspill"</formula>
    </cfRule>
    <cfRule type="beginsWith" dxfId="488" priority="1317" operator="beginsWith" text="Crevasse">
      <formula>LEFT(J110,LEN("Crevasse"))="Crevasse"</formula>
    </cfRule>
    <cfRule type="beginsWith" dxfId="487" priority="1318" operator="beginsWith" text="Moulin">
      <formula>LEFT(J110,LEN("Moulin"))="Moulin"</formula>
    </cfRule>
    <cfRule type="beginsWith" dxfId="486" priority="1319" operator="beginsWith" text="Hydrofracture">
      <formula>LEFT(J110,LEN("Hydrofracture"))="Hydrofracture"</formula>
    </cfRule>
  </conditionalFormatting>
  <conditionalFormatting sqref="J114:N116">
    <cfRule type="beginsWith" dxfId="485" priority="1310" operator="beginsWith" text="Frozen">
      <formula>LEFT(J114,LEN("Frozen"))="Frozen"</formula>
    </cfRule>
  </conditionalFormatting>
  <conditionalFormatting sqref="J114:N120">
    <cfRule type="beginsWith" dxfId="484" priority="1311" operator="beginsWith" text="Overspill">
      <formula>LEFT(J114,LEN("Overspill"))="Overspill"</formula>
    </cfRule>
    <cfRule type="beginsWith" dxfId="483" priority="1312" operator="beginsWith" text="Crevasse">
      <formula>LEFT(J114,LEN("Crevasse"))="Crevasse"</formula>
    </cfRule>
    <cfRule type="beginsWith" dxfId="482" priority="1313" operator="beginsWith" text="Moulin">
      <formula>LEFT(J114,LEN("Moulin"))="Moulin"</formula>
    </cfRule>
    <cfRule type="beginsWith" dxfId="481" priority="1314" operator="beginsWith" text="Hydrofracture">
      <formula>LEFT(J114,LEN("Hydrofracture"))="Hydrofracture"</formula>
    </cfRule>
  </conditionalFormatting>
  <conditionalFormatting sqref="J121:N121">
    <cfRule type="beginsWith" dxfId="480" priority="1305" operator="beginsWith" text="Frozen">
      <formula>LEFT(J121,LEN("Frozen"))="Frozen"</formula>
    </cfRule>
  </conditionalFormatting>
  <conditionalFormatting sqref="J121:N123 J125:N126">
    <cfRule type="beginsWith" dxfId="479" priority="1306" operator="beginsWith" text="Overspill">
      <formula>LEFT(J121,LEN("Overspill"))="Overspill"</formula>
    </cfRule>
    <cfRule type="beginsWith" dxfId="478" priority="1307" operator="beginsWith" text="Crevasse">
      <formula>LEFT(J121,LEN("Crevasse"))="Crevasse"</formula>
    </cfRule>
    <cfRule type="beginsWith" dxfId="477" priority="1308" operator="beginsWith" text="Moulin">
      <formula>LEFT(J121,LEN("Moulin"))="Moulin"</formula>
    </cfRule>
    <cfRule type="beginsWith" dxfId="476" priority="1309" operator="beginsWith" text="Hydrofracture">
      <formula>LEFT(J121,LEN("Hydrofracture"))="Hydrofracture"</formula>
    </cfRule>
  </conditionalFormatting>
  <conditionalFormatting sqref="J124:N124">
    <cfRule type="beginsWith" dxfId="475" priority="1027" operator="beginsWith" text="Overspill">
      <formula>LEFT(J124,LEN("Overspill"))="Overspill"</formula>
    </cfRule>
    <cfRule type="beginsWith" dxfId="474" priority="1028" operator="beginsWith" text="Crevasse">
      <formula>LEFT(J124,LEN("Crevasse"))="Crevasse"</formula>
    </cfRule>
    <cfRule type="beginsWith" dxfId="473" priority="1029" operator="beginsWith" text="Moulin">
      <formula>LEFT(J124,LEN("Moulin"))="Moulin"</formula>
    </cfRule>
    <cfRule type="beginsWith" dxfId="472" priority="1030" operator="beginsWith" text="Hydrofracture">
      <formula>LEFT(J124,LEN("Hydrofracture"))="Hydrofracture"</formula>
    </cfRule>
  </conditionalFormatting>
  <conditionalFormatting sqref="J127:N127">
    <cfRule type="beginsWith" dxfId="471" priority="1023" operator="beginsWith" text="Overspill">
      <formula>LEFT(J127,LEN("Overspill"))="Overspill"</formula>
    </cfRule>
    <cfRule type="beginsWith" dxfId="470" priority="1024" operator="beginsWith" text="Crevasse">
      <formula>LEFT(J127,LEN("Crevasse"))="Crevasse"</formula>
    </cfRule>
    <cfRule type="beginsWith" dxfId="469" priority="1025" operator="beginsWith" text="Moulin">
      <formula>LEFT(J127,LEN("Moulin"))="Moulin"</formula>
    </cfRule>
    <cfRule type="beginsWith" dxfId="468" priority="1026" operator="beginsWith" text="Hydrofracture">
      <formula>LEFT(J127,LEN("Hydrofracture"))="Hydrofracture"</formula>
    </cfRule>
  </conditionalFormatting>
  <conditionalFormatting sqref="J128:N136">
    <cfRule type="beginsWith" dxfId="467" priority="1301" operator="beginsWith" text="Overspill">
      <formula>LEFT(J128,LEN("Overspill"))="Overspill"</formula>
    </cfRule>
    <cfRule type="beginsWith" dxfId="466" priority="1302" operator="beginsWith" text="Crevasse">
      <formula>LEFT(J128,LEN("Crevasse"))="Crevasse"</formula>
    </cfRule>
    <cfRule type="beginsWith" dxfId="465" priority="1303" operator="beginsWith" text="Moulin">
      <formula>LEFT(J128,LEN("Moulin"))="Moulin"</formula>
    </cfRule>
    <cfRule type="beginsWith" dxfId="464" priority="1304" operator="beginsWith" text="Hydrofracture">
      <formula>LEFT(J128,LEN("Hydrofracture"))="Hydrofracture"</formula>
    </cfRule>
  </conditionalFormatting>
  <conditionalFormatting sqref="J134:N134">
    <cfRule type="containsText" dxfId="463" priority="1073" operator="containsText" text="Inconclusive">
      <formula>NOT(ISERROR(SEARCH("Inconclusive",J134)))</formula>
    </cfRule>
    <cfRule type="beginsWith" dxfId="462" priority="1074" operator="beginsWith" text="NaN">
      <formula>LEFT(J134,LEN("NaN"))="NaN"</formula>
    </cfRule>
    <cfRule type="beginsWith" dxfId="461" priority="1075" operator="beginsWith" text="Frozen">
      <formula>LEFT(J134,LEN("Frozen"))="Frozen"</formula>
    </cfRule>
    <cfRule type="beginsWith" dxfId="460" priority="1076" operator="beginsWith" text="Overspill">
      <formula>LEFT(J134,LEN("Overspill"))="Overspill"</formula>
    </cfRule>
    <cfRule type="beginsWith" dxfId="459" priority="1077" operator="beginsWith" text="Crevasse">
      <formula>LEFT(J134,LEN("Crevasse"))="Crevasse"</formula>
    </cfRule>
    <cfRule type="beginsWith" dxfId="458" priority="1078" operator="beginsWith" text="Moulin">
      <formula>LEFT(J134,LEN("Moulin"))="Moulin"</formula>
    </cfRule>
    <cfRule type="beginsWith" dxfId="457" priority="1079" operator="beginsWith" text="Hydrofracture">
      <formula>LEFT(J134,LEN("Hydrofracture"))="Hydrofracture"</formula>
    </cfRule>
    <cfRule type="beginsWith" dxfId="456" priority="1300" operator="beginsWith" text="Frozen">
      <formula>LEFT(J134,LEN("Frozen"))="Frozen"</formula>
    </cfRule>
  </conditionalFormatting>
  <conditionalFormatting sqref="J137:N137">
    <cfRule type="beginsWith" dxfId="455" priority="1295" operator="beginsWith" text="Frozen">
      <formula>LEFT(J137,LEN("Frozen"))="Frozen"</formula>
    </cfRule>
  </conditionalFormatting>
  <conditionalFormatting sqref="J137:N138">
    <cfRule type="beginsWith" dxfId="454" priority="1296" operator="beginsWith" text="Overspill">
      <formula>LEFT(J137,LEN("Overspill"))="Overspill"</formula>
    </cfRule>
    <cfRule type="beginsWith" dxfId="453" priority="1297" operator="beginsWith" text="Crevasse">
      <formula>LEFT(J137,LEN("Crevasse"))="Crevasse"</formula>
    </cfRule>
    <cfRule type="beginsWith" dxfId="452" priority="1298" operator="beginsWith" text="Moulin">
      <formula>LEFT(J137,LEN("Moulin"))="Moulin"</formula>
    </cfRule>
    <cfRule type="beginsWith" dxfId="451" priority="1299" operator="beginsWith" text="Hydrofracture">
      <formula>LEFT(J137,LEN("Hydrofracture"))="Hydrofracture"</formula>
    </cfRule>
  </conditionalFormatting>
  <conditionalFormatting sqref="J138:N138">
    <cfRule type="beginsWith" dxfId="450" priority="853" operator="beginsWith" text="Overspill">
      <formula>LEFT(J138,LEN("Overspill"))="Overspill"</formula>
    </cfRule>
    <cfRule type="beginsWith" dxfId="449" priority="854" operator="beginsWith" text="Crevasse">
      <formula>LEFT(J138,LEN("Crevasse"))="Crevasse"</formula>
    </cfRule>
    <cfRule type="beginsWith" dxfId="448" priority="855" operator="beginsWith" text="Moulin">
      <formula>LEFT(J138,LEN("Moulin"))="Moulin"</formula>
    </cfRule>
    <cfRule type="beginsWith" dxfId="447" priority="856" operator="beginsWith" text="Hydrofracture">
      <formula>LEFT(J138,LEN("Hydrofracture"))="Hydrofracture"</formula>
    </cfRule>
  </conditionalFormatting>
  <conditionalFormatting sqref="J139:N139">
    <cfRule type="beginsWith" dxfId="446" priority="1234" operator="beginsWith" text="Frozen">
      <formula>LEFT(J139,LEN("Frozen"))="Frozen"</formula>
    </cfRule>
    <cfRule type="beginsWith" dxfId="445" priority="1235" operator="beginsWith" text="Overspill">
      <formula>LEFT(J139,LEN("Overspill"))="Overspill"</formula>
    </cfRule>
    <cfRule type="beginsWith" dxfId="444" priority="1236" operator="beginsWith" text="Crevasse">
      <formula>LEFT(J139,LEN("Crevasse"))="Crevasse"</formula>
    </cfRule>
    <cfRule type="beginsWith" dxfId="443" priority="1237" operator="beginsWith" text="Moulin">
      <formula>LEFT(J139,LEN("Moulin"))="Moulin"</formula>
    </cfRule>
    <cfRule type="beginsWith" dxfId="442" priority="1238" operator="beginsWith" text="Hydrofracture">
      <formula>LEFT(J139,LEN("Hydrofracture"))="Hydrofracture"</formula>
    </cfRule>
  </conditionalFormatting>
  <conditionalFormatting sqref="J140:N146 J147:K147 J148:N150 J151:K151">
    <cfRule type="beginsWith" dxfId="441" priority="1291" operator="beginsWith" text="Overspill">
      <formula>LEFT(J140,LEN("Overspill"))="Overspill"</formula>
    </cfRule>
    <cfRule type="beginsWith" dxfId="440" priority="1292" operator="beginsWith" text="Crevasse">
      <formula>LEFT(J140,LEN("Crevasse"))="Crevasse"</formula>
    </cfRule>
    <cfRule type="beginsWith" dxfId="439" priority="1293" operator="beginsWith" text="Moulin">
      <formula>LEFT(J140,LEN("Moulin"))="Moulin"</formula>
    </cfRule>
    <cfRule type="beginsWith" dxfId="438" priority="1294" operator="beginsWith" text="Hydrofracture">
      <formula>LEFT(J140,LEN("Hydrofracture"))="Hydrofracture"</formula>
    </cfRule>
  </conditionalFormatting>
  <conditionalFormatting sqref="J142:N143">
    <cfRule type="beginsWith" dxfId="437" priority="1290" operator="beginsWith" text="Frozen">
      <formula>LEFT(J142,LEN("Frozen"))="Frozen"</formula>
    </cfRule>
  </conditionalFormatting>
  <conditionalFormatting sqref="J152:N162">
    <cfRule type="beginsWith" dxfId="436" priority="1230" operator="beginsWith" text="Overspill">
      <formula>LEFT(J152,LEN("Overspill"))="Overspill"</formula>
    </cfRule>
    <cfRule type="beginsWith" dxfId="435" priority="1231" operator="beginsWith" text="Crevasse">
      <formula>LEFT(J152,LEN("Crevasse"))="Crevasse"</formula>
    </cfRule>
    <cfRule type="beginsWith" dxfId="434" priority="1232" operator="beginsWith" text="Moulin">
      <formula>LEFT(J152,LEN("Moulin"))="Moulin"</formula>
    </cfRule>
    <cfRule type="beginsWith" dxfId="433" priority="1233" operator="beginsWith" text="Hydrofracture">
      <formula>LEFT(J152,LEN("Hydrofracture"))="Hydrofracture"</formula>
    </cfRule>
  </conditionalFormatting>
  <conditionalFormatting sqref="J162:N162">
    <cfRule type="beginsWith" dxfId="432" priority="1229" operator="beginsWith" text="Frozen">
      <formula>LEFT(J162,LEN("Frozen"))="Frozen"</formula>
    </cfRule>
  </conditionalFormatting>
  <conditionalFormatting sqref="J163:N169">
    <cfRule type="beginsWith" dxfId="431" priority="1286" operator="beginsWith" text="Overspill">
      <formula>LEFT(J163,LEN("Overspill"))="Overspill"</formula>
    </cfRule>
    <cfRule type="beginsWith" dxfId="430" priority="1287" operator="beginsWith" text="Crevasse">
      <formula>LEFT(J163,LEN("Crevasse"))="Crevasse"</formula>
    </cfRule>
    <cfRule type="beginsWith" dxfId="429" priority="1288" operator="beginsWith" text="Moulin">
      <formula>LEFT(J163,LEN("Moulin"))="Moulin"</formula>
    </cfRule>
    <cfRule type="beginsWith" dxfId="428" priority="1289" operator="beginsWith" text="Hydrofracture">
      <formula>LEFT(J163,LEN("Hydrofracture"))="Hydrofracture"</formula>
    </cfRule>
  </conditionalFormatting>
  <conditionalFormatting sqref="J167:N167">
    <cfRule type="beginsWith" dxfId="427" priority="1285" operator="beginsWith" text="Frozen">
      <formula>LEFT(J167,LEN("Frozen"))="Frozen"</formula>
    </cfRule>
  </conditionalFormatting>
  <conditionalFormatting sqref="J170:N170">
    <cfRule type="beginsWith" dxfId="426" priority="1280" operator="beginsWith" text="Frozen">
      <formula>LEFT(J170,LEN("Frozen"))="Frozen"</formula>
    </cfRule>
  </conditionalFormatting>
  <conditionalFormatting sqref="J170:N181 J182:K182">
    <cfRule type="beginsWith" dxfId="425" priority="1281" operator="beginsWith" text="Overspill">
      <formula>LEFT(J170,LEN("Overspill"))="Overspill"</formula>
    </cfRule>
    <cfRule type="beginsWith" dxfId="424" priority="1282" operator="beginsWith" text="Crevasse">
      <formula>LEFT(J170,LEN("Crevasse"))="Crevasse"</formula>
    </cfRule>
    <cfRule type="beginsWith" dxfId="423" priority="1283" operator="beginsWith" text="Moulin">
      <formula>LEFT(J170,LEN("Moulin"))="Moulin"</formula>
    </cfRule>
    <cfRule type="beginsWith" dxfId="422" priority="1284" operator="beginsWith" text="Hydrofracture">
      <formula>LEFT(J170,LEN("Hydrofracture"))="Hydrofracture"</formula>
    </cfRule>
  </conditionalFormatting>
  <conditionalFormatting sqref="J183:N190">
    <cfRule type="beginsWith" dxfId="421" priority="1276" operator="beginsWith" text="Overspill">
      <formula>LEFT(J183,LEN("Overspill"))="Overspill"</formula>
    </cfRule>
    <cfRule type="beginsWith" dxfId="420" priority="1277" operator="beginsWith" text="Crevasse">
      <formula>LEFT(J183,LEN("Crevasse"))="Crevasse"</formula>
    </cfRule>
    <cfRule type="beginsWith" dxfId="419" priority="1278" operator="beginsWith" text="Moulin">
      <formula>LEFT(J183,LEN("Moulin"))="Moulin"</formula>
    </cfRule>
    <cfRule type="beginsWith" dxfId="418" priority="1279" operator="beginsWith" text="Hydrofracture">
      <formula>LEFT(J183,LEN("Hydrofracture"))="Hydrofracture"</formula>
    </cfRule>
  </conditionalFormatting>
  <conditionalFormatting sqref="J188:N188">
    <cfRule type="beginsWith" dxfId="417" priority="1275" operator="beginsWith" text="Frozen">
      <formula>LEFT(J188,LEN("Frozen"))="Frozen"</formula>
    </cfRule>
  </conditionalFormatting>
  <conditionalFormatting sqref="J189:N189">
    <cfRule type="beginsWith" dxfId="416" priority="1019" operator="beginsWith" text="Overspill">
      <formula>LEFT(J189,LEN("Overspill"))="Overspill"</formula>
    </cfRule>
    <cfRule type="beginsWith" dxfId="415" priority="1020" operator="beginsWith" text="Crevasse">
      <formula>LEFT(J189,LEN("Crevasse"))="Crevasse"</formula>
    </cfRule>
    <cfRule type="beginsWith" dxfId="414" priority="1021" operator="beginsWith" text="Moulin">
      <formula>LEFT(J189,LEN("Moulin"))="Moulin"</formula>
    </cfRule>
    <cfRule type="beginsWith" dxfId="413" priority="1022" operator="beginsWith" text="Hydrofracture">
      <formula>LEFT(J189,LEN("Hydrofracture"))="Hydrofracture"</formula>
    </cfRule>
  </conditionalFormatting>
  <conditionalFormatting sqref="J192:N209">
    <cfRule type="beginsWith" dxfId="412" priority="1271" operator="beginsWith" text="Overspill">
      <formula>LEFT(J192,LEN("Overspill"))="Overspill"</formula>
    </cfRule>
    <cfRule type="beginsWith" dxfId="411" priority="1272" operator="beginsWith" text="Crevasse">
      <formula>LEFT(J192,LEN("Crevasse"))="Crevasse"</formula>
    </cfRule>
    <cfRule type="beginsWith" dxfId="410" priority="1273" operator="beginsWith" text="Moulin">
      <formula>LEFT(J192,LEN("Moulin"))="Moulin"</formula>
    </cfRule>
    <cfRule type="beginsWith" dxfId="409" priority="1274" operator="beginsWith" text="Hydrofracture">
      <formula>LEFT(J192,LEN("Hydrofracture"))="Hydrofracture"</formula>
    </cfRule>
  </conditionalFormatting>
  <conditionalFormatting sqref="J192:N230 J2:N146 J371:K392 J408:N410 J183:N190 J232:N235 J237:N247 J248:K262 J365:N370 J321:K358 J314:K319 J152:N181 J148:N150 L248:N268 J361:N363 J147:K147 J151:K151 J182:K182 J231:K231 J236:K236 J279:K279 J296:K296 J359:N359 L371:N407 J412:N1048576 J411:K411">
    <cfRule type="containsText" dxfId="408" priority="1094" operator="containsText" text="Stream">
      <formula>NOT(ISERROR(SEARCH("Stream",J2)))</formula>
    </cfRule>
  </conditionalFormatting>
  <conditionalFormatting sqref="J200:N200">
    <cfRule type="beginsWith" dxfId="407" priority="1270" operator="beginsWith" text="Frozen">
      <formula>LEFT(J200,LEN("Frozen"))="Frozen"</formula>
    </cfRule>
  </conditionalFormatting>
  <conditionalFormatting sqref="J210:N210 L211:N228">
    <cfRule type="containsText" dxfId="406" priority="1080" operator="containsText" text="Inconclusive">
      <formula>NOT(ISERROR(SEARCH("Inconclusive",J210)))</formula>
    </cfRule>
    <cfRule type="beginsWith" dxfId="405" priority="1081" operator="beginsWith" text="NaN">
      <formula>LEFT(J210,LEN("NaN"))="NaN"</formula>
    </cfRule>
    <cfRule type="beginsWith" dxfId="404" priority="1082" operator="beginsWith" text="Frozen">
      <formula>LEFT(J210,LEN("Frozen"))="Frozen"</formula>
    </cfRule>
    <cfRule type="beginsWith" dxfId="403" priority="1083" operator="beginsWith" text="Overspill">
      <formula>LEFT(J210,LEN("Overspill"))="Overspill"</formula>
    </cfRule>
    <cfRule type="beginsWith" dxfId="402" priority="1084" operator="beginsWith" text="Crevasse">
      <formula>LEFT(J210,LEN("Crevasse"))="Crevasse"</formula>
    </cfRule>
    <cfRule type="beginsWith" dxfId="401" priority="1085" operator="beginsWith" text="Moulin">
      <formula>LEFT(J210,LEN("Moulin"))="Moulin"</formula>
    </cfRule>
    <cfRule type="beginsWith" dxfId="400" priority="1086" operator="beginsWith" text="Hydrofracture">
      <formula>LEFT(J210,LEN("Hydrofracture"))="Hydrofracture"</formula>
    </cfRule>
  </conditionalFormatting>
  <conditionalFormatting sqref="J210:N216 L211:N228">
    <cfRule type="beginsWith" dxfId="399" priority="1266" operator="beginsWith" text="Overspill">
      <formula>LEFT(J210,LEN("Overspill"))="Overspill"</formula>
    </cfRule>
    <cfRule type="beginsWith" dxfId="398" priority="1267" operator="beginsWith" text="Crevasse">
      <formula>LEFT(J210,LEN("Crevasse"))="Crevasse"</formula>
    </cfRule>
    <cfRule type="beginsWith" dxfId="397" priority="1268" operator="beginsWith" text="Moulin">
      <formula>LEFT(J210,LEN("Moulin"))="Moulin"</formula>
    </cfRule>
    <cfRule type="beginsWith" dxfId="396" priority="1269" operator="beginsWith" text="Hydrofracture">
      <formula>LEFT(J210,LEN("Hydrofracture"))="Hydrofracture"</formula>
    </cfRule>
  </conditionalFormatting>
  <conditionalFormatting sqref="J217:N218">
    <cfRule type="containsText" dxfId="395" priority="1087" operator="containsText" text="Inconclusive">
      <formula>NOT(ISERROR(SEARCH("Inconclusive",J217)))</formula>
    </cfRule>
    <cfRule type="beginsWith" dxfId="394" priority="1088" operator="beginsWith" text="NaN">
      <formula>LEFT(J217,LEN("NaN"))="NaN"</formula>
    </cfRule>
    <cfRule type="beginsWith" dxfId="393" priority="1089" operator="beginsWith" text="Frozen">
      <formula>LEFT(J217,LEN("Frozen"))="Frozen"</formula>
    </cfRule>
    <cfRule type="beginsWith" dxfId="392" priority="1090" operator="beginsWith" text="Overspill">
      <formula>LEFT(J217,LEN("Overspill"))="Overspill"</formula>
    </cfRule>
    <cfRule type="beginsWith" dxfId="391" priority="1091" operator="beginsWith" text="Crevasse">
      <formula>LEFT(J217,LEN("Crevasse"))="Crevasse"</formula>
    </cfRule>
    <cfRule type="beginsWith" dxfId="390" priority="1092" operator="beginsWith" text="Moulin">
      <formula>LEFT(J217,LEN("Moulin"))="Moulin"</formula>
    </cfRule>
    <cfRule type="beginsWith" dxfId="389" priority="1093" operator="beginsWith" text="Hydrofracture">
      <formula>LEFT(J217,LEN("Hydrofracture"))="Hydrofracture"</formula>
    </cfRule>
  </conditionalFormatting>
  <conditionalFormatting sqref="J217:N219">
    <cfRule type="beginsWith" dxfId="388" priority="1260" operator="beginsWith" text="Frozen">
      <formula>LEFT(J217,LEN("Frozen"))="Frozen"</formula>
    </cfRule>
  </conditionalFormatting>
  <conditionalFormatting sqref="J217:N221">
    <cfRule type="beginsWith" dxfId="387" priority="1261" operator="beginsWith" text="Overspill">
      <formula>LEFT(J217,LEN("Overspill"))="Overspill"</formula>
    </cfRule>
    <cfRule type="beginsWith" dxfId="386" priority="1262" operator="beginsWith" text="Crevasse">
      <formula>LEFT(J217,LEN("Crevasse"))="Crevasse"</formula>
    </cfRule>
    <cfRule type="beginsWith" dxfId="385" priority="1263" operator="beginsWith" text="Moulin">
      <formula>LEFT(J217,LEN("Moulin"))="Moulin"</formula>
    </cfRule>
    <cfRule type="beginsWith" dxfId="384" priority="1264" operator="beginsWith" text="Hydrofracture">
      <formula>LEFT(J217,LEN("Hydrofracture"))="Hydrofracture"</formula>
    </cfRule>
  </conditionalFormatting>
  <conditionalFormatting sqref="J222:N222">
    <cfRule type="beginsWith" dxfId="383" priority="1255" operator="beginsWith" text="Frozen">
      <formula>LEFT(J222,LEN("Frozen"))="Frozen"</formula>
    </cfRule>
  </conditionalFormatting>
  <conditionalFormatting sqref="J222:N228">
    <cfRule type="beginsWith" dxfId="382" priority="1256" operator="beginsWith" text="Overspill">
      <formula>LEFT(J222,LEN("Overspill"))="Overspill"</formula>
    </cfRule>
    <cfRule type="beginsWith" dxfId="381" priority="1257" operator="beginsWith" text="Crevasse">
      <formula>LEFT(J222,LEN("Crevasse"))="Crevasse"</formula>
    </cfRule>
    <cfRule type="beginsWith" dxfId="380" priority="1258" operator="beginsWith" text="Moulin">
      <formula>LEFT(J222,LEN("Moulin"))="Moulin"</formula>
    </cfRule>
    <cfRule type="beginsWith" dxfId="379" priority="1259" operator="beginsWith" text="Hydrofracture">
      <formula>LEFT(J222,LEN("Hydrofracture"))="Hydrofracture"</formula>
    </cfRule>
  </conditionalFormatting>
  <conditionalFormatting sqref="J229:N229">
    <cfRule type="beginsWith" dxfId="378" priority="1250" operator="beginsWith" text="Frozen">
      <formula>LEFT(J229,LEN("Frozen"))="Frozen"</formula>
    </cfRule>
  </conditionalFormatting>
  <conditionalFormatting sqref="J229:N230 J231:K231">
    <cfRule type="beginsWith" dxfId="377" priority="1251" operator="beginsWith" text="Overspill">
      <formula>LEFT(J229,LEN("Overspill"))="Overspill"</formula>
    </cfRule>
    <cfRule type="beginsWith" dxfId="376" priority="1252" operator="beginsWith" text="Crevasse">
      <formula>LEFT(J229,LEN("Crevasse"))="Crevasse"</formula>
    </cfRule>
    <cfRule type="beginsWith" dxfId="375" priority="1253" operator="beginsWith" text="Moulin">
      <formula>LEFT(J229,LEN("Moulin"))="Moulin"</formula>
    </cfRule>
    <cfRule type="beginsWith" dxfId="374" priority="1254" operator="beginsWith" text="Hydrofracture">
      <formula>LEFT(J229,LEN("Hydrofracture"))="Hydrofracture"</formula>
    </cfRule>
  </conditionalFormatting>
  <conditionalFormatting sqref="J232:N232 L233:N235">
    <cfRule type="beginsWith" dxfId="373" priority="1240" operator="beginsWith" text="Frozen">
      <formula>LEFT(J232,LEN("Frozen"))="Frozen"</formula>
    </cfRule>
  </conditionalFormatting>
  <conditionalFormatting sqref="J232:N233 L233:N235 J236:K236 J237:N241 L241:N245">
    <cfRule type="beginsWith" dxfId="372" priority="1242" operator="beginsWith" text="Crevasse">
      <formula>LEFT(J232,LEN("Crevasse"))="Crevasse"</formula>
    </cfRule>
    <cfRule type="beginsWith" dxfId="371" priority="1243" operator="beginsWith" text="Moulin">
      <formula>LEFT(J232,LEN("Moulin"))="Moulin"</formula>
    </cfRule>
    <cfRule type="beginsWith" dxfId="370" priority="1244" operator="beginsWith" text="Hydrofracture">
      <formula>LEFT(J232,LEN("Hydrofracture"))="Hydrofracture"</formula>
    </cfRule>
  </conditionalFormatting>
  <conditionalFormatting sqref="J232:N233 L233:N235 L241:N245 J236:K236 J237:N241">
    <cfRule type="beginsWith" dxfId="369" priority="1241" operator="beginsWith" text="Overspill">
      <formula>LEFT(J232,LEN("Overspill"))="Overspill"</formula>
    </cfRule>
  </conditionalFormatting>
  <conditionalFormatting sqref="J234:N235">
    <cfRule type="beginsWith" dxfId="368" priority="1014" operator="beginsWith" text="Frozen">
      <formula>LEFT(J234,LEN("Frozen"))="Frozen"</formula>
    </cfRule>
    <cfRule type="beginsWith" dxfId="367" priority="1015" operator="beginsWith" text="Overspill">
      <formula>LEFT(J234,LEN("Overspill"))="Overspill"</formula>
    </cfRule>
    <cfRule type="beginsWith" dxfId="366" priority="1016" operator="beginsWith" text="Crevasse">
      <formula>LEFT(J234,LEN("Crevasse"))="Crevasse"</formula>
    </cfRule>
    <cfRule type="beginsWith" dxfId="365" priority="1017" operator="beginsWith" text="Moulin">
      <formula>LEFT(J234,LEN("Moulin"))="Moulin"</formula>
    </cfRule>
    <cfRule type="beginsWith" dxfId="364" priority="1018" operator="beginsWith" text="Hydrofracture">
      <formula>LEFT(J234,LEN("Hydrofracture"))="Hydrofracture"</formula>
    </cfRule>
  </conditionalFormatting>
  <conditionalFormatting sqref="J241:N242">
    <cfRule type="beginsWith" dxfId="363" priority="1009" operator="beginsWith" text="Frozen">
      <formula>LEFT(J241,LEN("Frozen"))="Frozen"</formula>
    </cfRule>
    <cfRule type="beginsWith" dxfId="362" priority="1010" operator="beginsWith" text="Overspill">
      <formula>LEFT(J241,LEN("Overspill"))="Overspill"</formula>
    </cfRule>
    <cfRule type="beginsWith" dxfId="361" priority="1011" operator="beginsWith" text="Crevasse">
      <formula>LEFT(J241,LEN("Crevasse"))="Crevasse"</formula>
    </cfRule>
    <cfRule type="beginsWith" dxfId="360" priority="1012" operator="beginsWith" text="Moulin">
      <formula>LEFT(J241,LEN("Moulin"))="Moulin"</formula>
    </cfRule>
    <cfRule type="beginsWith" dxfId="359" priority="1013" operator="beginsWith" text="Hydrofracture">
      <formula>LEFT(J241,LEN("Hydrofracture"))="Hydrofracture"</formula>
    </cfRule>
  </conditionalFormatting>
  <conditionalFormatting sqref="J242:N242">
    <cfRule type="containsText" dxfId="358" priority="1007" operator="containsText" text="Inconclusive">
      <formula>NOT(ISERROR(SEARCH("Inconclusive",J242)))</formula>
    </cfRule>
    <cfRule type="beginsWith" dxfId="357" priority="1008" operator="beginsWith" text="NaN">
      <formula>LEFT(J242,LEN("NaN"))="NaN"</formula>
    </cfRule>
  </conditionalFormatting>
  <conditionalFormatting sqref="J243:N245">
    <cfRule type="beginsWith" dxfId="356" priority="1224" operator="beginsWith" text="Frozen">
      <formula>LEFT(J243,LEN("Frozen"))="Frozen"</formula>
    </cfRule>
  </conditionalFormatting>
  <conditionalFormatting sqref="J243:N247 L248:N268">
    <cfRule type="beginsWith" dxfId="355" priority="1225" operator="beginsWith" text="Overspill">
      <formula>LEFT(J243,LEN("Overspill"))="Overspill"</formula>
    </cfRule>
    <cfRule type="beginsWith" dxfId="354" priority="1226" operator="beginsWith" text="Crevasse">
      <formula>LEFT(J243,LEN("Crevasse"))="Crevasse"</formula>
    </cfRule>
    <cfRule type="beginsWith" dxfId="353" priority="1227" operator="beginsWith" text="Moulin">
      <formula>LEFT(J243,LEN("Moulin"))="Moulin"</formula>
    </cfRule>
    <cfRule type="beginsWith" dxfId="352" priority="1228" operator="beginsWith" text="Hydrofracture">
      <formula>LEFT(J243,LEN("Hydrofracture"))="Hydrofracture"</formula>
    </cfRule>
  </conditionalFormatting>
  <conditionalFormatting sqref="J244:N245">
    <cfRule type="containsText" dxfId="351" priority="1221" operator="containsText" text="slush">
      <formula>NOT(ISERROR(SEARCH("slush",J244)))</formula>
    </cfRule>
  </conditionalFormatting>
  <conditionalFormatting sqref="J269:N269 J270:K270">
    <cfRule type="containsText" dxfId="350" priority="843" operator="containsText" text="Inconclusive">
      <formula>NOT(ISERROR(SEARCH("Inconclusive",J269)))</formula>
    </cfRule>
    <cfRule type="beginsWith" dxfId="349" priority="844" operator="beginsWith" text="NaN">
      <formula>LEFT(J269,LEN("NaN"))="NaN"</formula>
    </cfRule>
  </conditionalFormatting>
  <conditionalFormatting sqref="J274:N274 J275:K277">
    <cfRule type="containsText" dxfId="348" priority="663" operator="containsText" text="Inconclusive">
      <formula>NOT(ISERROR(SEARCH("Inconclusive",J274)))</formula>
    </cfRule>
    <cfRule type="beginsWith" dxfId="347" priority="664" operator="beginsWith" text="NaN">
      <formula>LEFT(J274,LEN("NaN"))="NaN"</formula>
    </cfRule>
  </conditionalFormatting>
  <conditionalFormatting sqref="J300:N300 J298:K299">
    <cfRule type="containsText" dxfId="346" priority="614" operator="containsText" text="Stream">
      <formula>NOT(ISERROR(SEARCH("Stream",J298)))</formula>
    </cfRule>
  </conditionalFormatting>
  <conditionalFormatting sqref="J300:N300">
    <cfRule type="beginsWith" dxfId="345" priority="605" operator="beginsWith" text="Frozen">
      <formula>LEFT(J300,LEN("Frozen"))="Frozen"</formula>
    </cfRule>
    <cfRule type="beginsWith" dxfId="344" priority="606" operator="beginsWith" text="Overspill">
      <formula>LEFT(J300,LEN("Overspill"))="Overspill"</formula>
    </cfRule>
    <cfRule type="beginsWith" dxfId="343" priority="607" operator="beginsWith" text="Crevasse">
      <formula>LEFT(J300,LEN("Crevasse"))="Crevasse"</formula>
    </cfRule>
    <cfRule type="beginsWith" dxfId="342" priority="608" operator="beginsWith" text="Moulin">
      <formula>LEFT(J300,LEN("Moulin"))="Moulin"</formula>
    </cfRule>
    <cfRule type="beginsWith" dxfId="341" priority="609" operator="beginsWith" text="Hydrofracture">
      <formula>LEFT(J300,LEN("Hydrofracture"))="Hydrofracture"</formula>
    </cfRule>
    <cfRule type="beginsWith" dxfId="340" priority="610" operator="beginsWith" text="Overspill">
      <formula>LEFT(J300,LEN("Overspill"))="Overspill"</formula>
    </cfRule>
    <cfRule type="beginsWith" dxfId="339" priority="611" operator="beginsWith" text="Crevasse">
      <formula>LEFT(J300,LEN("Crevasse"))="Crevasse"</formula>
    </cfRule>
    <cfRule type="beginsWith" dxfId="338" priority="612" operator="beginsWith" text="Moulin">
      <formula>LEFT(J300,LEN("Moulin"))="Moulin"</formula>
    </cfRule>
    <cfRule type="beginsWith" dxfId="337" priority="613" operator="beginsWith" text="Hydrofracture">
      <formula>LEFT(J300,LEN("Hydrofracture"))="Hydrofracture"</formula>
    </cfRule>
  </conditionalFormatting>
  <conditionalFormatting sqref="J365:N365">
    <cfRule type="containsText" dxfId="336" priority="1111" operator="containsText" text="slush">
      <formula>NOT(ISERROR(SEARCH("slush",J365)))</formula>
    </cfRule>
    <cfRule type="beginsWith" dxfId="335" priority="1114" operator="beginsWith" text="Frozen">
      <formula>LEFT(J365,LEN("Frozen"))="Frozen"</formula>
    </cfRule>
  </conditionalFormatting>
  <conditionalFormatting sqref="J365:N368 J358:K358 J359:N359 J361:N363">
    <cfRule type="containsText" dxfId="334" priority="1112" operator="containsText" text="Inconclusive">
      <formula>NOT(ISERROR(SEARCH("Inconclusive",J358)))</formula>
    </cfRule>
  </conditionalFormatting>
  <conditionalFormatting sqref="J365:N368">
    <cfRule type="beginsWith" dxfId="333" priority="1115" operator="beginsWith" text="Overspill">
      <formula>LEFT(J365,LEN("Overspill"))="Overspill"</formula>
    </cfRule>
    <cfRule type="beginsWith" dxfId="332" priority="1116" operator="beginsWith" text="Crevasse">
      <formula>LEFT(J365,LEN("Crevasse"))="Crevasse"</formula>
    </cfRule>
    <cfRule type="beginsWith" dxfId="331" priority="1117" operator="beginsWith" text="Moulin">
      <formula>LEFT(J365,LEN("Moulin"))="Moulin"</formula>
    </cfRule>
    <cfRule type="beginsWith" dxfId="330" priority="1118" operator="beginsWith" text="Hydrofracture">
      <formula>LEFT(J365,LEN("Hydrofracture"))="Hydrofracture"</formula>
    </cfRule>
  </conditionalFormatting>
  <conditionalFormatting sqref="J368:N368">
    <cfRule type="containsText" dxfId="329" priority="958" operator="containsText" text="Inconclusive">
      <formula>NOT(ISERROR(SEARCH("Inconclusive",J368)))</formula>
    </cfRule>
    <cfRule type="beginsWith" dxfId="328" priority="959" operator="beginsWith" text="NaN">
      <formula>LEFT(J368,LEN("NaN"))="NaN"</formula>
    </cfRule>
    <cfRule type="beginsWith" dxfId="327" priority="960" operator="beginsWith" text="Frozen">
      <formula>LEFT(J368,LEN("Frozen"))="Frozen"</formula>
    </cfRule>
    <cfRule type="beginsWith" dxfId="326" priority="961" operator="beginsWith" text="Overspill">
      <formula>LEFT(J368,LEN("Overspill"))="Overspill"</formula>
    </cfRule>
    <cfRule type="beginsWith" dxfId="325" priority="962" operator="beginsWith" text="Crevasse">
      <formula>LEFT(J368,LEN("Crevasse"))="Crevasse"</formula>
    </cfRule>
    <cfRule type="beginsWith" dxfId="324" priority="963" operator="beginsWith" text="Moulin">
      <formula>LEFT(J368,LEN("Moulin"))="Moulin"</formula>
    </cfRule>
    <cfRule type="beginsWith" dxfId="323" priority="964" operator="beginsWith" text="Hydrofracture">
      <formula>LEFT(J368,LEN("Hydrofracture"))="Hydrofracture"</formula>
    </cfRule>
    <cfRule type="containsText" dxfId="322" priority="965" operator="containsText" text="Inconclusive">
      <formula>NOT(ISERROR(SEARCH("Inconclusive",J368)))</formula>
    </cfRule>
    <cfRule type="beginsWith" dxfId="321" priority="966" operator="beginsWith" text="NaN">
      <formula>LEFT(J368,LEN("NaN"))="NaN"</formula>
    </cfRule>
    <cfRule type="beginsWith" dxfId="320" priority="967" operator="beginsWith" text="Overspill">
      <formula>LEFT(J368,LEN("Overspill"))="Overspill"</formula>
    </cfRule>
    <cfRule type="beginsWith" dxfId="319" priority="968" operator="beginsWith" text="Crevasse">
      <formula>LEFT(J368,LEN("Crevasse"))="Crevasse"</formula>
    </cfRule>
    <cfRule type="beginsWith" dxfId="318" priority="969" operator="beginsWith" text="Moulin">
      <formula>LEFT(J368,LEN("Moulin"))="Moulin"</formula>
    </cfRule>
    <cfRule type="beginsWith" dxfId="317" priority="970" operator="beginsWith" text="Hydrofracture">
      <formula>LEFT(J368,LEN("Hydrofracture"))="Hydrofracture"</formula>
    </cfRule>
  </conditionalFormatting>
  <conditionalFormatting sqref="J369:N369">
    <cfRule type="containsText" dxfId="316" priority="1103" operator="containsText" text="slush">
      <formula>NOT(ISERROR(SEARCH("slush",J369)))</formula>
    </cfRule>
    <cfRule type="beginsWith" dxfId="315" priority="1106" operator="beginsWith" text="Frozen">
      <formula>LEFT(J369,LEN("Frozen"))="Frozen"</formula>
    </cfRule>
  </conditionalFormatting>
  <conditionalFormatting sqref="J369:N370 J371:K373 L371:N407">
    <cfRule type="containsText" dxfId="314" priority="1104" operator="containsText" text="Inconclusive">
      <formula>NOT(ISERROR(SEARCH("Inconclusive",J369)))</formula>
    </cfRule>
    <cfRule type="beginsWith" dxfId="313" priority="1105" operator="beginsWith" text="NaN">
      <formula>LEFT(J369,LEN("NaN"))="NaN"</formula>
    </cfRule>
    <cfRule type="beginsWith" dxfId="312" priority="1107" operator="beginsWith" text="Overspill">
      <formula>LEFT(J369,LEN("Overspill"))="Overspill"</formula>
    </cfRule>
    <cfRule type="beginsWith" dxfId="311" priority="1108" operator="beginsWith" text="Crevasse">
      <formula>LEFT(J369,LEN("Crevasse"))="Crevasse"</formula>
    </cfRule>
    <cfRule type="beginsWith" dxfId="310" priority="1109" operator="beginsWith" text="Moulin">
      <formula>LEFT(J369,LEN("Moulin"))="Moulin"</formula>
    </cfRule>
    <cfRule type="beginsWith" dxfId="309" priority="1110" operator="beginsWith" text="Hydrofracture">
      <formula>LEFT(J369,LEN("Hydrofracture"))="Hydrofracture"</formula>
    </cfRule>
  </conditionalFormatting>
  <conditionalFormatting sqref="J409:N410 J421:N1048576">
    <cfRule type="containsText" dxfId="308" priority="1359" operator="containsText" text="Inconclusive">
      <formula>NOT(ISERROR(SEARCH("Inconclusive",J409)))</formula>
    </cfRule>
    <cfRule type="beginsWith" dxfId="307" priority="1360" operator="beginsWith" text="NaN">
      <formula>LEFT(J409,LEN("NaN"))="NaN"</formula>
    </cfRule>
    <cfRule type="beginsWith" dxfId="306" priority="1361" operator="beginsWith" text="Frozen">
      <formula>LEFT(J409,LEN("Frozen"))="Frozen"</formula>
    </cfRule>
    <cfRule type="beginsWith" dxfId="305" priority="1362" operator="beginsWith" text="Overspill">
      <formula>LEFT(J409,LEN("Overspill"))="Overspill"</formula>
    </cfRule>
    <cfRule type="beginsWith" dxfId="304" priority="1363" operator="beginsWith" text="Crevasse">
      <formula>LEFT(J409,LEN("Crevasse"))="Crevasse"</formula>
    </cfRule>
    <cfRule type="beginsWith" dxfId="303" priority="1364" operator="beginsWith" text="Moulin">
      <formula>LEFT(J409,LEN("Moulin"))="Moulin"</formula>
    </cfRule>
    <cfRule type="beginsWith" dxfId="302" priority="1365" operator="beginsWith" text="Hydrofracture">
      <formula>LEFT(J409,LEN("Hydrofracture"))="Hydrofracture"</formula>
    </cfRule>
  </conditionalFormatting>
  <conditionalFormatting sqref="J417:N418">
    <cfRule type="containsText" dxfId="301" priority="1239" operator="containsText" text="slush">
      <formula>NOT(ISERROR(SEARCH("slush",J417)))</formula>
    </cfRule>
  </conditionalFormatting>
  <conditionalFormatting sqref="J418:N418">
    <cfRule type="containsText" dxfId="300" priority="1031" operator="containsText" text="Inconclusive">
      <formula>NOT(ISERROR(SEARCH("Inconclusive",J418)))</formula>
    </cfRule>
    <cfRule type="beginsWith" dxfId="299" priority="1032" operator="beginsWith" text="NaN">
      <formula>LEFT(J418,LEN("NaN"))="NaN"</formula>
    </cfRule>
    <cfRule type="beginsWith" dxfId="298" priority="1033" operator="beginsWith" text="Frozen">
      <formula>LEFT(J418,LEN("Frozen"))="Frozen"</formula>
    </cfRule>
    <cfRule type="beginsWith" dxfId="297" priority="1034" operator="beginsWith" text="Overspill">
      <formula>LEFT(J418,LEN("Overspill"))="Overspill"</formula>
    </cfRule>
    <cfRule type="beginsWith" dxfId="296" priority="1035" operator="beginsWith" text="Crevasse">
      <formula>LEFT(J418,LEN("Crevasse"))="Crevasse"</formula>
    </cfRule>
    <cfRule type="beginsWith" dxfId="295" priority="1036" operator="beginsWith" text="Moulin">
      <formula>LEFT(J418,LEN("Moulin"))="Moulin"</formula>
    </cfRule>
    <cfRule type="beginsWith" dxfId="294" priority="1037" operator="beginsWith" text="Hydrofracture">
      <formula>LEFT(J418,LEN("Hydrofracture"))="Hydrofracture"</formula>
    </cfRule>
    <cfRule type="containsText" dxfId="293" priority="1038" operator="containsText" text="Inconclusive">
      <formula>NOT(ISERROR(SEARCH("Inconclusive",J418)))</formula>
    </cfRule>
    <cfRule type="beginsWith" dxfId="292" priority="1039" operator="beginsWith" text="NaN">
      <formula>LEFT(J418,LEN("NaN"))="NaN"</formula>
    </cfRule>
    <cfRule type="beginsWith" dxfId="291" priority="1040" operator="beginsWith" text="Frozen">
      <formula>LEFT(J418,LEN("Frozen"))="Frozen"</formula>
    </cfRule>
    <cfRule type="beginsWith" dxfId="290" priority="1041" operator="beginsWith" text="Overspill">
      <formula>LEFT(J418,LEN("Overspill"))="Overspill"</formula>
    </cfRule>
    <cfRule type="beginsWith" dxfId="289" priority="1042" operator="beginsWith" text="Crevasse">
      <formula>LEFT(J418,LEN("Crevasse"))="Crevasse"</formula>
    </cfRule>
    <cfRule type="beginsWith" dxfId="288" priority="1043" operator="beginsWith" text="Moulin">
      <formula>LEFT(J418,LEN("Moulin"))="Moulin"</formula>
    </cfRule>
    <cfRule type="beginsWith" dxfId="287" priority="1044" operator="beginsWith" text="Hydrofracture">
      <formula>LEFT(J418,LEN("Hydrofracture"))="Hydrofracture"</formula>
    </cfRule>
  </conditionalFormatting>
  <conditionalFormatting sqref="K1">
    <cfRule type="containsText" dxfId="286" priority="431" operator="containsText" text="Stream">
      <formula>NOT(ISERROR(SEARCH("Stream",K1)))</formula>
    </cfRule>
  </conditionalFormatting>
  <conditionalFormatting sqref="L90:N103">
    <cfRule type="beginsWith" dxfId="285" priority="396" operator="beginsWith" text="Frozen">
      <formula>LEFT(L90,LEN("Frozen"))="Frozen"</formula>
    </cfRule>
    <cfRule type="beginsWith" dxfId="284" priority="397" operator="beginsWith" text="Overspill">
      <formula>LEFT(L90,LEN("Overspill"))="Overspill"</formula>
    </cfRule>
    <cfRule type="beginsWith" dxfId="283" priority="398" operator="beginsWith" text="Crevasse">
      <formula>LEFT(L90,LEN("Crevasse"))="Crevasse"</formula>
    </cfRule>
    <cfRule type="beginsWith" dxfId="282" priority="399" operator="beginsWith" text="Moulin">
      <formula>LEFT(L90,LEN("Moulin"))="Moulin"</formula>
    </cfRule>
    <cfRule type="beginsWith" dxfId="281" priority="400" operator="beginsWith" text="Hydrofracture">
      <formula>LEFT(L90,LEN("Hydrofracture"))="Hydrofracture"</formula>
    </cfRule>
  </conditionalFormatting>
  <conditionalFormatting sqref="L105:N106">
    <cfRule type="beginsWith" dxfId="280" priority="391" operator="beginsWith" text="Frozen">
      <formula>LEFT(L105,LEN("Frozen"))="Frozen"</formula>
    </cfRule>
    <cfRule type="beginsWith" dxfId="279" priority="392" operator="beginsWith" text="Overspill">
      <formula>LEFT(L105,LEN("Overspill"))="Overspill"</formula>
    </cfRule>
    <cfRule type="beginsWith" dxfId="278" priority="393" operator="beginsWith" text="Crevasse">
      <formula>LEFT(L105,LEN("Crevasse"))="Crevasse"</formula>
    </cfRule>
    <cfRule type="beginsWith" dxfId="277" priority="394" operator="beginsWith" text="Moulin">
      <formula>LEFT(L105,LEN("Moulin"))="Moulin"</formula>
    </cfRule>
    <cfRule type="beginsWith" dxfId="276" priority="395" operator="beginsWith" text="Hydrofracture">
      <formula>LEFT(L105,LEN("Hydrofracture"))="Hydrofracture"</formula>
    </cfRule>
  </conditionalFormatting>
  <conditionalFormatting sqref="L106:N107">
    <cfRule type="beginsWith" dxfId="275" priority="386" operator="beginsWith" text="Frozen">
      <formula>LEFT(L106,LEN("Frozen"))="Frozen"</formula>
    </cfRule>
    <cfRule type="beginsWith" dxfId="274" priority="387" operator="beginsWith" text="Overspill">
      <formula>LEFT(L106,LEN("Overspill"))="Overspill"</formula>
    </cfRule>
    <cfRule type="beginsWith" dxfId="273" priority="388" operator="beginsWith" text="Crevasse">
      <formula>LEFT(L106,LEN("Crevasse"))="Crevasse"</formula>
    </cfRule>
    <cfRule type="beginsWith" dxfId="272" priority="389" operator="beginsWith" text="Moulin">
      <formula>LEFT(L106,LEN("Moulin"))="Moulin"</formula>
    </cfRule>
    <cfRule type="beginsWith" dxfId="271" priority="390" operator="beginsWith" text="Hydrofracture">
      <formula>LEFT(L106,LEN("Hydrofracture"))="Hydrofracture"</formula>
    </cfRule>
  </conditionalFormatting>
  <conditionalFormatting sqref="L109:N110">
    <cfRule type="beginsWith" dxfId="270" priority="381" operator="beginsWith" text="Frozen">
      <formula>LEFT(L109,LEN("Frozen"))="Frozen"</formula>
    </cfRule>
    <cfRule type="beginsWith" dxfId="269" priority="382" operator="beginsWith" text="Overspill">
      <formula>LEFT(L109,LEN("Overspill"))="Overspill"</formula>
    </cfRule>
    <cfRule type="beginsWith" dxfId="268" priority="383" operator="beginsWith" text="Crevasse">
      <formula>LEFT(L109,LEN("Crevasse"))="Crevasse"</formula>
    </cfRule>
    <cfRule type="beginsWith" dxfId="267" priority="384" operator="beginsWith" text="Moulin">
      <formula>LEFT(L109,LEN("Moulin"))="Moulin"</formula>
    </cfRule>
    <cfRule type="beginsWith" dxfId="266" priority="385" operator="beginsWith" text="Hydrofracture">
      <formula>LEFT(L109,LEN("Hydrofracture"))="Hydrofracture"</formula>
    </cfRule>
  </conditionalFormatting>
  <conditionalFormatting sqref="L110:N111">
    <cfRule type="beginsWith" dxfId="265" priority="376" operator="beginsWith" text="Frozen">
      <formula>LEFT(L110,LEN("Frozen"))="Frozen"</formula>
    </cfRule>
    <cfRule type="beginsWith" dxfId="264" priority="377" operator="beginsWith" text="Overspill">
      <formula>LEFT(L110,LEN("Overspill"))="Overspill"</formula>
    </cfRule>
    <cfRule type="beginsWith" dxfId="263" priority="378" operator="beginsWith" text="Crevasse">
      <formula>LEFT(L110,LEN("Crevasse"))="Crevasse"</formula>
    </cfRule>
    <cfRule type="beginsWith" dxfId="262" priority="379" operator="beginsWith" text="Moulin">
      <formula>LEFT(L110,LEN("Moulin"))="Moulin"</formula>
    </cfRule>
    <cfRule type="beginsWith" dxfId="261" priority="380" operator="beginsWith" text="Hydrofracture">
      <formula>LEFT(L110,LEN("Hydrofracture"))="Hydrofracture"</formula>
    </cfRule>
  </conditionalFormatting>
  <conditionalFormatting sqref="L113:N114">
    <cfRule type="beginsWith" dxfId="260" priority="371" operator="beginsWith" text="Frozen">
      <formula>LEFT(L113,LEN("Frozen"))="Frozen"</formula>
    </cfRule>
    <cfRule type="beginsWith" dxfId="259" priority="372" operator="beginsWith" text="Overspill">
      <formula>LEFT(L113,LEN("Overspill"))="Overspill"</formula>
    </cfRule>
    <cfRule type="beginsWith" dxfId="258" priority="373" operator="beginsWith" text="Crevasse">
      <formula>LEFT(L113,LEN("Crevasse"))="Crevasse"</formula>
    </cfRule>
    <cfRule type="beginsWith" dxfId="257" priority="374" operator="beginsWith" text="Moulin">
      <formula>LEFT(L113,LEN("Moulin"))="Moulin"</formula>
    </cfRule>
    <cfRule type="beginsWith" dxfId="256" priority="375" operator="beginsWith" text="Hydrofracture">
      <formula>LEFT(L113,LEN("Hydrofracture"))="Hydrofracture"</formula>
    </cfRule>
  </conditionalFormatting>
  <conditionalFormatting sqref="L114:N115">
    <cfRule type="beginsWith" dxfId="255" priority="366" operator="beginsWith" text="Frozen">
      <formula>LEFT(L114,LEN("Frozen"))="Frozen"</formula>
    </cfRule>
    <cfRule type="beginsWith" dxfId="254" priority="367" operator="beginsWith" text="Overspill">
      <formula>LEFT(L114,LEN("Overspill"))="Overspill"</formula>
    </cfRule>
    <cfRule type="beginsWith" dxfId="253" priority="368" operator="beginsWith" text="Crevasse">
      <formula>LEFT(L114,LEN("Crevasse"))="Crevasse"</formula>
    </cfRule>
    <cfRule type="beginsWith" dxfId="252" priority="369" operator="beginsWith" text="Moulin">
      <formula>LEFT(L114,LEN("Moulin"))="Moulin"</formula>
    </cfRule>
    <cfRule type="beginsWith" dxfId="251" priority="370" operator="beginsWith" text="Hydrofracture">
      <formula>LEFT(L114,LEN("Hydrofracture"))="Hydrofracture"</formula>
    </cfRule>
  </conditionalFormatting>
  <conditionalFormatting sqref="L115:N118">
    <cfRule type="beginsWith" dxfId="250" priority="356" operator="beginsWith" text="Frozen">
      <formula>LEFT(L115,LEN("Frozen"))="Frozen"</formula>
    </cfRule>
    <cfRule type="beginsWith" dxfId="249" priority="357" operator="beginsWith" text="Overspill">
      <formula>LEFT(L115,LEN("Overspill"))="Overspill"</formula>
    </cfRule>
    <cfRule type="beginsWith" dxfId="248" priority="358" operator="beginsWith" text="Crevasse">
      <formula>LEFT(L115,LEN("Crevasse"))="Crevasse"</formula>
    </cfRule>
    <cfRule type="beginsWith" dxfId="247" priority="359" operator="beginsWith" text="Moulin">
      <formula>LEFT(L115,LEN("Moulin"))="Moulin"</formula>
    </cfRule>
    <cfRule type="beginsWith" dxfId="246" priority="360" operator="beginsWith" text="Hydrofracture">
      <formula>LEFT(L115,LEN("Hydrofracture"))="Hydrofracture"</formula>
    </cfRule>
  </conditionalFormatting>
  <conditionalFormatting sqref="L118:N119">
    <cfRule type="beginsWith" dxfId="245" priority="351" operator="beginsWith" text="Frozen">
      <formula>LEFT(L118,LEN("Frozen"))="Frozen"</formula>
    </cfRule>
    <cfRule type="beginsWith" dxfId="244" priority="352" operator="beginsWith" text="Overspill">
      <formula>LEFT(L118,LEN("Overspill"))="Overspill"</formula>
    </cfRule>
    <cfRule type="beginsWith" dxfId="243" priority="353" operator="beginsWith" text="Crevasse">
      <formula>LEFT(L118,LEN("Crevasse"))="Crevasse"</formula>
    </cfRule>
    <cfRule type="beginsWith" dxfId="242" priority="354" operator="beginsWith" text="Moulin">
      <formula>LEFT(L118,LEN("Moulin"))="Moulin"</formula>
    </cfRule>
    <cfRule type="beginsWith" dxfId="241" priority="355" operator="beginsWith" text="Hydrofracture">
      <formula>LEFT(L118,LEN("Hydrofracture"))="Hydrofracture"</formula>
    </cfRule>
  </conditionalFormatting>
  <conditionalFormatting sqref="L121:N126">
    <cfRule type="beginsWith" dxfId="240" priority="336" operator="beginsWith" text="Frozen">
      <formula>LEFT(L121,LEN("Frozen"))="Frozen"</formula>
    </cfRule>
    <cfRule type="beginsWith" dxfId="239" priority="337" operator="beginsWith" text="Overspill">
      <formula>LEFT(L121,LEN("Overspill"))="Overspill"</formula>
    </cfRule>
    <cfRule type="beginsWith" dxfId="238" priority="338" operator="beginsWith" text="Crevasse">
      <formula>LEFT(L121,LEN("Crevasse"))="Crevasse"</formula>
    </cfRule>
    <cfRule type="beginsWith" dxfId="237" priority="339" operator="beginsWith" text="Moulin">
      <formula>LEFT(L121,LEN("Moulin"))="Moulin"</formula>
    </cfRule>
    <cfRule type="beginsWith" dxfId="236" priority="340" operator="beginsWith" text="Hydrofracture">
      <formula>LEFT(L121,LEN("Hydrofracture"))="Hydrofracture"</formula>
    </cfRule>
  </conditionalFormatting>
  <conditionalFormatting sqref="L129:N130">
    <cfRule type="beginsWith" dxfId="235" priority="331" operator="beginsWith" text="Frozen">
      <formula>LEFT(L129,LEN("Frozen"))="Frozen"</formula>
    </cfRule>
    <cfRule type="beginsWith" dxfId="234" priority="332" operator="beginsWith" text="Overspill">
      <formula>LEFT(L129,LEN("Overspill"))="Overspill"</formula>
    </cfRule>
    <cfRule type="beginsWith" dxfId="233" priority="333" operator="beginsWith" text="Crevasse">
      <formula>LEFT(L129,LEN("Crevasse"))="Crevasse"</formula>
    </cfRule>
    <cfRule type="beginsWith" dxfId="232" priority="334" operator="beginsWith" text="Moulin">
      <formula>LEFT(L129,LEN("Moulin"))="Moulin"</formula>
    </cfRule>
    <cfRule type="beginsWith" dxfId="231" priority="335" operator="beginsWith" text="Hydrofracture">
      <formula>LEFT(L129,LEN("Hydrofracture"))="Hydrofracture"</formula>
    </cfRule>
  </conditionalFormatting>
  <conditionalFormatting sqref="L130:N131">
    <cfRule type="beginsWith" dxfId="230" priority="326" operator="beginsWith" text="Frozen">
      <formula>LEFT(L130,LEN("Frozen"))="Frozen"</formula>
    </cfRule>
    <cfRule type="beginsWith" dxfId="229" priority="327" operator="beginsWith" text="Overspill">
      <formula>LEFT(L130,LEN("Overspill"))="Overspill"</formula>
    </cfRule>
    <cfRule type="beginsWith" dxfId="228" priority="328" operator="beginsWith" text="Crevasse">
      <formula>LEFT(L130,LEN("Crevasse"))="Crevasse"</formula>
    </cfRule>
    <cfRule type="beginsWith" dxfId="227" priority="329" operator="beginsWith" text="Moulin">
      <formula>LEFT(L130,LEN("Moulin"))="Moulin"</formula>
    </cfRule>
    <cfRule type="beginsWith" dxfId="226" priority="330" operator="beginsWith" text="Hydrofracture">
      <formula>LEFT(L130,LEN("Hydrofracture"))="Hydrofracture"</formula>
    </cfRule>
  </conditionalFormatting>
  <conditionalFormatting sqref="L134:N141">
    <cfRule type="beginsWith" dxfId="225" priority="306" operator="beginsWith" text="Frozen">
      <formula>LEFT(L134,LEN("Frozen"))="Frozen"</formula>
    </cfRule>
    <cfRule type="beginsWith" dxfId="224" priority="307" operator="beginsWith" text="Overspill">
      <formula>LEFT(L134,LEN("Overspill"))="Overspill"</formula>
    </cfRule>
    <cfRule type="beginsWith" dxfId="223" priority="308" operator="beginsWith" text="Crevasse">
      <formula>LEFT(L134,LEN("Crevasse"))="Crevasse"</formula>
    </cfRule>
    <cfRule type="beginsWith" dxfId="222" priority="309" operator="beginsWith" text="Moulin">
      <formula>LEFT(L134,LEN("Moulin"))="Moulin"</formula>
    </cfRule>
    <cfRule type="beginsWith" dxfId="221" priority="310" operator="beginsWith" text="Hydrofracture">
      <formula>LEFT(L134,LEN("Hydrofracture"))="Hydrofracture"</formula>
    </cfRule>
  </conditionalFormatting>
  <conditionalFormatting sqref="L141:N142">
    <cfRule type="beginsWith" dxfId="220" priority="301" operator="beginsWith" text="Frozen">
      <formula>LEFT(L141,LEN("Frozen"))="Frozen"</formula>
    </cfRule>
    <cfRule type="beginsWith" dxfId="219" priority="302" operator="beginsWith" text="Overspill">
      <formula>LEFT(L141,LEN("Overspill"))="Overspill"</formula>
    </cfRule>
    <cfRule type="beginsWith" dxfId="218" priority="303" operator="beginsWith" text="Crevasse">
      <formula>LEFT(L141,LEN("Crevasse"))="Crevasse"</formula>
    </cfRule>
    <cfRule type="beginsWith" dxfId="217" priority="304" operator="beginsWith" text="Moulin">
      <formula>LEFT(L141,LEN("Moulin"))="Moulin"</formula>
    </cfRule>
    <cfRule type="beginsWith" dxfId="216" priority="305" operator="beginsWith" text="Hydrofracture">
      <formula>LEFT(L141,LEN("Hydrofracture"))="Hydrofracture"</formula>
    </cfRule>
  </conditionalFormatting>
  <conditionalFormatting sqref="L145:N146">
    <cfRule type="beginsWith" dxfId="215" priority="296" operator="beginsWith" text="Frozen">
      <formula>LEFT(L145,LEN("Frozen"))="Frozen"</formula>
    </cfRule>
    <cfRule type="beginsWith" dxfId="214" priority="297" operator="beginsWith" text="Overspill">
      <formula>LEFT(L145,LEN("Overspill"))="Overspill"</formula>
    </cfRule>
    <cfRule type="beginsWith" dxfId="213" priority="298" operator="beginsWith" text="Crevasse">
      <formula>LEFT(L145,LEN("Crevasse"))="Crevasse"</formula>
    </cfRule>
    <cfRule type="beginsWith" dxfId="212" priority="299" operator="beginsWith" text="Moulin">
      <formula>LEFT(L145,LEN("Moulin"))="Moulin"</formula>
    </cfRule>
    <cfRule type="beginsWith" dxfId="211" priority="300" operator="beginsWith" text="Hydrofracture">
      <formula>LEFT(L145,LEN("Hydrofracture"))="Hydrofracture"</formula>
    </cfRule>
  </conditionalFormatting>
  <conditionalFormatting sqref="L148:N149">
    <cfRule type="beginsWith" dxfId="210" priority="291" operator="beginsWith" text="Frozen">
      <formula>LEFT(L148,LEN("Frozen"))="Frozen"</formula>
    </cfRule>
    <cfRule type="beginsWith" dxfId="209" priority="292" operator="beginsWith" text="Overspill">
      <formula>LEFT(L148,LEN("Overspill"))="Overspill"</formula>
    </cfRule>
    <cfRule type="beginsWith" dxfId="208" priority="293" operator="beginsWith" text="Crevasse">
      <formula>LEFT(L148,LEN("Crevasse"))="Crevasse"</formula>
    </cfRule>
    <cfRule type="beginsWith" dxfId="207" priority="294" operator="beginsWith" text="Moulin">
      <formula>LEFT(L148,LEN("Moulin"))="Moulin"</formula>
    </cfRule>
    <cfRule type="beginsWith" dxfId="206" priority="295" operator="beginsWith" text="Hydrofracture">
      <formula>LEFT(L148,LEN("Hydrofracture"))="Hydrofracture"</formula>
    </cfRule>
  </conditionalFormatting>
  <conditionalFormatting sqref="L153:N153">
    <cfRule type="beginsWith" dxfId="205" priority="455" operator="beginsWith" text="Overspill">
      <formula>LEFT(L153,LEN("Overspill"))="Overspill"</formula>
    </cfRule>
    <cfRule type="beginsWith" dxfId="204" priority="456" operator="beginsWith" text="Crevasse">
      <formula>LEFT(L153,LEN("Crevasse"))="Crevasse"</formula>
    </cfRule>
    <cfRule type="beginsWith" dxfId="203" priority="457" operator="beginsWith" text="Moulin">
      <formula>LEFT(L153,LEN("Moulin"))="Moulin"</formula>
    </cfRule>
    <cfRule type="beginsWith" dxfId="202" priority="458" operator="beginsWith" text="Hydrofracture">
      <formula>LEFT(L153,LEN("Hydrofracture"))="Hydrofracture"</formula>
    </cfRule>
  </conditionalFormatting>
  <conditionalFormatting sqref="L155:N155">
    <cfRule type="beginsWith" dxfId="201" priority="451" operator="beginsWith" text="Overspill">
      <formula>LEFT(L155,LEN("Overspill"))="Overspill"</formula>
    </cfRule>
    <cfRule type="beginsWith" dxfId="200" priority="452" operator="beginsWith" text="Crevasse">
      <formula>LEFT(L155,LEN("Crevasse"))="Crevasse"</formula>
    </cfRule>
    <cfRule type="beginsWith" dxfId="199" priority="453" operator="beginsWith" text="Moulin">
      <formula>LEFT(L155,LEN("Moulin"))="Moulin"</formula>
    </cfRule>
    <cfRule type="beginsWith" dxfId="198" priority="454" operator="beginsWith" text="Hydrofracture">
      <formula>LEFT(L155,LEN("Hydrofracture"))="Hydrofracture"</formula>
    </cfRule>
  </conditionalFormatting>
  <conditionalFormatting sqref="L164:N164">
    <cfRule type="beginsWith" dxfId="197" priority="287" operator="beginsWith" text="Overspill">
      <formula>LEFT(L164,LEN("Overspill"))="Overspill"</formula>
    </cfRule>
    <cfRule type="beginsWith" dxfId="196" priority="288" operator="beginsWith" text="Crevasse">
      <formula>LEFT(L164,LEN("Crevasse"))="Crevasse"</formula>
    </cfRule>
    <cfRule type="beginsWith" dxfId="195" priority="289" operator="beginsWith" text="Moulin">
      <formula>LEFT(L164,LEN("Moulin"))="Moulin"</formula>
    </cfRule>
    <cfRule type="beginsWith" dxfId="194" priority="290" operator="beginsWith" text="Hydrofracture">
      <formula>LEFT(L164,LEN("Hydrofracture"))="Hydrofracture"</formula>
    </cfRule>
  </conditionalFormatting>
  <conditionalFormatting sqref="L166:N166">
    <cfRule type="beginsWith" dxfId="193" priority="283" operator="beginsWith" text="Overspill">
      <formula>LEFT(L166,LEN("Overspill"))="Overspill"</formula>
    </cfRule>
    <cfRule type="beginsWith" dxfId="192" priority="284" operator="beginsWith" text="Crevasse">
      <formula>LEFT(L166,LEN("Crevasse"))="Crevasse"</formula>
    </cfRule>
    <cfRule type="beginsWith" dxfId="191" priority="285" operator="beginsWith" text="Moulin">
      <formula>LEFT(L166,LEN("Moulin"))="Moulin"</formula>
    </cfRule>
    <cfRule type="beginsWith" dxfId="190" priority="286" operator="beginsWith" text="Hydrofracture">
      <formula>LEFT(L166,LEN("Hydrofracture"))="Hydrofracture"</formula>
    </cfRule>
  </conditionalFormatting>
  <conditionalFormatting sqref="L168:N171">
    <cfRule type="beginsWith" dxfId="189" priority="267" operator="beginsWith" text="Overspill">
      <formula>LEFT(L168,LEN("Overspill"))="Overspill"</formula>
    </cfRule>
    <cfRule type="beginsWith" dxfId="188" priority="268" operator="beginsWith" text="Crevasse">
      <formula>LEFT(L168,LEN("Crevasse"))="Crevasse"</formula>
    </cfRule>
    <cfRule type="beginsWith" dxfId="187" priority="269" operator="beginsWith" text="Moulin">
      <formula>LEFT(L168,LEN("Moulin"))="Moulin"</formula>
    </cfRule>
    <cfRule type="beginsWith" dxfId="186" priority="270" operator="beginsWith" text="Hydrofracture">
      <formula>LEFT(L168,LEN("Hydrofracture"))="Hydrofracture"</formula>
    </cfRule>
  </conditionalFormatting>
  <conditionalFormatting sqref="L173:N173">
    <cfRule type="beginsWith" dxfId="185" priority="263" operator="beginsWith" text="Overspill">
      <formula>LEFT(L173,LEN("Overspill"))="Overspill"</formula>
    </cfRule>
    <cfRule type="beginsWith" dxfId="184" priority="264" operator="beginsWith" text="Crevasse">
      <formula>LEFT(L173,LEN("Crevasse"))="Crevasse"</formula>
    </cfRule>
    <cfRule type="beginsWith" dxfId="183" priority="265" operator="beginsWith" text="Moulin">
      <formula>LEFT(L173,LEN("Moulin"))="Moulin"</formula>
    </cfRule>
    <cfRule type="beginsWith" dxfId="182" priority="266" operator="beginsWith" text="Hydrofracture">
      <formula>LEFT(L173,LEN("Hydrofracture"))="Hydrofracture"</formula>
    </cfRule>
  </conditionalFormatting>
  <conditionalFormatting sqref="L175:N179">
    <cfRule type="beginsWith" dxfId="181" priority="243" operator="beginsWith" text="Overspill">
      <formula>LEFT(L175,LEN("Overspill"))="Overspill"</formula>
    </cfRule>
    <cfRule type="beginsWith" dxfId="180" priority="244" operator="beginsWith" text="Crevasse">
      <formula>LEFT(L175,LEN("Crevasse"))="Crevasse"</formula>
    </cfRule>
    <cfRule type="beginsWith" dxfId="179" priority="245" operator="beginsWith" text="Moulin">
      <formula>LEFT(L175,LEN("Moulin"))="Moulin"</formula>
    </cfRule>
    <cfRule type="beginsWith" dxfId="178" priority="246" operator="beginsWith" text="Hydrofracture">
      <formula>LEFT(L175,LEN("Hydrofracture"))="Hydrofracture"</formula>
    </cfRule>
  </conditionalFormatting>
  <conditionalFormatting sqref="L181:N181">
    <cfRule type="beginsWith" dxfId="177" priority="239" operator="beginsWith" text="Overspill">
      <formula>LEFT(L181,LEN("Overspill"))="Overspill"</formula>
    </cfRule>
    <cfRule type="beginsWith" dxfId="176" priority="240" operator="beginsWith" text="Crevasse">
      <formula>LEFT(L181,LEN("Crevasse"))="Crevasse"</formula>
    </cfRule>
    <cfRule type="beginsWith" dxfId="175" priority="241" operator="beginsWith" text="Moulin">
      <formula>LEFT(L181,LEN("Moulin"))="Moulin"</formula>
    </cfRule>
    <cfRule type="beginsWith" dxfId="174" priority="242" operator="beginsWith" text="Hydrofracture">
      <formula>LEFT(L181,LEN("Hydrofracture"))="Hydrofracture"</formula>
    </cfRule>
  </conditionalFormatting>
  <conditionalFormatting sqref="L183:N184">
    <cfRule type="beginsWith" dxfId="173" priority="231" operator="beginsWith" text="Overspill">
      <formula>LEFT(L183,LEN("Overspill"))="Overspill"</formula>
    </cfRule>
    <cfRule type="beginsWith" dxfId="172" priority="232" operator="beginsWith" text="Crevasse">
      <formula>LEFT(L183,LEN("Crevasse"))="Crevasse"</formula>
    </cfRule>
    <cfRule type="beginsWith" dxfId="171" priority="233" operator="beginsWith" text="Moulin">
      <formula>LEFT(L183,LEN("Moulin"))="Moulin"</formula>
    </cfRule>
    <cfRule type="beginsWith" dxfId="170" priority="234" operator="beginsWith" text="Hydrofracture">
      <formula>LEFT(L183,LEN("Hydrofracture"))="Hydrofracture"</formula>
    </cfRule>
  </conditionalFormatting>
  <conditionalFormatting sqref="L189:N189">
    <cfRule type="beginsWith" dxfId="169" priority="227" operator="beginsWith" text="Overspill">
      <formula>LEFT(L189,LEN("Overspill"))="Overspill"</formula>
    </cfRule>
    <cfRule type="beginsWith" dxfId="168" priority="228" operator="beginsWith" text="Crevasse">
      <formula>LEFT(L189,LEN("Crevasse"))="Crevasse"</formula>
    </cfRule>
    <cfRule type="beginsWith" dxfId="167" priority="229" operator="beginsWith" text="Moulin">
      <formula>LEFT(L189,LEN("Moulin"))="Moulin"</formula>
    </cfRule>
    <cfRule type="beginsWith" dxfId="166" priority="230" operator="beginsWith" text="Hydrofracture">
      <formula>LEFT(L189,LEN("Hydrofracture"))="Hydrofracture"</formula>
    </cfRule>
  </conditionalFormatting>
  <conditionalFormatting sqref="L191:N191">
    <cfRule type="containsText" dxfId="165" priority="220" operator="containsText" text="Stream">
      <formula>NOT(ISERROR(SEARCH("Stream",L191)))</formula>
    </cfRule>
    <cfRule type="containsText" dxfId="164" priority="221" operator="containsText" text="Inconclusive">
      <formula>NOT(ISERROR(SEARCH("Inconclusive",L191)))</formula>
    </cfRule>
    <cfRule type="beginsWith" dxfId="163" priority="222" operator="beginsWith" text="NaN">
      <formula>LEFT(L191,LEN("NaN"))="NaN"</formula>
    </cfRule>
    <cfRule type="beginsWith" dxfId="162" priority="223" operator="beginsWith" text="Overspill">
      <formula>LEFT(L191,LEN("Overspill"))="Overspill"</formula>
    </cfRule>
    <cfRule type="beginsWith" dxfId="161" priority="224" operator="beginsWith" text="Crevasse">
      <formula>LEFT(L191,LEN("Crevasse"))="Crevasse"</formula>
    </cfRule>
    <cfRule type="beginsWith" dxfId="160" priority="225" operator="beginsWith" text="Moulin">
      <formula>LEFT(L191,LEN("Moulin"))="Moulin"</formula>
    </cfRule>
    <cfRule type="beginsWith" dxfId="159" priority="226" operator="beginsWith" text="Hydrofracture">
      <formula>LEFT(L191,LEN("Hydrofracture"))="Hydrofracture"</formula>
    </cfRule>
  </conditionalFormatting>
  <conditionalFormatting sqref="L193:N194">
    <cfRule type="beginsWith" dxfId="158" priority="212" operator="beginsWith" text="Overspill">
      <formula>LEFT(L193,LEN("Overspill"))="Overspill"</formula>
    </cfRule>
    <cfRule type="beginsWith" dxfId="157" priority="213" operator="beginsWith" text="Crevasse">
      <formula>LEFT(L193,LEN("Crevasse"))="Crevasse"</formula>
    </cfRule>
    <cfRule type="beginsWith" dxfId="156" priority="214" operator="beginsWith" text="Moulin">
      <formula>LEFT(L193,LEN("Moulin"))="Moulin"</formula>
    </cfRule>
    <cfRule type="beginsWith" dxfId="155" priority="215" operator="beginsWith" text="Hydrofracture">
      <formula>LEFT(L193,LEN("Hydrofracture"))="Hydrofracture"</formula>
    </cfRule>
  </conditionalFormatting>
  <conditionalFormatting sqref="L196:N201">
    <cfRule type="beginsWith" dxfId="154" priority="192" operator="beginsWith" text="Overspill">
      <formula>LEFT(L196,LEN("Overspill"))="Overspill"</formula>
    </cfRule>
    <cfRule type="beginsWith" dxfId="153" priority="193" operator="beginsWith" text="Crevasse">
      <formula>LEFT(L196,LEN("Crevasse"))="Crevasse"</formula>
    </cfRule>
    <cfRule type="beginsWith" dxfId="152" priority="194" operator="beginsWith" text="Moulin">
      <formula>LEFT(L196,LEN("Moulin"))="Moulin"</formula>
    </cfRule>
    <cfRule type="beginsWith" dxfId="151" priority="195" operator="beginsWith" text="Hydrofracture">
      <formula>LEFT(L196,LEN("Hydrofracture"))="Hydrofracture"</formula>
    </cfRule>
  </conditionalFormatting>
  <conditionalFormatting sqref="L203:N208">
    <cfRule type="beginsWith" dxfId="150" priority="168" operator="beginsWith" text="Overspill">
      <formula>LEFT(L203,LEN("Overspill"))="Overspill"</formula>
    </cfRule>
    <cfRule type="beginsWith" dxfId="149" priority="169" operator="beginsWith" text="Crevasse">
      <formula>LEFT(L203,LEN("Crevasse"))="Crevasse"</formula>
    </cfRule>
    <cfRule type="beginsWith" dxfId="148" priority="170" operator="beginsWith" text="Moulin">
      <formula>LEFT(L203,LEN("Moulin"))="Moulin"</formula>
    </cfRule>
    <cfRule type="beginsWith" dxfId="147" priority="171" operator="beginsWith" text="Hydrofracture">
      <formula>LEFT(L203,LEN("Hydrofracture"))="Hydrofracture"</formula>
    </cfRule>
  </conditionalFormatting>
  <conditionalFormatting sqref="L210:N228">
    <cfRule type="beginsWith" dxfId="146" priority="164" operator="beginsWith" text="Overspill">
      <formula>LEFT(L210,LEN("Overspill"))="Overspill"</formula>
    </cfRule>
    <cfRule type="beginsWith" dxfId="145" priority="165" operator="beginsWith" text="Crevasse">
      <formula>LEFT(L210,LEN("Crevasse"))="Crevasse"</formula>
    </cfRule>
    <cfRule type="beginsWith" dxfId="144" priority="166" operator="beginsWith" text="Moulin">
      <formula>LEFT(L210,LEN("Moulin"))="Moulin"</formula>
    </cfRule>
    <cfRule type="beginsWith" dxfId="143" priority="167" operator="beginsWith" text="Hydrofracture">
      <formula>LEFT(L210,LEN("Hydrofracture"))="Hydrofracture"</formula>
    </cfRule>
  </conditionalFormatting>
  <conditionalFormatting sqref="L211:N228 J210:N214">
    <cfRule type="beginsWith" dxfId="142" priority="1265" operator="beginsWith" text="Frozen">
      <formula>LEFT(J210,LEN("Frozen"))="Frozen"</formula>
    </cfRule>
  </conditionalFormatting>
  <conditionalFormatting sqref="L230:N230">
    <cfRule type="beginsWith" dxfId="141" priority="144" operator="beginsWith" text="Overspill">
      <formula>LEFT(L230,LEN("Overspill"))="Overspill"</formula>
    </cfRule>
    <cfRule type="beginsWith" dxfId="140" priority="145" operator="beginsWith" text="Crevasse">
      <formula>LEFT(L230,LEN("Crevasse"))="Crevasse"</formula>
    </cfRule>
    <cfRule type="beginsWith" dxfId="139" priority="146" operator="beginsWith" text="Moulin">
      <formula>LEFT(L230,LEN("Moulin"))="Moulin"</formula>
    </cfRule>
    <cfRule type="beginsWith" dxfId="138" priority="147" operator="beginsWith" text="Hydrofracture">
      <formula>LEFT(L230,LEN("Hydrofracture"))="Hydrofracture"</formula>
    </cfRule>
    <cfRule type="containsText" dxfId="137" priority="148" operator="containsText" text="Inconclusive">
      <formula>NOT(ISERROR(SEARCH("Inconclusive",L230)))</formula>
    </cfRule>
    <cfRule type="beginsWith" dxfId="136" priority="149" operator="beginsWith" text="NaN">
      <formula>LEFT(L230,LEN("NaN"))="NaN"</formula>
    </cfRule>
    <cfRule type="beginsWith" dxfId="135" priority="150" operator="beginsWith" text="Frozen">
      <formula>LEFT(L230,LEN("Frozen"))="Frozen"</formula>
    </cfRule>
    <cfRule type="beginsWith" dxfId="134" priority="151" operator="beginsWith" text="Overspill">
      <formula>LEFT(L230,LEN("Overspill"))="Overspill"</formula>
    </cfRule>
    <cfRule type="beginsWith" dxfId="133" priority="152" operator="beginsWith" text="Crevasse">
      <formula>LEFT(L230,LEN("Crevasse"))="Crevasse"</formula>
    </cfRule>
    <cfRule type="beginsWith" dxfId="132" priority="153" operator="beginsWith" text="Moulin">
      <formula>LEFT(L230,LEN("Moulin"))="Moulin"</formula>
    </cfRule>
    <cfRule type="beginsWith" dxfId="131" priority="154" operator="beginsWith" text="Hydrofracture">
      <formula>LEFT(L230,LEN("Hydrofracture"))="Hydrofracture"</formula>
    </cfRule>
    <cfRule type="beginsWith" dxfId="130" priority="155" operator="beginsWith" text="Overspill">
      <formula>LEFT(L230,LEN("Overspill"))="Overspill"</formula>
    </cfRule>
    <cfRule type="beginsWith" dxfId="129" priority="156" operator="beginsWith" text="Crevasse">
      <formula>LEFT(L230,LEN("Crevasse"))="Crevasse"</formula>
    </cfRule>
    <cfRule type="beginsWith" dxfId="128" priority="157" operator="beginsWith" text="Moulin">
      <formula>LEFT(L230,LEN("Moulin"))="Moulin"</formula>
    </cfRule>
    <cfRule type="beginsWith" dxfId="127" priority="158" operator="beginsWith" text="Hydrofracture">
      <formula>LEFT(L230,LEN("Hydrofracture"))="Hydrofracture"</formula>
    </cfRule>
    <cfRule type="beginsWith" dxfId="126" priority="159" operator="beginsWith" text="Frozen">
      <formula>LEFT(L230,LEN("Frozen"))="Frozen"</formula>
    </cfRule>
    <cfRule type="beginsWith" dxfId="125" priority="160" operator="beginsWith" text="Overspill">
      <formula>LEFT(L230,LEN("Overspill"))="Overspill"</formula>
    </cfRule>
    <cfRule type="beginsWith" dxfId="124" priority="161" operator="beginsWith" text="Crevasse">
      <formula>LEFT(L230,LEN("Crevasse"))="Crevasse"</formula>
    </cfRule>
    <cfRule type="beginsWith" dxfId="123" priority="162" operator="beginsWith" text="Moulin">
      <formula>LEFT(L230,LEN("Moulin"))="Moulin"</formula>
    </cfRule>
    <cfRule type="beginsWith" dxfId="122" priority="163" operator="beginsWith" text="Hydrofracture">
      <formula>LEFT(L230,LEN("Hydrofracture"))="Hydrofracture"</formula>
    </cfRule>
  </conditionalFormatting>
  <conditionalFormatting sqref="L232:N235">
    <cfRule type="beginsWith" dxfId="121" priority="124" operator="beginsWith" text="Overspill">
      <formula>LEFT(L232,LEN("Overspill"))="Overspill"</formula>
    </cfRule>
    <cfRule type="beginsWith" dxfId="120" priority="125" operator="beginsWith" text="Crevasse">
      <formula>LEFT(L232,LEN("Crevasse"))="Crevasse"</formula>
    </cfRule>
    <cfRule type="beginsWith" dxfId="119" priority="126" operator="beginsWith" text="Moulin">
      <formula>LEFT(L232,LEN("Moulin"))="Moulin"</formula>
    </cfRule>
    <cfRule type="beginsWith" dxfId="118" priority="127" operator="beginsWith" text="Hydrofracture">
      <formula>LEFT(L232,LEN("Hydrofracture"))="Hydrofracture"</formula>
    </cfRule>
    <cfRule type="containsText" dxfId="117" priority="128" operator="containsText" text="Inconclusive">
      <formula>NOT(ISERROR(SEARCH("Inconclusive",L232)))</formula>
    </cfRule>
    <cfRule type="beginsWith" dxfId="116" priority="129" operator="beginsWith" text="NaN">
      <formula>LEFT(L232,LEN("NaN"))="NaN"</formula>
    </cfRule>
    <cfRule type="beginsWith" dxfId="115" priority="130" operator="beginsWith" text="Frozen">
      <formula>LEFT(L232,LEN("Frozen"))="Frozen"</formula>
    </cfRule>
    <cfRule type="beginsWith" dxfId="114" priority="131" operator="beginsWith" text="Overspill">
      <formula>LEFT(L232,LEN("Overspill"))="Overspill"</formula>
    </cfRule>
    <cfRule type="beginsWith" dxfId="113" priority="132" operator="beginsWith" text="Crevasse">
      <formula>LEFT(L232,LEN("Crevasse"))="Crevasse"</formula>
    </cfRule>
    <cfRule type="beginsWith" dxfId="112" priority="133" operator="beginsWith" text="Moulin">
      <formula>LEFT(L232,LEN("Moulin"))="Moulin"</formula>
    </cfRule>
    <cfRule type="beginsWith" dxfId="111" priority="134" operator="beginsWith" text="Hydrofracture">
      <formula>LEFT(L232,LEN("Hydrofracture"))="Hydrofracture"</formula>
    </cfRule>
    <cfRule type="beginsWith" dxfId="110" priority="135" operator="beginsWith" text="Overspill">
      <formula>LEFT(L232,LEN("Overspill"))="Overspill"</formula>
    </cfRule>
    <cfRule type="beginsWith" dxfId="109" priority="136" operator="beginsWith" text="Crevasse">
      <formula>LEFT(L232,LEN("Crevasse"))="Crevasse"</formula>
    </cfRule>
    <cfRule type="beginsWith" dxfId="108" priority="137" operator="beginsWith" text="Moulin">
      <formula>LEFT(L232,LEN("Moulin"))="Moulin"</formula>
    </cfRule>
    <cfRule type="beginsWith" dxfId="107" priority="138" operator="beginsWith" text="Hydrofracture">
      <formula>LEFT(L232,LEN("Hydrofracture"))="Hydrofracture"</formula>
    </cfRule>
    <cfRule type="beginsWith" dxfId="106" priority="139" operator="beginsWith" text="Frozen">
      <formula>LEFT(L232,LEN("Frozen"))="Frozen"</formula>
    </cfRule>
    <cfRule type="beginsWith" dxfId="105" priority="140" operator="beginsWith" text="Overspill">
      <formula>LEFT(L232,LEN("Overspill"))="Overspill"</formula>
    </cfRule>
    <cfRule type="beginsWith" dxfId="104" priority="141" operator="beginsWith" text="Crevasse">
      <formula>LEFT(L232,LEN("Crevasse"))="Crevasse"</formula>
    </cfRule>
    <cfRule type="beginsWith" dxfId="103" priority="142" operator="beginsWith" text="Moulin">
      <formula>LEFT(L232,LEN("Moulin"))="Moulin"</formula>
    </cfRule>
    <cfRule type="beginsWith" dxfId="102" priority="143" operator="beginsWith" text="Hydrofracture">
      <formula>LEFT(L232,LEN("Hydrofracture"))="Hydrofracture"</formula>
    </cfRule>
  </conditionalFormatting>
  <conditionalFormatting sqref="L241:N245 J243:N247 J2:N146 J147:K147 J148:N150 J151:K151 J152:N181 J182:K182 J183:N190 J192:N230 J231:K231 J232:N235 J236:K236 J237:N241 J248:K262 L248:N268 J279:K279 J296:K296">
    <cfRule type="containsText" dxfId="101" priority="1222" operator="containsText" text="Inconclusive">
      <formula>NOT(ISERROR(SEARCH("Inconclusive",J2)))</formula>
    </cfRule>
  </conditionalFormatting>
  <conditionalFormatting sqref="L247:N268">
    <cfRule type="beginsWith" dxfId="100" priority="120" operator="beginsWith" text="Overspill">
      <formula>LEFT(L247,LEN("Overspill"))="Overspill"</formula>
    </cfRule>
    <cfRule type="beginsWith" dxfId="99" priority="121" operator="beginsWith" text="Crevasse">
      <formula>LEFT(L247,LEN("Crevasse"))="Crevasse"</formula>
    </cfRule>
    <cfRule type="beginsWith" dxfId="98" priority="122" operator="beginsWith" text="Moulin">
      <formula>LEFT(L247,LEN("Moulin"))="Moulin"</formula>
    </cfRule>
    <cfRule type="beginsWith" dxfId="97" priority="123" operator="beginsWith" text="Hydrofracture">
      <formula>LEFT(L247,LEN("Hydrofracture"))="Hydrofracture"</formula>
    </cfRule>
  </conditionalFormatting>
  <conditionalFormatting sqref="L270:N270">
    <cfRule type="containsText" dxfId="96" priority="113" operator="containsText" text="Stream">
      <formula>NOT(ISERROR(SEARCH("Stream",L270)))</formula>
    </cfRule>
    <cfRule type="containsText" dxfId="95" priority="114" operator="containsText" text="Inconclusive">
      <formula>NOT(ISERROR(SEARCH("Inconclusive",L270)))</formula>
    </cfRule>
    <cfRule type="beginsWith" dxfId="94" priority="115" operator="beginsWith" text="NaN">
      <formula>LEFT(L270,LEN("NaN"))="NaN"</formula>
    </cfRule>
    <cfRule type="beginsWith" dxfId="93" priority="116" operator="beginsWith" text="Overspill">
      <formula>LEFT(L270,LEN("Overspill"))="Overspill"</formula>
    </cfRule>
    <cfRule type="beginsWith" dxfId="92" priority="117" operator="beginsWith" text="Crevasse">
      <formula>LEFT(L270,LEN("Crevasse"))="Crevasse"</formula>
    </cfRule>
    <cfRule type="beginsWith" dxfId="91" priority="118" operator="beginsWith" text="Moulin">
      <formula>LEFT(L270,LEN("Moulin"))="Moulin"</formula>
    </cfRule>
    <cfRule type="beginsWith" dxfId="90" priority="119" operator="beginsWith" text="Hydrofracture">
      <formula>LEFT(L270,LEN("Hydrofracture"))="Hydrofracture"</formula>
    </cfRule>
  </conditionalFormatting>
  <conditionalFormatting sqref="L270:N271">
    <cfRule type="beginsWith" dxfId="89" priority="105" operator="beginsWith" text="Overspill">
      <formula>LEFT(L270,LEN("Overspill"))="Overspill"</formula>
    </cfRule>
    <cfRule type="beginsWith" dxfId="88" priority="106" operator="beginsWith" text="Crevasse">
      <formula>LEFT(L270,LEN("Crevasse"))="Crevasse"</formula>
    </cfRule>
    <cfRule type="beginsWith" dxfId="87" priority="107" operator="beginsWith" text="Moulin">
      <formula>LEFT(L270,LEN("Moulin"))="Moulin"</formula>
    </cfRule>
    <cfRule type="beginsWith" dxfId="86" priority="108" operator="beginsWith" text="Hydrofracture">
      <formula>LEFT(L270,LEN("Hydrofracture"))="Hydrofracture"</formula>
    </cfRule>
  </conditionalFormatting>
  <conditionalFormatting sqref="L271:N271">
    <cfRule type="containsText" dxfId="85" priority="102" operator="containsText" text="Stream">
      <formula>NOT(ISERROR(SEARCH("Stream",L271)))</formula>
    </cfRule>
    <cfRule type="containsText" dxfId="84" priority="103" operator="containsText" text="Inconclusive">
      <formula>NOT(ISERROR(SEARCH("Inconclusive",L271)))</formula>
    </cfRule>
    <cfRule type="beginsWith" dxfId="83" priority="104" operator="beginsWith" text="NaN">
      <formula>LEFT(L271,LEN("NaN"))="NaN"</formula>
    </cfRule>
  </conditionalFormatting>
  <conditionalFormatting sqref="L271:N272">
    <cfRule type="beginsWith" dxfId="82" priority="94" operator="beginsWith" text="Overspill">
      <formula>LEFT(L271,LEN("Overspill"))="Overspill"</formula>
    </cfRule>
    <cfRule type="beginsWith" dxfId="81" priority="95" operator="beginsWith" text="Crevasse">
      <formula>LEFT(L271,LEN("Crevasse"))="Crevasse"</formula>
    </cfRule>
    <cfRule type="beginsWith" dxfId="80" priority="96" operator="beginsWith" text="Moulin">
      <formula>LEFT(L271,LEN("Moulin"))="Moulin"</formula>
    </cfRule>
    <cfRule type="beginsWith" dxfId="79" priority="97" operator="beginsWith" text="Hydrofracture">
      <formula>LEFT(L271,LEN("Hydrofracture"))="Hydrofracture"</formula>
    </cfRule>
  </conditionalFormatting>
  <conditionalFormatting sqref="L272:N272">
    <cfRule type="containsText" dxfId="78" priority="91" operator="containsText" text="Stream">
      <formula>NOT(ISERROR(SEARCH("Stream",L272)))</formula>
    </cfRule>
    <cfRule type="containsText" dxfId="77" priority="92" operator="containsText" text="Inconclusive">
      <formula>NOT(ISERROR(SEARCH("Inconclusive",L272)))</formula>
    </cfRule>
    <cfRule type="beginsWith" dxfId="76" priority="93" operator="beginsWith" text="NaN">
      <formula>LEFT(L272,LEN("NaN"))="NaN"</formula>
    </cfRule>
  </conditionalFormatting>
  <conditionalFormatting sqref="L272:N273">
    <cfRule type="beginsWith" dxfId="75" priority="83" operator="beginsWith" text="Overspill">
      <formula>LEFT(L272,LEN("Overspill"))="Overspill"</formula>
    </cfRule>
    <cfRule type="beginsWith" dxfId="74" priority="84" operator="beginsWith" text="Crevasse">
      <formula>LEFT(L272,LEN("Crevasse"))="Crevasse"</formula>
    </cfRule>
    <cfRule type="beginsWith" dxfId="73" priority="85" operator="beginsWith" text="Moulin">
      <formula>LEFT(L272,LEN("Moulin"))="Moulin"</formula>
    </cfRule>
    <cfRule type="beginsWith" dxfId="72" priority="86" operator="beginsWith" text="Hydrofracture">
      <formula>LEFT(L272,LEN("Hydrofracture"))="Hydrofracture"</formula>
    </cfRule>
  </conditionalFormatting>
  <conditionalFormatting sqref="L273:N273">
    <cfRule type="beginsWith" dxfId="71" priority="76" operator="beginsWith" text="Overspill">
      <formula>LEFT(L273,LEN("Overspill"))="Overspill"</formula>
    </cfRule>
    <cfRule type="beginsWith" dxfId="70" priority="77" operator="beginsWith" text="Crevasse">
      <formula>LEFT(L273,LEN("Crevasse"))="Crevasse"</formula>
    </cfRule>
    <cfRule type="beginsWith" dxfId="69" priority="78" operator="beginsWith" text="Moulin">
      <formula>LEFT(L273,LEN("Moulin"))="Moulin"</formula>
    </cfRule>
    <cfRule type="beginsWith" dxfId="68" priority="79" operator="beginsWith" text="Hydrofracture">
      <formula>LEFT(L273,LEN("Hydrofracture"))="Hydrofracture"</formula>
    </cfRule>
    <cfRule type="containsText" dxfId="67" priority="80" operator="containsText" text="Stream">
      <formula>NOT(ISERROR(SEARCH("Stream",L273)))</formula>
    </cfRule>
    <cfRule type="containsText" dxfId="66" priority="81" operator="containsText" text="Inconclusive">
      <formula>NOT(ISERROR(SEARCH("Inconclusive",L273)))</formula>
    </cfRule>
    <cfRule type="beginsWith" dxfId="65" priority="82" operator="beginsWith" text="NaN">
      <formula>LEFT(L273,LEN("NaN"))="NaN"</formula>
    </cfRule>
  </conditionalFormatting>
  <conditionalFormatting sqref="L275:N299">
    <cfRule type="beginsWith" dxfId="64" priority="65" operator="beginsWith" text="Overspill">
      <formula>LEFT(L275,LEN("Overspill"))="Overspill"</formula>
    </cfRule>
    <cfRule type="beginsWith" dxfId="63" priority="66" operator="beginsWith" text="Crevasse">
      <formula>LEFT(L275,LEN("Crevasse"))="Crevasse"</formula>
    </cfRule>
    <cfRule type="beginsWith" dxfId="62" priority="67" operator="beginsWith" text="Moulin">
      <formula>LEFT(L275,LEN("Moulin"))="Moulin"</formula>
    </cfRule>
    <cfRule type="beginsWith" dxfId="61" priority="68" operator="beginsWith" text="Hydrofracture">
      <formula>LEFT(L275,LEN("Hydrofracture"))="Hydrofracture"</formula>
    </cfRule>
    <cfRule type="containsText" dxfId="60" priority="69" operator="containsText" text="Stream">
      <formula>NOT(ISERROR(SEARCH("Stream",L275)))</formula>
    </cfRule>
    <cfRule type="containsText" dxfId="59" priority="70" operator="containsText" text="Inconclusive">
      <formula>NOT(ISERROR(SEARCH("Inconclusive",L275)))</formula>
    </cfRule>
    <cfRule type="beginsWith" dxfId="58" priority="71" operator="beginsWith" text="NaN">
      <formula>LEFT(L275,LEN("NaN"))="NaN"</formula>
    </cfRule>
    <cfRule type="beginsWith" dxfId="57" priority="72" operator="beginsWith" text="Overspill">
      <formula>LEFT(L275,LEN("Overspill"))="Overspill"</formula>
    </cfRule>
    <cfRule type="beginsWith" dxfId="56" priority="73" operator="beginsWith" text="Crevasse">
      <formula>LEFT(L275,LEN("Crevasse"))="Crevasse"</formula>
    </cfRule>
    <cfRule type="beginsWith" dxfId="55" priority="74" operator="beginsWith" text="Moulin">
      <formula>LEFT(L275,LEN("Moulin"))="Moulin"</formula>
    </cfRule>
    <cfRule type="beginsWith" dxfId="54" priority="75" operator="beginsWith" text="Hydrofracture">
      <formula>LEFT(L275,LEN("Hydrofracture"))="Hydrofracture"</formula>
    </cfRule>
  </conditionalFormatting>
  <conditionalFormatting sqref="L301:N310">
    <cfRule type="containsText" dxfId="53" priority="58" operator="containsText" text="Stream">
      <formula>NOT(ISERROR(SEARCH("Stream",L301)))</formula>
    </cfRule>
    <cfRule type="containsText" dxfId="52" priority="59" operator="containsText" text="Inconclusive">
      <formula>NOT(ISERROR(SEARCH("Inconclusive",L301)))</formula>
    </cfRule>
    <cfRule type="beginsWith" dxfId="51" priority="60" operator="beginsWith" text="NaN">
      <formula>LEFT(L301,LEN("NaN"))="NaN"</formula>
    </cfRule>
    <cfRule type="beginsWith" dxfId="50" priority="61" operator="beginsWith" text="Overspill">
      <formula>LEFT(L301,LEN("Overspill"))="Overspill"</formula>
    </cfRule>
    <cfRule type="beginsWith" dxfId="49" priority="62" operator="beginsWith" text="Crevasse">
      <formula>LEFT(L301,LEN("Crevasse"))="Crevasse"</formula>
    </cfRule>
    <cfRule type="beginsWith" dxfId="48" priority="63" operator="beginsWith" text="Moulin">
      <formula>LEFT(L301,LEN("Moulin"))="Moulin"</formula>
    </cfRule>
    <cfRule type="beginsWith" dxfId="47" priority="64" operator="beginsWith" text="Hydrofracture">
      <formula>LEFT(L301,LEN("Hydrofracture"))="Hydrofracture"</formula>
    </cfRule>
  </conditionalFormatting>
  <conditionalFormatting sqref="L360:N360">
    <cfRule type="containsText" dxfId="46" priority="45" operator="containsText" text="Stream">
      <formula>NOT(ISERROR(SEARCH("Stream",L360)))</formula>
    </cfRule>
    <cfRule type="containsText" dxfId="45" priority="46" operator="containsText" text="Inconclusive">
      <formula>NOT(ISERROR(SEARCH("Inconclusive",L360)))</formula>
    </cfRule>
    <cfRule type="beginsWith" dxfId="44" priority="47" operator="beginsWith" text="NaN">
      <formula>LEFT(L360,LEN("NaN"))="NaN"</formula>
    </cfRule>
    <cfRule type="beginsWith" dxfId="43" priority="48" operator="beginsWith" text="Overspill">
      <formula>LEFT(L360,LEN("Overspill"))="Overspill"</formula>
    </cfRule>
    <cfRule type="beginsWith" dxfId="42" priority="49" operator="beginsWith" text="Crevasse">
      <formula>LEFT(L360,LEN("Crevasse"))="Crevasse"</formula>
    </cfRule>
    <cfRule type="beginsWith" dxfId="41" priority="50" operator="beginsWith" text="Moulin">
      <formula>LEFT(L360,LEN("Moulin"))="Moulin"</formula>
    </cfRule>
    <cfRule type="beginsWith" dxfId="40" priority="51" operator="beginsWith" text="Hydrofracture">
      <formula>LEFT(L360,LEN("Hydrofracture"))="Hydrofracture"</formula>
    </cfRule>
  </conditionalFormatting>
  <conditionalFormatting sqref="L361:N364">
    <cfRule type="containsText" dxfId="39" priority="21" operator="containsText" text="Inconclusive">
      <formula>NOT(ISERROR(SEARCH("Inconclusive",L361)))</formula>
    </cfRule>
    <cfRule type="beginsWith" dxfId="38" priority="22" operator="beginsWith" text="NaN">
      <formula>LEFT(L361,LEN("NaN"))="NaN"</formula>
    </cfRule>
    <cfRule type="beginsWith" dxfId="37" priority="23" operator="beginsWith" text="Overspill">
      <formula>LEFT(L361,LEN("Overspill"))="Overspill"</formula>
    </cfRule>
    <cfRule type="beginsWith" dxfId="36" priority="24" operator="beginsWith" text="Crevasse">
      <formula>LEFT(L361,LEN("Crevasse"))="Crevasse"</formula>
    </cfRule>
    <cfRule type="beginsWith" dxfId="35" priority="25" operator="beginsWith" text="Moulin">
      <formula>LEFT(L361,LEN("Moulin"))="Moulin"</formula>
    </cfRule>
    <cfRule type="beginsWith" dxfId="34" priority="26" operator="beginsWith" text="Hydrofracture">
      <formula>LEFT(L361,LEN("Hydrofracture"))="Hydrofracture"</formula>
    </cfRule>
  </conditionalFormatting>
  <conditionalFormatting sqref="L364:N364">
    <cfRule type="containsText" dxfId="33" priority="20" operator="containsText" text="Stream">
      <formula>NOT(ISERROR(SEARCH("Stream",L364)))</formula>
    </cfRule>
  </conditionalFormatting>
  <conditionalFormatting sqref="L365:N366">
    <cfRule type="containsText" dxfId="32" priority="8" operator="containsText" text="Inconclusive">
      <formula>NOT(ISERROR(SEARCH("Inconclusive",L365)))</formula>
    </cfRule>
    <cfRule type="beginsWith" dxfId="31" priority="9" operator="beginsWith" text="NaN">
      <formula>LEFT(L365,LEN("NaN"))="NaN"</formula>
    </cfRule>
    <cfRule type="beginsWith" dxfId="30" priority="10" operator="beginsWith" text="Overspill">
      <formula>LEFT(L365,LEN("Overspill"))="Overspill"</formula>
    </cfRule>
    <cfRule type="beginsWith" dxfId="29" priority="11" operator="beginsWith" text="Crevasse">
      <formula>LEFT(L365,LEN("Crevasse"))="Crevasse"</formula>
    </cfRule>
    <cfRule type="beginsWith" dxfId="28" priority="12" operator="beginsWith" text="Moulin">
      <formula>LEFT(L365,LEN("Moulin"))="Moulin"</formula>
    </cfRule>
    <cfRule type="beginsWith" dxfId="27" priority="13" operator="beginsWith" text="Hydrofracture">
      <formula>LEFT(L365,LEN("Hydrofracture"))="Hydrofracture"</formula>
    </cfRule>
  </conditionalFormatting>
  <conditionalFormatting sqref="L368:N368">
    <cfRule type="containsText" dxfId="26" priority="52" operator="containsText" text="Inconclusive">
      <formula>NOT(ISERROR(SEARCH("Inconclusive",L368)))</formula>
    </cfRule>
    <cfRule type="beginsWith" dxfId="25" priority="53" operator="beginsWith" text="NaN">
      <formula>LEFT(L368,LEN("NaN"))="NaN"</formula>
    </cfRule>
    <cfRule type="beginsWith" dxfId="24" priority="54" operator="beginsWith" text="Overspill">
      <formula>LEFT(L368,LEN("Overspill"))="Overspill"</formula>
    </cfRule>
    <cfRule type="beginsWith" dxfId="23" priority="55" operator="beginsWith" text="Crevasse">
      <formula>LEFT(L368,LEN("Crevasse"))="Crevasse"</formula>
    </cfRule>
    <cfRule type="beginsWith" dxfId="22" priority="56" operator="beginsWith" text="Moulin">
      <formula>LEFT(L368,LEN("Moulin"))="Moulin"</formula>
    </cfRule>
    <cfRule type="beginsWith" dxfId="21" priority="57" operator="beginsWith" text="Hydrofracture">
      <formula>LEFT(L368,LEN("Hydrofracture"))="Hydrofracture"</formula>
    </cfRule>
  </conditionalFormatting>
  <conditionalFormatting sqref="O1">
    <cfRule type="containsText" dxfId="20" priority="1366" operator="containsText" text="Inconclusive">
      <formula>NOT(ISERROR(SEARCH("Inconclusive",O1)))</formula>
    </cfRule>
    <cfRule type="beginsWith" dxfId="19" priority="1367" operator="beginsWith" text="NaN">
      <formula>LEFT(O1,LEN("NaN"))="NaN"</formula>
    </cfRule>
    <cfRule type="beginsWith" dxfId="18" priority="1368" operator="beginsWith" text="Frozen">
      <formula>LEFT(O1,LEN("Frozen"))="Frozen"</formula>
    </cfRule>
    <cfRule type="beginsWith" dxfId="17" priority="1369" operator="beginsWith" text="Overspill">
      <formula>LEFT(O1,LEN("Overspill"))="Overspill"</formula>
    </cfRule>
    <cfRule type="beginsWith" dxfId="16" priority="1370" operator="beginsWith" text="Crevasse">
      <formula>LEFT(O1,LEN("Crevasse"))="Crevasse"</formula>
    </cfRule>
    <cfRule type="beginsWith" dxfId="15" priority="1371" operator="beginsWith" text="Moulin">
      <formula>LEFT(O1,LEN("Moulin"))="Moulin"</formula>
    </cfRule>
    <cfRule type="beginsWith" dxfId="14" priority="1372" operator="beginsWith" text="Hydrofracture">
      <formula>LEFT(O1,LEN("Hydrofracture"))="Hydrofracture"</formula>
    </cfRule>
  </conditionalFormatting>
  <conditionalFormatting sqref="L412:N420">
    <cfRule type="containsText" dxfId="13" priority="985" operator="containsText" text="Inconclusive">
      <formula>NOT(ISERROR(SEARCH("Inconclusive",L412)))</formula>
    </cfRule>
    <cfRule type="beginsWith" dxfId="12" priority="986" operator="beginsWith" text="NaN">
      <formula>LEFT(L412,LEN("NaN"))="NaN"</formula>
    </cfRule>
    <cfRule type="beginsWith" dxfId="11" priority="987" operator="beginsWith" text="Frozen">
      <formula>LEFT(L412,LEN("Frozen"))="Frozen"</formula>
    </cfRule>
    <cfRule type="beginsWith" dxfId="10" priority="988" operator="beginsWith" text="Overspill">
      <formula>LEFT(L412,LEN("Overspill"))="Overspill"</formula>
    </cfRule>
    <cfRule type="beginsWith" dxfId="9" priority="989" operator="beginsWith" text="Crevasse">
      <formula>LEFT(L412,LEN("Crevasse"))="Crevasse"</formula>
    </cfRule>
    <cfRule type="beginsWith" dxfId="8" priority="990" operator="beginsWith" text="Moulin">
      <formula>LEFT(L412,LEN("Moulin"))="Moulin"</formula>
    </cfRule>
    <cfRule type="beginsWith" dxfId="7" priority="991" operator="beginsWith" text="Hydrofracture">
      <formula>LEFT(L412,LEN("Hydrofracture"))="Hydrofracture"</formula>
    </cfRule>
  </conditionalFormatting>
  <conditionalFormatting sqref="L411:N411">
    <cfRule type="containsText" dxfId="6" priority="1" operator="containsText" text="Inconclusive">
      <formula>NOT(ISERROR(SEARCH("Inconclusive",L411)))</formula>
    </cfRule>
    <cfRule type="beginsWith" dxfId="5" priority="2" operator="beginsWith" text="NaN">
      <formula>LEFT(L411,LEN("NaN"))="NaN"</formula>
    </cfRule>
    <cfRule type="beginsWith" dxfId="4" priority="3" operator="beginsWith" text="Frozen">
      <formula>LEFT(L411,LEN("Frozen"))="Frozen"</formula>
    </cfRule>
    <cfRule type="beginsWith" dxfId="3" priority="4" operator="beginsWith" text="Overspill">
      <formula>LEFT(L411,LEN("Overspill"))="Overspill"</formula>
    </cfRule>
    <cfRule type="beginsWith" dxfId="2" priority="5" operator="beginsWith" text="Crevasse">
      <formula>LEFT(L411,LEN("Crevasse"))="Crevasse"</formula>
    </cfRule>
    <cfRule type="beginsWith" dxfId="1" priority="6" operator="beginsWith" text="Moulin">
      <formula>LEFT(L411,LEN("Moulin"))="Moulin"</formula>
    </cfRule>
    <cfRule type="beginsWith" dxfId="0" priority="7" operator="beginsWith" text="Hydrofracture">
      <formula>LEFT(L411,LEN("Hydrofracture"))="Hydrofracture"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2022 S2+S1 LAS</vt:lpstr>
      <vt:lpstr>2023 S2+S1 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</dc:creator>
  <cp:lastModifiedBy>LAS</cp:lastModifiedBy>
  <dcterms:created xsi:type="dcterms:W3CDTF">2024-04-05T14:55:32Z</dcterms:created>
  <dcterms:modified xsi:type="dcterms:W3CDTF">2025-04-23T21:09:57Z</dcterms:modified>
</cp:coreProperties>
</file>