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odness Quainoo\Desktop\Capstone Projects\Excel Projects\"/>
    </mc:Choice>
  </mc:AlternateContent>
  <xr:revisionPtr revIDLastSave="0" documentId="13_ncr:1_{94914352-1574-4CE3-B275-E1085C519EF9}" xr6:coauthVersionLast="47" xr6:coauthVersionMax="47" xr10:uidLastSave="{00000000-0000-0000-0000-000000000000}"/>
  <bookViews>
    <workbookView xWindow="-120" yWindow="-120" windowWidth="20730" windowHeight="11040" activeTab="2" xr2:uid="{00000000-000D-0000-FFFF-FFFF00000000}"/>
  </bookViews>
  <sheets>
    <sheet name="Pivot_Table" sheetId="1" r:id="rId1"/>
    <sheet name="supply_chain_data" sheetId="2" r:id="rId2"/>
    <sheet name="Dashboard" sheetId="4" r:id="rId3"/>
  </sheets>
  <definedNames>
    <definedName name="Connection1" localSheetId="1" hidden="1">supply_chain_data!$A$1:$X$101</definedName>
    <definedName name="Slicer_Location">""</definedName>
    <definedName name="Slicer_Location2">#N/A</definedName>
    <definedName name="Slicer_Routes">""</definedName>
    <definedName name="Slicer_Routes1">#N/A</definedName>
    <definedName name="Slicer_Shipping_carriers">""</definedName>
    <definedName name="Slicer_Supplier_name">""</definedName>
    <definedName name="Slicer_Supplier_name1">#N/A</definedName>
    <definedName name="Slicer_Transportation_modes">#N/A</definedName>
  </definedNames>
  <calcPr calcId="191029"/>
  <pivotCaches>
    <pivotCache cacheId="9" r:id="rId4"/>
    <pivotCache cacheId="12" r:id="rId5"/>
    <pivotCache cacheId="15" r:id="rId6"/>
    <pivotCache cacheId="22" r:id="rId7"/>
    <pivotCache cacheId="25" r:id="rId8"/>
    <pivotCache cacheId="28" r:id="rId9"/>
    <pivotCache cacheId="3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 l="1"/>
  <c r="G29" i="1"/>
  <c r="H29" i="1" s="1"/>
  <c r="F30" i="1"/>
  <c r="G30" i="1"/>
  <c r="H30" i="1" s="1"/>
  <c r="G28" i="1"/>
  <c r="F28" i="1"/>
  <c r="I2" i="1"/>
  <c r="J25" i="1"/>
  <c r="D25" i="1"/>
  <c r="B10" i="1"/>
  <c r="J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5" refreshedVersion="3" background="1" saveData="1">
    <dbPr connection="Provider=Microsoft.Mashup.OleDb.1;Data Source=$Workbook$;Location=supply_chain_data;Extended Properties=&quot;&quot;" command="SELECT * FROM [supply_chain_data]"/>
  </connection>
</connections>
</file>

<file path=xl/sharedStrings.xml><?xml version="1.0" encoding="utf-8"?>
<sst xmlns="http://schemas.openxmlformats.org/spreadsheetml/2006/main" count="985" uniqueCount="167">
  <si>
    <t>Routes</t>
  </si>
  <si>
    <t>Sum of Costs</t>
  </si>
  <si>
    <t>Carrier A</t>
  </si>
  <si>
    <t>Route A</t>
  </si>
  <si>
    <t>Carrier B</t>
  </si>
  <si>
    <t>Route B</t>
  </si>
  <si>
    <t>Carrier C</t>
  </si>
  <si>
    <t>Route C</t>
  </si>
  <si>
    <t>Average of Defect rates</t>
  </si>
  <si>
    <t>Grand Total</t>
  </si>
  <si>
    <t>skincare</t>
  </si>
  <si>
    <t>Location</t>
  </si>
  <si>
    <t>Count of Order quantities</t>
  </si>
  <si>
    <t>Air</t>
  </si>
  <si>
    <t>Bangalore</t>
  </si>
  <si>
    <t>Rail</t>
  </si>
  <si>
    <t>Chennai</t>
  </si>
  <si>
    <t>Road</t>
  </si>
  <si>
    <t>Delhi</t>
  </si>
  <si>
    <t>Sea</t>
  </si>
  <si>
    <t>Kolkata</t>
  </si>
  <si>
    <t>Mumbai</t>
  </si>
  <si>
    <t>Supplier 1</t>
  </si>
  <si>
    <t>Supplier 2</t>
  </si>
  <si>
    <t>Supplier 3</t>
  </si>
  <si>
    <t>Supplier 4</t>
  </si>
  <si>
    <t>Supplier 5</t>
  </si>
  <si>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</si>
  <si>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</si>
  <si>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</si>
  <si>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</si>
  <si>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</si>
  <si>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</si>
  <si>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</si>
  <si>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</si>
  <si>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</si>
  <si>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</si>
  <si>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</si>
  <si>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</si>
  <si>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</si>
  <si>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</si>
  <si>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Lead time</t>
  </si>
  <si>
    <t>Production volumes</t>
  </si>
  <si>
    <t>Manufacturing lead time</t>
  </si>
  <si>
    <t>Manufacturing costs</t>
  </si>
  <si>
    <t>Inspection results</t>
  </si>
  <si>
    <t>Defect rates</t>
  </si>
  <si>
    <t>Transportation modes</t>
  </si>
  <si>
    <t>Costs</t>
  </si>
  <si>
    <t>haircare</t>
  </si>
  <si>
    <t>SKU0</t>
  </si>
  <si>
    <t>Non-binary</t>
  </si>
  <si>
    <t>Pending</t>
  </si>
  <si>
    <t>SKU1</t>
  </si>
  <si>
    <t>Female</t>
  </si>
  <si>
    <t>SKU2</t>
  </si>
  <si>
    <t>Unknown</t>
  </si>
  <si>
    <t>SKU3</t>
  </si>
  <si>
    <t>Fail</t>
  </si>
  <si>
    <t>SKU4</t>
  </si>
  <si>
    <t>SKU5</t>
  </si>
  <si>
    <t>SKU6</t>
  </si>
  <si>
    <t>Male</t>
  </si>
  <si>
    <t>cosmetics</t>
  </si>
  <si>
    <t>SKU7</t>
  </si>
  <si>
    <t>SKU8</t>
  </si>
  <si>
    <t>SKU9</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</si>
  <si>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</si>
  <si>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</si>
  <si>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</si>
  <si>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</si>
  <si>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</si>
  <si>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</si>
  <si>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</si>
  <si>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</si>
  <si>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</si>
  <si>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</si>
  <si>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</si>
  <si>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</si>
  <si>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</si>
  <si>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</si>
  <si>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</si>
  <si>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</si>
  <si>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</si>
  <si>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</si>
  <si>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</si>
  <si>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</si>
  <si>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</si>
  <si>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</si>
  <si>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</si>
  <si>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</si>
  <si>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</si>
  <si>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</si>
  <si>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</si>
  <si>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</si>
  <si>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</si>
  <si>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</si>
  <si>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</si>
  <si>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</si>
  <si>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</si>
  <si>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</si>
  <si>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</si>
  <si>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</si>
  <si>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</si>
  <si>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</si>
  <si>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</si>
  <si>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</si>
  <si>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</si>
  <si>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</si>
  <si>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</si>
  <si>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</si>
  <si>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</si>
  <si>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</si>
  <si>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</si>
  <si>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</si>
  <si>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</si>
  <si>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</si>
  <si>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</si>
  <si>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</si>
  <si>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</si>
  <si>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</si>
  <si>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</si>
  <si>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</si>
  <si>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</si>
  <si>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</si>
  <si>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</si>
  <si>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</si>
  <si>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</si>
  <si>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</si>
  <si>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</si>
  <si>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</si>
  <si>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</si>
  <si>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</si>
  <si>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</si>
  <si>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</si>
  <si>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</si>
  <si>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</si>
  <si>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</si>
  <si>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</si>
  <si>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</si>
  <si>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</si>
  <si>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</si>
  <si>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</si>
  <si>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</si>
  <si>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</si>
  <si>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</si>
  <si>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</si>
  <si>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</si>
  <si>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</si>
  <si>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</si>
  <si>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</si>
  <si>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</si>
  <si>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</si>
  <si>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</si>
  <si>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</si>
  <si>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</si>
  <si>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</si>
  <si>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</si>
  <si>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Average of Shipping times</t>
  </si>
  <si>
    <t>Sum of Shipping costs</t>
  </si>
  <si>
    <t>Sum of Revenue generated</t>
  </si>
  <si>
    <t>Values</t>
  </si>
  <si>
    <t>Sum of Revenue generated2</t>
  </si>
  <si>
    <t>Gender</t>
  </si>
  <si>
    <t xml:space="preserve"> Revenue </t>
  </si>
  <si>
    <t>Average of Costs</t>
  </si>
  <si>
    <t>Average of Lead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</si>
</sst>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0"/>
  </numFmts>
  <fonts count="1" x14ac:knownFonts="1">
    <font>
      <sz val="11"/>
      <color rgb="FF000000"/>
      <name val="Calibri"/>
      <family val="2"/>
    </font>
  </fonts>
  <fills count="5">
    <fill>
      <patternFill patternType="none"/>
    </fill>
    <fill>
      <patternFill patternType="gray125"/>
    </fill>
    <fill>
      <patternFill patternType="solid">
        <fgColor rgb="FF00304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0" fontId="0" fillId="0" borderId="5" xfId="0" applyBorder="1"/>
    <xf numFmtId="0" fontId="0" fillId="0" borderId="3" xfId="0" applyBorder="1"/>
    <xf numFmtId="0" fontId="0" fillId="2" borderId="0" xfId="0" applyFill="1"/>
    <xf numFmtId="0" fontId="0" fillId="3" borderId="0" xfId="0" applyFill="1"/>
    <xf numFmtId="0" fontId="0" fillId="4" borderId="0" xfId="0" applyFill="1"/>
    <xf numFmtId="0" fontId="0" fillId="0" borderId="1" xfId="0" pivotButton="1" applyBorder="1"/>
    <xf numFmtId="0" fontId="0" fillId="0" borderId="2" xfId="0" applyNumberFormat="1" applyBorder="1"/>
    <xf numFmtId="0" fontId="0" fillId="0" borderId="7" xfId="0" applyBorder="1"/>
    <xf numFmtId="0" fontId="0" fillId="0" borderId="8" xfId="0" applyNumberFormat="1" applyBorder="1"/>
    <xf numFmtId="0" fontId="0" fillId="0" borderId="4" xfId="0" applyNumberFormat="1" applyBorder="1"/>
    <xf numFmtId="0" fontId="0" fillId="0" borderId="6" xfId="0" applyNumberFormat="1" applyBorder="1"/>
    <xf numFmtId="0" fontId="0" fillId="0" borderId="0" xfId="0" pivotButton="1"/>
    <xf numFmtId="164" fontId="0" fillId="0" borderId="0" xfId="0" applyNumberFormat="1"/>
    <xf numFmtId="10" fontId="0" fillId="0" borderId="0" xfId="0" applyNumberFormat="1"/>
    <xf numFmtId="9" fontId="0" fillId="0" borderId="0" xfId="0" applyNumberFormat="1"/>
    <xf numFmtId="0" fontId="0" fillId="0" borderId="9" xfId="0" applyBorder="1"/>
    <xf numFmtId="164" fontId="0" fillId="0" borderId="2" xfId="0" applyNumberFormat="1" applyBorder="1"/>
    <xf numFmtId="164" fontId="0" fillId="0" borderId="8" xfId="0" applyNumberFormat="1" applyBorder="1"/>
    <xf numFmtId="164" fontId="0" fillId="0" borderId="10" xfId="0" applyNumberFormat="1" applyBorder="1"/>
    <xf numFmtId="165" fontId="0" fillId="0" borderId="2" xfId="0" applyNumberFormat="1" applyBorder="1"/>
    <xf numFmtId="165" fontId="0" fillId="0" borderId="8" xfId="0" applyNumberFormat="1" applyBorder="1"/>
    <xf numFmtId="165" fontId="0" fillId="0" borderId="10" xfId="0" applyNumberFormat="1" applyBorder="1"/>
    <xf numFmtId="2" fontId="0" fillId="0" borderId="2" xfId="0" applyNumberFormat="1" applyBorder="1"/>
    <xf numFmtId="2" fontId="0" fillId="0" borderId="8" xfId="0" applyNumberFormat="1" applyBorder="1"/>
    <xf numFmtId="2" fontId="0" fillId="0" borderId="10" xfId="0" applyNumberFormat="1" applyBorder="1"/>
    <xf numFmtId="165" fontId="0" fillId="0" borderId="4" xfId="0" applyNumberFormat="1" applyBorder="1"/>
  </cellXfs>
  <cellStyles count="1">
    <cellStyle name="Normal" xfId="0" builtinId="0" customBuiltin="1"/>
  </cellStyles>
  <dxfs count="8">
    <dxf>
      <numFmt numFmtId="165" formatCode="[$$-409]#,##0.00"/>
    </dxf>
    <dxf>
      <numFmt numFmtId="2" formatCode="0.00"/>
    </dxf>
    <dxf>
      <numFmt numFmtId="164" formatCode="[$$-409]#,##0"/>
    </dxf>
    <dxf>
      <numFmt numFmtId="2" formatCode="0.00"/>
    </dxf>
    <dxf>
      <numFmt numFmtId="2" formatCode="0.00"/>
    </dxf>
    <dxf>
      <numFmt numFmtId="165" formatCode="[$$-409]#,##0.00"/>
    </dxf>
    <dxf>
      <numFmt numFmtId="2" formatCode="0.00"/>
    </dxf>
    <dxf>
      <numFmt numFmtId="164" formatCode="[$$-409]#,##0"/>
    </dxf>
  </dxfs>
  <tableStyles count="2" defaultTableStyle="TableStyleMedium2" defaultPivotStyle="PivotStyleLight16">
    <tableStyle name="Slicer Style 1" pivot="0" table="0" count="1" xr9:uid="{9E864A22-9A60-4B14-9CEE-62E828B0CEE5}"/>
    <tableStyle name="Slicer Style 2" pivot="0" table="0" count="1" xr9:uid="{0CE980AB-9D1D-41A9-9F30-D8E8B862FF93}"/>
  </tableStyles>
  <colors>
    <mruColors>
      <color rgb="FF003049"/>
      <color rgb="FF6690BC"/>
      <color rgb="FF780000"/>
      <color rgb="FFFDF0D5"/>
      <color rgb="FFC1121F"/>
      <color rgb="FF669BBC"/>
    </mruColors>
  </colors>
  <extLst>
    <ext xmlns:x14="http://schemas.microsoft.com/office/spreadsheetml/2009/9/main" uri="{46F421CA-312F-682f-3DD2-61675219B42D}">
      <x14:dxfs count="2">
        <dxf>
          <font>
            <color theme="0"/>
          </font>
          <fill>
            <patternFill>
              <bgColor theme="1"/>
            </patternFill>
          </fill>
        </dxf>
        <dxf>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Analysis.xlsx]Pivot_Table!PivotTable8</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669BBC"/>
          </a:solidFill>
          <a:ln w="19050">
            <a:noFill/>
          </a:ln>
          <a:effectLst/>
        </c:spPr>
      </c:pivotFmt>
      <c:pivotFmt>
        <c:idx val="9"/>
        <c:spPr>
          <a:solidFill>
            <a:srgbClr val="C1121F"/>
          </a:solidFill>
          <a:ln w="19050">
            <a:noFill/>
          </a:ln>
          <a:effectLst/>
        </c:spPr>
      </c:pivotFmt>
      <c:pivotFmt>
        <c:idx val="10"/>
        <c:spPr>
          <a:solidFill>
            <a:srgbClr val="FDF0D5"/>
          </a:solidFill>
          <a:ln w="19050">
            <a:noFill/>
          </a:ln>
          <a:effectLst/>
        </c:spPr>
      </c:pivotFmt>
      <c:pivotFmt>
        <c:idx val="11"/>
        <c:spPr>
          <a:solidFill>
            <a:srgbClr val="780000"/>
          </a:solidFill>
          <a:ln w="19050">
            <a:noFill/>
          </a:ln>
          <a:effectLst/>
        </c:spPr>
      </c:pivotFmt>
      <c:pivotFmt>
        <c:idx val="12"/>
        <c:spPr>
          <a:solidFill>
            <a:srgbClr val="003049"/>
          </a:solidFill>
          <a:ln w="19050">
            <a:noFill/>
          </a:ln>
          <a:effectLst/>
        </c:spPr>
      </c:pivotFmt>
    </c:pivotFmts>
    <c:plotArea>
      <c:layout>
        <c:manualLayout>
          <c:layoutTarget val="inner"/>
          <c:xMode val="edge"/>
          <c:yMode val="edge"/>
          <c:x val="4.0449494711364671E-2"/>
          <c:y val="3.3984210471714758E-2"/>
          <c:w val="0.93559840948025208"/>
          <c:h val="0.61756891060554187"/>
        </c:manualLayout>
      </c:layout>
      <c:doughnutChart>
        <c:varyColors val="1"/>
        <c:ser>
          <c:idx val="0"/>
          <c:order val="0"/>
          <c:tx>
            <c:strRef>
              <c:f>Pivot_Table!$I$14</c:f>
              <c:strCache>
                <c:ptCount val="1"/>
                <c:pt idx="0">
                  <c:v>Total</c:v>
                </c:pt>
              </c:strCache>
            </c:strRef>
          </c:tx>
          <c:spPr>
            <a:ln>
              <a:noFill/>
            </a:ln>
          </c:spPr>
          <c:dPt>
            <c:idx val="0"/>
            <c:bubble3D val="0"/>
            <c:spPr>
              <a:solidFill>
                <a:srgbClr val="669BBC"/>
              </a:solidFill>
              <a:ln w="19050">
                <a:noFill/>
              </a:ln>
              <a:effectLst/>
            </c:spPr>
            <c:extLst>
              <c:ext xmlns:c16="http://schemas.microsoft.com/office/drawing/2014/chart" uri="{C3380CC4-5D6E-409C-BE32-E72D297353CC}">
                <c16:uniqueId val="{00000001-4EC6-42C8-92A5-E6F74BF6FFA7}"/>
              </c:ext>
            </c:extLst>
          </c:dPt>
          <c:dPt>
            <c:idx val="1"/>
            <c:bubble3D val="0"/>
            <c:spPr>
              <a:solidFill>
                <a:srgbClr val="C1121F"/>
              </a:solidFill>
              <a:ln w="19050">
                <a:noFill/>
              </a:ln>
              <a:effectLst/>
            </c:spPr>
            <c:extLst>
              <c:ext xmlns:c16="http://schemas.microsoft.com/office/drawing/2014/chart" uri="{C3380CC4-5D6E-409C-BE32-E72D297353CC}">
                <c16:uniqueId val="{00000003-4EC6-42C8-92A5-E6F74BF6FFA7}"/>
              </c:ext>
            </c:extLst>
          </c:dPt>
          <c:dPt>
            <c:idx val="2"/>
            <c:bubble3D val="0"/>
            <c:spPr>
              <a:solidFill>
                <a:srgbClr val="FDF0D5"/>
              </a:solidFill>
              <a:ln w="19050">
                <a:noFill/>
              </a:ln>
              <a:effectLst/>
            </c:spPr>
            <c:extLst>
              <c:ext xmlns:c16="http://schemas.microsoft.com/office/drawing/2014/chart" uri="{C3380CC4-5D6E-409C-BE32-E72D297353CC}">
                <c16:uniqueId val="{00000005-4EC6-42C8-92A5-E6F74BF6FFA7}"/>
              </c:ext>
            </c:extLst>
          </c:dPt>
          <c:dPt>
            <c:idx val="3"/>
            <c:bubble3D val="0"/>
            <c:spPr>
              <a:solidFill>
                <a:srgbClr val="780000"/>
              </a:solidFill>
              <a:ln w="19050">
                <a:noFill/>
              </a:ln>
              <a:effectLst/>
            </c:spPr>
            <c:extLst>
              <c:ext xmlns:c16="http://schemas.microsoft.com/office/drawing/2014/chart" uri="{C3380CC4-5D6E-409C-BE32-E72D297353CC}">
                <c16:uniqueId val="{00000007-4EC6-42C8-92A5-E6F74BF6FFA7}"/>
              </c:ext>
            </c:extLst>
          </c:dPt>
          <c:dPt>
            <c:idx val="4"/>
            <c:bubble3D val="0"/>
            <c:spPr>
              <a:solidFill>
                <a:srgbClr val="003049"/>
              </a:solidFill>
              <a:ln w="19050">
                <a:noFill/>
              </a:ln>
              <a:effectLst/>
            </c:spPr>
            <c:extLst>
              <c:ext xmlns:c16="http://schemas.microsoft.com/office/drawing/2014/chart" uri="{C3380CC4-5D6E-409C-BE32-E72D297353CC}">
                <c16:uniqueId val="{00000009-4EC6-42C8-92A5-E6F74BF6FFA7}"/>
              </c:ext>
            </c:extLst>
          </c:dPt>
          <c:dLbls>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Pivot_Table!$H$15:$H$19</c:f>
              <c:strCache>
                <c:ptCount val="5"/>
                <c:pt idx="0">
                  <c:v>Bangalore</c:v>
                </c:pt>
                <c:pt idx="1">
                  <c:v>Chennai</c:v>
                </c:pt>
                <c:pt idx="2">
                  <c:v>Delhi</c:v>
                </c:pt>
                <c:pt idx="3">
                  <c:v>Kolkata</c:v>
                </c:pt>
                <c:pt idx="4">
                  <c:v>Mumbai</c:v>
                </c:pt>
              </c:strCache>
            </c:strRef>
          </c:cat>
          <c:val>
            <c:numRef>
              <c:f>Pivot_Table!$I$15:$I$19</c:f>
              <c:numCache>
                <c:formatCode>[$$-409]#,##0</c:formatCode>
                <c:ptCount val="5"/>
                <c:pt idx="0">
                  <c:v>102601.72390000001</c:v>
                </c:pt>
                <c:pt idx="1">
                  <c:v>119142.81590000002</c:v>
                </c:pt>
                <c:pt idx="2">
                  <c:v>81027.70120000001</c:v>
                </c:pt>
                <c:pt idx="3">
                  <c:v>137077.55119999999</c:v>
                </c:pt>
                <c:pt idx="4">
                  <c:v>137755.02669999996</c:v>
                </c:pt>
              </c:numCache>
            </c:numRef>
          </c:val>
          <c:extLst>
            <c:ext xmlns:c16="http://schemas.microsoft.com/office/drawing/2014/chart" uri="{C3380CC4-5D6E-409C-BE32-E72D297353CC}">
              <c16:uniqueId val="{0000000A-4EC6-42C8-92A5-E6F74BF6FFA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5.226649064076571E-2"/>
          <c:y val="0.69075638272488671"/>
          <c:w val="0.42789130400616093"/>
          <c:h val="0.303973525048499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574088145896654E-2"/>
          <c:y val="0.11729301859016744"/>
          <c:w val="0.88846641318124209"/>
          <c:h val="0.7340761068275965"/>
        </c:manualLayout>
      </c:layout>
      <c:barChart>
        <c:barDir val="bar"/>
        <c:grouping val="clustered"/>
        <c:varyColors val="0"/>
        <c:ser>
          <c:idx val="0"/>
          <c:order val="0"/>
          <c:tx>
            <c:strRef>
              <c:f>Pivot_Table!$G$28</c:f>
              <c:strCache>
                <c:ptCount val="1"/>
                <c:pt idx="0">
                  <c:v> Revenue </c:v>
                </c:pt>
              </c:strCache>
            </c:strRef>
          </c:tx>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2-106B-4787-B264-B30B8395CE82}"/>
              </c:ext>
            </c:extLst>
          </c:dPt>
          <c:cat>
            <c:strRef>
              <c:f>Pivot_Table!$F$29:$F$30</c:f>
              <c:strCache>
                <c:ptCount val="2"/>
                <c:pt idx="0">
                  <c:v>Female</c:v>
                </c:pt>
                <c:pt idx="1">
                  <c:v>Male</c:v>
                </c:pt>
              </c:strCache>
            </c:strRef>
          </c:cat>
          <c:val>
            <c:numRef>
              <c:f>Pivot_Table!$G$29:$G$30</c:f>
              <c:numCache>
                <c:formatCode>0%</c:formatCode>
                <c:ptCount val="2"/>
                <c:pt idx="0">
                  <c:v>0.56052443161365761</c:v>
                </c:pt>
                <c:pt idx="1">
                  <c:v>0.43947556838634239</c:v>
                </c:pt>
              </c:numCache>
            </c:numRef>
          </c:val>
          <c:extLst>
            <c:ext xmlns:c16="http://schemas.microsoft.com/office/drawing/2014/chart" uri="{C3380CC4-5D6E-409C-BE32-E72D297353CC}">
              <c16:uniqueId val="{00000000-106B-4787-B264-B30B8395CE82}"/>
            </c:ext>
          </c:extLst>
        </c:ser>
        <c:dLbls>
          <c:showLegendKey val="0"/>
          <c:showVal val="0"/>
          <c:showCatName val="0"/>
          <c:showSerName val="0"/>
          <c:showPercent val="0"/>
          <c:showBubbleSize val="0"/>
        </c:dLbls>
        <c:gapWidth val="24"/>
        <c:axId val="1221507904"/>
        <c:axId val="1179965904"/>
      </c:barChart>
      <c:catAx>
        <c:axId val="1221507904"/>
        <c:scaling>
          <c:orientation val="minMax"/>
        </c:scaling>
        <c:delete val="1"/>
        <c:axPos val="l"/>
        <c:numFmt formatCode="General" sourceLinked="1"/>
        <c:majorTickMark val="none"/>
        <c:minorTickMark val="none"/>
        <c:tickLblPos val="nextTo"/>
        <c:crossAx val="1179965904"/>
        <c:crosses val="autoZero"/>
        <c:auto val="1"/>
        <c:lblAlgn val="ctr"/>
        <c:lblOffset val="100"/>
        <c:noMultiLvlLbl val="0"/>
      </c:catAx>
      <c:valAx>
        <c:axId val="1179965904"/>
        <c:scaling>
          <c:orientation val="minMax"/>
          <c:max val="1"/>
        </c:scaling>
        <c:delete val="1"/>
        <c:axPos val="b"/>
        <c:numFmt formatCode="0%" sourceLinked="1"/>
        <c:majorTickMark val="none"/>
        <c:minorTickMark val="none"/>
        <c:tickLblPos val="nextTo"/>
        <c:crossAx val="12215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574088145896654E-2"/>
          <c:y val="0.11729301859016744"/>
          <c:w val="0.88846641318124209"/>
          <c:h val="0.78510370246169325"/>
        </c:manualLayout>
      </c:layout>
      <c:barChart>
        <c:barDir val="bar"/>
        <c:grouping val="clustered"/>
        <c:varyColors val="0"/>
        <c:ser>
          <c:idx val="0"/>
          <c:order val="0"/>
          <c:tx>
            <c:strRef>
              <c:f>Pivot_Table!$G$28</c:f>
              <c:strCache>
                <c:ptCount val="1"/>
                <c:pt idx="0">
                  <c:v> Revenue </c:v>
                </c:pt>
              </c:strCache>
            </c:strRef>
          </c:tx>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1-AA6F-4DD2-BD7F-EE5CBB341401}"/>
              </c:ext>
            </c:extLst>
          </c:dPt>
          <c:cat>
            <c:strRef>
              <c:f>Pivot_Table!$F$29:$F$30</c:f>
              <c:strCache>
                <c:ptCount val="2"/>
                <c:pt idx="0">
                  <c:v>Female</c:v>
                </c:pt>
                <c:pt idx="1">
                  <c:v>Male</c:v>
                </c:pt>
              </c:strCache>
            </c:strRef>
          </c:cat>
          <c:val>
            <c:numRef>
              <c:f>Pivot_Table!$G$29:$G$30</c:f>
              <c:numCache>
                <c:formatCode>0%</c:formatCode>
                <c:ptCount val="2"/>
                <c:pt idx="0">
                  <c:v>0.56052443161365761</c:v>
                </c:pt>
                <c:pt idx="1">
                  <c:v>0.43947556838634239</c:v>
                </c:pt>
              </c:numCache>
            </c:numRef>
          </c:val>
          <c:extLst>
            <c:ext xmlns:c16="http://schemas.microsoft.com/office/drawing/2014/chart" uri="{C3380CC4-5D6E-409C-BE32-E72D297353CC}">
              <c16:uniqueId val="{00000002-AA6F-4DD2-BD7F-EE5CBB341401}"/>
            </c:ext>
          </c:extLst>
        </c:ser>
        <c:dLbls>
          <c:showLegendKey val="0"/>
          <c:showVal val="0"/>
          <c:showCatName val="0"/>
          <c:showSerName val="0"/>
          <c:showPercent val="0"/>
          <c:showBubbleSize val="0"/>
        </c:dLbls>
        <c:gapWidth val="24"/>
        <c:axId val="1221507904"/>
        <c:axId val="1179965904"/>
      </c:barChart>
      <c:catAx>
        <c:axId val="1221507904"/>
        <c:scaling>
          <c:orientation val="minMax"/>
        </c:scaling>
        <c:delete val="1"/>
        <c:axPos val="l"/>
        <c:numFmt formatCode="General" sourceLinked="1"/>
        <c:majorTickMark val="none"/>
        <c:minorTickMark val="none"/>
        <c:tickLblPos val="nextTo"/>
        <c:crossAx val="1179965904"/>
        <c:crosses val="autoZero"/>
        <c:auto val="1"/>
        <c:lblAlgn val="ctr"/>
        <c:lblOffset val="100"/>
        <c:noMultiLvlLbl val="0"/>
      </c:catAx>
      <c:valAx>
        <c:axId val="1179965904"/>
        <c:scaling>
          <c:orientation val="minMax"/>
          <c:max val="1"/>
        </c:scaling>
        <c:delete val="1"/>
        <c:axPos val="b"/>
        <c:numFmt formatCode="0%" sourceLinked="1"/>
        <c:majorTickMark val="none"/>
        <c:minorTickMark val="none"/>
        <c:tickLblPos val="nextTo"/>
        <c:crossAx val="12215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3049"/>
                </a:solidFill>
              </a:rPr>
              <a:t>Shipping</a:t>
            </a:r>
            <a:r>
              <a:rPr lang="en-US" b="1" baseline="0">
                <a:solidFill>
                  <a:srgbClr val="003049"/>
                </a:solidFill>
              </a:rPr>
              <a:t> Cost Per Transaction Mode</a:t>
            </a:r>
            <a:endParaRPr lang="en-US" b="1">
              <a:solidFill>
                <a:srgbClr val="00304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59820700896494E-2"/>
          <c:y val="0.1536309700342586"/>
          <c:w val="0.95828031496062993"/>
          <c:h val="0.6877790071928036"/>
        </c:manualLayout>
      </c:layout>
      <c:barChart>
        <c:barDir val="col"/>
        <c:grouping val="clustered"/>
        <c:varyColors val="0"/>
        <c:ser>
          <c:idx val="0"/>
          <c:order val="0"/>
          <c:tx>
            <c:strRef>
              <c:f>Pivot_Table!$C$14</c:f>
              <c:strCache>
                <c:ptCount val="1"/>
                <c:pt idx="0">
                  <c:v>Total</c:v>
                </c:pt>
              </c:strCache>
            </c:strRef>
          </c:tx>
          <c:spPr>
            <a:solidFill>
              <a:srgbClr val="0030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Pivot_Table!$B$15:$B$18</c:f>
              <c:strCache>
                <c:ptCount val="4"/>
                <c:pt idx="0">
                  <c:v>Road</c:v>
                </c:pt>
                <c:pt idx="1">
                  <c:v>Air</c:v>
                </c:pt>
                <c:pt idx="2">
                  <c:v>Rail</c:v>
                </c:pt>
                <c:pt idx="3">
                  <c:v>Sea</c:v>
                </c:pt>
              </c:strCache>
            </c:strRef>
          </c:cat>
          <c:val>
            <c:numRef>
              <c:f>Pivot_Table!$C$15:$C$18</c:f>
              <c:numCache>
                <c:formatCode>[$$-409]#,##0</c:formatCode>
                <c:ptCount val="4"/>
                <c:pt idx="0">
                  <c:v>160.72120000000001</c:v>
                </c:pt>
                <c:pt idx="1">
                  <c:v>156.46360000000001</c:v>
                </c:pt>
                <c:pt idx="2">
                  <c:v>153.13470000000001</c:v>
                </c:pt>
                <c:pt idx="3">
                  <c:v>84.495100000000008</c:v>
                </c:pt>
              </c:numCache>
            </c:numRef>
          </c:val>
          <c:extLst>
            <c:ext xmlns:c16="http://schemas.microsoft.com/office/drawing/2014/chart" uri="{C3380CC4-5D6E-409C-BE32-E72D297353CC}">
              <c16:uniqueId val="{00000000-69C2-4ED6-A701-1706ECF8971B}"/>
            </c:ext>
          </c:extLst>
        </c:ser>
        <c:dLbls>
          <c:dLblPos val="outEnd"/>
          <c:showLegendKey val="0"/>
          <c:showVal val="1"/>
          <c:showCatName val="0"/>
          <c:showSerName val="0"/>
          <c:showPercent val="0"/>
          <c:showBubbleSize val="0"/>
        </c:dLbls>
        <c:gapWidth val="219"/>
        <c:overlap val="-27"/>
        <c:axId val="560078895"/>
        <c:axId val="560075567"/>
      </c:barChart>
      <c:catAx>
        <c:axId val="56007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60075567"/>
        <c:crosses val="autoZero"/>
        <c:auto val="1"/>
        <c:lblAlgn val="ctr"/>
        <c:lblOffset val="100"/>
        <c:noMultiLvlLbl val="0"/>
      </c:catAx>
      <c:valAx>
        <c:axId val="560075567"/>
        <c:scaling>
          <c:orientation val="minMax"/>
        </c:scaling>
        <c:delete val="1"/>
        <c:axPos val="l"/>
        <c:numFmt formatCode="[$$-409]#,##0" sourceLinked="1"/>
        <c:majorTickMark val="out"/>
        <c:minorTickMark val="none"/>
        <c:tickLblPos val="nextTo"/>
        <c:crossAx val="56007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3049"/>
                </a:solidFill>
              </a:rPr>
              <a:t>Shipping</a:t>
            </a:r>
            <a:r>
              <a:rPr lang="en-US" b="1" baseline="0">
                <a:solidFill>
                  <a:srgbClr val="003049"/>
                </a:solidFill>
              </a:rPr>
              <a:t> Cost Per Carrier</a:t>
            </a:r>
            <a:endParaRPr lang="en-US" b="1">
              <a:solidFill>
                <a:srgbClr val="00304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5.0215004374453191E-2"/>
              <c:y val="0.10335958005249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noFill/>
          </a:ln>
          <a:effectLst/>
        </c:spPr>
        <c:dLbl>
          <c:idx val="0"/>
          <c:layout>
            <c:manualLayout>
              <c:x val="0.18857775590551182"/>
              <c:y val="-6.414114902303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noFill/>
          </a:ln>
          <a:effectLst/>
        </c:spPr>
        <c:dLbl>
          <c:idx val="0"/>
          <c:layout>
            <c:manualLayout>
              <c:x val="-6.0462817147856528E-2"/>
              <c:y val="0.11866724992709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5.0215004374453191E-2"/>
              <c:y val="0.10335958005249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18857775590551182"/>
              <c:y val="-6.414114902303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6.0462817147856528E-2"/>
              <c:y val="0.11866724992709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3049"/>
          </a:solidFill>
          <a:ln w="19050">
            <a:noFill/>
          </a:ln>
          <a:effectLst/>
        </c:spPr>
        <c:dLbl>
          <c:idx val="0"/>
          <c:layout>
            <c:manualLayout>
              <c:x val="5.0215004374453191E-2"/>
              <c:y val="0.10335958005249343"/>
            </c:manualLayout>
          </c:layout>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C1121F"/>
          </a:solidFill>
          <a:ln w="19050">
            <a:noFill/>
          </a:ln>
          <a:effectLst/>
        </c:spPr>
        <c:dLbl>
          <c:idx val="0"/>
          <c:layout>
            <c:manualLayout>
              <c:x val="0.18857775590551182"/>
              <c:y val="-6.4141149023038788E-2"/>
            </c:manualLayout>
          </c:layout>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6690BC"/>
          </a:solidFill>
          <a:ln w="19050">
            <a:noFill/>
          </a:ln>
          <a:effectLst/>
        </c:spPr>
        <c:dLbl>
          <c:idx val="0"/>
          <c:layout>
            <c:manualLayout>
              <c:x val="-6.0462817147856528E-2"/>
              <c:y val="0.11866724992709245"/>
            </c:manualLayout>
          </c:layout>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1611589091904063E-2"/>
          <c:y val="0.23520009437022615"/>
          <c:w val="0.93162881666818675"/>
          <c:h val="0.54222890677991098"/>
        </c:manualLayout>
      </c:layout>
      <c:pieChart>
        <c:varyColors val="1"/>
        <c:ser>
          <c:idx val="0"/>
          <c:order val="0"/>
          <c:tx>
            <c:strRef>
              <c:f>Pivot_Table!$E$4</c:f>
              <c:strCache>
                <c:ptCount val="1"/>
                <c:pt idx="0">
                  <c:v>Total</c:v>
                </c:pt>
              </c:strCache>
            </c:strRef>
          </c:tx>
          <c:spPr>
            <a:ln>
              <a:noFill/>
            </a:ln>
          </c:spPr>
          <c:dPt>
            <c:idx val="0"/>
            <c:bubble3D val="0"/>
            <c:spPr>
              <a:solidFill>
                <a:srgbClr val="003049"/>
              </a:solidFill>
              <a:ln w="19050">
                <a:noFill/>
              </a:ln>
              <a:effectLst/>
            </c:spPr>
            <c:extLst>
              <c:ext xmlns:c16="http://schemas.microsoft.com/office/drawing/2014/chart" uri="{C3380CC4-5D6E-409C-BE32-E72D297353CC}">
                <c16:uniqueId val="{00000001-5268-4226-83A6-B005119FDEE6}"/>
              </c:ext>
            </c:extLst>
          </c:dPt>
          <c:dPt>
            <c:idx val="1"/>
            <c:bubble3D val="0"/>
            <c:spPr>
              <a:solidFill>
                <a:srgbClr val="C1121F"/>
              </a:solidFill>
              <a:ln w="19050">
                <a:noFill/>
              </a:ln>
              <a:effectLst/>
            </c:spPr>
            <c:extLst>
              <c:ext xmlns:c16="http://schemas.microsoft.com/office/drawing/2014/chart" uri="{C3380CC4-5D6E-409C-BE32-E72D297353CC}">
                <c16:uniqueId val="{00000003-5268-4226-83A6-B005119FDEE6}"/>
              </c:ext>
            </c:extLst>
          </c:dPt>
          <c:dPt>
            <c:idx val="2"/>
            <c:bubble3D val="0"/>
            <c:spPr>
              <a:solidFill>
                <a:srgbClr val="6690BC"/>
              </a:solidFill>
              <a:ln w="19050">
                <a:noFill/>
              </a:ln>
              <a:effectLst/>
            </c:spPr>
            <c:extLst>
              <c:ext xmlns:c16="http://schemas.microsoft.com/office/drawing/2014/chart" uri="{C3380CC4-5D6E-409C-BE32-E72D297353CC}">
                <c16:uniqueId val="{00000005-5268-4226-83A6-B005119FDEE6}"/>
              </c:ext>
            </c:extLst>
          </c:dPt>
          <c:dLbls>
            <c:dLbl>
              <c:idx val="0"/>
              <c:layout>
                <c:manualLayout>
                  <c:x val="5.0215004374453191E-2"/>
                  <c:y val="0.1033595800524934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68-4226-83A6-B005119FDEE6}"/>
                </c:ext>
              </c:extLst>
            </c:dLbl>
            <c:dLbl>
              <c:idx val="1"/>
              <c:layout>
                <c:manualLayout>
                  <c:x val="0.18857775590551182"/>
                  <c:y val="-6.41411490230387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68-4226-83A6-B005119FDEE6}"/>
                </c:ext>
              </c:extLst>
            </c:dLbl>
            <c:dLbl>
              <c:idx val="2"/>
              <c:layout>
                <c:manualLayout>
                  <c:x val="-6.0462817147856528E-2"/>
                  <c:y val="0.118667249927092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68-4226-83A6-B005119FDEE6}"/>
                </c:ext>
              </c:extLst>
            </c:dLbl>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Pivot_Table!$D$5:$D$7</c:f>
              <c:strCache>
                <c:ptCount val="3"/>
                <c:pt idx="0">
                  <c:v>Carrier A</c:v>
                </c:pt>
                <c:pt idx="1">
                  <c:v>Carrier B</c:v>
                </c:pt>
                <c:pt idx="2">
                  <c:v>Carrier C</c:v>
                </c:pt>
              </c:strCache>
            </c:strRef>
          </c:cat>
          <c:val>
            <c:numRef>
              <c:f>Pivot_Table!$E$5:$E$7</c:f>
              <c:numCache>
                <c:formatCode>[$$-409]#,##0.00</c:formatCode>
                <c:ptCount val="3"/>
                <c:pt idx="0">
                  <c:v>155.53769999999997</c:v>
                </c:pt>
                <c:pt idx="1">
                  <c:v>236.89750000000001</c:v>
                </c:pt>
                <c:pt idx="2">
                  <c:v>162.3794</c:v>
                </c:pt>
              </c:numCache>
            </c:numRef>
          </c:val>
          <c:extLst>
            <c:ext xmlns:c16="http://schemas.microsoft.com/office/drawing/2014/chart" uri="{C3380CC4-5D6E-409C-BE32-E72D297353CC}">
              <c16:uniqueId val="{00000006-5268-4226-83A6-B005119FDEE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3049"/>
                </a:solidFill>
              </a:rPr>
              <a:t>Average</a:t>
            </a:r>
            <a:r>
              <a:rPr lang="en-US" b="1" baseline="0">
                <a:solidFill>
                  <a:srgbClr val="003049"/>
                </a:solidFill>
              </a:rPr>
              <a:t> Shipping Time by Carrier</a:t>
            </a:r>
          </a:p>
        </c:rich>
      </c:tx>
      <c:layout>
        <c:manualLayout>
          <c:xMode val="edge"/>
          <c:yMode val="edge"/>
          <c:x val="0.23180259874923043"/>
          <c:y val="2.77775573597281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c:f>
              <c:strCache>
                <c:ptCount val="1"/>
                <c:pt idx="0">
                  <c:v>Total</c:v>
                </c:pt>
              </c:strCache>
            </c:strRef>
          </c:tx>
          <c:spPr>
            <a:solidFill>
              <a:srgbClr val="0030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Pivot_Table!$A$4:$A$7</c:f>
              <c:strCache>
                <c:ptCount val="3"/>
                <c:pt idx="0">
                  <c:v>Carrier C</c:v>
                </c:pt>
                <c:pt idx="1">
                  <c:v>Carrier B</c:v>
                </c:pt>
                <c:pt idx="2">
                  <c:v>Carrier A</c:v>
                </c:pt>
              </c:strCache>
            </c:strRef>
          </c:cat>
          <c:val>
            <c:numRef>
              <c:f>Pivot_Table!$B$4:$B$7</c:f>
              <c:numCache>
                <c:formatCode>0.00</c:formatCode>
                <c:ptCount val="3"/>
                <c:pt idx="0">
                  <c:v>6.0344827586206895</c:v>
                </c:pt>
                <c:pt idx="1">
                  <c:v>5.3023255813953485</c:v>
                </c:pt>
                <c:pt idx="2">
                  <c:v>6.1428571428571432</c:v>
                </c:pt>
              </c:numCache>
            </c:numRef>
          </c:val>
          <c:extLst>
            <c:ext xmlns:c16="http://schemas.microsoft.com/office/drawing/2014/chart" uri="{C3380CC4-5D6E-409C-BE32-E72D297353CC}">
              <c16:uniqueId val="{00000000-1F0E-456A-B67A-B7BA5C8379EA}"/>
            </c:ext>
          </c:extLst>
        </c:ser>
        <c:dLbls>
          <c:dLblPos val="outEnd"/>
          <c:showLegendKey val="0"/>
          <c:showVal val="1"/>
          <c:showCatName val="0"/>
          <c:showSerName val="0"/>
          <c:showPercent val="0"/>
          <c:showBubbleSize val="0"/>
        </c:dLbls>
        <c:gapWidth val="182"/>
        <c:axId val="560511023"/>
        <c:axId val="560514351"/>
      </c:barChart>
      <c:catAx>
        <c:axId val="560511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60514351"/>
        <c:crosses val="autoZero"/>
        <c:auto val="1"/>
        <c:lblAlgn val="ctr"/>
        <c:lblOffset val="100"/>
        <c:noMultiLvlLbl val="0"/>
      </c:catAx>
      <c:valAx>
        <c:axId val="560514351"/>
        <c:scaling>
          <c:orientation val="minMax"/>
        </c:scaling>
        <c:delete val="1"/>
        <c:axPos val="b"/>
        <c:numFmt formatCode="0.00" sourceLinked="1"/>
        <c:majorTickMark val="none"/>
        <c:minorTickMark val="none"/>
        <c:tickLblPos val="nextTo"/>
        <c:crossAx val="56051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Analysis.xlsx]Pivot_Table!PivotTable10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3049"/>
                </a:solidFill>
              </a:rPr>
              <a:t>Average</a:t>
            </a:r>
            <a:r>
              <a:rPr lang="en-US" b="1" baseline="0">
                <a:solidFill>
                  <a:srgbClr val="003049"/>
                </a:solidFill>
              </a:rPr>
              <a:t> Cost Per Route</a:t>
            </a:r>
            <a:endParaRPr lang="en-US" b="1">
              <a:solidFill>
                <a:srgbClr val="00304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3049"/>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3049"/>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3049"/>
          </a:solidFill>
          <a:ln w="19050">
            <a:noFill/>
          </a:ln>
          <a:effectLst/>
        </c:spPr>
      </c:pivotFmt>
      <c:pivotFmt>
        <c:idx val="8"/>
        <c:spPr>
          <a:solidFill>
            <a:srgbClr val="780000"/>
          </a:solidFill>
          <a:ln w="19050">
            <a:noFill/>
          </a:ln>
          <a:effectLst/>
        </c:spPr>
      </c:pivotFmt>
      <c:pivotFmt>
        <c:idx val="9"/>
        <c:spPr>
          <a:solidFill>
            <a:srgbClr val="6690BC"/>
          </a:solidFill>
          <a:ln w="19050">
            <a:noFill/>
          </a:ln>
          <a:effectLst/>
        </c:spPr>
      </c:pivotFmt>
    </c:pivotFmts>
    <c:plotArea>
      <c:layout>
        <c:manualLayout>
          <c:layoutTarget val="inner"/>
          <c:xMode val="edge"/>
          <c:yMode val="edge"/>
          <c:x val="6.1145322703289311E-2"/>
          <c:y val="0.26988183143773697"/>
          <c:w val="0.8463726857724958"/>
          <c:h val="0.51910877806940803"/>
        </c:manualLayout>
      </c:layout>
      <c:doughnutChart>
        <c:varyColors val="1"/>
        <c:ser>
          <c:idx val="0"/>
          <c:order val="0"/>
          <c:tx>
            <c:strRef>
              <c:f>Pivot_Table!$K$12</c:f>
              <c:strCache>
                <c:ptCount val="1"/>
                <c:pt idx="0">
                  <c:v>Total</c:v>
                </c:pt>
              </c:strCache>
            </c:strRef>
          </c:tx>
          <c:spPr>
            <a:ln>
              <a:noFill/>
            </a:ln>
          </c:spPr>
          <c:dPt>
            <c:idx val="0"/>
            <c:bubble3D val="0"/>
            <c:spPr>
              <a:solidFill>
                <a:srgbClr val="003049"/>
              </a:solidFill>
              <a:ln w="19050">
                <a:noFill/>
              </a:ln>
              <a:effectLst/>
            </c:spPr>
            <c:extLst>
              <c:ext xmlns:c16="http://schemas.microsoft.com/office/drawing/2014/chart" uri="{C3380CC4-5D6E-409C-BE32-E72D297353CC}">
                <c16:uniqueId val="{00000001-6402-4235-A741-C3B00721D4F1}"/>
              </c:ext>
            </c:extLst>
          </c:dPt>
          <c:dPt>
            <c:idx val="1"/>
            <c:bubble3D val="0"/>
            <c:spPr>
              <a:solidFill>
                <a:srgbClr val="780000"/>
              </a:solidFill>
              <a:ln w="19050">
                <a:noFill/>
              </a:ln>
              <a:effectLst/>
            </c:spPr>
            <c:extLst>
              <c:ext xmlns:c16="http://schemas.microsoft.com/office/drawing/2014/chart" uri="{C3380CC4-5D6E-409C-BE32-E72D297353CC}">
                <c16:uniqueId val="{00000003-6402-4235-A741-C3B00721D4F1}"/>
              </c:ext>
            </c:extLst>
          </c:dPt>
          <c:dPt>
            <c:idx val="2"/>
            <c:bubble3D val="0"/>
            <c:spPr>
              <a:solidFill>
                <a:srgbClr val="6690BC"/>
              </a:solidFill>
              <a:ln w="19050">
                <a:noFill/>
              </a:ln>
              <a:effectLst/>
            </c:spPr>
            <c:extLst>
              <c:ext xmlns:c16="http://schemas.microsoft.com/office/drawing/2014/chart" uri="{C3380CC4-5D6E-409C-BE32-E72D297353CC}">
                <c16:uniqueId val="{00000005-6402-4235-A741-C3B00721D4F1}"/>
              </c:ext>
            </c:extLst>
          </c:dPt>
          <c:dLbls>
            <c:spPr>
              <a:solidFill>
                <a:srgbClr val="FDF0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Pivot_Table!$J$13:$J$16</c:f>
              <c:strCache>
                <c:ptCount val="3"/>
                <c:pt idx="0">
                  <c:v>Route A</c:v>
                </c:pt>
                <c:pt idx="1">
                  <c:v>Route B</c:v>
                </c:pt>
                <c:pt idx="2">
                  <c:v>Route C</c:v>
                </c:pt>
              </c:strCache>
            </c:strRef>
          </c:cat>
          <c:val>
            <c:numRef>
              <c:f>Pivot_Table!$K$13:$K$16</c:f>
              <c:numCache>
                <c:formatCode>[$$-409]#,##0.00</c:formatCode>
                <c:ptCount val="3"/>
                <c:pt idx="0">
                  <c:v>485.4831255813952</c:v>
                </c:pt>
                <c:pt idx="1">
                  <c:v>595.6590297297297</c:v>
                </c:pt>
                <c:pt idx="2">
                  <c:v>500.47098499999993</c:v>
                </c:pt>
              </c:numCache>
            </c:numRef>
          </c:val>
          <c:extLst>
            <c:ext xmlns:c16="http://schemas.microsoft.com/office/drawing/2014/chart" uri="{C3380CC4-5D6E-409C-BE32-E72D297353CC}">
              <c16:uniqueId val="{00000006-6402-4235-A741-C3B00721D4F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Analysis.xlsx]Pivot_Table!PivotTable5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3049"/>
                </a:solidFill>
              </a:rPr>
              <a:t>Average</a:t>
            </a:r>
            <a:r>
              <a:rPr lang="en-US" b="1" baseline="0">
                <a:solidFill>
                  <a:srgbClr val="003049"/>
                </a:solidFill>
              </a:rPr>
              <a:t> Lead Time by Supplier</a:t>
            </a:r>
            <a:endParaRPr lang="en-US" b="1">
              <a:solidFill>
                <a:srgbClr val="003049"/>
              </a:solidFill>
            </a:endParaRPr>
          </a:p>
        </c:rich>
      </c:tx>
      <c:layout>
        <c:manualLayout>
          <c:xMode val="edge"/>
          <c:yMode val="edge"/>
          <c:x val="0.1766843260687401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9596039763382"/>
          <c:y val="0.20651108370489829"/>
          <c:w val="0.79459802353201892"/>
          <c:h val="0.68558960250450618"/>
        </c:manualLayout>
      </c:layout>
      <c:barChart>
        <c:barDir val="bar"/>
        <c:grouping val="clustered"/>
        <c:varyColors val="0"/>
        <c:ser>
          <c:idx val="0"/>
          <c:order val="0"/>
          <c:tx>
            <c:strRef>
              <c:f>Pivot_Table!$C$23</c:f>
              <c:strCache>
                <c:ptCount val="1"/>
                <c:pt idx="0">
                  <c:v>Total</c:v>
                </c:pt>
              </c:strCache>
            </c:strRef>
          </c:tx>
          <c:spPr>
            <a:solidFill>
              <a:srgbClr val="0030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Pivot_Table!$B$24:$B$28</c:f>
              <c:strCache>
                <c:ptCount val="5"/>
                <c:pt idx="0">
                  <c:v>Supplier 5</c:v>
                </c:pt>
                <c:pt idx="1">
                  <c:v>Supplier 4</c:v>
                </c:pt>
                <c:pt idx="2">
                  <c:v>Supplier 3</c:v>
                </c:pt>
                <c:pt idx="3">
                  <c:v>Supplier 2</c:v>
                </c:pt>
                <c:pt idx="4">
                  <c:v>Supplier 1</c:v>
                </c:pt>
              </c:strCache>
            </c:strRef>
          </c:cat>
          <c:val>
            <c:numRef>
              <c:f>Pivot_Table!$C$24:$C$28</c:f>
              <c:numCache>
                <c:formatCode>0.00</c:formatCode>
                <c:ptCount val="5"/>
                <c:pt idx="0">
                  <c:v>14.722222222222221</c:v>
                </c:pt>
                <c:pt idx="1">
                  <c:v>17</c:v>
                </c:pt>
                <c:pt idx="2">
                  <c:v>14.333333333333334</c:v>
                </c:pt>
                <c:pt idx="3">
                  <c:v>16.227272727272727</c:v>
                </c:pt>
                <c:pt idx="4">
                  <c:v>16.777777777777779</c:v>
                </c:pt>
              </c:numCache>
            </c:numRef>
          </c:val>
          <c:extLst>
            <c:ext xmlns:c16="http://schemas.microsoft.com/office/drawing/2014/chart" uri="{C3380CC4-5D6E-409C-BE32-E72D297353CC}">
              <c16:uniqueId val="{00000000-A9C1-464E-86D8-9318E7688C6C}"/>
            </c:ext>
          </c:extLst>
        </c:ser>
        <c:dLbls>
          <c:dLblPos val="outEnd"/>
          <c:showLegendKey val="0"/>
          <c:showVal val="1"/>
          <c:showCatName val="0"/>
          <c:showSerName val="0"/>
          <c:showPercent val="0"/>
          <c:showBubbleSize val="0"/>
        </c:dLbls>
        <c:gapWidth val="182"/>
        <c:axId val="763523007"/>
        <c:axId val="763527583"/>
      </c:barChart>
      <c:catAx>
        <c:axId val="76352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63527583"/>
        <c:crosses val="autoZero"/>
        <c:auto val="1"/>
        <c:lblAlgn val="ctr"/>
        <c:lblOffset val="100"/>
        <c:noMultiLvlLbl val="0"/>
      </c:catAx>
      <c:valAx>
        <c:axId val="763527583"/>
        <c:scaling>
          <c:orientation val="minMax"/>
        </c:scaling>
        <c:delete val="1"/>
        <c:axPos val="b"/>
        <c:numFmt formatCode="0.00" sourceLinked="1"/>
        <c:majorTickMark val="none"/>
        <c:minorTickMark val="none"/>
        <c:tickLblPos val="nextTo"/>
        <c:crossAx val="76352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6.xml"/><Relationship Id="rId5" Type="http://schemas.openxmlformats.org/officeDocument/2006/relationships/image" Target="../media/image2.png"/><Relationship Id="rId10" Type="http://schemas.openxmlformats.org/officeDocument/2006/relationships/chart" Target="../charts/chart5.xml"/><Relationship Id="rId4" Type="http://schemas.openxmlformats.org/officeDocument/2006/relationships/image" Target="../media/image1.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933450</xdr:colOff>
      <xdr:row>3</xdr:row>
      <xdr:rowOff>180975</xdr:rowOff>
    </xdr:from>
    <xdr:to>
      <xdr:col>2</xdr:col>
      <xdr:colOff>466725</xdr:colOff>
      <xdr:row>17</xdr:row>
      <xdr:rowOff>38100</xdr:rowOff>
    </xdr:to>
    <mc:AlternateContent xmlns:mc="http://schemas.openxmlformats.org/markup-compatibility/2006" xmlns:a14="http://schemas.microsoft.com/office/drawing/2010/main">
      <mc:Choice Requires="a14">
        <xdr:graphicFrame macro="">
          <xdr:nvGraphicFramePr>
            <xdr:cNvPr id="10" name="Location 1">
              <a:extLst>
                <a:ext uri="{FF2B5EF4-FFF2-40B4-BE49-F238E27FC236}">
                  <a16:creationId xmlns:a16="http://schemas.microsoft.com/office/drawing/2014/main" id="{E10C0C29-5A10-4710-B9CF-232473F3F64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933450" y="7524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2</xdr:row>
      <xdr:rowOff>161925</xdr:rowOff>
    </xdr:from>
    <xdr:to>
      <xdr:col>3</xdr:col>
      <xdr:colOff>495300</xdr:colOff>
      <xdr:row>16</xdr:row>
      <xdr:rowOff>19050</xdr:rowOff>
    </xdr:to>
    <mc:AlternateContent xmlns:mc="http://schemas.openxmlformats.org/markup-compatibility/2006" xmlns:a14="http://schemas.microsoft.com/office/drawing/2010/main">
      <mc:Choice Requires="a14">
        <xdr:graphicFrame macro="">
          <xdr:nvGraphicFramePr>
            <xdr:cNvPr id="11" name="Supplier name">
              <a:extLst>
                <a:ext uri="{FF2B5EF4-FFF2-40B4-BE49-F238E27FC236}">
                  <a16:creationId xmlns:a16="http://schemas.microsoft.com/office/drawing/2014/main" id="{AEAAA217-2FEA-4592-88C8-AD09E4235188}"/>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mlns="">
        <xdr:sp macro="" textlink="">
          <xdr:nvSpPr>
            <xdr:cNvPr id="0" name=""/>
            <xdr:cNvSpPr>
              <a:spLocks noTextEdit="1"/>
            </xdr:cNvSpPr>
          </xdr:nvSpPr>
          <xdr:spPr>
            <a:xfrm>
              <a:off x="2800350" y="5429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1076325</xdr:colOff>
      <xdr:row>4</xdr:row>
      <xdr:rowOff>123825</xdr:rowOff>
    </xdr:from>
    <xdr:to>
      <xdr:col>4</xdr:col>
      <xdr:colOff>304800</xdr:colOff>
      <xdr:row>17</xdr:row>
      <xdr:rowOff>171450</xdr:rowOff>
    </xdr:to>
    <mc:AlternateContent xmlns:mc="http://schemas.openxmlformats.org/markup-compatibility/2006" xmlns:a14="http://schemas.microsoft.com/office/drawing/2010/main">
      <mc:Choice Requires="a14">
        <xdr:graphicFrame macro="">
          <xdr:nvGraphicFramePr>
            <xdr:cNvPr id="12" name="Transportation modes">
              <a:extLst>
                <a:ext uri="{FF2B5EF4-FFF2-40B4-BE49-F238E27FC236}">
                  <a16:creationId xmlns:a16="http://schemas.microsoft.com/office/drawing/2014/main" id="{52E6324B-738C-4A1B-AA87-290B43B936FE}"/>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3819525" y="8858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923925</xdr:colOff>
      <xdr:row>4</xdr:row>
      <xdr:rowOff>123825</xdr:rowOff>
    </xdr:from>
    <xdr:to>
      <xdr:col>6</xdr:col>
      <xdr:colOff>133350</xdr:colOff>
      <xdr:row>17</xdr:row>
      <xdr:rowOff>171450</xdr:rowOff>
    </xdr:to>
    <mc:AlternateContent xmlns:mc="http://schemas.openxmlformats.org/markup-compatibility/2006" xmlns:a14="http://schemas.microsoft.com/office/drawing/2010/main">
      <mc:Choice Requires="a14">
        <xdr:graphicFrame macro="">
          <xdr:nvGraphicFramePr>
            <xdr:cNvPr id="13" name="Routes">
              <a:extLst>
                <a:ext uri="{FF2B5EF4-FFF2-40B4-BE49-F238E27FC236}">
                  <a16:creationId xmlns:a16="http://schemas.microsoft.com/office/drawing/2014/main" id="{0A2E90EE-6BBF-49FE-99A1-7A7B08DEFB67}"/>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mlns="">
        <xdr:sp macro="" textlink="">
          <xdr:nvSpPr>
            <xdr:cNvPr id="0" name=""/>
            <xdr:cNvSpPr>
              <a:spLocks noTextEdit="1"/>
            </xdr:cNvSpPr>
          </xdr:nvSpPr>
          <xdr:spPr>
            <a:xfrm>
              <a:off x="5029200" y="8858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104774</xdr:rowOff>
    </xdr:from>
    <xdr:to>
      <xdr:col>2</xdr:col>
      <xdr:colOff>352424</xdr:colOff>
      <xdr:row>35</xdr:row>
      <xdr:rowOff>2285</xdr:rowOff>
    </xdr:to>
    <xdr:sp macro="" textlink="">
      <xdr:nvSpPr>
        <xdr:cNvPr id="2" name="Rectangle 1">
          <a:extLst>
            <a:ext uri="{FF2B5EF4-FFF2-40B4-BE49-F238E27FC236}">
              <a16:creationId xmlns:a16="http://schemas.microsoft.com/office/drawing/2014/main" id="{9A183CA3-EDA3-4939-A52C-AA79B25E4767}"/>
            </a:ext>
          </a:extLst>
        </xdr:cNvPr>
        <xdr:cNvSpPr/>
      </xdr:nvSpPr>
      <xdr:spPr>
        <a:xfrm>
          <a:off x="0" y="295274"/>
          <a:ext cx="1571624" cy="6374511"/>
        </a:xfrm>
        <a:prstGeom prst="rect">
          <a:avLst/>
        </a:prstGeom>
        <a:solidFill>
          <a:srgbClr val="0030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28575</xdr:colOff>
      <xdr:row>0</xdr:row>
      <xdr:rowOff>19050</xdr:rowOff>
    </xdr:from>
    <xdr:to>
      <xdr:col>2</xdr:col>
      <xdr:colOff>333375</xdr:colOff>
      <xdr:row>2</xdr:row>
      <xdr:rowOff>9525</xdr:rowOff>
    </xdr:to>
    <xdr:sp macro="" textlink="">
      <xdr:nvSpPr>
        <xdr:cNvPr id="3" name="TextBox 2">
          <a:extLst>
            <a:ext uri="{FF2B5EF4-FFF2-40B4-BE49-F238E27FC236}">
              <a16:creationId xmlns:a16="http://schemas.microsoft.com/office/drawing/2014/main" id="{AB79B08C-C32B-4002-BF6F-26F8AD72696F}"/>
            </a:ext>
          </a:extLst>
        </xdr:cNvPr>
        <xdr:cNvSpPr txBox="1"/>
      </xdr:nvSpPr>
      <xdr:spPr>
        <a:xfrm>
          <a:off x="28575" y="19050"/>
          <a:ext cx="15240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Dashboard</a:t>
          </a:r>
          <a:endParaRPr lang="en-GH" sz="1800" b="1">
            <a:solidFill>
              <a:schemeClr val="bg1"/>
            </a:solidFill>
          </a:endParaRPr>
        </a:p>
      </xdr:txBody>
    </xdr:sp>
    <xdr:clientData/>
  </xdr:twoCellAnchor>
  <xdr:twoCellAnchor>
    <xdr:from>
      <xdr:col>2</xdr:col>
      <xdr:colOff>476250</xdr:colOff>
      <xdr:row>0</xdr:row>
      <xdr:rowOff>47625</xdr:rowOff>
    </xdr:from>
    <xdr:to>
      <xdr:col>6</xdr:col>
      <xdr:colOff>581025</xdr:colOff>
      <xdr:row>1</xdr:row>
      <xdr:rowOff>104775</xdr:rowOff>
    </xdr:to>
    <xdr:sp macro="" textlink="">
      <xdr:nvSpPr>
        <xdr:cNvPr id="4" name="TextBox 3">
          <a:extLst>
            <a:ext uri="{FF2B5EF4-FFF2-40B4-BE49-F238E27FC236}">
              <a16:creationId xmlns:a16="http://schemas.microsoft.com/office/drawing/2014/main" id="{DA190AB0-1A08-4CE0-BEA4-95000D845253}"/>
            </a:ext>
          </a:extLst>
        </xdr:cNvPr>
        <xdr:cNvSpPr txBox="1"/>
      </xdr:nvSpPr>
      <xdr:spPr>
        <a:xfrm>
          <a:off x="1695450" y="47625"/>
          <a:ext cx="2543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Supply Chain</a:t>
          </a:r>
          <a:r>
            <a:rPr lang="en-US" sz="1400" b="1" baseline="0">
              <a:solidFill>
                <a:schemeClr val="bg1"/>
              </a:solidFill>
            </a:rPr>
            <a:t> Analysis</a:t>
          </a:r>
          <a:endParaRPr lang="en-GH" sz="1400" b="1">
            <a:solidFill>
              <a:schemeClr val="bg1"/>
            </a:solidFill>
          </a:endParaRPr>
        </a:p>
      </xdr:txBody>
    </xdr:sp>
    <xdr:clientData/>
  </xdr:twoCellAnchor>
  <xdr:twoCellAnchor>
    <xdr:from>
      <xdr:col>0</xdr:col>
      <xdr:colOff>19050</xdr:colOff>
      <xdr:row>2</xdr:row>
      <xdr:rowOff>19050</xdr:rowOff>
    </xdr:from>
    <xdr:to>
      <xdr:col>2</xdr:col>
      <xdr:colOff>333375</xdr:colOff>
      <xdr:row>3</xdr:row>
      <xdr:rowOff>171450</xdr:rowOff>
    </xdr:to>
    <xdr:sp macro="" textlink="">
      <xdr:nvSpPr>
        <xdr:cNvPr id="5" name="Rectangle 4">
          <a:extLst>
            <a:ext uri="{FF2B5EF4-FFF2-40B4-BE49-F238E27FC236}">
              <a16:creationId xmlns:a16="http://schemas.microsoft.com/office/drawing/2014/main" id="{C442E245-EC2A-4E9D-A233-F2996D3B29A5}"/>
            </a:ext>
          </a:extLst>
        </xdr:cNvPr>
        <xdr:cNvSpPr/>
      </xdr:nvSpPr>
      <xdr:spPr>
        <a:xfrm>
          <a:off x="19050" y="400050"/>
          <a:ext cx="153352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Filter</a:t>
          </a:r>
          <a:endParaRPr lang="en-GH" sz="1600" b="1">
            <a:solidFill>
              <a:schemeClr val="bg1"/>
            </a:solidFill>
          </a:endParaRPr>
        </a:p>
      </xdr:txBody>
    </xdr:sp>
    <xdr:clientData/>
  </xdr:twoCellAnchor>
  <xdr:twoCellAnchor>
    <xdr:from>
      <xdr:col>0</xdr:col>
      <xdr:colOff>9525</xdr:colOff>
      <xdr:row>3</xdr:row>
      <xdr:rowOff>133350</xdr:rowOff>
    </xdr:from>
    <xdr:to>
      <xdr:col>2</xdr:col>
      <xdr:colOff>361950</xdr:colOff>
      <xdr:row>3</xdr:row>
      <xdr:rowOff>133350</xdr:rowOff>
    </xdr:to>
    <xdr:cxnSp macro="">
      <xdr:nvCxnSpPr>
        <xdr:cNvPr id="7" name="Straight Connector 6">
          <a:extLst>
            <a:ext uri="{FF2B5EF4-FFF2-40B4-BE49-F238E27FC236}">
              <a16:creationId xmlns:a16="http://schemas.microsoft.com/office/drawing/2014/main" id="{7702EC11-7321-4078-BA4B-F27FD1BF0C8E}"/>
            </a:ext>
          </a:extLst>
        </xdr:cNvPr>
        <xdr:cNvCxnSpPr/>
      </xdr:nvCxnSpPr>
      <xdr:spPr>
        <a:xfrm>
          <a:off x="9525" y="704850"/>
          <a:ext cx="15716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0</xdr:rowOff>
    </xdr:from>
    <xdr:to>
      <xdr:col>2</xdr:col>
      <xdr:colOff>352425</xdr:colOff>
      <xdr:row>2</xdr:row>
      <xdr:rowOff>1</xdr:rowOff>
    </xdr:to>
    <xdr:cxnSp macro="">
      <xdr:nvCxnSpPr>
        <xdr:cNvPr id="14" name="Straight Connector 13">
          <a:extLst>
            <a:ext uri="{FF2B5EF4-FFF2-40B4-BE49-F238E27FC236}">
              <a16:creationId xmlns:a16="http://schemas.microsoft.com/office/drawing/2014/main" id="{2AC91A03-067C-4CF2-81B5-A4581118F911}"/>
            </a:ext>
          </a:extLst>
        </xdr:cNvPr>
        <xdr:cNvCxnSpPr/>
      </xdr:nvCxnSpPr>
      <xdr:spPr>
        <a:xfrm flipV="1">
          <a:off x="0" y="381000"/>
          <a:ext cx="1571625"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409575</xdr:colOff>
      <xdr:row>3</xdr:row>
      <xdr:rowOff>19050</xdr:rowOff>
    </xdr:from>
    <xdr:to>
      <xdr:col>5</xdr:col>
      <xdr:colOff>180975</xdr:colOff>
      <xdr:row>19</xdr:row>
      <xdr:rowOff>61722</xdr:rowOff>
    </xdr:to>
    <xdr:sp macro="" textlink="">
      <xdr:nvSpPr>
        <xdr:cNvPr id="17" name="Rectangle: Rounded Corners 16">
          <a:extLst>
            <a:ext uri="{FF2B5EF4-FFF2-40B4-BE49-F238E27FC236}">
              <a16:creationId xmlns:a16="http://schemas.microsoft.com/office/drawing/2014/main" id="{A5475280-CA36-4C70-A2A2-A7241841F9C5}"/>
            </a:ext>
          </a:extLst>
        </xdr:cNvPr>
        <xdr:cNvSpPr/>
      </xdr:nvSpPr>
      <xdr:spPr>
        <a:xfrm>
          <a:off x="1628775" y="590550"/>
          <a:ext cx="1600200" cy="3090672"/>
        </a:xfrm>
        <a:prstGeom prst="roundRect">
          <a:avLst>
            <a:gd name="adj" fmla="val 579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228600</xdr:colOff>
      <xdr:row>3</xdr:row>
      <xdr:rowOff>28573</xdr:rowOff>
    </xdr:from>
    <xdr:to>
      <xdr:col>11</xdr:col>
      <xdr:colOff>561975</xdr:colOff>
      <xdr:row>15</xdr:row>
      <xdr:rowOff>28575</xdr:rowOff>
    </xdr:to>
    <xdr:sp macro="" textlink="">
      <xdr:nvSpPr>
        <xdr:cNvPr id="18" name="Rectangle: Rounded Corners 17">
          <a:extLst>
            <a:ext uri="{FF2B5EF4-FFF2-40B4-BE49-F238E27FC236}">
              <a16:creationId xmlns:a16="http://schemas.microsoft.com/office/drawing/2014/main" id="{C9465D12-BFFA-4543-9543-08B365D652B8}"/>
            </a:ext>
          </a:extLst>
        </xdr:cNvPr>
        <xdr:cNvSpPr/>
      </xdr:nvSpPr>
      <xdr:spPr>
        <a:xfrm>
          <a:off x="3276600" y="600073"/>
          <a:ext cx="3990975" cy="2286002"/>
        </a:xfrm>
        <a:prstGeom prst="roundRect">
          <a:avLst>
            <a:gd name="adj" fmla="val 67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12</xdr:col>
      <xdr:colOff>76201</xdr:colOff>
      <xdr:row>3</xdr:row>
      <xdr:rowOff>38100</xdr:rowOff>
    </xdr:from>
    <xdr:to>
      <xdr:col>15</xdr:col>
      <xdr:colOff>28575</xdr:colOff>
      <xdr:row>10</xdr:row>
      <xdr:rowOff>144600</xdr:rowOff>
    </xdr:to>
    <xdr:sp macro="" textlink="">
      <xdr:nvSpPr>
        <xdr:cNvPr id="20" name="Rectangle: Rounded Corners 19">
          <a:extLst>
            <a:ext uri="{FF2B5EF4-FFF2-40B4-BE49-F238E27FC236}">
              <a16:creationId xmlns:a16="http://schemas.microsoft.com/office/drawing/2014/main" id="{79581FBF-B303-4C38-BC74-2E119C65C59E}"/>
            </a:ext>
          </a:extLst>
        </xdr:cNvPr>
        <xdr:cNvSpPr/>
      </xdr:nvSpPr>
      <xdr:spPr>
        <a:xfrm>
          <a:off x="7391401" y="609600"/>
          <a:ext cx="1781174" cy="1440000"/>
        </a:xfrm>
        <a:prstGeom prst="roundRect">
          <a:avLst>
            <a:gd name="adj" fmla="val 67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VVV</a:t>
          </a:r>
          <a:endParaRPr lang="en-GH" sz="1100"/>
        </a:p>
      </xdr:txBody>
    </xdr:sp>
    <xdr:clientData/>
  </xdr:twoCellAnchor>
  <xdr:twoCellAnchor>
    <xdr:from>
      <xdr:col>15</xdr:col>
      <xdr:colOff>161924</xdr:colOff>
      <xdr:row>3</xdr:row>
      <xdr:rowOff>19050</xdr:rowOff>
    </xdr:from>
    <xdr:to>
      <xdr:col>18</xdr:col>
      <xdr:colOff>115124</xdr:colOff>
      <xdr:row>10</xdr:row>
      <xdr:rowOff>125550</xdr:rowOff>
    </xdr:to>
    <xdr:sp macro="" textlink="">
      <xdr:nvSpPr>
        <xdr:cNvPr id="21" name="Rectangle: Rounded Corners 20">
          <a:extLst>
            <a:ext uri="{FF2B5EF4-FFF2-40B4-BE49-F238E27FC236}">
              <a16:creationId xmlns:a16="http://schemas.microsoft.com/office/drawing/2014/main" id="{F618B4E0-CCD9-4D66-BDD6-C52920AB7BB9}"/>
            </a:ext>
          </a:extLst>
        </xdr:cNvPr>
        <xdr:cNvSpPr/>
      </xdr:nvSpPr>
      <xdr:spPr>
        <a:xfrm>
          <a:off x="9305924" y="590550"/>
          <a:ext cx="1782000" cy="1440000"/>
        </a:xfrm>
        <a:prstGeom prst="roundRect">
          <a:avLst>
            <a:gd name="adj" fmla="val 67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18</xdr:col>
      <xdr:colOff>180974</xdr:colOff>
      <xdr:row>3</xdr:row>
      <xdr:rowOff>19050</xdr:rowOff>
    </xdr:from>
    <xdr:to>
      <xdr:col>21</xdr:col>
      <xdr:colOff>134174</xdr:colOff>
      <xdr:row>10</xdr:row>
      <xdr:rowOff>125550</xdr:rowOff>
    </xdr:to>
    <xdr:sp macro="" textlink="">
      <xdr:nvSpPr>
        <xdr:cNvPr id="22" name="Rectangle: Rounded Corners 21">
          <a:extLst>
            <a:ext uri="{FF2B5EF4-FFF2-40B4-BE49-F238E27FC236}">
              <a16:creationId xmlns:a16="http://schemas.microsoft.com/office/drawing/2014/main" id="{07EFA8DD-CAA0-4D42-877E-5F666DEEDB03}"/>
            </a:ext>
          </a:extLst>
        </xdr:cNvPr>
        <xdr:cNvSpPr/>
      </xdr:nvSpPr>
      <xdr:spPr>
        <a:xfrm>
          <a:off x="11153774" y="590550"/>
          <a:ext cx="1782000" cy="1440000"/>
        </a:xfrm>
        <a:prstGeom prst="roundRect">
          <a:avLst>
            <a:gd name="adj" fmla="val 67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12</xdr:col>
      <xdr:colOff>28574</xdr:colOff>
      <xdr:row>11</xdr:row>
      <xdr:rowOff>38100</xdr:rowOff>
    </xdr:from>
    <xdr:to>
      <xdr:col>16</xdr:col>
      <xdr:colOff>247649</xdr:colOff>
      <xdr:row>34</xdr:row>
      <xdr:rowOff>123825</xdr:rowOff>
    </xdr:to>
    <xdr:sp macro="" textlink="">
      <xdr:nvSpPr>
        <xdr:cNvPr id="23" name="Rectangle: Rounded Corners 22">
          <a:extLst>
            <a:ext uri="{FF2B5EF4-FFF2-40B4-BE49-F238E27FC236}">
              <a16:creationId xmlns:a16="http://schemas.microsoft.com/office/drawing/2014/main" id="{ABC6711D-DDA2-4B6D-BF48-D62C7ABBAE75}"/>
            </a:ext>
          </a:extLst>
        </xdr:cNvPr>
        <xdr:cNvSpPr/>
      </xdr:nvSpPr>
      <xdr:spPr>
        <a:xfrm>
          <a:off x="7343774" y="2133600"/>
          <a:ext cx="2657475" cy="4467225"/>
        </a:xfrm>
        <a:prstGeom prst="roundRect">
          <a:avLst>
            <a:gd name="adj" fmla="val 522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457199</xdr:colOff>
      <xdr:row>11</xdr:row>
      <xdr:rowOff>38100</xdr:rowOff>
    </xdr:from>
    <xdr:to>
      <xdr:col>21</xdr:col>
      <xdr:colOff>104775</xdr:colOff>
      <xdr:row>34</xdr:row>
      <xdr:rowOff>123825</xdr:rowOff>
    </xdr:to>
    <xdr:sp macro="" textlink="">
      <xdr:nvSpPr>
        <xdr:cNvPr id="24" name="Rectangle: Rounded Corners 23">
          <a:extLst>
            <a:ext uri="{FF2B5EF4-FFF2-40B4-BE49-F238E27FC236}">
              <a16:creationId xmlns:a16="http://schemas.microsoft.com/office/drawing/2014/main" id="{BA5E1172-5EF1-4BA8-91B2-CC93EF73CB55}"/>
            </a:ext>
          </a:extLst>
        </xdr:cNvPr>
        <xdr:cNvSpPr/>
      </xdr:nvSpPr>
      <xdr:spPr>
        <a:xfrm>
          <a:off x="10210799" y="2133600"/>
          <a:ext cx="2695576" cy="4467225"/>
        </a:xfrm>
        <a:prstGeom prst="roundRect">
          <a:avLst>
            <a:gd name="adj" fmla="val 522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390524</xdr:colOff>
      <xdr:row>19</xdr:row>
      <xdr:rowOff>133350</xdr:rowOff>
    </xdr:from>
    <xdr:to>
      <xdr:col>5</xdr:col>
      <xdr:colOff>163724</xdr:colOff>
      <xdr:row>26</xdr:row>
      <xdr:rowOff>123825</xdr:rowOff>
    </xdr:to>
    <xdr:sp macro="" textlink="">
      <xdr:nvSpPr>
        <xdr:cNvPr id="25" name="Rectangle: Rounded Corners 24">
          <a:extLst>
            <a:ext uri="{FF2B5EF4-FFF2-40B4-BE49-F238E27FC236}">
              <a16:creationId xmlns:a16="http://schemas.microsoft.com/office/drawing/2014/main" id="{6FA1BBC2-A6A1-4C12-A725-C3D98786DDEB}"/>
            </a:ext>
          </a:extLst>
        </xdr:cNvPr>
        <xdr:cNvSpPr/>
      </xdr:nvSpPr>
      <xdr:spPr>
        <a:xfrm>
          <a:off x="1609724" y="3752850"/>
          <a:ext cx="1602000" cy="13239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219075</xdr:colOff>
      <xdr:row>15</xdr:row>
      <xdr:rowOff>114299</xdr:rowOff>
    </xdr:from>
    <xdr:to>
      <xdr:col>11</xdr:col>
      <xdr:colOff>504825</xdr:colOff>
      <xdr:row>24</xdr:row>
      <xdr:rowOff>133350</xdr:rowOff>
    </xdr:to>
    <xdr:sp macro="" textlink="">
      <xdr:nvSpPr>
        <xdr:cNvPr id="26" name="Rectangle: Rounded Corners 25">
          <a:extLst>
            <a:ext uri="{FF2B5EF4-FFF2-40B4-BE49-F238E27FC236}">
              <a16:creationId xmlns:a16="http://schemas.microsoft.com/office/drawing/2014/main" id="{B17649BB-BFE9-4A84-80B6-F2190C2258DB}"/>
            </a:ext>
          </a:extLst>
        </xdr:cNvPr>
        <xdr:cNvSpPr/>
      </xdr:nvSpPr>
      <xdr:spPr>
        <a:xfrm>
          <a:off x="3267075" y="2971799"/>
          <a:ext cx="3943350" cy="17335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257176</xdr:colOff>
      <xdr:row>25</xdr:row>
      <xdr:rowOff>28573</xdr:rowOff>
    </xdr:from>
    <xdr:to>
      <xdr:col>11</xdr:col>
      <xdr:colOff>541576</xdr:colOff>
      <xdr:row>34</xdr:row>
      <xdr:rowOff>142874</xdr:rowOff>
    </xdr:to>
    <xdr:sp macro="" textlink="">
      <xdr:nvSpPr>
        <xdr:cNvPr id="27" name="Rectangle: Rounded Corners 26">
          <a:extLst>
            <a:ext uri="{FF2B5EF4-FFF2-40B4-BE49-F238E27FC236}">
              <a16:creationId xmlns:a16="http://schemas.microsoft.com/office/drawing/2014/main" id="{0C383BDA-E303-45B4-A481-B23166F97761}"/>
            </a:ext>
          </a:extLst>
        </xdr:cNvPr>
        <xdr:cNvSpPr/>
      </xdr:nvSpPr>
      <xdr:spPr>
        <a:xfrm>
          <a:off x="3305176" y="4791073"/>
          <a:ext cx="3942000" cy="182880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346027</xdr:colOff>
      <xdr:row>28</xdr:row>
      <xdr:rowOff>799</xdr:rowOff>
    </xdr:from>
    <xdr:to>
      <xdr:col>5</xdr:col>
      <xdr:colOff>119227</xdr:colOff>
      <xdr:row>34</xdr:row>
      <xdr:rowOff>183229</xdr:rowOff>
    </xdr:to>
    <xdr:sp macro="" textlink="">
      <xdr:nvSpPr>
        <xdr:cNvPr id="28" name="Rectangle: Rounded Corners 27">
          <a:extLst>
            <a:ext uri="{FF2B5EF4-FFF2-40B4-BE49-F238E27FC236}">
              <a16:creationId xmlns:a16="http://schemas.microsoft.com/office/drawing/2014/main" id="{A591FC2C-421D-4811-80E8-BDC56BB63808}"/>
            </a:ext>
          </a:extLst>
        </xdr:cNvPr>
        <xdr:cNvSpPr/>
      </xdr:nvSpPr>
      <xdr:spPr>
        <a:xfrm>
          <a:off x="1565227" y="5334799"/>
          <a:ext cx="1602000" cy="132543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409575</xdr:colOff>
      <xdr:row>6</xdr:row>
      <xdr:rowOff>76199</xdr:rowOff>
    </xdr:from>
    <xdr:to>
      <xdr:col>5</xdr:col>
      <xdr:colOff>171450</xdr:colOff>
      <xdr:row>19</xdr:row>
      <xdr:rowOff>9524</xdr:rowOff>
    </xdr:to>
    <xdr:graphicFrame macro="">
      <xdr:nvGraphicFramePr>
        <xdr:cNvPr id="31" name="Chart 30">
          <a:extLst>
            <a:ext uri="{FF2B5EF4-FFF2-40B4-BE49-F238E27FC236}">
              <a16:creationId xmlns:a16="http://schemas.microsoft.com/office/drawing/2014/main" id="{E5C2416C-F7AE-4A70-AB78-5890DCF8B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3</xdr:row>
      <xdr:rowOff>104775</xdr:rowOff>
    </xdr:from>
    <xdr:to>
      <xdr:col>5</xdr:col>
      <xdr:colOff>123825</xdr:colOff>
      <xdr:row>6</xdr:row>
      <xdr:rowOff>47625</xdr:rowOff>
    </xdr:to>
    <xdr:sp macro="" textlink="">
      <xdr:nvSpPr>
        <xdr:cNvPr id="32" name="TextBox 31">
          <a:extLst>
            <a:ext uri="{FF2B5EF4-FFF2-40B4-BE49-F238E27FC236}">
              <a16:creationId xmlns:a16="http://schemas.microsoft.com/office/drawing/2014/main" id="{15F4870B-F135-49A4-9050-178538E02036}"/>
            </a:ext>
          </a:extLst>
        </xdr:cNvPr>
        <xdr:cNvSpPr txBox="1"/>
      </xdr:nvSpPr>
      <xdr:spPr>
        <a:xfrm>
          <a:off x="1676400" y="676275"/>
          <a:ext cx="1495425" cy="514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2060"/>
              </a:solidFill>
            </a:rPr>
            <a:t>Revenue Generated by</a:t>
          </a:r>
          <a:r>
            <a:rPr lang="en-US" sz="1100" b="1" baseline="0">
              <a:solidFill>
                <a:srgbClr val="002060"/>
              </a:solidFill>
            </a:rPr>
            <a:t> Location</a:t>
          </a:r>
          <a:endParaRPr lang="en-GH" sz="1100" b="1">
            <a:solidFill>
              <a:srgbClr val="002060"/>
            </a:solidFill>
          </a:endParaRPr>
        </a:p>
      </xdr:txBody>
    </xdr:sp>
    <xdr:clientData/>
  </xdr:twoCellAnchor>
  <xdr:twoCellAnchor>
    <xdr:from>
      <xdr:col>2</xdr:col>
      <xdr:colOff>484248</xdr:colOff>
      <xdr:row>21</xdr:row>
      <xdr:rowOff>119971</xdr:rowOff>
    </xdr:from>
    <xdr:to>
      <xdr:col>5</xdr:col>
      <xdr:colOff>112701</xdr:colOff>
      <xdr:row>26</xdr:row>
      <xdr:rowOff>54790</xdr:rowOff>
    </xdr:to>
    <xdr:graphicFrame macro="">
      <xdr:nvGraphicFramePr>
        <xdr:cNvPr id="33" name="Chart 32">
          <a:extLst>
            <a:ext uri="{FF2B5EF4-FFF2-40B4-BE49-F238E27FC236}">
              <a16:creationId xmlns:a16="http://schemas.microsoft.com/office/drawing/2014/main" id="{A338C036-B751-44CA-97B6-7AF94F7F2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453128</xdr:colOff>
      <xdr:row>29</xdr:row>
      <xdr:rowOff>80708</xdr:rowOff>
    </xdr:from>
    <xdr:to>
      <xdr:col>5</xdr:col>
      <xdr:colOff>81581</xdr:colOff>
      <xdr:row>34</xdr:row>
      <xdr:rowOff>127971</xdr:rowOff>
    </xdr:to>
    <xdr:graphicFrame macro="">
      <xdr:nvGraphicFramePr>
        <xdr:cNvPr id="35" name="Chart 34">
          <a:extLst>
            <a:ext uri="{FF2B5EF4-FFF2-40B4-BE49-F238E27FC236}">
              <a16:creationId xmlns:a16="http://schemas.microsoft.com/office/drawing/2014/main" id="{DEB49416-7C72-478F-9B94-323E60E20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609583</xdr:colOff>
      <xdr:row>19</xdr:row>
      <xdr:rowOff>139081</xdr:rowOff>
    </xdr:from>
    <xdr:to>
      <xdr:col>3</xdr:col>
      <xdr:colOff>311879</xdr:colOff>
      <xdr:row>20</xdr:row>
      <xdr:rowOff>185442</xdr:rowOff>
    </xdr:to>
    <xdr:pic>
      <xdr:nvPicPr>
        <xdr:cNvPr id="8" name="Picture 7">
          <a:extLst>
            <a:ext uri="{FF2B5EF4-FFF2-40B4-BE49-F238E27FC236}">
              <a16:creationId xmlns:a16="http://schemas.microsoft.com/office/drawing/2014/main" id="{B8B0D118-23D8-4A8F-9C01-7B8455D90C8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31818" y="3742566"/>
          <a:ext cx="313413" cy="236018"/>
        </a:xfrm>
        <a:prstGeom prst="rect">
          <a:avLst/>
        </a:prstGeom>
      </xdr:spPr>
    </xdr:pic>
    <xdr:clientData/>
  </xdr:twoCellAnchor>
  <xdr:twoCellAnchor>
    <xdr:from>
      <xdr:col>3</xdr:col>
      <xdr:colOff>349812</xdr:colOff>
      <xdr:row>19</xdr:row>
      <xdr:rowOff>109579</xdr:rowOff>
    </xdr:from>
    <xdr:to>
      <xdr:col>4</xdr:col>
      <xdr:colOff>236018</xdr:colOff>
      <xdr:row>20</xdr:row>
      <xdr:rowOff>134867</xdr:rowOff>
    </xdr:to>
    <xdr:sp macro="" textlink="">
      <xdr:nvSpPr>
        <xdr:cNvPr id="9" name="Rectangle 8">
          <a:extLst>
            <a:ext uri="{FF2B5EF4-FFF2-40B4-BE49-F238E27FC236}">
              <a16:creationId xmlns:a16="http://schemas.microsoft.com/office/drawing/2014/main" id="{7B9A1572-9B2B-48B3-8A43-C40A408F9A6C}"/>
            </a:ext>
          </a:extLst>
        </xdr:cNvPr>
        <xdr:cNvSpPr/>
      </xdr:nvSpPr>
      <xdr:spPr>
        <a:xfrm>
          <a:off x="2183164" y="3713064"/>
          <a:ext cx="497323" cy="21494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Male</a:t>
          </a:r>
          <a:endParaRPr lang="en-GH" sz="1100" b="1">
            <a:solidFill>
              <a:sysClr val="windowText" lastClr="000000"/>
            </a:solidFill>
          </a:endParaRPr>
        </a:p>
      </xdr:txBody>
    </xdr:sp>
    <xdr:clientData/>
  </xdr:twoCellAnchor>
  <xdr:twoCellAnchor>
    <xdr:from>
      <xdr:col>2</xdr:col>
      <xdr:colOff>535254</xdr:colOff>
      <xdr:row>21</xdr:row>
      <xdr:rowOff>8429</xdr:rowOff>
    </xdr:from>
    <xdr:to>
      <xdr:col>5</xdr:col>
      <xdr:colOff>63219</xdr:colOff>
      <xdr:row>22</xdr:row>
      <xdr:rowOff>21073</xdr:rowOff>
    </xdr:to>
    <xdr:sp macro="" textlink="">
      <xdr:nvSpPr>
        <xdr:cNvPr id="10" name="Rectangle 9">
          <a:extLst>
            <a:ext uri="{FF2B5EF4-FFF2-40B4-BE49-F238E27FC236}">
              <a16:creationId xmlns:a16="http://schemas.microsoft.com/office/drawing/2014/main" id="{1BB9804C-5547-4A23-9C93-8301B3D475C2}"/>
            </a:ext>
          </a:extLst>
        </xdr:cNvPr>
        <xdr:cNvSpPr/>
      </xdr:nvSpPr>
      <xdr:spPr>
        <a:xfrm>
          <a:off x="1757489" y="3991228"/>
          <a:ext cx="1361316" cy="20230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G</a:t>
          </a:r>
          <a:r>
            <a:rPr lang="en-US" sz="900" b="1">
              <a:solidFill>
                <a:sysClr val="windowText" lastClr="000000"/>
              </a:solidFill>
            </a:rPr>
            <a:t>ender Based Revenue</a:t>
          </a:r>
          <a:endParaRPr lang="en-GH" sz="1100" b="1">
            <a:solidFill>
              <a:sysClr val="windowText" lastClr="000000"/>
            </a:solidFill>
          </a:endParaRPr>
        </a:p>
      </xdr:txBody>
    </xdr:sp>
    <xdr:clientData/>
  </xdr:twoCellAnchor>
  <xdr:twoCellAnchor editAs="oneCell">
    <xdr:from>
      <xdr:col>3</xdr:col>
      <xdr:colOff>13739</xdr:colOff>
      <xdr:row>27</xdr:row>
      <xdr:rowOff>185949</xdr:rowOff>
    </xdr:from>
    <xdr:to>
      <xdr:col>3</xdr:col>
      <xdr:colOff>293079</xdr:colOff>
      <xdr:row>29</xdr:row>
      <xdr:rowOff>45794</xdr:rowOff>
    </xdr:to>
    <xdr:pic>
      <xdr:nvPicPr>
        <xdr:cNvPr id="12" name="Picture 11">
          <a:extLst>
            <a:ext uri="{FF2B5EF4-FFF2-40B4-BE49-F238E27FC236}">
              <a16:creationId xmlns:a16="http://schemas.microsoft.com/office/drawing/2014/main" id="{DD30B25B-A295-4D6A-BCB0-0F7B0641D5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40890" y="5378906"/>
          <a:ext cx="279340" cy="244508"/>
        </a:xfrm>
        <a:prstGeom prst="rect">
          <a:avLst/>
        </a:prstGeom>
      </xdr:spPr>
    </xdr:pic>
    <xdr:clientData/>
  </xdr:twoCellAnchor>
  <xdr:twoCellAnchor>
    <xdr:from>
      <xdr:col>3</xdr:col>
      <xdr:colOff>329712</xdr:colOff>
      <xdr:row>27</xdr:row>
      <xdr:rowOff>192330</xdr:rowOff>
    </xdr:from>
    <xdr:to>
      <xdr:col>4</xdr:col>
      <xdr:colOff>348029</xdr:colOff>
      <xdr:row>29</xdr:row>
      <xdr:rowOff>22896</xdr:rowOff>
    </xdr:to>
    <xdr:sp macro="" textlink="">
      <xdr:nvSpPr>
        <xdr:cNvPr id="13" name="Rectangle 12">
          <a:extLst>
            <a:ext uri="{FF2B5EF4-FFF2-40B4-BE49-F238E27FC236}">
              <a16:creationId xmlns:a16="http://schemas.microsoft.com/office/drawing/2014/main" id="{AF9CFA0A-FCD3-45FB-A2CA-ECC42421F8AC}"/>
            </a:ext>
          </a:extLst>
        </xdr:cNvPr>
        <xdr:cNvSpPr/>
      </xdr:nvSpPr>
      <xdr:spPr>
        <a:xfrm>
          <a:off x="2156863" y="5385287"/>
          <a:ext cx="627368" cy="21522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Female</a:t>
          </a:r>
          <a:endParaRPr lang="en-GH" sz="1100" b="1">
            <a:solidFill>
              <a:schemeClr val="tx1"/>
            </a:solidFill>
          </a:endParaRPr>
        </a:p>
      </xdr:txBody>
    </xdr:sp>
    <xdr:clientData/>
  </xdr:twoCellAnchor>
  <xdr:twoCellAnchor>
    <xdr:from>
      <xdr:col>2</xdr:col>
      <xdr:colOff>416719</xdr:colOff>
      <xdr:row>29</xdr:row>
      <xdr:rowOff>22897</xdr:rowOff>
    </xdr:from>
    <xdr:to>
      <xdr:col>5</xdr:col>
      <xdr:colOff>123642</xdr:colOff>
      <xdr:row>30</xdr:row>
      <xdr:rowOff>4580</xdr:rowOff>
    </xdr:to>
    <xdr:sp macro="" textlink="">
      <xdr:nvSpPr>
        <xdr:cNvPr id="15" name="Rectangle 14">
          <a:extLst>
            <a:ext uri="{FF2B5EF4-FFF2-40B4-BE49-F238E27FC236}">
              <a16:creationId xmlns:a16="http://schemas.microsoft.com/office/drawing/2014/main" id="{B087B501-3FCA-44C3-A079-04E360CBD891}"/>
            </a:ext>
          </a:extLst>
        </xdr:cNvPr>
        <xdr:cNvSpPr/>
      </xdr:nvSpPr>
      <xdr:spPr>
        <a:xfrm>
          <a:off x="1634820" y="5600517"/>
          <a:ext cx="1534074" cy="1740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tx1"/>
              </a:solidFill>
            </a:rPr>
            <a:t>Gender Based Revenue</a:t>
          </a:r>
          <a:endParaRPr lang="en-GH" sz="900" b="1">
            <a:solidFill>
              <a:schemeClr val="tx1"/>
            </a:solidFill>
          </a:endParaRPr>
        </a:p>
      </xdr:txBody>
    </xdr:sp>
    <xdr:clientData/>
  </xdr:twoCellAnchor>
  <xdr:twoCellAnchor>
    <xdr:from>
      <xdr:col>2</xdr:col>
      <xdr:colOff>419667</xdr:colOff>
      <xdr:row>32</xdr:row>
      <xdr:rowOff>80160</xdr:rowOff>
    </xdr:from>
    <xdr:to>
      <xdr:col>3</xdr:col>
      <xdr:colOff>542265</xdr:colOff>
      <xdr:row>33</xdr:row>
      <xdr:rowOff>94307</xdr:rowOff>
    </xdr:to>
    <xdr:sp macro="" textlink="">
      <xdr:nvSpPr>
        <xdr:cNvPr id="16" name="TextBox 15">
          <a:extLst>
            <a:ext uri="{FF2B5EF4-FFF2-40B4-BE49-F238E27FC236}">
              <a16:creationId xmlns:a16="http://schemas.microsoft.com/office/drawing/2014/main" id="{BCE9E7BD-057B-4D84-A9BA-01D58D5D1E80}"/>
            </a:ext>
          </a:extLst>
        </xdr:cNvPr>
        <xdr:cNvSpPr txBox="1"/>
      </xdr:nvSpPr>
      <xdr:spPr>
        <a:xfrm>
          <a:off x="1636226" y="6115804"/>
          <a:ext cx="730878" cy="202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Revenue:</a:t>
          </a:r>
          <a:r>
            <a:rPr lang="en-US" sz="1100" baseline="0">
              <a:solidFill>
                <a:srgbClr val="C00000"/>
              </a:solidFill>
            </a:rPr>
            <a:t> </a:t>
          </a:r>
          <a:endParaRPr lang="en-GH" sz="1100">
            <a:solidFill>
              <a:srgbClr val="C00000"/>
            </a:solidFill>
          </a:endParaRPr>
        </a:p>
      </xdr:txBody>
    </xdr:sp>
    <xdr:clientData/>
  </xdr:twoCellAnchor>
  <xdr:twoCellAnchor>
    <xdr:from>
      <xdr:col>3</xdr:col>
      <xdr:colOff>499825</xdr:colOff>
      <xdr:row>32</xdr:row>
      <xdr:rowOff>94307</xdr:rowOff>
    </xdr:from>
    <xdr:to>
      <xdr:col>5</xdr:col>
      <xdr:colOff>70728</xdr:colOff>
      <xdr:row>33</xdr:row>
      <xdr:rowOff>99023</xdr:rowOff>
    </xdr:to>
    <xdr:sp macro="" textlink="Pivot_Table!J24">
      <xdr:nvSpPr>
        <xdr:cNvPr id="36" name="TextBox 35">
          <a:extLst>
            <a:ext uri="{FF2B5EF4-FFF2-40B4-BE49-F238E27FC236}">
              <a16:creationId xmlns:a16="http://schemas.microsoft.com/office/drawing/2014/main" id="{BEE07725-B8BC-4F36-B293-4997FDCE793D}"/>
            </a:ext>
          </a:extLst>
        </xdr:cNvPr>
        <xdr:cNvSpPr txBox="1"/>
      </xdr:nvSpPr>
      <xdr:spPr>
        <a:xfrm>
          <a:off x="2324664" y="6129951"/>
          <a:ext cx="787463" cy="1933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D83F2B-B7EB-4CA2-A82F-05B25B96F2F1}" type="TxLink">
            <a:rPr lang="en-US" sz="1100" b="0" i="0" u="none" strike="noStrike">
              <a:solidFill>
                <a:srgbClr val="000000"/>
              </a:solidFill>
              <a:latin typeface="Calibri"/>
              <a:ea typeface="Calibri"/>
              <a:cs typeface="Calibri"/>
            </a:rPr>
            <a:pPr/>
            <a:t>$161,514</a:t>
          </a:fld>
          <a:endParaRPr lang="en-GH" sz="1100"/>
        </a:p>
      </xdr:txBody>
    </xdr:sp>
    <xdr:clientData/>
  </xdr:twoCellAnchor>
  <xdr:twoCellAnchor>
    <xdr:from>
      <xdr:col>2</xdr:col>
      <xdr:colOff>537549</xdr:colOff>
      <xdr:row>33</xdr:row>
      <xdr:rowOff>113169</xdr:rowOff>
    </xdr:from>
    <xdr:to>
      <xdr:col>4</xdr:col>
      <xdr:colOff>193328</xdr:colOff>
      <xdr:row>34</xdr:row>
      <xdr:rowOff>150891</xdr:rowOff>
    </xdr:to>
    <xdr:sp macro="" textlink="">
      <xdr:nvSpPr>
        <xdr:cNvPr id="37" name="TextBox 36">
          <a:extLst>
            <a:ext uri="{FF2B5EF4-FFF2-40B4-BE49-F238E27FC236}">
              <a16:creationId xmlns:a16="http://schemas.microsoft.com/office/drawing/2014/main" id="{36526152-A6B2-4274-A71B-A70CE37E4150}"/>
            </a:ext>
          </a:extLst>
        </xdr:cNvPr>
        <xdr:cNvSpPr txBox="1"/>
      </xdr:nvSpPr>
      <xdr:spPr>
        <a:xfrm>
          <a:off x="1754108" y="6337426"/>
          <a:ext cx="872339" cy="226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%Revenue:</a:t>
          </a:r>
          <a:endParaRPr lang="en-GH" sz="1100">
            <a:solidFill>
              <a:srgbClr val="C00000"/>
            </a:solidFill>
          </a:endParaRPr>
        </a:p>
      </xdr:txBody>
    </xdr:sp>
    <xdr:clientData/>
  </xdr:twoCellAnchor>
  <xdr:twoCellAnchor>
    <xdr:from>
      <xdr:col>4</xdr:col>
      <xdr:colOff>56584</xdr:colOff>
      <xdr:row>33</xdr:row>
      <xdr:rowOff>132030</xdr:rowOff>
    </xdr:from>
    <xdr:to>
      <xdr:col>4</xdr:col>
      <xdr:colOff>485681</xdr:colOff>
      <xdr:row>34</xdr:row>
      <xdr:rowOff>165037</xdr:rowOff>
    </xdr:to>
    <xdr:sp macro="" textlink="Pivot_Table!H29">
      <xdr:nvSpPr>
        <xdr:cNvPr id="38" name="TextBox 37">
          <a:extLst>
            <a:ext uri="{FF2B5EF4-FFF2-40B4-BE49-F238E27FC236}">
              <a16:creationId xmlns:a16="http://schemas.microsoft.com/office/drawing/2014/main" id="{053EF39E-E101-48B8-8638-7EC0BADD53F0}"/>
            </a:ext>
          </a:extLst>
        </xdr:cNvPr>
        <xdr:cNvSpPr txBox="1"/>
      </xdr:nvSpPr>
      <xdr:spPr>
        <a:xfrm>
          <a:off x="2489703" y="6356287"/>
          <a:ext cx="429097" cy="221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303D3B-DC2D-4711-B58D-3A541F35DE7B}" type="TxLink">
            <a:rPr lang="en-US" sz="1100" b="0" i="0" u="none" strike="noStrike">
              <a:solidFill>
                <a:srgbClr val="000000"/>
              </a:solidFill>
              <a:latin typeface="Calibri"/>
              <a:ea typeface="Calibri"/>
              <a:cs typeface="Calibri"/>
            </a:rPr>
            <a:pPr/>
            <a:t>56%</a:t>
          </a:fld>
          <a:endParaRPr lang="en-GH" sz="1100"/>
        </a:p>
      </xdr:txBody>
    </xdr:sp>
    <xdr:clientData/>
  </xdr:twoCellAnchor>
  <xdr:twoCellAnchor>
    <xdr:from>
      <xdr:col>2</xdr:col>
      <xdr:colOff>471535</xdr:colOff>
      <xdr:row>23</xdr:row>
      <xdr:rowOff>183898</xdr:rowOff>
    </xdr:from>
    <xdr:to>
      <xdr:col>4</xdr:col>
      <xdr:colOff>0</xdr:colOff>
      <xdr:row>25</xdr:row>
      <xdr:rowOff>18861</xdr:rowOff>
    </xdr:to>
    <xdr:sp macro="" textlink="">
      <xdr:nvSpPr>
        <xdr:cNvPr id="39" name="TextBox 38">
          <a:extLst>
            <a:ext uri="{FF2B5EF4-FFF2-40B4-BE49-F238E27FC236}">
              <a16:creationId xmlns:a16="http://schemas.microsoft.com/office/drawing/2014/main" id="{1D91CC77-C948-4F89-B1BF-8E5493626AE8}"/>
            </a:ext>
          </a:extLst>
        </xdr:cNvPr>
        <xdr:cNvSpPr txBox="1"/>
      </xdr:nvSpPr>
      <xdr:spPr>
        <a:xfrm>
          <a:off x="1688094" y="4522017"/>
          <a:ext cx="745025" cy="212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C00000"/>
              </a:solidFill>
            </a:rPr>
            <a:t>Revenue:</a:t>
          </a:r>
          <a:endParaRPr lang="en-GH" sz="1100" b="0">
            <a:solidFill>
              <a:srgbClr val="C00000"/>
            </a:solidFill>
          </a:endParaRPr>
        </a:p>
      </xdr:txBody>
    </xdr:sp>
    <xdr:clientData/>
  </xdr:twoCellAnchor>
  <xdr:twoCellAnchor>
    <xdr:from>
      <xdr:col>2</xdr:col>
      <xdr:colOff>513971</xdr:colOff>
      <xdr:row>25</xdr:row>
      <xdr:rowOff>47154</xdr:rowOff>
    </xdr:from>
    <xdr:to>
      <xdr:col>4</xdr:col>
      <xdr:colOff>122598</xdr:colOff>
      <xdr:row>26</xdr:row>
      <xdr:rowOff>56585</xdr:rowOff>
    </xdr:to>
    <xdr:sp macro="" textlink="">
      <xdr:nvSpPr>
        <xdr:cNvPr id="40" name="TextBox 39">
          <a:extLst>
            <a:ext uri="{FF2B5EF4-FFF2-40B4-BE49-F238E27FC236}">
              <a16:creationId xmlns:a16="http://schemas.microsoft.com/office/drawing/2014/main" id="{E56E280A-8DB6-43DF-8006-94265AAC98F2}"/>
            </a:ext>
          </a:extLst>
        </xdr:cNvPr>
        <xdr:cNvSpPr txBox="1"/>
      </xdr:nvSpPr>
      <xdr:spPr>
        <a:xfrm>
          <a:off x="1730530" y="4762501"/>
          <a:ext cx="825187" cy="198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%Revenue:</a:t>
          </a:r>
          <a:endParaRPr lang="en-GH" sz="1100">
            <a:solidFill>
              <a:srgbClr val="C00000"/>
            </a:solidFill>
          </a:endParaRPr>
        </a:p>
      </xdr:txBody>
    </xdr:sp>
    <xdr:clientData/>
  </xdr:twoCellAnchor>
  <xdr:twoCellAnchor>
    <xdr:from>
      <xdr:col>3</xdr:col>
      <xdr:colOff>565842</xdr:colOff>
      <xdr:row>24</xdr:row>
      <xdr:rowOff>9431</xdr:rowOff>
    </xdr:from>
    <xdr:to>
      <xdr:col>5</xdr:col>
      <xdr:colOff>0</xdr:colOff>
      <xdr:row>25</xdr:row>
      <xdr:rowOff>42438</xdr:rowOff>
    </xdr:to>
    <xdr:sp macro="" textlink="Pivot_Table!J25">
      <xdr:nvSpPr>
        <xdr:cNvPr id="41" name="TextBox 40">
          <a:extLst>
            <a:ext uri="{FF2B5EF4-FFF2-40B4-BE49-F238E27FC236}">
              <a16:creationId xmlns:a16="http://schemas.microsoft.com/office/drawing/2014/main" id="{78BCD794-F787-42B5-9F98-4BD95C0C87F8}"/>
            </a:ext>
          </a:extLst>
        </xdr:cNvPr>
        <xdr:cNvSpPr txBox="1"/>
      </xdr:nvSpPr>
      <xdr:spPr>
        <a:xfrm>
          <a:off x="2390681" y="4536164"/>
          <a:ext cx="650718" cy="2216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38D530-23F5-4DE4-8A6A-F358DEDD3B23}" type="TxLink">
            <a:rPr lang="en-US" sz="1100" b="0" i="0" u="none" strike="noStrike">
              <a:solidFill>
                <a:srgbClr val="000000"/>
              </a:solidFill>
              <a:latin typeface="Calibri"/>
              <a:ea typeface="Calibri"/>
              <a:cs typeface="Calibri"/>
            </a:rPr>
            <a:pPr/>
            <a:t>$126,634</a:t>
          </a:fld>
          <a:endParaRPr lang="en-GH" sz="1100"/>
        </a:p>
      </xdr:txBody>
    </xdr:sp>
    <xdr:clientData/>
  </xdr:twoCellAnchor>
  <xdr:twoCellAnchor>
    <xdr:from>
      <xdr:col>4</xdr:col>
      <xdr:colOff>94306</xdr:colOff>
      <xdr:row>25</xdr:row>
      <xdr:rowOff>51868</xdr:rowOff>
    </xdr:from>
    <xdr:to>
      <xdr:col>5</xdr:col>
      <xdr:colOff>56583</xdr:colOff>
      <xdr:row>26</xdr:row>
      <xdr:rowOff>70731</xdr:rowOff>
    </xdr:to>
    <xdr:sp macro="" textlink="Pivot_Table!H30">
      <xdr:nvSpPr>
        <xdr:cNvPr id="42" name="TextBox 41">
          <a:extLst>
            <a:ext uri="{FF2B5EF4-FFF2-40B4-BE49-F238E27FC236}">
              <a16:creationId xmlns:a16="http://schemas.microsoft.com/office/drawing/2014/main" id="{EE095258-157E-456B-9714-141ACA1025EF}"/>
            </a:ext>
          </a:extLst>
        </xdr:cNvPr>
        <xdr:cNvSpPr txBox="1"/>
      </xdr:nvSpPr>
      <xdr:spPr>
        <a:xfrm>
          <a:off x="2527425" y="4767215"/>
          <a:ext cx="570557" cy="207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23004C-9767-4525-8BD8-D21100FF0887}" type="TxLink">
            <a:rPr lang="en-US" sz="1100" b="0" i="0" u="none" strike="noStrike">
              <a:solidFill>
                <a:srgbClr val="000000"/>
              </a:solidFill>
              <a:latin typeface="Calibri"/>
              <a:ea typeface="Calibri"/>
              <a:cs typeface="Calibri"/>
            </a:rPr>
            <a:pPr/>
            <a:t>44%</a:t>
          </a:fld>
          <a:endParaRPr lang="en-GH" sz="1100"/>
        </a:p>
      </xdr:txBody>
    </xdr:sp>
    <xdr:clientData/>
  </xdr:twoCellAnchor>
  <xdr:twoCellAnchor>
    <xdr:from>
      <xdr:col>12</xdr:col>
      <xdr:colOff>238125</xdr:colOff>
      <xdr:row>3</xdr:row>
      <xdr:rowOff>76200</xdr:rowOff>
    </xdr:from>
    <xdr:to>
      <xdr:col>14</xdr:col>
      <xdr:colOff>428625</xdr:colOff>
      <xdr:row>5</xdr:row>
      <xdr:rowOff>161925</xdr:rowOff>
    </xdr:to>
    <xdr:sp macro="" textlink="">
      <xdr:nvSpPr>
        <xdr:cNvPr id="43" name="TextBox 42">
          <a:extLst>
            <a:ext uri="{FF2B5EF4-FFF2-40B4-BE49-F238E27FC236}">
              <a16:creationId xmlns:a16="http://schemas.microsoft.com/office/drawing/2014/main" id="{9A2B4254-0402-43ED-94A6-CCDE70C74832}"/>
            </a:ext>
          </a:extLst>
        </xdr:cNvPr>
        <xdr:cNvSpPr txBox="1"/>
      </xdr:nvSpPr>
      <xdr:spPr>
        <a:xfrm>
          <a:off x="7553325" y="647700"/>
          <a:ext cx="1409700"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3049"/>
              </a:solidFill>
            </a:rPr>
            <a:t>Total Cost</a:t>
          </a:r>
          <a:endParaRPr lang="en-GH" sz="2000" b="1">
            <a:solidFill>
              <a:srgbClr val="003049"/>
            </a:solidFill>
          </a:endParaRPr>
        </a:p>
      </xdr:txBody>
    </xdr:sp>
    <xdr:clientData/>
  </xdr:twoCellAnchor>
  <xdr:twoCellAnchor>
    <xdr:from>
      <xdr:col>15</xdr:col>
      <xdr:colOff>171450</xdr:colOff>
      <xdr:row>3</xdr:row>
      <xdr:rowOff>76200</xdr:rowOff>
    </xdr:from>
    <xdr:to>
      <xdr:col>18</xdr:col>
      <xdr:colOff>76200</xdr:colOff>
      <xdr:row>7</xdr:row>
      <xdr:rowOff>171450</xdr:rowOff>
    </xdr:to>
    <xdr:sp macro="" textlink="">
      <xdr:nvSpPr>
        <xdr:cNvPr id="44" name="TextBox 43">
          <a:extLst>
            <a:ext uri="{FF2B5EF4-FFF2-40B4-BE49-F238E27FC236}">
              <a16:creationId xmlns:a16="http://schemas.microsoft.com/office/drawing/2014/main" id="{7CF5DCA3-449A-407F-874C-7523529431EB}"/>
            </a:ext>
          </a:extLst>
        </xdr:cNvPr>
        <xdr:cNvSpPr txBox="1"/>
      </xdr:nvSpPr>
      <xdr:spPr>
        <a:xfrm>
          <a:off x="9315450" y="647700"/>
          <a:ext cx="17335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3049"/>
              </a:solidFill>
            </a:rPr>
            <a:t>Average</a:t>
          </a:r>
          <a:r>
            <a:rPr lang="en-US" sz="2000" baseline="0"/>
            <a:t> </a:t>
          </a:r>
          <a:r>
            <a:rPr lang="en-US" sz="2000" b="1" baseline="0"/>
            <a:t>Lead Time</a:t>
          </a:r>
          <a:endParaRPr lang="en-GH" sz="2000" b="1"/>
        </a:p>
      </xdr:txBody>
    </xdr:sp>
    <xdr:clientData/>
  </xdr:twoCellAnchor>
  <xdr:twoCellAnchor>
    <xdr:from>
      <xdr:col>18</xdr:col>
      <xdr:colOff>209550</xdr:colOff>
      <xdr:row>3</xdr:row>
      <xdr:rowOff>28574</xdr:rowOff>
    </xdr:from>
    <xdr:to>
      <xdr:col>21</xdr:col>
      <xdr:colOff>57150</xdr:colOff>
      <xdr:row>7</xdr:row>
      <xdr:rowOff>95250</xdr:rowOff>
    </xdr:to>
    <xdr:sp macro="" textlink="">
      <xdr:nvSpPr>
        <xdr:cNvPr id="45" name="TextBox 44">
          <a:extLst>
            <a:ext uri="{FF2B5EF4-FFF2-40B4-BE49-F238E27FC236}">
              <a16:creationId xmlns:a16="http://schemas.microsoft.com/office/drawing/2014/main" id="{2EB61974-D737-4FB3-8AD8-DB785E746CC0}"/>
            </a:ext>
          </a:extLst>
        </xdr:cNvPr>
        <xdr:cNvSpPr txBox="1"/>
      </xdr:nvSpPr>
      <xdr:spPr>
        <a:xfrm>
          <a:off x="11182350" y="600074"/>
          <a:ext cx="1676400" cy="8286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 Number of Orders</a:t>
          </a:r>
          <a:endParaRPr lang="en-GH" sz="2000" b="1"/>
        </a:p>
      </xdr:txBody>
    </xdr:sp>
    <xdr:clientData/>
  </xdr:twoCellAnchor>
  <xdr:twoCellAnchor editAs="oneCell">
    <xdr:from>
      <xdr:col>12</xdr:col>
      <xdr:colOff>76202</xdr:colOff>
      <xdr:row>5</xdr:row>
      <xdr:rowOff>171450</xdr:rowOff>
    </xdr:from>
    <xdr:to>
      <xdr:col>13</xdr:col>
      <xdr:colOff>266700</xdr:colOff>
      <xdr:row>10</xdr:row>
      <xdr:rowOff>0</xdr:rowOff>
    </xdr:to>
    <xdr:pic>
      <xdr:nvPicPr>
        <xdr:cNvPr id="47" name="Picture 46">
          <a:extLst>
            <a:ext uri="{FF2B5EF4-FFF2-40B4-BE49-F238E27FC236}">
              <a16:creationId xmlns:a16="http://schemas.microsoft.com/office/drawing/2014/main" id="{A7FCB6F9-21A9-4D59-A8F7-675D517F013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391402" y="1123950"/>
          <a:ext cx="800098" cy="781050"/>
        </a:xfrm>
        <a:prstGeom prst="rect">
          <a:avLst/>
        </a:prstGeom>
      </xdr:spPr>
    </xdr:pic>
    <xdr:clientData/>
  </xdr:twoCellAnchor>
  <xdr:twoCellAnchor editAs="oneCell">
    <xdr:from>
      <xdr:col>15</xdr:col>
      <xdr:colOff>200026</xdr:colOff>
      <xdr:row>7</xdr:row>
      <xdr:rowOff>9525</xdr:rowOff>
    </xdr:from>
    <xdr:to>
      <xdr:col>16</xdr:col>
      <xdr:colOff>534082</xdr:colOff>
      <xdr:row>10</xdr:row>
      <xdr:rowOff>133350</xdr:rowOff>
    </xdr:to>
    <xdr:pic>
      <xdr:nvPicPr>
        <xdr:cNvPr id="49" name="Picture 48">
          <a:extLst>
            <a:ext uri="{FF2B5EF4-FFF2-40B4-BE49-F238E27FC236}">
              <a16:creationId xmlns:a16="http://schemas.microsoft.com/office/drawing/2014/main" id="{440B09E6-9251-4620-B1B8-9EF9BD22E8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344026" y="1343025"/>
          <a:ext cx="943656" cy="695325"/>
        </a:xfrm>
        <a:prstGeom prst="rect">
          <a:avLst/>
        </a:prstGeom>
      </xdr:spPr>
    </xdr:pic>
    <xdr:clientData/>
  </xdr:twoCellAnchor>
  <xdr:twoCellAnchor editAs="oneCell">
    <xdr:from>
      <xdr:col>18</xdr:col>
      <xdr:colOff>133351</xdr:colOff>
      <xdr:row>6</xdr:row>
      <xdr:rowOff>157153</xdr:rowOff>
    </xdr:from>
    <xdr:to>
      <xdr:col>19</xdr:col>
      <xdr:colOff>371475</xdr:colOff>
      <xdr:row>10</xdr:row>
      <xdr:rowOff>76200</xdr:rowOff>
    </xdr:to>
    <xdr:pic>
      <xdr:nvPicPr>
        <xdr:cNvPr id="53" name="Picture 52">
          <a:extLst>
            <a:ext uri="{FF2B5EF4-FFF2-40B4-BE49-F238E27FC236}">
              <a16:creationId xmlns:a16="http://schemas.microsoft.com/office/drawing/2014/main" id="{E62AB7D7-C511-41BC-8120-0E4D18B3D8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106151" y="1300153"/>
          <a:ext cx="847724" cy="681047"/>
        </a:xfrm>
        <a:prstGeom prst="rect">
          <a:avLst/>
        </a:prstGeom>
      </xdr:spPr>
    </xdr:pic>
    <xdr:clientData/>
  </xdr:twoCellAnchor>
  <xdr:twoCellAnchor>
    <xdr:from>
      <xdr:col>13</xdr:col>
      <xdr:colOff>333375</xdr:colOff>
      <xdr:row>8</xdr:row>
      <xdr:rowOff>38100</xdr:rowOff>
    </xdr:from>
    <xdr:to>
      <xdr:col>14</xdr:col>
      <xdr:colOff>571500</xdr:colOff>
      <xdr:row>10</xdr:row>
      <xdr:rowOff>0</xdr:rowOff>
    </xdr:to>
    <xdr:sp macro="" textlink="Pivot_Table!I2">
      <xdr:nvSpPr>
        <xdr:cNvPr id="55" name="TextBox 54">
          <a:extLst>
            <a:ext uri="{FF2B5EF4-FFF2-40B4-BE49-F238E27FC236}">
              <a16:creationId xmlns:a16="http://schemas.microsoft.com/office/drawing/2014/main" id="{02643622-0460-4580-90F0-94CE646A4EF6}"/>
            </a:ext>
          </a:extLst>
        </xdr:cNvPr>
        <xdr:cNvSpPr txBox="1"/>
      </xdr:nvSpPr>
      <xdr:spPr>
        <a:xfrm>
          <a:off x="8258175" y="1562100"/>
          <a:ext cx="8477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FF0268-BA46-42B0-88E8-167A6085F511}" type="TxLink">
            <a:rPr lang="en-US" sz="1400" b="1" i="0" u="none" strike="noStrike">
              <a:solidFill>
                <a:srgbClr val="003049"/>
              </a:solidFill>
              <a:latin typeface="Calibri"/>
              <a:ea typeface="Calibri"/>
              <a:cs typeface="Calibri"/>
            </a:rPr>
            <a:pPr/>
            <a:t>$52,925</a:t>
          </a:fld>
          <a:endParaRPr lang="en-GH" sz="1400" b="1">
            <a:solidFill>
              <a:srgbClr val="003049"/>
            </a:solidFill>
          </a:endParaRPr>
        </a:p>
      </xdr:txBody>
    </xdr:sp>
    <xdr:clientData/>
  </xdr:twoCellAnchor>
  <xdr:twoCellAnchor>
    <xdr:from>
      <xdr:col>16</xdr:col>
      <xdr:colOff>504824</xdr:colOff>
      <xdr:row>8</xdr:row>
      <xdr:rowOff>19050</xdr:rowOff>
    </xdr:from>
    <xdr:to>
      <xdr:col>18</xdr:col>
      <xdr:colOff>95249</xdr:colOff>
      <xdr:row>10</xdr:row>
      <xdr:rowOff>28575</xdr:rowOff>
    </xdr:to>
    <xdr:sp macro="" textlink="Pivot_Table!B10">
      <xdr:nvSpPr>
        <xdr:cNvPr id="56" name="TextBox 55">
          <a:extLst>
            <a:ext uri="{FF2B5EF4-FFF2-40B4-BE49-F238E27FC236}">
              <a16:creationId xmlns:a16="http://schemas.microsoft.com/office/drawing/2014/main" id="{B8560997-CBA9-4799-A1BD-C6ECD3E9E183}"/>
            </a:ext>
          </a:extLst>
        </xdr:cNvPr>
        <xdr:cNvSpPr txBox="1"/>
      </xdr:nvSpPr>
      <xdr:spPr>
        <a:xfrm>
          <a:off x="10258424" y="1543050"/>
          <a:ext cx="809625"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EFCB8B-1CD6-45BE-A35A-6663BD359686}" type="TxLink">
            <a:rPr lang="en-US" sz="1400" b="1" i="0" u="none" strike="noStrike">
              <a:solidFill>
                <a:srgbClr val="000000"/>
              </a:solidFill>
              <a:latin typeface="Calibri"/>
              <a:ea typeface="Calibri"/>
              <a:cs typeface="Calibri"/>
            </a:rPr>
            <a:pPr/>
            <a:t>5.75</a:t>
          </a:fld>
          <a:endParaRPr lang="en-GH" sz="1400" b="1"/>
        </a:p>
      </xdr:txBody>
    </xdr:sp>
    <xdr:clientData/>
  </xdr:twoCellAnchor>
  <xdr:twoCellAnchor>
    <xdr:from>
      <xdr:col>19</xdr:col>
      <xdr:colOff>466725</xdr:colOff>
      <xdr:row>8</xdr:row>
      <xdr:rowOff>19050</xdr:rowOff>
    </xdr:from>
    <xdr:to>
      <xdr:col>21</xdr:col>
      <xdr:colOff>19050</xdr:colOff>
      <xdr:row>9</xdr:row>
      <xdr:rowOff>171450</xdr:rowOff>
    </xdr:to>
    <xdr:sp macro="" textlink="Pivot_Table!D25">
      <xdr:nvSpPr>
        <xdr:cNvPr id="57" name="TextBox 56">
          <a:extLst>
            <a:ext uri="{FF2B5EF4-FFF2-40B4-BE49-F238E27FC236}">
              <a16:creationId xmlns:a16="http://schemas.microsoft.com/office/drawing/2014/main" id="{6D827EC2-C084-4351-8DB9-F50487CEC013}"/>
            </a:ext>
          </a:extLst>
        </xdr:cNvPr>
        <xdr:cNvSpPr txBox="1"/>
      </xdr:nvSpPr>
      <xdr:spPr>
        <a:xfrm>
          <a:off x="12049125" y="1543050"/>
          <a:ext cx="7715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2D3F4F-C916-4231-9A42-98B270A7EBBC}" type="TxLink">
            <a:rPr lang="en-US" sz="1400" b="1" i="0" u="none" strike="noStrike">
              <a:solidFill>
                <a:srgbClr val="003049"/>
              </a:solidFill>
              <a:latin typeface="Calibri"/>
              <a:ea typeface="Calibri"/>
              <a:cs typeface="Calibri"/>
            </a:rPr>
            <a:pPr/>
            <a:t>100</a:t>
          </a:fld>
          <a:endParaRPr lang="en-GH" sz="1400" b="1">
            <a:solidFill>
              <a:srgbClr val="003049"/>
            </a:solidFill>
          </a:endParaRPr>
        </a:p>
      </xdr:txBody>
    </xdr:sp>
    <xdr:clientData/>
  </xdr:twoCellAnchor>
  <xdr:twoCellAnchor>
    <xdr:from>
      <xdr:col>5</xdr:col>
      <xdr:colOff>304800</xdr:colOff>
      <xdr:row>4</xdr:row>
      <xdr:rowOff>28572</xdr:rowOff>
    </xdr:from>
    <xdr:to>
      <xdr:col>11</xdr:col>
      <xdr:colOff>457200</xdr:colOff>
      <xdr:row>14</xdr:row>
      <xdr:rowOff>190499</xdr:rowOff>
    </xdr:to>
    <xdr:graphicFrame macro="">
      <xdr:nvGraphicFramePr>
        <xdr:cNvPr id="58" name="Chart 57">
          <a:extLst>
            <a:ext uri="{FF2B5EF4-FFF2-40B4-BE49-F238E27FC236}">
              <a16:creationId xmlns:a16="http://schemas.microsoft.com/office/drawing/2014/main" id="{9E4F23B9-FDFF-4A08-A24E-AFF0390BC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180974</xdr:colOff>
      <xdr:row>11</xdr:row>
      <xdr:rowOff>76200</xdr:rowOff>
    </xdr:from>
    <xdr:to>
      <xdr:col>16</xdr:col>
      <xdr:colOff>209549</xdr:colOff>
      <xdr:row>33</xdr:row>
      <xdr:rowOff>123825</xdr:rowOff>
    </xdr:to>
    <xdr:graphicFrame macro="">
      <xdr:nvGraphicFramePr>
        <xdr:cNvPr id="59" name="Chart 58">
          <a:extLst>
            <a:ext uri="{FF2B5EF4-FFF2-40B4-BE49-F238E27FC236}">
              <a16:creationId xmlns:a16="http://schemas.microsoft.com/office/drawing/2014/main" id="{91662E9B-3868-4723-BFB7-59D6AFBA0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352425</xdr:colOff>
      <xdr:row>15</xdr:row>
      <xdr:rowOff>142873</xdr:rowOff>
    </xdr:from>
    <xdr:to>
      <xdr:col>11</xdr:col>
      <xdr:colOff>371475</xdr:colOff>
      <xdr:row>24</xdr:row>
      <xdr:rowOff>66674</xdr:rowOff>
    </xdr:to>
    <xdr:graphicFrame macro="">
      <xdr:nvGraphicFramePr>
        <xdr:cNvPr id="60" name="Chart 59">
          <a:extLst>
            <a:ext uri="{FF2B5EF4-FFF2-40B4-BE49-F238E27FC236}">
              <a16:creationId xmlns:a16="http://schemas.microsoft.com/office/drawing/2014/main" id="{FC2D4486-13B3-478E-87CB-30B122DAF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504825</xdr:colOff>
      <xdr:row>11</xdr:row>
      <xdr:rowOff>76200</xdr:rowOff>
    </xdr:from>
    <xdr:to>
      <xdr:col>21</xdr:col>
      <xdr:colOff>85726</xdr:colOff>
      <xdr:row>33</xdr:row>
      <xdr:rowOff>180975</xdr:rowOff>
    </xdr:to>
    <xdr:graphicFrame macro="">
      <xdr:nvGraphicFramePr>
        <xdr:cNvPr id="61" name="Chart 60">
          <a:extLst>
            <a:ext uri="{FF2B5EF4-FFF2-40B4-BE49-F238E27FC236}">
              <a16:creationId xmlns:a16="http://schemas.microsoft.com/office/drawing/2014/main" id="{69B8B624-56CC-4C80-B177-15BBEF6BE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371476</xdr:colOff>
      <xdr:row>25</xdr:row>
      <xdr:rowOff>47624</xdr:rowOff>
    </xdr:from>
    <xdr:to>
      <xdr:col>11</xdr:col>
      <xdr:colOff>314326</xdr:colOff>
      <xdr:row>34</xdr:row>
      <xdr:rowOff>76199</xdr:rowOff>
    </xdr:to>
    <xdr:graphicFrame macro="">
      <xdr:nvGraphicFramePr>
        <xdr:cNvPr id="62" name="Chart 61">
          <a:extLst>
            <a:ext uri="{FF2B5EF4-FFF2-40B4-BE49-F238E27FC236}">
              <a16:creationId xmlns:a16="http://schemas.microsoft.com/office/drawing/2014/main" id="{8E5F0101-2255-4D58-8288-EE822B6F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19050</xdr:colOff>
      <xdr:row>4</xdr:row>
      <xdr:rowOff>19050</xdr:rowOff>
    </xdr:from>
    <xdr:to>
      <xdr:col>2</xdr:col>
      <xdr:colOff>304800</xdr:colOff>
      <xdr:row>13</xdr:row>
      <xdr:rowOff>47626</xdr:rowOff>
    </xdr:to>
    <mc:AlternateContent xmlns:mc="http://schemas.openxmlformats.org/markup-compatibility/2006" xmlns:a14="http://schemas.microsoft.com/office/drawing/2010/main">
      <mc:Choice Requires="a14">
        <xdr:graphicFrame macro="">
          <xdr:nvGraphicFramePr>
            <xdr:cNvPr id="63" name="Supplier name 1">
              <a:extLst>
                <a:ext uri="{FF2B5EF4-FFF2-40B4-BE49-F238E27FC236}">
                  <a16:creationId xmlns:a16="http://schemas.microsoft.com/office/drawing/2014/main" id="{44AA8FA0-EBD1-4B23-B2A1-E68E8383228B}"/>
                </a:ext>
              </a:extLst>
            </xdr:cNvPr>
            <xdr:cNvGraphicFramePr/>
          </xdr:nvGraphicFramePr>
          <xdr:xfrm>
            <a:off x="0" y="0"/>
            <a:ext cx="0" cy="0"/>
          </xdr:xfrm>
          <a:graphic>
            <a:graphicData uri="http://schemas.microsoft.com/office/drawing/2010/slicer">
              <sle:slicer xmlns:sle="http://schemas.microsoft.com/office/drawing/2010/slicer" name="Supplier name 1"/>
            </a:graphicData>
          </a:graphic>
        </xdr:graphicFrame>
      </mc:Choice>
      <mc:Fallback xmlns="">
        <xdr:sp macro="" textlink="">
          <xdr:nvSpPr>
            <xdr:cNvPr id="0" name=""/>
            <xdr:cNvSpPr>
              <a:spLocks noTextEdit="1"/>
            </xdr:cNvSpPr>
          </xdr:nvSpPr>
          <xdr:spPr>
            <a:xfrm>
              <a:off x="19050" y="781050"/>
              <a:ext cx="1504950" cy="174307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180974</xdr:rowOff>
    </xdr:from>
    <xdr:to>
      <xdr:col>2</xdr:col>
      <xdr:colOff>304800</xdr:colOff>
      <xdr:row>21</xdr:row>
      <xdr:rowOff>161925</xdr:rowOff>
    </xdr:to>
    <mc:AlternateContent xmlns:mc="http://schemas.openxmlformats.org/markup-compatibility/2006" xmlns:a14="http://schemas.microsoft.com/office/drawing/2010/main">
      <mc:Choice Requires="a14">
        <xdr:graphicFrame macro="">
          <xdr:nvGraphicFramePr>
            <xdr:cNvPr id="64" name="Transportation modes 1">
              <a:extLst>
                <a:ext uri="{FF2B5EF4-FFF2-40B4-BE49-F238E27FC236}">
                  <a16:creationId xmlns:a16="http://schemas.microsoft.com/office/drawing/2014/main" id="{9CDB7D44-26C0-444E-AC63-BDFFF41FA6D7}"/>
                </a:ext>
              </a:extLst>
            </xdr:cNvPr>
            <xdr:cNvGraphicFramePr/>
          </xdr:nvGraphicFramePr>
          <xdr:xfrm>
            <a:off x="0" y="0"/>
            <a:ext cx="0" cy="0"/>
          </xdr:xfrm>
          <a:graphic>
            <a:graphicData uri="http://schemas.microsoft.com/office/drawing/2010/slicer">
              <sle:slicer xmlns:sle="http://schemas.microsoft.com/office/drawing/2010/slicer" name="Transportation modes 1"/>
            </a:graphicData>
          </a:graphic>
        </xdr:graphicFrame>
      </mc:Choice>
      <mc:Fallback xmlns="">
        <xdr:sp macro="" textlink="">
          <xdr:nvSpPr>
            <xdr:cNvPr id="0" name=""/>
            <xdr:cNvSpPr>
              <a:spLocks noTextEdit="1"/>
            </xdr:cNvSpPr>
          </xdr:nvSpPr>
          <xdr:spPr>
            <a:xfrm>
              <a:off x="0" y="2657474"/>
              <a:ext cx="1524000" cy="15049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38100</xdr:rowOff>
    </xdr:from>
    <xdr:to>
      <xdr:col>2</xdr:col>
      <xdr:colOff>285750</xdr:colOff>
      <xdr:row>34</xdr:row>
      <xdr:rowOff>114300</xdr:rowOff>
    </xdr:to>
    <mc:AlternateContent xmlns:mc="http://schemas.openxmlformats.org/markup-compatibility/2006" xmlns:a14="http://schemas.microsoft.com/office/drawing/2010/main">
      <mc:Choice Requires="a14">
        <xdr:graphicFrame macro="">
          <xdr:nvGraphicFramePr>
            <xdr:cNvPr id="65" name="Location 2">
              <a:extLst>
                <a:ext uri="{FF2B5EF4-FFF2-40B4-BE49-F238E27FC236}">
                  <a16:creationId xmlns:a16="http://schemas.microsoft.com/office/drawing/2014/main" id="{D970C77F-4E94-4EA5-86A7-AD3007E6B968}"/>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9525" y="4229100"/>
              <a:ext cx="1495425" cy="23622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0.02439</cdr:x>
      <cdr:y>0.51648</cdr:y>
    </cdr:from>
    <cdr:to>
      <cdr:x>0.97013</cdr:x>
      <cdr:y>0.94872</cdr:y>
    </cdr:to>
    <cdr:sp macro="" textlink="">
      <cdr:nvSpPr>
        <cdr:cNvPr id="2" name="Rectangle 1">
          <a:extLst xmlns:a="http://schemas.openxmlformats.org/drawingml/2006/main">
            <a:ext uri="{FF2B5EF4-FFF2-40B4-BE49-F238E27FC236}">
              <a16:creationId xmlns:a16="http://schemas.microsoft.com/office/drawing/2014/main" id="{EB47321F-F4A8-461C-A057-4AF335694EE2}"/>
            </a:ext>
          </a:extLst>
        </cdr:cNvPr>
        <cdr:cNvSpPr/>
      </cdr:nvSpPr>
      <cdr:spPr>
        <a:xfrm xmlns:a="http://schemas.openxmlformats.org/drawingml/2006/main">
          <a:off x="35628" y="512605"/>
          <a:ext cx="1381489" cy="428989"/>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H"/>
        </a:p>
      </cdr:txBody>
    </cdr:sp>
  </cdr:relSizeAnchor>
  <cdr:relSizeAnchor xmlns:cdr="http://schemas.openxmlformats.org/drawingml/2006/chartDrawing">
    <cdr:from>
      <cdr:x>0.03683</cdr:x>
      <cdr:y>0.14652</cdr:y>
    </cdr:from>
    <cdr:to>
      <cdr:x>0.95271</cdr:x>
      <cdr:y>0.47253</cdr:y>
    </cdr:to>
    <cdr:sp macro="" textlink="">
      <cdr:nvSpPr>
        <cdr:cNvPr id="3" name="Rectangle: Rounded Corners 2">
          <a:extLst xmlns:a="http://schemas.openxmlformats.org/drawingml/2006/main">
            <a:ext uri="{FF2B5EF4-FFF2-40B4-BE49-F238E27FC236}">
              <a16:creationId xmlns:a16="http://schemas.microsoft.com/office/drawing/2014/main" id="{0AFE9B55-7502-4DAA-B583-7366EC23344F}"/>
            </a:ext>
          </a:extLst>
        </cdr:cNvPr>
        <cdr:cNvSpPr/>
      </cdr:nvSpPr>
      <cdr:spPr>
        <a:xfrm xmlns:a="http://schemas.openxmlformats.org/drawingml/2006/main">
          <a:off x="53806" y="145420"/>
          <a:ext cx="1337862" cy="323559"/>
        </a:xfrm>
        <a:prstGeom xmlns:a="http://schemas.openxmlformats.org/drawingml/2006/main" prst="roundRect">
          <a:avLst/>
        </a:prstGeom>
        <a:noFill xmlns:a="http://schemas.openxmlformats.org/drawingml/2006/main"/>
        <a:ln xmlns:a="http://schemas.openxmlformats.org/drawingml/2006/main" w="25400">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H"/>
        </a:p>
      </cdr:txBody>
    </cdr:sp>
  </cdr:relSizeAnchor>
</c:userShapes>
</file>

<file path=xl/drawings/drawing4.xml><?xml version="1.0" encoding="utf-8"?>
<c:userShapes xmlns:c="http://schemas.openxmlformats.org/drawingml/2006/chart">
  <cdr:relSizeAnchor xmlns:cdr="http://schemas.openxmlformats.org/drawingml/2006/chartDrawing">
    <cdr:from>
      <cdr:x>0.02439</cdr:x>
      <cdr:y>0.51648</cdr:y>
    </cdr:from>
    <cdr:to>
      <cdr:x>0.97013</cdr:x>
      <cdr:y>0.94872</cdr:y>
    </cdr:to>
    <cdr:sp macro="" textlink="">
      <cdr:nvSpPr>
        <cdr:cNvPr id="2" name="Rectangle 1">
          <a:extLst xmlns:a="http://schemas.openxmlformats.org/drawingml/2006/main">
            <a:ext uri="{FF2B5EF4-FFF2-40B4-BE49-F238E27FC236}">
              <a16:creationId xmlns:a16="http://schemas.microsoft.com/office/drawing/2014/main" id="{EB47321F-F4A8-461C-A057-4AF335694EE2}"/>
            </a:ext>
          </a:extLst>
        </cdr:cNvPr>
        <cdr:cNvSpPr/>
      </cdr:nvSpPr>
      <cdr:spPr>
        <a:xfrm xmlns:a="http://schemas.openxmlformats.org/drawingml/2006/main">
          <a:off x="35628" y="512605"/>
          <a:ext cx="1381489" cy="428989"/>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H"/>
        </a:p>
      </cdr:txBody>
    </cdr:sp>
  </cdr:relSizeAnchor>
  <cdr:relSizeAnchor xmlns:cdr="http://schemas.openxmlformats.org/drawingml/2006/chartDrawing">
    <cdr:from>
      <cdr:x>0.03683</cdr:x>
      <cdr:y>0.14652</cdr:y>
    </cdr:from>
    <cdr:to>
      <cdr:x>0.95271</cdr:x>
      <cdr:y>0.47253</cdr:y>
    </cdr:to>
    <cdr:sp macro="" textlink="">
      <cdr:nvSpPr>
        <cdr:cNvPr id="3" name="Rectangle: Rounded Corners 2">
          <a:extLst xmlns:a="http://schemas.openxmlformats.org/drawingml/2006/main">
            <a:ext uri="{FF2B5EF4-FFF2-40B4-BE49-F238E27FC236}">
              <a16:creationId xmlns:a16="http://schemas.microsoft.com/office/drawing/2014/main" id="{0AFE9B55-7502-4DAA-B583-7366EC23344F}"/>
            </a:ext>
          </a:extLst>
        </cdr:cNvPr>
        <cdr:cNvSpPr/>
      </cdr:nvSpPr>
      <cdr:spPr>
        <a:xfrm xmlns:a="http://schemas.openxmlformats.org/drawingml/2006/main">
          <a:off x="53806" y="145420"/>
          <a:ext cx="1337862" cy="323559"/>
        </a:xfrm>
        <a:prstGeom xmlns:a="http://schemas.openxmlformats.org/drawingml/2006/main" prst="roundRect">
          <a:avLst/>
        </a:prstGeom>
        <a:noFill xmlns:a="http://schemas.openxmlformats.org/drawingml/2006/main"/>
        <a:ln xmlns:a="http://schemas.openxmlformats.org/drawingml/2006/main" w="25400">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H"/>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38425924" createdVersion="7" refreshedVersion="7" recordCount="100" xr:uid="{00000000-000A-0000-FFFF-FFFF09000000}">
  <cacheSource type="worksheet">
    <worksheetSource name="supply_chain_data[#All]"/>
  </cacheSource>
  <cacheFields count="24">
    <cacheField name="Product type" numFmtId="0">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5000000000001" maxValue="9.9298000000000002"/>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pivotCacheId="19898394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3912037" createdVersion="7" refreshedVersion="7" recordCount="100" xr:uid="{00000000-000A-0000-FFFF-FFFF0C000000}">
  <cacheSource type="worksheet">
    <worksheetSource name="supply_chain_data[#All]"/>
  </cacheSource>
  <cacheFields count="24">
    <cacheField name="Product type" numFmtId="0">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5000000000001" maxValue="9.9298000000000002"/>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ount="3">
        <s v="Route B"/>
        <s v="Route C"/>
        <s v="Route A"/>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39351855" createdVersion="7" refreshedVersion="7" recordCount="100" xr:uid="{00000000-000A-0000-FFFF-FFFF0F000000}">
  <cacheSource type="worksheet">
    <worksheetSource name="supply_chain_data[#All]"/>
  </cacheSource>
  <cacheFields count="24">
    <cacheField name="Product type" numFmtId="0">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5000000000001" maxValue="9.9298000000000002"/>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pivotCacheId="16455461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39699071" createdVersion="7" refreshedVersion="7" recordCount="100" xr:uid="{00000000-000A-0000-FFFF-FFFF12000000}">
  <cacheSource type="worksheet">
    <worksheetSource name="supply_chain_data[#All]"/>
  </cacheSource>
  <cacheFields count="24">
    <cacheField name="Product type" numFmtId="0">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5000000000001" maxValue="9.9298000000000002"/>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ount="4">
        <s v="Road"/>
        <s v="Air"/>
        <s v="Rail"/>
        <s v="Sea"/>
      </sharedItems>
    </cacheField>
    <cacheField name="Routes" numFmtId="0">
      <sharedItems count="3">
        <s v="Route B"/>
        <s v="Route C"/>
        <s v="Route A"/>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pivotCacheId="135519738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40625002" createdVersion="7" refreshedVersion="7" recordCount="100" xr:uid="{00000000-000A-0000-FFFF-FFFF15000000}">
  <cacheSource type="worksheet">
    <worksheetSource name="supply_chain_data[#All]"/>
  </cacheSource>
  <cacheFields count="24">
    <cacheField name="Product type" numFmtId="0">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5000000000001" maxValue="9.9298000000000002"/>
    </cacheField>
    <cacheField name="Supplier name" numFmtId="0">
      <sharedItems count="5">
        <s v="Supplier 3"/>
        <s v="Supplier 1"/>
        <s v="Supplier 5"/>
        <s v="Supplier 4"/>
        <s v="Supplier 2"/>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40740741" createdVersion="7" refreshedVersion="7" recordCount="100" xr:uid="{00000000-000A-0000-FFFF-FFFF18000000}">
  <cacheSource type="worksheet">
    <worksheetSource name="supply_chain_data[#All]"/>
  </cacheSource>
  <cacheFields count="24">
    <cacheField name="Product type" numFmtId="0">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5000000000001" maxValue="9.9298000000000002"/>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odness Quainoo" refreshedDate="45796.388640972225" createdVersion="7" refreshedVersion="7" recordCount="100" xr:uid="{00000000-000A-0000-FFFF-FFFF1B000000}">
  <cacheSource type="worksheet">
    <worksheetSource name="supply_chain_data[#All]"/>
  </cacheSource>
  <cacheFields count="24">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 maxValue="9866.4655000000002"/>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5000000000001" maxValue="9.9298000000000002"/>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1" maxValue="99.466099999999997"/>
    </cacheField>
    <cacheField name="Inspection results" numFmtId="0">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acheField>
    <cacheField name="Costs" numFmtId="0">
      <sharedItems containsSemiMixedTypes="0" containsString="0" containsNumber="1" minValue="103.9162" maxValue="997.4135"/>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25"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chartFormat="5">
  <location ref="B23:C28" firstHeaderRow="1" firstDataRow="1" firstDataCol="1"/>
  <pivotFields count="24">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cludeNewItemsInFilter="1">
      <items count="6">
        <item x="2"/>
        <item x="3"/>
        <item x="0"/>
        <item x="4"/>
        <item x="1"/>
        <item t="default"/>
      </items>
    </pivotField>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s>
  <rowFields count="1">
    <field x="13"/>
  </rowFields>
  <rowItems count="5">
    <i>
      <x/>
    </i>
    <i>
      <x v="1"/>
    </i>
    <i>
      <x v="2"/>
    </i>
    <i>
      <x v="3"/>
    </i>
    <i>
      <x v="4"/>
    </i>
  </rowItems>
  <colItems count="1">
    <i/>
  </colItems>
  <dataFields count="1">
    <dataField name="Average of Lead times" fld="8" subtotal="average" baseField="13" baseItem="0" numFmtId="2"/>
  </dataFields>
  <formats count="1">
    <format dxfId="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7D6B45-5426-4F88-99E1-A4E56E2EAFD0}" name="PivotTable10" cacheId="12" applyNumberFormats="0" applyBorderFormats="0" applyFontFormats="0" applyPatternFormats="0" applyAlignmentFormats="0" applyWidthHeightFormats="1" dataCaption="Values" updatedVersion="7" minRefreshableVersion="3" useAutoFormatting="1" itemPrintTitles="1" createdVersion="7" indent="0" compact="0" compactData="0" chartFormat="4">
  <location ref="J12:K16" firstHeaderRow="1" firstDataRow="1" firstDataCol="1"/>
  <pivotFields count="24">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cludeNewItemsInFilter="1">
      <items count="4">
        <item x="2"/>
        <item x="0"/>
        <item x="1"/>
        <item t="default"/>
      </items>
    </pivotField>
    <pivotField dataField="1" compact="0" showAll="0" includeNewItemsInFilter="1"/>
  </pivotFields>
  <rowFields count="1">
    <field x="22"/>
  </rowFields>
  <rowItems count="4">
    <i>
      <x/>
    </i>
    <i>
      <x v="1"/>
    </i>
    <i>
      <x v="2"/>
    </i>
    <i t="grand">
      <x/>
    </i>
  </rowItems>
  <colItems count="1">
    <i/>
  </colItems>
  <dataFields count="1">
    <dataField name="Average of Costs" fld="23" subtotal="average" baseField="22" baseItem="0" numFmtId="165"/>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2" count="1" selected="0">
            <x v="0"/>
          </reference>
        </references>
      </pivotArea>
    </chartFormat>
    <chartFormat chart="2" format="8">
      <pivotArea type="data" outline="0" fieldPosition="0">
        <references count="2">
          <reference field="4294967294" count="1" selected="0">
            <x v="0"/>
          </reference>
          <reference field="22" count="1" selected="0">
            <x v="1"/>
          </reference>
        </references>
      </pivotArea>
    </chartFormat>
    <chartFormat chart="2" format="9">
      <pivotArea type="data" outline="0" fieldPosition="0">
        <references count="2">
          <reference field="4294967294" count="1" selected="0">
            <x v="0"/>
          </reference>
          <reference field="22"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28"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chartFormat="5">
  <location ref="D4:E7" firstHeaderRow="1" firstDataRow="1" firstDataCol="1"/>
  <pivotFields count="24">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cludeNewItemsInFilter="1">
      <items count="4">
        <item x="1"/>
        <item x="0"/>
        <item x="2"/>
        <item t="default"/>
      </items>
    </pivotField>
    <pivotField dataField="1"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s>
  <rowFields count="1">
    <field x="11"/>
  </rowFields>
  <rowItems count="3">
    <i>
      <x/>
    </i>
    <i>
      <x v="1"/>
    </i>
    <i>
      <x v="2"/>
    </i>
  </rowItems>
  <colItems count="1">
    <i/>
  </colItems>
  <dataFields count="1">
    <dataField name="Sum of Shipping costs" fld="12" baseField="1" baseItem="1048828" numFmtId="165"/>
  </dataFields>
  <formats count="1">
    <format dxfId="5">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22"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chartFormat="6">
  <location ref="H14:I19" firstHeaderRow="1" firstDataRow="1" firstDataCol="1"/>
  <pivotFields count="2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6">
        <item x="1"/>
        <item x="4"/>
        <item x="0"/>
        <item x="3"/>
        <item x="2"/>
        <item t="default"/>
      </items>
    </pivotField>
    <pivotField axis="axisRow" compact="0" outline="0" subtotalTop="0" showAll="0" includeNewItemsInFilter="1">
      <items count="6">
        <item x="3"/>
        <item x="4"/>
        <item x="2"/>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5">
        <item x="1"/>
        <item x="2"/>
        <item x="0"/>
        <item x="3"/>
        <item t="default"/>
      </items>
    </pivotField>
    <pivotField compact="0" outline="0" subtotalTop="0" showAll="0" includeNewItemsInFilter="1">
      <items count="4">
        <item x="2"/>
        <item x="0"/>
        <item x="1"/>
        <item t="default"/>
      </items>
    </pivotField>
    <pivotField compact="0" outline="0" subtotalTop="0" showAll="0" includeNewItemsInFilter="1"/>
  </pivotFields>
  <rowFields count="1">
    <field x="14"/>
  </rowFields>
  <rowItems count="5">
    <i>
      <x/>
    </i>
    <i>
      <x v="1"/>
    </i>
    <i>
      <x v="2"/>
    </i>
    <i>
      <x v="3"/>
    </i>
    <i>
      <x v="4"/>
    </i>
  </rowItems>
  <colItems count="1">
    <i/>
  </colItems>
  <dataFields count="1">
    <dataField name="Sum of Revenue generated" fld="5" baseField="14" baseItem="0" numFmtId="164"/>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4" count="1" selected="0">
            <x v="0"/>
          </reference>
        </references>
      </pivotArea>
    </chartFormat>
    <chartFormat chart="1" format="3">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2">
          <reference field="4294967294" count="1" selected="0">
            <x v="0"/>
          </reference>
          <reference field="14" count="1" selected="0">
            <x v="2"/>
          </reference>
        </references>
      </pivotArea>
    </chartFormat>
    <chartFormat chart="1" format="5">
      <pivotArea type="data" outline="0" fieldPosition="0">
        <references count="2">
          <reference field="4294967294" count="1" selected="0">
            <x v="0"/>
          </reference>
          <reference field="14" count="1" selected="0">
            <x v="3"/>
          </reference>
        </references>
      </pivotArea>
    </chartFormat>
    <chartFormat chart="1" format="6">
      <pivotArea type="data" outline="0" fieldPosition="0">
        <references count="2">
          <reference field="4294967294" count="1" selected="0">
            <x v="0"/>
          </reference>
          <reference field="14"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4" count="1" selected="0">
            <x v="0"/>
          </reference>
        </references>
      </pivotArea>
    </chartFormat>
    <chartFormat chart="2" format="9">
      <pivotArea type="data" outline="0" fieldPosition="0">
        <references count="2">
          <reference field="4294967294" count="1" selected="0">
            <x v="0"/>
          </reference>
          <reference field="14" count="1" selected="0">
            <x v="1"/>
          </reference>
        </references>
      </pivotArea>
    </chartFormat>
    <chartFormat chart="2" format="10">
      <pivotArea type="data" outline="0" fieldPosition="0">
        <references count="2">
          <reference field="4294967294" count="1" selected="0">
            <x v="0"/>
          </reference>
          <reference field="14" count="1" selected="0">
            <x v="2"/>
          </reference>
        </references>
      </pivotArea>
    </chartFormat>
    <chartFormat chart="2" format="11">
      <pivotArea type="data" outline="0" fieldPosition="0">
        <references count="2">
          <reference field="4294967294" count="1" selected="0">
            <x v="0"/>
          </reference>
          <reference field="14" count="1" selected="0">
            <x v="3"/>
          </reference>
        </references>
      </pivotArea>
    </chartFormat>
    <chartFormat chart="2" format="12">
      <pivotArea type="data" outline="0" fieldPosition="0">
        <references count="2">
          <reference field="4294967294" count="1" selected="0">
            <x v="0"/>
          </reference>
          <reference field="14" count="1" selected="0">
            <x v="4"/>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s>
  <pivotTableStyleInfo name="PivotStyleLight1"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22" applyNumberFormats="0" applyBorderFormats="0" applyFontFormats="0" applyPatternFormats="0" applyAlignmentFormats="0" applyWidthHeightFormats="1" dataCaption="Values" updatedVersion="7" minRefreshableVersion="3" useAutoFormatting="1" itemPrintTitles="1" createdVersion="7" indent="0" compact="0" compactData="0">
  <location ref="E14:F20" firstHeaderRow="1" firstDataRow="1" firstDataCol="1"/>
  <pivotFields count="2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6">
        <item x="1"/>
        <item x="4"/>
        <item x="0"/>
        <item x="3"/>
        <item x="2"/>
        <item t="default"/>
      </items>
    </pivotField>
    <pivotField axis="axisRow" compact="0" outline="0" subtotalTop="0" showAll="0" includeNewItemsInFilter="1">
      <items count="6">
        <item x="3"/>
        <item x="4"/>
        <item x="2"/>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5">
        <item x="1"/>
        <item x="2"/>
        <item x="0"/>
        <item x="3"/>
        <item t="default"/>
      </items>
    </pivotField>
    <pivotField compact="0" outline="0" subtotalTop="0" showAll="0" includeNewItemsInFilter="1">
      <items count="4">
        <item x="2"/>
        <item x="0"/>
        <item x="1"/>
        <item t="default"/>
      </items>
    </pivotField>
    <pivotField compact="0" outline="0" subtotalTop="0" showAll="0" includeNewItemsInFilter="1"/>
  </pivotFields>
  <rowFields count="1">
    <field x="14"/>
  </rowFields>
  <rowItems count="6">
    <i>
      <x/>
    </i>
    <i>
      <x v="1"/>
    </i>
    <i>
      <x v="2"/>
    </i>
    <i>
      <x v="3"/>
    </i>
    <i>
      <x v="4"/>
    </i>
    <i t="grand">
      <x/>
    </i>
  </rowItems>
  <colItems count="1">
    <i/>
  </colItems>
  <dataFields count="1">
    <dataField name="Count of Order quantities" fld="9" subtotal="count"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2" applyNumberFormats="0" applyBorderFormats="0" applyFontFormats="0" applyPatternFormats="0" applyAlignmentFormats="0" applyWidthHeightFormats="1" dataCaption="Values" updatedVersion="7" minRefreshableVersion="3" useAutoFormatting="1" itemPrintTitles="1" createdVersion="7" indent="0" compact="0" compactData="0">
  <location ref="G3:H7" firstHeaderRow="1" firstDataRow="1" firstDataCol="1"/>
  <pivotFields count="24">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cludeNewItemsInFilter="1">
      <items count="4">
        <item x="2"/>
        <item x="0"/>
        <item x="1"/>
        <item t="default"/>
      </items>
    </pivotField>
    <pivotField dataField="1" compact="0" showAll="0" includeNewItemsInFilter="1"/>
  </pivotFields>
  <rowFields count="1">
    <field x="22"/>
  </rowFields>
  <rowItems count="4">
    <i>
      <x/>
    </i>
    <i>
      <x v="1"/>
    </i>
    <i>
      <x v="2"/>
    </i>
    <i t="grand">
      <x/>
    </i>
  </rowItems>
  <colItems count="1">
    <i/>
  </colItems>
  <dataFields count="1">
    <dataField name="Sum of Costs" fld="23"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 applyNumberFormats="0" applyBorderFormats="0" applyFontFormats="0" applyPatternFormats="0" applyAlignmentFormats="0" applyWidthHeightFormats="1" dataCaption="Values" updatedVersion="7" minRefreshableVersion="3" useAutoFormatting="1" itemPrintTitles="1" createdVersion="7" indent="0" compact="0" compactData="0" chartFormat="4">
  <location ref="A3:B7" firstHeaderRow="1" firstDataRow="1" firstDataCol="1"/>
  <pivotFields count="24">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axis="axisRow" compact="0" showAll="0" includeNewItemsInFilter="1">
      <items count="4">
        <item x="2"/>
        <item x="0"/>
        <item x="1"/>
        <item t="default"/>
      </items>
    </pivotField>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s>
  <rowFields count="1">
    <field x="11"/>
  </rowFields>
  <rowItems count="4">
    <i>
      <x/>
    </i>
    <i>
      <x v="1"/>
    </i>
    <i>
      <x v="2"/>
    </i>
    <i t="grand">
      <x/>
    </i>
  </rowItems>
  <colItems count="1">
    <i/>
  </colItems>
  <dataFields count="1">
    <dataField name="Average of Shipping times" fld="10" subtotal="average" baseField="1" baseItem="1048828"/>
  </dataFields>
  <formats count="1">
    <format dxfId="6">
      <pivotArea fieldPosition="0">
        <references count="1">
          <reference field="11"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31" applyNumberFormats="0" applyBorderFormats="0" applyFontFormats="0" applyPatternFormats="0" applyAlignmentFormats="0" applyWidthHeightFormats="1" dataCaption="Values" updatedVersion="7" minRefreshableVersion="3" useAutoFormatting="1" itemPrintTitles="1" createdVersion="7" indent="0" compact="0" compactData="0">
  <location ref="J6:K8" firstHeaderRow="1" firstDataRow="1" firstDataCol="1"/>
  <pivotFields count="24">
    <pivotField axis="axisRow" compact="0" showAll="0" includeNewItemsInFilter="1">
      <items count="4">
        <item h="1" x="2"/>
        <item h="1" x="0"/>
        <item x="1"/>
        <item t="default"/>
      </items>
    </pivotField>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 compact="0" showAll="0" includeNewItemsInFilter="1"/>
    <pivotField compact="0" showAll="0" includeNewItemsInFilter="1"/>
  </pivotFields>
  <rowFields count="1">
    <field x="0"/>
  </rowFields>
  <rowItems count="2">
    <i>
      <x v="2"/>
    </i>
    <i t="grand">
      <x/>
    </i>
  </rowItems>
  <colItems count="1">
    <i/>
  </colItems>
  <dataFields count="1">
    <dataField name="Average of Defect rates" fld="20" subtotal="average" baseField="1"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943B9C-C08E-47AC-AAEA-1701EA7DF683}" name="PivotTable9" cacheId="22"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chartFormat="6">
  <location ref="F22:H25" firstHeaderRow="1" firstDataRow="2" firstDataCol="1"/>
  <pivotFields count="2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name="Gender" axis="axisRow" compact="0" outline="0" subtotalTop="0" showAll="0" includeNewItemsInFilter="1">
      <items count="5">
        <item x="1"/>
        <item x="3"/>
        <item h="1" x="0"/>
        <item h="1"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6">
        <item x="1"/>
        <item x="4"/>
        <item x="0"/>
        <item x="3"/>
        <item x="2"/>
        <item t="default"/>
      </items>
    </pivotField>
    <pivotField compact="0" outline="0" subtotalTop="0" showAll="0" includeNewItemsInFilter="1">
      <items count="6">
        <item x="3"/>
        <item x="4"/>
        <item x="2"/>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5">
        <item x="1"/>
        <item x="2"/>
        <item x="0"/>
        <item x="3"/>
        <item t="default"/>
      </items>
    </pivotField>
    <pivotField compact="0" outline="0" subtotalTop="0" showAll="0" includeNewItemsInFilter="1">
      <items count="4">
        <item x="2"/>
        <item x="0"/>
        <item x="1"/>
        <item t="default"/>
      </items>
    </pivotField>
    <pivotField compact="0" outline="0" subtotalTop="0" showAll="0" includeNewItemsInFilter="1"/>
  </pivotFields>
  <rowFields count="1">
    <field x="6"/>
  </rowFields>
  <rowItems count="2">
    <i>
      <x/>
    </i>
    <i>
      <x v="1"/>
    </i>
  </rowItems>
  <colFields count="1">
    <field x="-2"/>
  </colFields>
  <colItems count="2">
    <i>
      <x/>
    </i>
    <i i="1">
      <x v="1"/>
    </i>
  </colItems>
  <dataFields count="2">
    <dataField name=" Revenue " fld="5" showDataAs="percentOfCol" baseField="14" baseItem="0" numFmtId="10"/>
    <dataField name="Sum of Revenue generated2" fld="5" baseField="6"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5"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chartFormat="3">
  <location ref="B14:C18" firstHeaderRow="1" firstDataRow="1" firstDataCol="1"/>
  <pivotFields count="24">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cludeNewItemsInFilter="1" sortType="descending">
      <items count="5">
        <item x="1"/>
        <item x="2"/>
        <item x="0"/>
        <item x="3"/>
        <item t="default"/>
      </items>
      <autoSortScope>
        <pivotArea dataOnly="0" outline="0" fieldPosition="0">
          <references count="1">
            <reference field="4294967294" count="1" selected="0">
              <x v="0"/>
            </reference>
          </references>
        </pivotArea>
      </autoSortScope>
    </pivotField>
    <pivotField compact="0" showAll="0" includeNewItemsInFilter="1"/>
    <pivotField compact="0" showAll="0" includeNewItemsInFilter="1"/>
  </pivotFields>
  <rowFields count="1">
    <field x="21"/>
  </rowFields>
  <rowItems count="4">
    <i>
      <x v="2"/>
    </i>
    <i>
      <x/>
    </i>
    <i>
      <x v="1"/>
    </i>
    <i>
      <x v="3"/>
    </i>
  </rowItems>
  <colItems count="1">
    <i/>
  </colItems>
  <dataFields count="1">
    <dataField name="Sum of Shipping costs" fld="12" baseField="1" baseItem="1048828" numFmtId="164"/>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100-000000000000}" autoFormatId="0" applyNumberFormats="0" applyBorderFormats="0" applyFontFormats="0" applyPatternFormats="0" applyAlignmentFormats="0" applyWidthHeightFormats="0">
  <queryTableRefresh nextId="25">
    <queryTableFields count="24">
      <queryTableField id="1" name="Product type" tableColumnId="1"/>
      <queryTableField id="2" name="SKU" tableColumnId="2"/>
      <queryTableField id="3" name="Price" tableColumnId="3"/>
      <queryTableField id="4" name="Availability" tableColumnId="4"/>
      <queryTableField id="5" name="Number of products sold" tableColumnId="5"/>
      <queryTableField id="6" name="Revenue generated" tableColumnId="6"/>
      <queryTableField id="7" name="Customer demographics" tableColumnId="7"/>
      <queryTableField id="8" name="Stock levels" tableColumnId="8"/>
      <queryTableField id="9" name="Lead times" tableColumnId="9"/>
      <queryTableField id="10" name="Order quantities" tableColumnId="10"/>
      <queryTableField id="11" name="Shipping times" tableColumnId="11"/>
      <queryTableField id="12" name="Shipping carriers" tableColumnId="12"/>
      <queryTableField id="13" name="Shipping costs" tableColumnId="13"/>
      <queryTableField id="14" name="Supplier name" tableColumnId="14"/>
      <queryTableField id="15" name="Location" tableColumnId="15"/>
      <queryTableField id="16" name="Lead time" tableColumnId="16"/>
      <queryTableField id="17" name="Production volumes" tableColumnId="17"/>
      <queryTableField id="18" name="Manufacturing lead time" tableColumnId="18"/>
      <queryTableField id="19" name="Manufacturing costs" tableColumnId="19"/>
      <queryTableField id="20" name="Inspection results" tableColumnId="20"/>
      <queryTableField id="21" name="Defect rates" tableColumnId="21"/>
      <queryTableField id="22" name="Transportation modes" tableColumnId="22"/>
      <queryTableField id="23" name="Routes" tableColumnId="23"/>
      <queryTableField id="24" name="Costs"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E36DB4B7-E03A-4F90-BECF-680A6E061302}" sourceName="Location">
  <pivotTables>
    <pivotTable tabId="1" name="PivotTable8"/>
    <pivotTable tabId="1" name="PivotTable4"/>
    <pivotTable tabId="1" name="PivotTable9"/>
  </pivotTables>
  <data>
    <tabular pivotCacheId="1355197386">
      <items count="5">
        <i x="3" s="1"/>
        <i x="4"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1" xr10:uid="{3EFB99B0-EB95-4276-9823-8FB6C2995299}" sourceName="Supplier name">
  <pivotTables>
    <pivotTable tabId="1" name="PivotTable8"/>
    <pivotTable tabId="1" name="PivotTable4"/>
    <pivotTable tabId="1" name="PivotTable9"/>
  </pivotTables>
  <data>
    <tabular pivotCacheId="1355197386">
      <items count="5">
        <i x="1" s="1"/>
        <i x="4"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C3B35F0A-443F-4524-A80E-98BD99055011}" sourceName="Transportation modes">
  <pivotTables>
    <pivotTable tabId="1" name="PivotTable8"/>
    <pivotTable tabId="1" name="PivotTable4"/>
    <pivotTable tabId="1" name="PivotTable9"/>
  </pivotTables>
  <data>
    <tabular pivotCacheId="1355197386">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1" xr10:uid="{B90FD949-F6CF-4D0B-94D5-78C79B8B7EBB}" sourceName="Routes">
  <pivotTables>
    <pivotTable tabId="1" name="PivotTable8"/>
    <pivotTable tabId="1" name="PivotTable4"/>
    <pivotTable tabId="1" name="PivotTable9"/>
  </pivotTables>
  <data>
    <tabular pivotCacheId="13551973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1F5881E0-B43A-464D-BBD8-F002CEF277F0}" cache="Slicer_Location2" caption="Location" rowHeight="241300"/>
  <slicer name="Supplier name" xr10:uid="{0C3F00C6-07C9-45BB-940B-1DAFB73F180F}" cache="Slicer_Supplier_name1" caption="Supplier name" rowHeight="241300"/>
  <slicer name="Transportation modes" xr10:uid="{D65F714F-FCCA-40AD-AEE9-C3E6B9BC7529}" cache="Slicer_Transportation_modes" caption="Transportation modes" rowHeight="241300"/>
  <slicer name="Routes" xr10:uid="{02E3BE1B-4443-4CDB-A2F1-DA76AE94DB85}" cache="Slicer_Routes1" caption="Rout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8E53478F-F374-4900-9426-6BAB5391FD02}" cache="Slicer_Location2" caption="Location" style="Slicer Style 2" rowHeight="241300"/>
  <slicer name="Supplier name 1" xr10:uid="{54052466-6C97-424F-9E07-EBC9A3F4FD31}" cache="Slicer_Supplier_name1" caption="Supplier name" style="Slicer Style 2" rowHeight="241300"/>
  <slicer name="Transportation modes 1" xr10:uid="{3802381D-E238-4F79-8CAC-D83509AC3A7F}" cache="Slicer_Transportation_modes" caption="Transportation modes"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pply_chain_data" displayName="supply_chain_data" ref="A1:X101" tableType="queryTable" totalsRowShown="0">
  <autoFilter ref="A1:X101" xr:uid="{00000000-0009-0000-0100-000001000000}"/>
  <tableColumns count="24">
    <tableColumn id="1" xr3:uid="{00000000-0010-0000-0000-000001000000}" uniqueName="1" name="Product type" queryTableFieldId="1"/>
    <tableColumn id="2" xr3:uid="{00000000-0010-0000-0000-000002000000}" uniqueName="2" name="SKU" queryTableFieldId="2"/>
    <tableColumn id="3" xr3:uid="{00000000-0010-0000-0000-000003000000}" uniqueName="3" name="Price" queryTableFieldId="3"/>
    <tableColumn id="4" xr3:uid="{00000000-0010-0000-0000-000004000000}" uniqueName="4" name="Availability" queryTableFieldId="4"/>
    <tableColumn id="5" xr3:uid="{00000000-0010-0000-0000-000005000000}" uniqueName="5" name="Number of products sold" queryTableFieldId="5"/>
    <tableColumn id="6" xr3:uid="{00000000-0010-0000-0000-000006000000}" uniqueName="6" name="Revenue generated" queryTableFieldId="6"/>
    <tableColumn id="7" xr3:uid="{00000000-0010-0000-0000-000007000000}" uniqueName="7" name="Customer demographics" queryTableFieldId="7"/>
    <tableColumn id="8" xr3:uid="{00000000-0010-0000-0000-000008000000}" uniqueName="8" name="Stock levels" queryTableFieldId="8"/>
    <tableColumn id="9" xr3:uid="{00000000-0010-0000-0000-000009000000}" uniqueName="9" name="Lead times" queryTableFieldId="9"/>
    <tableColumn id="10" xr3:uid="{00000000-0010-0000-0000-00000A000000}" uniqueName="10" name="Order quantities" queryTableFieldId="10"/>
    <tableColumn id="11" xr3:uid="{00000000-0010-0000-0000-00000B000000}" uniqueName="11" name="Shipping times" queryTableFieldId="11"/>
    <tableColumn id="12" xr3:uid="{00000000-0010-0000-0000-00000C000000}" uniqueName="12" name="Shipping carriers" queryTableFieldId="12"/>
    <tableColumn id="13" xr3:uid="{00000000-0010-0000-0000-00000D000000}" uniqueName="13" name="Shipping costs" queryTableFieldId="13"/>
    <tableColumn id="14" xr3:uid="{00000000-0010-0000-0000-00000E000000}" uniqueName="14" name="Supplier name" queryTableFieldId="14"/>
    <tableColumn id="15" xr3:uid="{00000000-0010-0000-0000-00000F000000}" uniqueName="15" name="Location" queryTableFieldId="15"/>
    <tableColumn id="16" xr3:uid="{00000000-0010-0000-0000-000010000000}" uniqueName="16" name="Lead time" queryTableFieldId="16"/>
    <tableColumn id="17" xr3:uid="{00000000-0010-0000-0000-000011000000}" uniqueName="17" name="Production volumes" queryTableFieldId="17"/>
    <tableColumn id="18" xr3:uid="{00000000-0010-0000-0000-000012000000}" uniqueName="18" name="Manufacturing lead time" queryTableFieldId="18"/>
    <tableColumn id="19" xr3:uid="{00000000-0010-0000-0000-000013000000}" uniqueName="19" name="Manufacturing costs" queryTableFieldId="19"/>
    <tableColumn id="20" xr3:uid="{00000000-0010-0000-0000-000014000000}" uniqueName="20" name="Inspection results" queryTableFieldId="20"/>
    <tableColumn id="21" xr3:uid="{00000000-0010-0000-0000-000015000000}" uniqueName="21" name="Defect rates" queryTableFieldId="21"/>
    <tableColumn id="22" xr3:uid="{00000000-0010-0000-0000-000016000000}" uniqueName="22" name="Transportation modes" queryTableFieldId="22"/>
    <tableColumn id="23" xr3:uid="{00000000-0010-0000-0000-000017000000}" uniqueName="23" name="Routes" queryTableFieldId="23"/>
    <tableColumn id="24" xr3:uid="{00000000-0010-0000-0000-000018000000}" uniqueName="24" name="Costs" queryTableFieldId="2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0"/>
  <sheetViews>
    <sheetView topLeftCell="B1" workbookViewId="0">
      <selection activeCell="H14" sqref="H14:I19"/>
    </sheetView>
  </sheetViews>
  <sheetFormatPr defaultRowHeight="15" x14ac:dyDescent="0.25"/>
  <cols>
    <col min="1" max="1" width="18.140625" bestFit="1" customWidth="1"/>
    <col min="2" max="2" width="16.28515625" bestFit="1" customWidth="1"/>
    <col min="3" max="3" width="20.85546875" bestFit="1" customWidth="1"/>
    <col min="4" max="4" width="18.140625" bestFit="1" customWidth="1"/>
    <col min="5" max="5" width="11.140625" bestFit="1" customWidth="1"/>
    <col min="6" max="6" width="10" bestFit="1" customWidth="1"/>
    <col min="7" max="7" width="9.7109375" bestFit="1" customWidth="1"/>
    <col min="8" max="8" width="26.5703125" bestFit="1" customWidth="1"/>
    <col min="9" max="9" width="25.5703125" bestFit="1" customWidth="1"/>
    <col min="10" max="10" width="14.5703125" bestFit="1" customWidth="1"/>
    <col min="11" max="11" width="22.140625" bestFit="1" customWidth="1"/>
    <col min="12" max="12" width="18.5703125" bestFit="1" customWidth="1"/>
    <col min="13" max="13" width="9.140625" customWidth="1"/>
  </cols>
  <sheetData>
    <row r="2" spans="1:11" x14ac:dyDescent="0.25">
      <c r="I2" s="15">
        <f>GETPIVOTDATA("Costs",$G$3)</f>
        <v>52924.578199999989</v>
      </c>
    </row>
    <row r="3" spans="1:11" x14ac:dyDescent="0.25">
      <c r="A3" s="8" t="s">
        <v>38</v>
      </c>
      <c r="B3" s="2" t="s">
        <v>158</v>
      </c>
      <c r="G3" s="8" t="s">
        <v>0</v>
      </c>
      <c r="H3" s="2" t="s">
        <v>1</v>
      </c>
    </row>
    <row r="4" spans="1:11" x14ac:dyDescent="0.25">
      <c r="A4" s="1" t="s">
        <v>6</v>
      </c>
      <c r="B4" s="25">
        <v>6.0344827586206895</v>
      </c>
      <c r="D4" s="8" t="s">
        <v>38</v>
      </c>
      <c r="E4" s="2" t="s">
        <v>159</v>
      </c>
      <c r="G4" s="1" t="s">
        <v>3</v>
      </c>
      <c r="H4" s="9">
        <v>20875.774399999995</v>
      </c>
    </row>
    <row r="5" spans="1:11" x14ac:dyDescent="0.25">
      <c r="A5" s="10" t="s">
        <v>4</v>
      </c>
      <c r="B5" s="26">
        <v>5.3023255813953485</v>
      </c>
      <c r="D5" s="1" t="s">
        <v>2</v>
      </c>
      <c r="E5" s="22">
        <v>155.53769999999997</v>
      </c>
      <c r="G5" s="10" t="s">
        <v>5</v>
      </c>
      <c r="H5" s="11">
        <v>22039.384099999999</v>
      </c>
    </row>
    <row r="6" spans="1:11" x14ac:dyDescent="0.25">
      <c r="A6" s="10" t="s">
        <v>2</v>
      </c>
      <c r="B6" s="26">
        <v>6.1428571428571432</v>
      </c>
      <c r="D6" s="10" t="s">
        <v>4</v>
      </c>
      <c r="E6" s="23">
        <v>236.89750000000001</v>
      </c>
      <c r="G6" s="10" t="s">
        <v>7</v>
      </c>
      <c r="H6" s="11">
        <v>10009.419699999999</v>
      </c>
      <c r="J6" s="8" t="s">
        <v>27</v>
      </c>
      <c r="K6" s="2" t="s">
        <v>8</v>
      </c>
    </row>
    <row r="7" spans="1:11" x14ac:dyDescent="0.25">
      <c r="A7" s="4" t="s">
        <v>9</v>
      </c>
      <c r="B7" s="12">
        <v>5.75</v>
      </c>
      <c r="D7" s="18" t="s">
        <v>6</v>
      </c>
      <c r="E7" s="24">
        <v>162.3794</v>
      </c>
      <c r="G7" s="4" t="s">
        <v>9</v>
      </c>
      <c r="H7" s="12">
        <v>52924.578199999989</v>
      </c>
      <c r="J7" s="1" t="s">
        <v>10</v>
      </c>
      <c r="K7" s="9">
        <v>2.3346807819802367</v>
      </c>
    </row>
    <row r="8" spans="1:11" x14ac:dyDescent="0.25">
      <c r="J8" s="4" t="s">
        <v>9</v>
      </c>
      <c r="K8" s="12">
        <v>2.3346807819802367</v>
      </c>
    </row>
    <row r="10" spans="1:11" x14ac:dyDescent="0.25">
      <c r="B10">
        <f>GETPIVOTDATA("Shipping times",$A$3)</f>
        <v>5.75</v>
      </c>
    </row>
    <row r="12" spans="1:11" x14ac:dyDescent="0.25">
      <c r="J12" s="8" t="s">
        <v>0</v>
      </c>
      <c r="K12" s="2" t="s">
        <v>165</v>
      </c>
    </row>
    <row r="13" spans="1:11" x14ac:dyDescent="0.25">
      <c r="J13" s="1" t="s">
        <v>3</v>
      </c>
      <c r="K13" s="22">
        <v>485.4831255813952</v>
      </c>
    </row>
    <row r="14" spans="1:11" x14ac:dyDescent="0.25">
      <c r="B14" s="8" t="s">
        <v>47</v>
      </c>
      <c r="C14" s="2" t="s">
        <v>159</v>
      </c>
      <c r="E14" s="8" t="s">
        <v>11</v>
      </c>
      <c r="F14" s="2" t="s">
        <v>12</v>
      </c>
      <c r="H14" s="14" t="s">
        <v>11</v>
      </c>
      <c r="I14" t="s">
        <v>160</v>
      </c>
      <c r="J14" s="10" t="s">
        <v>5</v>
      </c>
      <c r="K14" s="23">
        <v>595.6590297297297</v>
      </c>
    </row>
    <row r="15" spans="1:11" x14ac:dyDescent="0.25">
      <c r="B15" s="1" t="s">
        <v>17</v>
      </c>
      <c r="C15" s="19">
        <v>160.72120000000001</v>
      </c>
      <c r="E15" s="1" t="s">
        <v>14</v>
      </c>
      <c r="F15" s="9">
        <v>18</v>
      </c>
      <c r="H15" t="s">
        <v>14</v>
      </c>
      <c r="I15" s="15">
        <v>102601.72390000001</v>
      </c>
      <c r="J15" s="10" t="s">
        <v>7</v>
      </c>
      <c r="K15" s="23">
        <v>500.47098499999993</v>
      </c>
    </row>
    <row r="16" spans="1:11" x14ac:dyDescent="0.25">
      <c r="B16" s="10" t="s">
        <v>13</v>
      </c>
      <c r="C16" s="20">
        <v>156.46360000000001</v>
      </c>
      <c r="E16" s="3" t="s">
        <v>16</v>
      </c>
      <c r="F16" s="13">
        <v>20</v>
      </c>
      <c r="H16" t="s">
        <v>16</v>
      </c>
      <c r="I16" s="15">
        <v>119142.81590000002</v>
      </c>
      <c r="J16" s="4" t="s">
        <v>9</v>
      </c>
      <c r="K16" s="28">
        <v>529.2457820000003</v>
      </c>
    </row>
    <row r="17" spans="2:10" x14ac:dyDescent="0.25">
      <c r="B17" s="10" t="s">
        <v>15</v>
      </c>
      <c r="C17" s="20">
        <v>153.13470000000001</v>
      </c>
      <c r="E17" s="3" t="s">
        <v>18</v>
      </c>
      <c r="F17" s="13">
        <v>15</v>
      </c>
      <c r="H17" t="s">
        <v>18</v>
      </c>
      <c r="I17" s="15">
        <v>81027.70120000001</v>
      </c>
    </row>
    <row r="18" spans="2:10" x14ac:dyDescent="0.25">
      <c r="B18" s="18" t="s">
        <v>19</v>
      </c>
      <c r="C18" s="21">
        <v>84.495100000000008</v>
      </c>
      <c r="E18" s="3" t="s">
        <v>20</v>
      </c>
      <c r="F18" s="13">
        <v>25</v>
      </c>
      <c r="H18" t="s">
        <v>20</v>
      </c>
      <c r="I18" s="15">
        <v>137077.55119999999</v>
      </c>
    </row>
    <row r="19" spans="2:10" x14ac:dyDescent="0.25">
      <c r="E19" s="3" t="s">
        <v>21</v>
      </c>
      <c r="F19" s="13">
        <v>22</v>
      </c>
      <c r="H19" t="s">
        <v>21</v>
      </c>
      <c r="I19" s="15">
        <v>137755.02669999996</v>
      </c>
    </row>
    <row r="20" spans="2:10" x14ac:dyDescent="0.25">
      <c r="E20" s="4" t="s">
        <v>9</v>
      </c>
      <c r="F20" s="12">
        <v>100</v>
      </c>
    </row>
    <row r="22" spans="2:10" x14ac:dyDescent="0.25">
      <c r="G22" s="14" t="s">
        <v>161</v>
      </c>
    </row>
    <row r="23" spans="2:10" x14ac:dyDescent="0.25">
      <c r="B23" s="8" t="s">
        <v>40</v>
      </c>
      <c r="C23" s="2" t="s">
        <v>166</v>
      </c>
      <c r="F23" s="14" t="s">
        <v>163</v>
      </c>
      <c r="G23" t="s">
        <v>164</v>
      </c>
      <c r="H23" t="s">
        <v>162</v>
      </c>
    </row>
    <row r="24" spans="2:10" x14ac:dyDescent="0.25">
      <c r="B24" s="1" t="s">
        <v>26</v>
      </c>
      <c r="C24" s="25">
        <v>14.722222222222221</v>
      </c>
      <c r="F24" t="s">
        <v>54</v>
      </c>
      <c r="G24" s="16">
        <v>0.56052443161365761</v>
      </c>
      <c r="H24" s="15">
        <v>161514.48919999998</v>
      </c>
      <c r="J24" s="15">
        <f>GETPIVOTDATA("Sum of Revenue generated2",$F$22,"Gender","Female")</f>
        <v>161514.48919999998</v>
      </c>
    </row>
    <row r="25" spans="2:10" x14ac:dyDescent="0.25">
      <c r="B25" s="10" t="s">
        <v>25</v>
      </c>
      <c r="C25" s="26">
        <v>17</v>
      </c>
      <c r="D25">
        <f>GETPIVOTDATA("Order quantities",$E$14)</f>
        <v>100</v>
      </c>
      <c r="F25" t="s">
        <v>62</v>
      </c>
      <c r="G25" s="16">
        <v>0.43947556838634239</v>
      </c>
      <c r="H25" s="15">
        <v>126634.3944</v>
      </c>
      <c r="J25" s="15">
        <f>GETPIVOTDATA("Sum of Revenue generated2",$F$22,"Gender","Male")</f>
        <v>126634.3944</v>
      </c>
    </row>
    <row r="26" spans="2:10" x14ac:dyDescent="0.25">
      <c r="B26" s="10" t="s">
        <v>24</v>
      </c>
      <c r="C26" s="26">
        <v>14.333333333333334</v>
      </c>
    </row>
    <row r="27" spans="2:10" x14ac:dyDescent="0.25">
      <c r="B27" s="10" t="s">
        <v>23</v>
      </c>
      <c r="C27" s="26">
        <v>16.227272727272727</v>
      </c>
    </row>
    <row r="28" spans="2:10" x14ac:dyDescent="0.25">
      <c r="B28" s="18" t="s">
        <v>22</v>
      </c>
      <c r="C28" s="27">
        <v>16.777777777777779</v>
      </c>
      <c r="F28" t="str">
        <f>F23</f>
        <v>Gender</v>
      </c>
      <c r="G28" t="str">
        <f>G23</f>
        <v xml:space="preserve"> Revenue </v>
      </c>
    </row>
    <row r="29" spans="2:10" x14ac:dyDescent="0.25">
      <c r="F29" t="str">
        <f t="shared" ref="F29:G29" si="0">F24</f>
        <v>Female</v>
      </c>
      <c r="G29" s="17">
        <f t="shared" si="0"/>
        <v>0.56052443161365761</v>
      </c>
      <c r="H29" s="17">
        <f>G29</f>
        <v>0.56052443161365761</v>
      </c>
      <c r="I29" s="17"/>
    </row>
    <row r="30" spans="2:10" x14ac:dyDescent="0.25">
      <c r="F30" t="str">
        <f t="shared" ref="F30:G30" si="1">F25</f>
        <v>Male</v>
      </c>
      <c r="G30" s="17">
        <f t="shared" si="1"/>
        <v>0.43947556838634239</v>
      </c>
      <c r="H30" s="17">
        <f>G30</f>
        <v>0.43947556838634239</v>
      </c>
    </row>
  </sheetData>
  <pageMargins left="0.70000000000000007" right="0.70000000000000007" top="0.75" bottom="0.75" header="0.30000000000000004" footer="0.30000000000000004"/>
  <pageSetup fitToWidth="0" fitToHeight="0"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1"/>
  <sheetViews>
    <sheetView topLeftCell="D1" workbookViewId="0">
      <selection activeCell="G14" sqref="G14"/>
    </sheetView>
  </sheetViews>
  <sheetFormatPr defaultRowHeight="15" x14ac:dyDescent="0.25"/>
  <cols>
    <col min="1" max="1" width="14.5703125" bestFit="1" customWidth="1"/>
    <col min="2" max="2" width="6.7109375" bestFit="1" customWidth="1"/>
    <col min="3" max="3" width="12" bestFit="1" customWidth="1"/>
    <col min="4" max="4" width="13.28515625" bestFit="1" customWidth="1"/>
    <col min="5" max="5" width="25.5703125" bestFit="1" customWidth="1"/>
    <col min="6" max="6" width="21" bestFit="1" customWidth="1"/>
    <col min="7" max="7" width="25.140625" bestFit="1" customWidth="1"/>
    <col min="8" max="8" width="13.7109375" bestFit="1" customWidth="1"/>
    <col min="9" max="9" width="12.85546875" bestFit="1" customWidth="1"/>
    <col min="10" max="10" width="18" bestFit="1" customWidth="1"/>
    <col min="11" max="11" width="16.5703125" bestFit="1" customWidth="1"/>
    <col min="12" max="12" width="18.140625" bestFit="1" customWidth="1"/>
    <col min="13" max="13" width="16" bestFit="1" customWidth="1"/>
    <col min="14" max="14" width="16.28515625" bestFit="1" customWidth="1"/>
    <col min="15" max="15" width="10.7109375" bestFit="1" customWidth="1"/>
    <col min="16" max="16" width="12" bestFit="1" customWidth="1"/>
    <col min="17" max="17" width="21.28515625" bestFit="1" customWidth="1"/>
    <col min="18" max="18" width="25.42578125" bestFit="1" customWidth="1"/>
    <col min="19" max="19" width="21.28515625" bestFit="1" customWidth="1"/>
    <col min="20" max="20" width="19.140625" bestFit="1" customWidth="1"/>
    <col min="21" max="21" width="14" bestFit="1" customWidth="1"/>
    <col min="22" max="22" width="23" bestFit="1" customWidth="1"/>
    <col min="23" max="23" width="9.42578125" bestFit="1" customWidth="1"/>
    <col min="24" max="24" width="9" bestFit="1" customWidth="1"/>
    <col min="25" max="25" width="9.140625" customWidth="1"/>
  </cols>
  <sheetData>
    <row r="1" spans="1:24" x14ac:dyDescent="0.25">
      <c r="A1" t="s">
        <v>27</v>
      </c>
      <c r="B1" t="s">
        <v>28</v>
      </c>
      <c r="C1" t="s">
        <v>29</v>
      </c>
      <c r="D1" t="s">
        <v>30</v>
      </c>
      <c r="E1" t="s">
        <v>31</v>
      </c>
      <c r="F1" t="s">
        <v>32</v>
      </c>
      <c r="G1" t="s">
        <v>33</v>
      </c>
      <c r="H1" t="s">
        <v>34</v>
      </c>
      <c r="I1" t="s">
        <v>35</v>
      </c>
      <c r="J1" t="s">
        <v>36</v>
      </c>
      <c r="K1" t="s">
        <v>37</v>
      </c>
      <c r="L1" t="s">
        <v>38</v>
      </c>
      <c r="M1" t="s">
        <v>39</v>
      </c>
      <c r="N1" t="s">
        <v>40</v>
      </c>
      <c r="O1" t="s">
        <v>11</v>
      </c>
      <c r="P1" t="s">
        <v>41</v>
      </c>
      <c r="Q1" t="s">
        <v>42</v>
      </c>
      <c r="R1" t="s">
        <v>43</v>
      </c>
      <c r="S1" t="s">
        <v>44</v>
      </c>
      <c r="T1" t="s">
        <v>45</v>
      </c>
      <c r="U1" t="s">
        <v>46</v>
      </c>
      <c r="V1" t="s">
        <v>47</v>
      </c>
      <c r="W1" t="s">
        <v>0</v>
      </c>
      <c r="X1" t="s">
        <v>48</v>
      </c>
    </row>
    <row r="2" spans="1:24" x14ac:dyDescent="0.25">
      <c r="A2" t="s">
        <v>49</v>
      </c>
      <c r="B2" t="s">
        <v>50</v>
      </c>
      <c r="C2">
        <v>69.808005542115765</v>
      </c>
      <c r="D2">
        <v>55</v>
      </c>
      <c r="E2">
        <v>802</v>
      </c>
      <c r="F2">
        <v>8661.9968000000008</v>
      </c>
      <c r="G2" t="s">
        <v>51</v>
      </c>
      <c r="H2">
        <v>58</v>
      </c>
      <c r="I2">
        <v>7</v>
      </c>
      <c r="J2">
        <v>96</v>
      </c>
      <c r="K2">
        <v>4</v>
      </c>
      <c r="L2" t="s">
        <v>4</v>
      </c>
      <c r="M2">
        <v>2.9565999999999999</v>
      </c>
      <c r="N2" t="s">
        <v>24</v>
      </c>
      <c r="O2" t="s">
        <v>21</v>
      </c>
      <c r="P2">
        <v>29</v>
      </c>
      <c r="Q2">
        <v>215</v>
      </c>
      <c r="R2">
        <v>29</v>
      </c>
      <c r="S2">
        <v>46.279899999999998</v>
      </c>
      <c r="T2" t="s">
        <v>52</v>
      </c>
      <c r="U2">
        <v>0.22641036084992516</v>
      </c>
      <c r="V2" t="s">
        <v>17</v>
      </c>
      <c r="W2" t="s">
        <v>5</v>
      </c>
      <c r="X2">
        <v>187.75210000000001</v>
      </c>
    </row>
    <row r="3" spans="1:24" x14ac:dyDescent="0.25">
      <c r="A3" t="s">
        <v>10</v>
      </c>
      <c r="B3" t="s">
        <v>53</v>
      </c>
      <c r="C3">
        <v>14.843523275084339</v>
      </c>
      <c r="D3">
        <v>95</v>
      </c>
      <c r="E3">
        <v>736</v>
      </c>
      <c r="F3">
        <v>7460.9000999999998</v>
      </c>
      <c r="G3" t="s">
        <v>54</v>
      </c>
      <c r="H3">
        <v>53</v>
      </c>
      <c r="I3">
        <v>30</v>
      </c>
      <c r="J3">
        <v>37</v>
      </c>
      <c r="K3">
        <v>2</v>
      </c>
      <c r="L3" t="s">
        <v>2</v>
      </c>
      <c r="M3">
        <v>9.7165999999999997</v>
      </c>
      <c r="N3" t="s">
        <v>24</v>
      </c>
      <c r="O3" t="s">
        <v>21</v>
      </c>
      <c r="P3">
        <v>23</v>
      </c>
      <c r="Q3">
        <v>517</v>
      </c>
      <c r="R3">
        <v>30</v>
      </c>
      <c r="S3">
        <v>33.616799999999998</v>
      </c>
      <c r="T3" t="s">
        <v>52</v>
      </c>
      <c r="U3">
        <v>4.8540680263887062</v>
      </c>
      <c r="V3" t="s">
        <v>17</v>
      </c>
      <c r="W3" t="s">
        <v>5</v>
      </c>
      <c r="X3">
        <v>503.06560000000002</v>
      </c>
    </row>
    <row r="4" spans="1:24" x14ac:dyDescent="0.25">
      <c r="A4" t="s">
        <v>49</v>
      </c>
      <c r="B4" t="s">
        <v>55</v>
      </c>
      <c r="C4">
        <v>11.319683293090566</v>
      </c>
      <c r="D4">
        <v>34</v>
      </c>
      <c r="E4">
        <v>8</v>
      </c>
      <c r="F4">
        <v>9577.7495999999992</v>
      </c>
      <c r="G4" t="s">
        <v>56</v>
      </c>
      <c r="H4">
        <v>1</v>
      </c>
      <c r="I4">
        <v>10</v>
      </c>
      <c r="J4">
        <v>88</v>
      </c>
      <c r="K4">
        <v>2</v>
      </c>
      <c r="L4" t="s">
        <v>4</v>
      </c>
      <c r="M4">
        <v>8.0545000000000009</v>
      </c>
      <c r="N4" t="s">
        <v>22</v>
      </c>
      <c r="O4" t="s">
        <v>21</v>
      </c>
      <c r="P4">
        <v>12</v>
      </c>
      <c r="Q4">
        <v>971</v>
      </c>
      <c r="R4">
        <v>27</v>
      </c>
      <c r="S4">
        <v>30.687999999999999</v>
      </c>
      <c r="T4" t="s">
        <v>52</v>
      </c>
      <c r="U4">
        <v>4.580592619199229</v>
      </c>
      <c r="V4" t="s">
        <v>13</v>
      </c>
      <c r="W4" t="s">
        <v>7</v>
      </c>
      <c r="X4">
        <v>141.9203</v>
      </c>
    </row>
    <row r="5" spans="1:24" x14ac:dyDescent="0.25">
      <c r="A5" t="s">
        <v>10</v>
      </c>
      <c r="B5" t="s">
        <v>57</v>
      </c>
      <c r="C5">
        <v>61.163343016437736</v>
      </c>
      <c r="D5">
        <v>68</v>
      </c>
      <c r="E5">
        <v>83</v>
      </c>
      <c r="F5">
        <v>7766.8364000000001</v>
      </c>
      <c r="G5" t="s">
        <v>51</v>
      </c>
      <c r="H5">
        <v>23</v>
      </c>
      <c r="I5">
        <v>13</v>
      </c>
      <c r="J5">
        <v>59</v>
      </c>
      <c r="K5">
        <v>6</v>
      </c>
      <c r="L5" t="s">
        <v>6</v>
      </c>
      <c r="M5">
        <v>1.7296</v>
      </c>
      <c r="N5" t="s">
        <v>26</v>
      </c>
      <c r="O5" t="s">
        <v>20</v>
      </c>
      <c r="P5">
        <v>24</v>
      </c>
      <c r="Q5">
        <v>937</v>
      </c>
      <c r="R5">
        <v>18</v>
      </c>
      <c r="S5">
        <v>35.624699999999997</v>
      </c>
      <c r="T5" t="s">
        <v>58</v>
      </c>
      <c r="U5">
        <v>4.7466486206477496</v>
      </c>
      <c r="V5" t="s">
        <v>15</v>
      </c>
      <c r="W5" t="s">
        <v>3</v>
      </c>
      <c r="X5">
        <v>254.77619999999999</v>
      </c>
    </row>
    <row r="6" spans="1:24" x14ac:dyDescent="0.25">
      <c r="A6" t="s">
        <v>10</v>
      </c>
      <c r="B6" t="s">
        <v>59</v>
      </c>
      <c r="C6">
        <v>4.8054960363458932</v>
      </c>
      <c r="D6">
        <v>26</v>
      </c>
      <c r="E6">
        <v>871</v>
      </c>
      <c r="F6">
        <v>2686.5052000000001</v>
      </c>
      <c r="G6" t="s">
        <v>51</v>
      </c>
      <c r="H6">
        <v>5</v>
      </c>
      <c r="I6">
        <v>3</v>
      </c>
      <c r="J6">
        <v>56</v>
      </c>
      <c r="K6">
        <v>8</v>
      </c>
      <c r="L6" t="s">
        <v>2</v>
      </c>
      <c r="M6">
        <v>3.8904999999999998</v>
      </c>
      <c r="N6" t="s">
        <v>22</v>
      </c>
      <c r="O6" t="s">
        <v>18</v>
      </c>
      <c r="P6">
        <v>5</v>
      </c>
      <c r="Q6">
        <v>414</v>
      </c>
      <c r="R6">
        <v>3</v>
      </c>
      <c r="S6">
        <v>92.065200000000004</v>
      </c>
      <c r="T6" t="s">
        <v>58</v>
      </c>
      <c r="U6">
        <v>3.1455795228330019</v>
      </c>
      <c r="V6" t="s">
        <v>13</v>
      </c>
      <c r="W6" t="s">
        <v>3</v>
      </c>
      <c r="X6">
        <v>923.44060000000002</v>
      </c>
    </row>
    <row r="7" spans="1:24" x14ac:dyDescent="0.25">
      <c r="A7" t="s">
        <v>49</v>
      </c>
      <c r="B7" t="s">
        <v>60</v>
      </c>
      <c r="C7">
        <v>1.6999760138659377</v>
      </c>
      <c r="D7">
        <v>87</v>
      </c>
      <c r="E7">
        <v>147</v>
      </c>
      <c r="F7">
        <v>2828.3487</v>
      </c>
      <c r="G7" t="s">
        <v>51</v>
      </c>
      <c r="H7">
        <v>90</v>
      </c>
      <c r="I7">
        <v>27</v>
      </c>
      <c r="J7">
        <v>66</v>
      </c>
      <c r="K7">
        <v>3</v>
      </c>
      <c r="L7" t="s">
        <v>4</v>
      </c>
      <c r="M7">
        <v>4.4440999999999997</v>
      </c>
      <c r="N7" t="s">
        <v>25</v>
      </c>
      <c r="O7" t="s">
        <v>14</v>
      </c>
      <c r="P7">
        <v>10</v>
      </c>
      <c r="Q7">
        <v>104</v>
      </c>
      <c r="R7">
        <v>17</v>
      </c>
      <c r="S7">
        <v>56.766500000000001</v>
      </c>
      <c r="T7" t="s">
        <v>58</v>
      </c>
      <c r="U7">
        <v>2.7791935115711617</v>
      </c>
      <c r="V7" t="s">
        <v>17</v>
      </c>
      <c r="W7" t="s">
        <v>3</v>
      </c>
      <c r="X7">
        <v>235.46119999999999</v>
      </c>
    </row>
    <row r="8" spans="1:24" x14ac:dyDescent="0.25">
      <c r="A8" t="s">
        <v>10</v>
      </c>
      <c r="B8" t="s">
        <v>61</v>
      </c>
      <c r="C8">
        <v>4.0783328631079447</v>
      </c>
      <c r="D8">
        <v>48</v>
      </c>
      <c r="E8">
        <v>65</v>
      </c>
      <c r="F8">
        <v>7823.4766</v>
      </c>
      <c r="G8" t="s">
        <v>62</v>
      </c>
      <c r="H8">
        <v>11</v>
      </c>
      <c r="I8">
        <v>15</v>
      </c>
      <c r="J8">
        <v>58</v>
      </c>
      <c r="K8">
        <v>8</v>
      </c>
      <c r="L8" t="s">
        <v>6</v>
      </c>
      <c r="M8">
        <v>3.8807999999999998</v>
      </c>
      <c r="N8" t="s">
        <v>24</v>
      </c>
      <c r="O8" t="s">
        <v>20</v>
      </c>
      <c r="P8">
        <v>14</v>
      </c>
      <c r="Q8">
        <v>314</v>
      </c>
      <c r="R8">
        <v>24</v>
      </c>
      <c r="S8">
        <v>1.0851</v>
      </c>
      <c r="T8" t="s">
        <v>52</v>
      </c>
      <c r="U8">
        <v>1.0009106193041357</v>
      </c>
      <c r="V8" t="s">
        <v>19</v>
      </c>
      <c r="W8" t="s">
        <v>3</v>
      </c>
      <c r="X8">
        <v>134.3691</v>
      </c>
    </row>
    <row r="9" spans="1:24" x14ac:dyDescent="0.25">
      <c r="A9" t="s">
        <v>63</v>
      </c>
      <c r="B9" t="s">
        <v>64</v>
      </c>
      <c r="C9">
        <v>42.958384382460068</v>
      </c>
      <c r="D9">
        <v>59</v>
      </c>
      <c r="E9">
        <v>426</v>
      </c>
      <c r="F9">
        <v>8496.1038000000008</v>
      </c>
      <c r="G9" t="s">
        <v>54</v>
      </c>
      <c r="H9">
        <v>93</v>
      </c>
      <c r="I9">
        <v>17</v>
      </c>
      <c r="J9">
        <v>11</v>
      </c>
      <c r="K9">
        <v>1</v>
      </c>
      <c r="L9" t="s">
        <v>4</v>
      </c>
      <c r="M9">
        <v>2.3483000000000001</v>
      </c>
      <c r="N9" t="s">
        <v>25</v>
      </c>
      <c r="O9" t="s">
        <v>14</v>
      </c>
      <c r="P9">
        <v>22</v>
      </c>
      <c r="Q9">
        <v>564</v>
      </c>
      <c r="R9">
        <v>1</v>
      </c>
      <c r="S9">
        <v>99.466099999999997</v>
      </c>
      <c r="T9" t="s">
        <v>58</v>
      </c>
      <c r="U9">
        <v>0.39817718685065062</v>
      </c>
      <c r="V9" t="s">
        <v>17</v>
      </c>
      <c r="W9" t="s">
        <v>7</v>
      </c>
      <c r="X9">
        <v>802.05629999999996</v>
      </c>
    </row>
    <row r="10" spans="1:24" x14ac:dyDescent="0.25">
      <c r="A10" t="s">
        <v>63</v>
      </c>
      <c r="B10" t="s">
        <v>65</v>
      </c>
      <c r="C10">
        <v>68.717596748527328</v>
      </c>
      <c r="D10">
        <v>78</v>
      </c>
      <c r="E10">
        <v>150</v>
      </c>
      <c r="F10">
        <v>7517.3631999999998</v>
      </c>
      <c r="G10" t="s">
        <v>54</v>
      </c>
      <c r="H10">
        <v>5</v>
      </c>
      <c r="I10">
        <v>10</v>
      </c>
      <c r="J10">
        <v>15</v>
      </c>
      <c r="K10">
        <v>7</v>
      </c>
      <c r="L10" t="s">
        <v>6</v>
      </c>
      <c r="M10">
        <v>3.4047000000000001</v>
      </c>
      <c r="N10" t="s">
        <v>25</v>
      </c>
      <c r="O10" t="s">
        <v>21</v>
      </c>
      <c r="P10">
        <v>13</v>
      </c>
      <c r="Q10">
        <v>769</v>
      </c>
      <c r="R10">
        <v>8</v>
      </c>
      <c r="S10">
        <v>11.423</v>
      </c>
      <c r="T10" t="s">
        <v>52</v>
      </c>
      <c r="U10">
        <v>2.7098626911099615</v>
      </c>
      <c r="V10" t="s">
        <v>19</v>
      </c>
      <c r="W10" t="s">
        <v>5</v>
      </c>
      <c r="X10">
        <v>505.55709999999999</v>
      </c>
    </row>
    <row r="11" spans="1:24" x14ac:dyDescent="0.25">
      <c r="A11" t="s">
        <v>10</v>
      </c>
      <c r="B11" t="s">
        <v>66</v>
      </c>
      <c r="C11">
        <v>64.015732941278543</v>
      </c>
      <c r="D11">
        <v>35</v>
      </c>
      <c r="E11">
        <v>980</v>
      </c>
      <c r="F11">
        <v>4971.1459999999997</v>
      </c>
      <c r="G11" t="s">
        <v>56</v>
      </c>
      <c r="H11">
        <v>14</v>
      </c>
      <c r="I11">
        <v>27</v>
      </c>
      <c r="J11">
        <v>83</v>
      </c>
      <c r="K11">
        <v>1</v>
      </c>
      <c r="L11" t="s">
        <v>2</v>
      </c>
      <c r="M11">
        <v>7.1665999999999999</v>
      </c>
      <c r="N11" t="s">
        <v>23</v>
      </c>
      <c r="O11" t="s">
        <v>16</v>
      </c>
      <c r="P11">
        <v>29</v>
      </c>
      <c r="Q11">
        <v>963</v>
      </c>
      <c r="R11">
        <v>23</v>
      </c>
      <c r="S11">
        <v>47.957599999999999</v>
      </c>
      <c r="T11" t="s">
        <v>52</v>
      </c>
      <c r="U11">
        <v>3.8446144787675851</v>
      </c>
      <c r="V11" t="s">
        <v>15</v>
      </c>
      <c r="W11" t="s">
        <v>5</v>
      </c>
      <c r="X11">
        <v>995.92949999999996</v>
      </c>
    </row>
    <row r="12" spans="1:24" x14ac:dyDescent="0.25">
      <c r="A12" t="s">
        <v>10</v>
      </c>
      <c r="B12" t="s">
        <v>67</v>
      </c>
      <c r="C12">
        <v>15.707795681912138</v>
      </c>
      <c r="D12">
        <v>11</v>
      </c>
      <c r="E12">
        <v>996</v>
      </c>
      <c r="F12">
        <v>2330.9657999999999</v>
      </c>
      <c r="G12" t="s">
        <v>51</v>
      </c>
      <c r="H12">
        <v>51</v>
      </c>
      <c r="I12">
        <v>13</v>
      </c>
      <c r="J12">
        <v>80</v>
      </c>
      <c r="K12">
        <v>2</v>
      </c>
      <c r="L12" t="s">
        <v>6</v>
      </c>
      <c r="M12">
        <v>8.6731999999999996</v>
      </c>
      <c r="N12" t="s">
        <v>26</v>
      </c>
      <c r="O12" t="s">
        <v>20</v>
      </c>
      <c r="P12">
        <v>18</v>
      </c>
      <c r="Q12">
        <v>830</v>
      </c>
      <c r="R12">
        <v>5</v>
      </c>
      <c r="S12">
        <v>96.5274</v>
      </c>
      <c r="T12" t="s">
        <v>68</v>
      </c>
      <c r="U12">
        <v>1.7273139283559424</v>
      </c>
      <c r="V12" t="s">
        <v>17</v>
      </c>
      <c r="W12" t="s">
        <v>5</v>
      </c>
      <c r="X12">
        <v>806.10320000000002</v>
      </c>
    </row>
    <row r="13" spans="1:24" x14ac:dyDescent="0.25">
      <c r="A13" t="s">
        <v>10</v>
      </c>
      <c r="B13" t="s">
        <v>69</v>
      </c>
      <c r="C13">
        <v>90.635459982288666</v>
      </c>
      <c r="D13">
        <v>95</v>
      </c>
      <c r="E13">
        <v>960</v>
      </c>
      <c r="F13">
        <v>6099.9440999999997</v>
      </c>
      <c r="G13" t="s">
        <v>54</v>
      </c>
      <c r="H13">
        <v>46</v>
      </c>
      <c r="I13">
        <v>23</v>
      </c>
      <c r="J13">
        <v>60</v>
      </c>
      <c r="K13">
        <v>1</v>
      </c>
      <c r="L13" t="s">
        <v>2</v>
      </c>
      <c r="M13">
        <v>4.5239000000000003</v>
      </c>
      <c r="N13" t="s">
        <v>23</v>
      </c>
      <c r="O13" t="s">
        <v>20</v>
      </c>
      <c r="P13">
        <v>28</v>
      </c>
      <c r="Q13">
        <v>362</v>
      </c>
      <c r="R13">
        <v>11</v>
      </c>
      <c r="S13">
        <v>27.592400000000001</v>
      </c>
      <c r="T13" t="s">
        <v>52</v>
      </c>
      <c r="U13">
        <v>2.1169821372994391E-2</v>
      </c>
      <c r="V13" t="s">
        <v>13</v>
      </c>
      <c r="W13" t="s">
        <v>3</v>
      </c>
      <c r="X13">
        <v>126.723</v>
      </c>
    </row>
    <row r="14" spans="1:24" x14ac:dyDescent="0.25">
      <c r="A14" t="s">
        <v>49</v>
      </c>
      <c r="B14" t="s">
        <v>70</v>
      </c>
      <c r="C14">
        <v>71.213389075360084</v>
      </c>
      <c r="D14">
        <v>41</v>
      </c>
      <c r="E14">
        <v>336</v>
      </c>
      <c r="F14">
        <v>2873.7413999999999</v>
      </c>
      <c r="G14" t="s">
        <v>56</v>
      </c>
      <c r="H14">
        <v>100</v>
      </c>
      <c r="I14">
        <v>30</v>
      </c>
      <c r="J14">
        <v>85</v>
      </c>
      <c r="K14">
        <v>4</v>
      </c>
      <c r="L14" t="s">
        <v>2</v>
      </c>
      <c r="M14">
        <v>1.3252999999999999</v>
      </c>
      <c r="N14" t="s">
        <v>25</v>
      </c>
      <c r="O14" t="s">
        <v>20</v>
      </c>
      <c r="P14">
        <v>3</v>
      </c>
      <c r="Q14">
        <v>563</v>
      </c>
      <c r="R14">
        <v>3</v>
      </c>
      <c r="S14">
        <v>32.321300000000001</v>
      </c>
      <c r="T14" t="s">
        <v>58</v>
      </c>
      <c r="U14">
        <v>2.1612537475559117</v>
      </c>
      <c r="V14" t="s">
        <v>17</v>
      </c>
      <c r="W14" t="s">
        <v>5</v>
      </c>
      <c r="X14">
        <v>402.96879999999999</v>
      </c>
    </row>
    <row r="15" spans="1:24" x14ac:dyDescent="0.25">
      <c r="A15" t="s">
        <v>10</v>
      </c>
      <c r="B15" t="s">
        <v>71</v>
      </c>
      <c r="C15">
        <v>16.160393317379977</v>
      </c>
      <c r="D15">
        <v>5</v>
      </c>
      <c r="E15">
        <v>249</v>
      </c>
      <c r="F15">
        <v>4052.7384000000002</v>
      </c>
      <c r="G15" t="s">
        <v>62</v>
      </c>
      <c r="H15">
        <v>80</v>
      </c>
      <c r="I15">
        <v>8</v>
      </c>
      <c r="J15">
        <v>48</v>
      </c>
      <c r="K15">
        <v>9</v>
      </c>
      <c r="L15" t="s">
        <v>2</v>
      </c>
      <c r="M15">
        <v>9.5373000000000001</v>
      </c>
      <c r="N15" t="s">
        <v>26</v>
      </c>
      <c r="O15" t="s">
        <v>14</v>
      </c>
      <c r="P15">
        <v>23</v>
      </c>
      <c r="Q15">
        <v>173</v>
      </c>
      <c r="R15">
        <v>10</v>
      </c>
      <c r="S15">
        <v>97.829099999999997</v>
      </c>
      <c r="T15" t="s">
        <v>52</v>
      </c>
      <c r="U15">
        <v>1.6310742300715386</v>
      </c>
      <c r="V15" t="s">
        <v>17</v>
      </c>
      <c r="W15" t="s">
        <v>5</v>
      </c>
      <c r="X15">
        <v>547.24099999999999</v>
      </c>
    </row>
    <row r="16" spans="1:24" x14ac:dyDescent="0.25">
      <c r="A16" t="s">
        <v>10</v>
      </c>
      <c r="B16" t="s">
        <v>72</v>
      </c>
      <c r="C16">
        <v>99.171328638624189</v>
      </c>
      <c r="D16">
        <v>26</v>
      </c>
      <c r="E16">
        <v>562</v>
      </c>
      <c r="F16">
        <v>8653.5709000000006</v>
      </c>
      <c r="G16" t="s">
        <v>51</v>
      </c>
      <c r="H16">
        <v>54</v>
      </c>
      <c r="I16">
        <v>29</v>
      </c>
      <c r="J16">
        <v>78</v>
      </c>
      <c r="K16">
        <v>5</v>
      </c>
      <c r="L16" t="s">
        <v>4</v>
      </c>
      <c r="M16">
        <v>2.0398000000000001</v>
      </c>
      <c r="N16" t="s">
        <v>22</v>
      </c>
      <c r="O16" t="s">
        <v>20</v>
      </c>
      <c r="P16">
        <v>25</v>
      </c>
      <c r="Q16">
        <v>558</v>
      </c>
      <c r="R16">
        <v>14</v>
      </c>
      <c r="S16">
        <v>5.7914000000000003</v>
      </c>
      <c r="T16" t="s">
        <v>52</v>
      </c>
      <c r="U16">
        <v>0.10068285156509371</v>
      </c>
      <c r="V16" t="s">
        <v>13</v>
      </c>
      <c r="W16" t="s">
        <v>5</v>
      </c>
      <c r="X16">
        <v>929.23530000000005</v>
      </c>
    </row>
    <row r="17" spans="1:24" x14ac:dyDescent="0.25">
      <c r="A17" t="s">
        <v>10</v>
      </c>
      <c r="B17" t="s">
        <v>73</v>
      </c>
      <c r="C17">
        <v>36.98924492862691</v>
      </c>
      <c r="D17">
        <v>94</v>
      </c>
      <c r="E17">
        <v>469</v>
      </c>
      <c r="F17">
        <v>5442.0868</v>
      </c>
      <c r="G17" t="s">
        <v>51</v>
      </c>
      <c r="H17">
        <v>9</v>
      </c>
      <c r="I17">
        <v>8</v>
      </c>
      <c r="J17">
        <v>69</v>
      </c>
      <c r="K17">
        <v>7</v>
      </c>
      <c r="L17" t="s">
        <v>4</v>
      </c>
      <c r="M17">
        <v>2.4220000000000002</v>
      </c>
      <c r="N17" t="s">
        <v>22</v>
      </c>
      <c r="O17" t="s">
        <v>14</v>
      </c>
      <c r="P17">
        <v>14</v>
      </c>
      <c r="Q17">
        <v>580</v>
      </c>
      <c r="R17">
        <v>7</v>
      </c>
      <c r="S17">
        <v>97.121300000000005</v>
      </c>
      <c r="T17" t="s">
        <v>68</v>
      </c>
      <c r="U17">
        <v>2.2644057611985491</v>
      </c>
      <c r="V17" t="s">
        <v>19</v>
      </c>
      <c r="W17" t="s">
        <v>5</v>
      </c>
      <c r="X17">
        <v>127.8618</v>
      </c>
    </row>
    <row r="18" spans="1:24" x14ac:dyDescent="0.25">
      <c r="A18" t="s">
        <v>10</v>
      </c>
      <c r="B18" t="s">
        <v>74</v>
      </c>
      <c r="C18">
        <v>7.5471721097912718</v>
      </c>
      <c r="D18">
        <v>74</v>
      </c>
      <c r="E18">
        <v>280</v>
      </c>
      <c r="F18">
        <v>6453.7979999999998</v>
      </c>
      <c r="G18" t="s">
        <v>54</v>
      </c>
      <c r="H18">
        <v>2</v>
      </c>
      <c r="I18">
        <v>5</v>
      </c>
      <c r="J18">
        <v>78</v>
      </c>
      <c r="K18">
        <v>1</v>
      </c>
      <c r="L18" t="s">
        <v>4</v>
      </c>
      <c r="M18">
        <v>4.1913</v>
      </c>
      <c r="N18" t="s">
        <v>22</v>
      </c>
      <c r="O18" t="s">
        <v>14</v>
      </c>
      <c r="P18">
        <v>3</v>
      </c>
      <c r="Q18">
        <v>399</v>
      </c>
      <c r="R18">
        <v>21</v>
      </c>
      <c r="S18">
        <v>77.106300000000005</v>
      </c>
      <c r="T18" t="s">
        <v>68</v>
      </c>
      <c r="U18">
        <v>1.0125630892580491</v>
      </c>
      <c r="V18" t="s">
        <v>13</v>
      </c>
      <c r="W18" t="s">
        <v>3</v>
      </c>
      <c r="X18">
        <v>865.5258</v>
      </c>
    </row>
    <row r="19" spans="1:24" x14ac:dyDescent="0.25">
      <c r="A19" t="s">
        <v>63</v>
      </c>
      <c r="B19" t="s">
        <v>75</v>
      </c>
      <c r="C19">
        <v>81.462534369237019</v>
      </c>
      <c r="D19">
        <v>82</v>
      </c>
      <c r="E19">
        <v>126</v>
      </c>
      <c r="F19">
        <v>2629.3964000000001</v>
      </c>
      <c r="G19" t="s">
        <v>54</v>
      </c>
      <c r="H19">
        <v>45</v>
      </c>
      <c r="I19">
        <v>17</v>
      </c>
      <c r="J19">
        <v>85</v>
      </c>
      <c r="K19">
        <v>9</v>
      </c>
      <c r="L19" t="s">
        <v>6</v>
      </c>
      <c r="M19">
        <v>3.5853999999999999</v>
      </c>
      <c r="N19" t="s">
        <v>22</v>
      </c>
      <c r="O19" t="s">
        <v>16</v>
      </c>
      <c r="P19">
        <v>7</v>
      </c>
      <c r="Q19">
        <v>453</v>
      </c>
      <c r="R19">
        <v>16</v>
      </c>
      <c r="S19">
        <v>47.679699999999997</v>
      </c>
      <c r="T19" t="s">
        <v>58</v>
      </c>
      <c r="U19">
        <v>0.10202075491817619</v>
      </c>
      <c r="V19" t="s">
        <v>13</v>
      </c>
      <c r="W19" t="s">
        <v>7</v>
      </c>
      <c r="X19">
        <v>670.93439999999998</v>
      </c>
    </row>
    <row r="20" spans="1:24" x14ac:dyDescent="0.25">
      <c r="A20" t="s">
        <v>49</v>
      </c>
      <c r="B20" t="s">
        <v>76</v>
      </c>
      <c r="C20">
        <v>36.443627770460935</v>
      </c>
      <c r="D20">
        <v>23</v>
      </c>
      <c r="E20">
        <v>620</v>
      </c>
      <c r="F20">
        <v>9364.6735000000008</v>
      </c>
      <c r="G20" t="s">
        <v>56</v>
      </c>
      <c r="H20">
        <v>10</v>
      </c>
      <c r="I20">
        <v>10</v>
      </c>
      <c r="J20">
        <v>46</v>
      </c>
      <c r="K20">
        <v>8</v>
      </c>
      <c r="L20" t="s">
        <v>6</v>
      </c>
      <c r="M20">
        <v>4.3391999999999999</v>
      </c>
      <c r="N20" t="s">
        <v>23</v>
      </c>
      <c r="O20" t="s">
        <v>20</v>
      </c>
      <c r="P20">
        <v>18</v>
      </c>
      <c r="Q20">
        <v>374</v>
      </c>
      <c r="R20">
        <v>17</v>
      </c>
      <c r="S20">
        <v>27.108000000000001</v>
      </c>
      <c r="T20" t="s">
        <v>52</v>
      </c>
      <c r="U20">
        <v>2.2319391107292637</v>
      </c>
      <c r="V20" t="s">
        <v>19</v>
      </c>
      <c r="W20" t="s">
        <v>3</v>
      </c>
      <c r="X20">
        <v>593.48030000000006</v>
      </c>
    </row>
    <row r="21" spans="1:24" x14ac:dyDescent="0.25">
      <c r="A21" t="s">
        <v>10</v>
      </c>
      <c r="B21" t="s">
        <v>77</v>
      </c>
      <c r="C21">
        <v>51.12387008796474</v>
      </c>
      <c r="D21">
        <v>100</v>
      </c>
      <c r="E21">
        <v>187</v>
      </c>
      <c r="F21">
        <v>2553.4956000000002</v>
      </c>
      <c r="G21" t="s">
        <v>56</v>
      </c>
      <c r="H21">
        <v>48</v>
      </c>
      <c r="I21">
        <v>11</v>
      </c>
      <c r="J21">
        <v>94</v>
      </c>
      <c r="K21">
        <v>3</v>
      </c>
      <c r="L21" t="s">
        <v>2</v>
      </c>
      <c r="M21">
        <v>4.7426000000000004</v>
      </c>
      <c r="N21" t="s">
        <v>25</v>
      </c>
      <c r="O21" t="s">
        <v>16</v>
      </c>
      <c r="P21">
        <v>20</v>
      </c>
      <c r="Q21">
        <v>694</v>
      </c>
      <c r="R21">
        <v>16</v>
      </c>
      <c r="S21">
        <v>82.3733</v>
      </c>
      <c r="T21" t="s">
        <v>58</v>
      </c>
      <c r="U21">
        <v>3.6464508654170293</v>
      </c>
      <c r="V21" t="s">
        <v>17</v>
      </c>
      <c r="W21" t="s">
        <v>7</v>
      </c>
      <c r="X21">
        <v>477.30759999999998</v>
      </c>
    </row>
    <row r="22" spans="1:24" x14ac:dyDescent="0.25">
      <c r="A22" t="s">
        <v>10</v>
      </c>
      <c r="B22" t="s">
        <v>78</v>
      </c>
      <c r="C22">
        <v>96.341072439963384</v>
      </c>
      <c r="D22">
        <v>22</v>
      </c>
      <c r="E22">
        <v>320</v>
      </c>
      <c r="F22">
        <v>8128.0276999999996</v>
      </c>
      <c r="G22" t="s">
        <v>56</v>
      </c>
      <c r="H22">
        <v>27</v>
      </c>
      <c r="I22">
        <v>12</v>
      </c>
      <c r="J22">
        <v>68</v>
      </c>
      <c r="K22">
        <v>6</v>
      </c>
      <c r="L22" t="s">
        <v>2</v>
      </c>
      <c r="M22">
        <v>8.8782999999999994</v>
      </c>
      <c r="N22" t="s">
        <v>22</v>
      </c>
      <c r="O22" t="s">
        <v>16</v>
      </c>
      <c r="P22">
        <v>29</v>
      </c>
      <c r="Q22">
        <v>309</v>
      </c>
      <c r="R22">
        <v>6</v>
      </c>
      <c r="S22">
        <v>65.686300000000003</v>
      </c>
      <c r="T22" t="s">
        <v>68</v>
      </c>
      <c r="U22">
        <v>4.2314165735345393</v>
      </c>
      <c r="V22" t="s">
        <v>13</v>
      </c>
      <c r="W22" t="s">
        <v>5</v>
      </c>
      <c r="X22">
        <v>493.87119999999999</v>
      </c>
    </row>
    <row r="23" spans="1:24" x14ac:dyDescent="0.25">
      <c r="A23" t="s">
        <v>63</v>
      </c>
      <c r="B23" t="s">
        <v>79</v>
      </c>
      <c r="C23">
        <v>84.893868984950828</v>
      </c>
      <c r="D23">
        <v>60</v>
      </c>
      <c r="E23">
        <v>601</v>
      </c>
      <c r="F23">
        <v>7087.0527000000002</v>
      </c>
      <c r="G23" t="s">
        <v>56</v>
      </c>
      <c r="H23">
        <v>69</v>
      </c>
      <c r="I23">
        <v>25</v>
      </c>
      <c r="J23">
        <v>7</v>
      </c>
      <c r="K23">
        <v>6</v>
      </c>
      <c r="L23" t="s">
        <v>4</v>
      </c>
      <c r="M23">
        <v>6.0378999999999996</v>
      </c>
      <c r="N23" t="s">
        <v>26</v>
      </c>
      <c r="O23" t="s">
        <v>16</v>
      </c>
      <c r="P23">
        <v>19</v>
      </c>
      <c r="Q23">
        <v>791</v>
      </c>
      <c r="R23">
        <v>4</v>
      </c>
      <c r="S23">
        <v>61.735700000000001</v>
      </c>
      <c r="T23" t="s">
        <v>52</v>
      </c>
      <c r="U23">
        <v>1.8607567631014899E-2</v>
      </c>
      <c r="V23" t="s">
        <v>13</v>
      </c>
      <c r="W23" t="s">
        <v>7</v>
      </c>
      <c r="X23">
        <v>523.36090000000002</v>
      </c>
    </row>
    <row r="24" spans="1:24" x14ac:dyDescent="0.25">
      <c r="A24" t="s">
        <v>49</v>
      </c>
      <c r="B24" t="s">
        <v>80</v>
      </c>
      <c r="C24">
        <v>27.679780886501959</v>
      </c>
      <c r="D24">
        <v>55</v>
      </c>
      <c r="E24">
        <v>884</v>
      </c>
      <c r="F24">
        <v>2390.8078999999998</v>
      </c>
      <c r="G24" t="s">
        <v>56</v>
      </c>
      <c r="H24">
        <v>71</v>
      </c>
      <c r="I24">
        <v>1</v>
      </c>
      <c r="J24">
        <v>63</v>
      </c>
      <c r="K24">
        <v>10</v>
      </c>
      <c r="L24" t="s">
        <v>2</v>
      </c>
      <c r="M24">
        <v>9.5676000000000005</v>
      </c>
      <c r="N24" t="s">
        <v>25</v>
      </c>
      <c r="O24" t="s">
        <v>20</v>
      </c>
      <c r="P24">
        <v>22</v>
      </c>
      <c r="Q24">
        <v>780</v>
      </c>
      <c r="R24">
        <v>28</v>
      </c>
      <c r="S24">
        <v>50.120800000000003</v>
      </c>
      <c r="T24" t="s">
        <v>58</v>
      </c>
      <c r="U24">
        <v>2.5912754732111161</v>
      </c>
      <c r="V24" t="s">
        <v>15</v>
      </c>
      <c r="W24" t="s">
        <v>7</v>
      </c>
      <c r="X24">
        <v>205.572</v>
      </c>
    </row>
    <row r="25" spans="1:24" x14ac:dyDescent="0.25">
      <c r="A25" t="s">
        <v>63</v>
      </c>
      <c r="B25" t="s">
        <v>81</v>
      </c>
      <c r="C25">
        <v>4.3243411858641636</v>
      </c>
      <c r="D25">
        <v>30</v>
      </c>
      <c r="E25">
        <v>391</v>
      </c>
      <c r="F25">
        <v>8858.3675999999996</v>
      </c>
      <c r="G25" t="s">
        <v>56</v>
      </c>
      <c r="H25">
        <v>84</v>
      </c>
      <c r="I25">
        <v>5</v>
      </c>
      <c r="J25">
        <v>29</v>
      </c>
      <c r="K25">
        <v>7</v>
      </c>
      <c r="L25" t="s">
        <v>2</v>
      </c>
      <c r="M25">
        <v>2.9249000000000001</v>
      </c>
      <c r="N25" t="s">
        <v>26</v>
      </c>
      <c r="O25" t="s">
        <v>20</v>
      </c>
      <c r="P25">
        <v>11</v>
      </c>
      <c r="Q25">
        <v>568</v>
      </c>
      <c r="R25">
        <v>29</v>
      </c>
      <c r="S25">
        <v>98.61</v>
      </c>
      <c r="T25" t="s">
        <v>52</v>
      </c>
      <c r="U25">
        <v>1.3422915627227339</v>
      </c>
      <c r="V25" t="s">
        <v>15</v>
      </c>
      <c r="W25" t="s">
        <v>3</v>
      </c>
      <c r="X25">
        <v>196.32939999999999</v>
      </c>
    </row>
    <row r="26" spans="1:24" x14ac:dyDescent="0.25">
      <c r="A26" t="s">
        <v>49</v>
      </c>
      <c r="B26" t="s">
        <v>82</v>
      </c>
      <c r="C26">
        <v>4.1563083593111081</v>
      </c>
      <c r="D26">
        <v>32</v>
      </c>
      <c r="E26">
        <v>209</v>
      </c>
      <c r="F26">
        <v>9049.0779000000002</v>
      </c>
      <c r="G26" t="s">
        <v>62</v>
      </c>
      <c r="H26">
        <v>4</v>
      </c>
      <c r="I26">
        <v>26</v>
      </c>
      <c r="J26">
        <v>2</v>
      </c>
      <c r="K26">
        <v>8</v>
      </c>
      <c r="L26" t="s">
        <v>6</v>
      </c>
      <c r="M26">
        <v>9.7413000000000007</v>
      </c>
      <c r="N26" t="s">
        <v>23</v>
      </c>
      <c r="O26" t="s">
        <v>14</v>
      </c>
      <c r="P26">
        <v>28</v>
      </c>
      <c r="Q26">
        <v>447</v>
      </c>
      <c r="R26">
        <v>3</v>
      </c>
      <c r="S26">
        <v>40.382399999999997</v>
      </c>
      <c r="T26" t="s">
        <v>52</v>
      </c>
      <c r="U26">
        <v>3.691310292628728</v>
      </c>
      <c r="V26" t="s">
        <v>13</v>
      </c>
      <c r="W26" t="s">
        <v>3</v>
      </c>
      <c r="X26">
        <v>758.72479999999996</v>
      </c>
    </row>
    <row r="27" spans="1:24" x14ac:dyDescent="0.25">
      <c r="A27" t="s">
        <v>49</v>
      </c>
      <c r="B27" t="s">
        <v>83</v>
      </c>
      <c r="C27">
        <v>39.629343985092625</v>
      </c>
      <c r="D27">
        <v>73</v>
      </c>
      <c r="E27">
        <v>142</v>
      </c>
      <c r="F27">
        <v>2174.7770999999998</v>
      </c>
      <c r="G27" t="s">
        <v>62</v>
      </c>
      <c r="H27">
        <v>82</v>
      </c>
      <c r="I27">
        <v>11</v>
      </c>
      <c r="J27">
        <v>52</v>
      </c>
      <c r="K27">
        <v>3</v>
      </c>
      <c r="L27" t="s">
        <v>6</v>
      </c>
      <c r="M27">
        <v>2.2311000000000001</v>
      </c>
      <c r="N27" t="s">
        <v>25</v>
      </c>
      <c r="O27" t="s">
        <v>20</v>
      </c>
      <c r="P27">
        <v>19</v>
      </c>
      <c r="Q27">
        <v>934</v>
      </c>
      <c r="R27">
        <v>23</v>
      </c>
      <c r="S27">
        <v>78.2804</v>
      </c>
      <c r="T27" t="s">
        <v>52</v>
      </c>
      <c r="U27">
        <v>3.7972312171141831</v>
      </c>
      <c r="V27" t="s">
        <v>17</v>
      </c>
      <c r="W27" t="s">
        <v>5</v>
      </c>
      <c r="X27">
        <v>458.53590000000003</v>
      </c>
    </row>
    <row r="28" spans="1:24" x14ac:dyDescent="0.25">
      <c r="A28" t="s">
        <v>49</v>
      </c>
      <c r="B28" t="s">
        <v>84</v>
      </c>
      <c r="C28">
        <v>97.44694661789282</v>
      </c>
      <c r="D28">
        <v>9</v>
      </c>
      <c r="E28">
        <v>353</v>
      </c>
      <c r="F28">
        <v>3716.4933000000001</v>
      </c>
      <c r="G28" t="s">
        <v>62</v>
      </c>
      <c r="H28">
        <v>59</v>
      </c>
      <c r="I28">
        <v>16</v>
      </c>
      <c r="J28">
        <v>48</v>
      </c>
      <c r="K28">
        <v>4</v>
      </c>
      <c r="L28" t="s">
        <v>4</v>
      </c>
      <c r="M28">
        <v>6.5075000000000003</v>
      </c>
      <c r="N28" t="s">
        <v>23</v>
      </c>
      <c r="O28" t="s">
        <v>14</v>
      </c>
      <c r="P28">
        <v>26</v>
      </c>
      <c r="Q28">
        <v>171</v>
      </c>
      <c r="R28">
        <v>4</v>
      </c>
      <c r="S28">
        <v>15.972200000000001</v>
      </c>
      <c r="T28" t="s">
        <v>68</v>
      </c>
      <c r="U28">
        <v>2.1193197367249228</v>
      </c>
      <c r="V28" t="s">
        <v>15</v>
      </c>
      <c r="W28" t="s">
        <v>3</v>
      </c>
      <c r="X28">
        <v>617.86689999999999</v>
      </c>
    </row>
    <row r="29" spans="1:24" x14ac:dyDescent="0.25">
      <c r="A29" t="s">
        <v>63</v>
      </c>
      <c r="B29" t="s">
        <v>85</v>
      </c>
      <c r="C29">
        <v>92.557360812402024</v>
      </c>
      <c r="D29">
        <v>42</v>
      </c>
      <c r="E29">
        <v>352</v>
      </c>
      <c r="F29">
        <v>2686.4571999999998</v>
      </c>
      <c r="G29" t="s">
        <v>56</v>
      </c>
      <c r="H29">
        <v>47</v>
      </c>
      <c r="I29">
        <v>9</v>
      </c>
      <c r="J29">
        <v>62</v>
      </c>
      <c r="K29">
        <v>8</v>
      </c>
      <c r="L29" t="s">
        <v>6</v>
      </c>
      <c r="M29">
        <v>7.4067999999999996</v>
      </c>
      <c r="N29" t="s">
        <v>26</v>
      </c>
      <c r="O29" t="s">
        <v>21</v>
      </c>
      <c r="P29">
        <v>25</v>
      </c>
      <c r="Q29">
        <v>291</v>
      </c>
      <c r="R29">
        <v>4</v>
      </c>
      <c r="S29">
        <v>10.5282</v>
      </c>
      <c r="T29" t="s">
        <v>58</v>
      </c>
      <c r="U29">
        <v>2.8646678378833732</v>
      </c>
      <c r="V29" t="s">
        <v>19</v>
      </c>
      <c r="W29" t="s">
        <v>5</v>
      </c>
      <c r="X29">
        <v>762.45920000000001</v>
      </c>
    </row>
    <row r="30" spans="1:24" x14ac:dyDescent="0.25">
      <c r="A30" t="s">
        <v>63</v>
      </c>
      <c r="B30" t="s">
        <v>86</v>
      </c>
      <c r="C30">
        <v>2.3972747055971411</v>
      </c>
      <c r="D30">
        <v>12</v>
      </c>
      <c r="E30">
        <v>394</v>
      </c>
      <c r="F30">
        <v>6117.3245999999999</v>
      </c>
      <c r="G30" t="s">
        <v>54</v>
      </c>
      <c r="H30">
        <v>48</v>
      </c>
      <c r="I30">
        <v>15</v>
      </c>
      <c r="J30">
        <v>24</v>
      </c>
      <c r="K30">
        <v>4</v>
      </c>
      <c r="L30" t="s">
        <v>4</v>
      </c>
      <c r="M30">
        <v>9.8980999999999995</v>
      </c>
      <c r="N30" t="s">
        <v>22</v>
      </c>
      <c r="O30" t="s">
        <v>21</v>
      </c>
      <c r="P30">
        <v>13</v>
      </c>
      <c r="Q30">
        <v>171</v>
      </c>
      <c r="R30">
        <v>7</v>
      </c>
      <c r="S30">
        <v>59.429400000000001</v>
      </c>
      <c r="T30" t="s">
        <v>58</v>
      </c>
      <c r="U30">
        <v>0.81575707929567198</v>
      </c>
      <c r="V30" t="s">
        <v>13</v>
      </c>
      <c r="W30" t="s">
        <v>3</v>
      </c>
      <c r="X30">
        <v>123.437</v>
      </c>
    </row>
    <row r="31" spans="1:24" x14ac:dyDescent="0.25">
      <c r="A31" t="s">
        <v>63</v>
      </c>
      <c r="B31" t="s">
        <v>87</v>
      </c>
      <c r="C31">
        <v>63.447559185207332</v>
      </c>
      <c r="D31">
        <v>3</v>
      </c>
      <c r="E31">
        <v>253</v>
      </c>
      <c r="F31">
        <v>8318.9032000000007</v>
      </c>
      <c r="G31" t="s">
        <v>54</v>
      </c>
      <c r="H31">
        <v>45</v>
      </c>
      <c r="I31">
        <v>5</v>
      </c>
      <c r="J31">
        <v>67</v>
      </c>
      <c r="K31">
        <v>7</v>
      </c>
      <c r="L31" t="s">
        <v>4</v>
      </c>
      <c r="M31">
        <v>8.1010000000000009</v>
      </c>
      <c r="N31" t="s">
        <v>22</v>
      </c>
      <c r="O31" t="s">
        <v>20</v>
      </c>
      <c r="P31">
        <v>16</v>
      </c>
      <c r="Q31">
        <v>329</v>
      </c>
      <c r="R31">
        <v>7</v>
      </c>
      <c r="S31">
        <v>39.292900000000003</v>
      </c>
      <c r="T31" t="s">
        <v>68</v>
      </c>
      <c r="U31">
        <v>3.8780989365884881</v>
      </c>
      <c r="V31" t="s">
        <v>17</v>
      </c>
      <c r="W31" t="s">
        <v>5</v>
      </c>
      <c r="X31">
        <v>764.93539999999996</v>
      </c>
    </row>
    <row r="32" spans="1:24" x14ac:dyDescent="0.25">
      <c r="A32" t="s">
        <v>49</v>
      </c>
      <c r="B32" t="s">
        <v>88</v>
      </c>
      <c r="C32">
        <v>8.0228592105263932</v>
      </c>
      <c r="D32">
        <v>10</v>
      </c>
      <c r="E32">
        <v>327</v>
      </c>
      <c r="F32">
        <v>2766.3424</v>
      </c>
      <c r="G32" t="s">
        <v>62</v>
      </c>
      <c r="H32">
        <v>60</v>
      </c>
      <c r="I32">
        <v>26</v>
      </c>
      <c r="J32">
        <v>35</v>
      </c>
      <c r="K32">
        <v>7</v>
      </c>
      <c r="L32" t="s">
        <v>4</v>
      </c>
      <c r="M32">
        <v>8.9544999999999995</v>
      </c>
      <c r="N32" t="s">
        <v>25</v>
      </c>
      <c r="O32" t="s">
        <v>20</v>
      </c>
      <c r="P32">
        <v>27</v>
      </c>
      <c r="Q32">
        <v>806</v>
      </c>
      <c r="R32">
        <v>30</v>
      </c>
      <c r="S32">
        <v>51.634900000000002</v>
      </c>
      <c r="T32" t="s">
        <v>52</v>
      </c>
      <c r="U32">
        <v>0.96539470535239313</v>
      </c>
      <c r="V32" t="s">
        <v>17</v>
      </c>
      <c r="W32" t="s">
        <v>7</v>
      </c>
      <c r="X32">
        <v>880.08100000000002</v>
      </c>
    </row>
    <row r="33" spans="1:24" x14ac:dyDescent="0.25">
      <c r="A33" t="s">
        <v>10</v>
      </c>
      <c r="B33" t="s">
        <v>89</v>
      </c>
      <c r="C33">
        <v>50.847393051718697</v>
      </c>
      <c r="D33">
        <v>28</v>
      </c>
      <c r="E33">
        <v>168</v>
      </c>
      <c r="F33">
        <v>9655.1350999999995</v>
      </c>
      <c r="G33" t="s">
        <v>62</v>
      </c>
      <c r="H33">
        <v>6</v>
      </c>
      <c r="I33">
        <v>17</v>
      </c>
      <c r="J33">
        <v>44</v>
      </c>
      <c r="K33">
        <v>4</v>
      </c>
      <c r="L33" t="s">
        <v>4</v>
      </c>
      <c r="M33">
        <v>2.6797</v>
      </c>
      <c r="N33" t="s">
        <v>24</v>
      </c>
      <c r="O33" t="s">
        <v>16</v>
      </c>
      <c r="P33">
        <v>24</v>
      </c>
      <c r="Q33">
        <v>461</v>
      </c>
      <c r="R33">
        <v>8</v>
      </c>
      <c r="S33">
        <v>60.251100000000001</v>
      </c>
      <c r="T33" t="s">
        <v>52</v>
      </c>
      <c r="U33">
        <v>2.9890000066550746</v>
      </c>
      <c r="V33" t="s">
        <v>15</v>
      </c>
      <c r="W33" t="s">
        <v>7</v>
      </c>
      <c r="X33">
        <v>609.37919999999997</v>
      </c>
    </row>
    <row r="34" spans="1:24" x14ac:dyDescent="0.25">
      <c r="A34" t="s">
        <v>10</v>
      </c>
      <c r="B34" t="s">
        <v>90</v>
      </c>
      <c r="C34">
        <v>79.209936015656723</v>
      </c>
      <c r="D34">
        <v>43</v>
      </c>
      <c r="E34">
        <v>781</v>
      </c>
      <c r="F34">
        <v>9571.5504999999994</v>
      </c>
      <c r="G34" t="s">
        <v>56</v>
      </c>
      <c r="H34">
        <v>89</v>
      </c>
      <c r="I34">
        <v>13</v>
      </c>
      <c r="J34">
        <v>64</v>
      </c>
      <c r="K34">
        <v>4</v>
      </c>
      <c r="L34" t="s">
        <v>6</v>
      </c>
      <c r="M34">
        <v>6.5991</v>
      </c>
      <c r="N34" t="s">
        <v>24</v>
      </c>
      <c r="O34" t="s">
        <v>20</v>
      </c>
      <c r="P34">
        <v>30</v>
      </c>
      <c r="Q34">
        <v>737</v>
      </c>
      <c r="R34">
        <v>7</v>
      </c>
      <c r="S34">
        <v>29.692499999999999</v>
      </c>
      <c r="T34" t="s">
        <v>68</v>
      </c>
      <c r="U34">
        <v>1.9460361193861131</v>
      </c>
      <c r="V34" t="s">
        <v>17</v>
      </c>
      <c r="W34" t="s">
        <v>3</v>
      </c>
      <c r="X34">
        <v>761.1739</v>
      </c>
    </row>
    <row r="35" spans="1:24" x14ac:dyDescent="0.25">
      <c r="A35" t="s">
        <v>63</v>
      </c>
      <c r="B35" t="s">
        <v>91</v>
      </c>
      <c r="C35">
        <v>64.795435000155607</v>
      </c>
      <c r="D35">
        <v>63</v>
      </c>
      <c r="E35">
        <v>616</v>
      </c>
      <c r="F35">
        <v>5149.9984000000004</v>
      </c>
      <c r="G35" t="s">
        <v>51</v>
      </c>
      <c r="H35">
        <v>4</v>
      </c>
      <c r="I35">
        <v>17</v>
      </c>
      <c r="J35">
        <v>95</v>
      </c>
      <c r="K35">
        <v>9</v>
      </c>
      <c r="L35" t="s">
        <v>6</v>
      </c>
      <c r="M35">
        <v>4.8582999999999998</v>
      </c>
      <c r="N35" t="s">
        <v>26</v>
      </c>
      <c r="O35" t="s">
        <v>16</v>
      </c>
      <c r="P35">
        <v>1</v>
      </c>
      <c r="Q35">
        <v>251</v>
      </c>
      <c r="R35">
        <v>23</v>
      </c>
      <c r="S35">
        <v>23.853400000000001</v>
      </c>
      <c r="T35" t="s">
        <v>58</v>
      </c>
      <c r="U35">
        <v>3.5410460122509231</v>
      </c>
      <c r="V35" t="s">
        <v>19</v>
      </c>
      <c r="W35" t="s">
        <v>3</v>
      </c>
      <c r="X35">
        <v>371.25529999999998</v>
      </c>
    </row>
    <row r="36" spans="1:24" x14ac:dyDescent="0.25">
      <c r="A36" t="s">
        <v>10</v>
      </c>
      <c r="B36" t="s">
        <v>92</v>
      </c>
      <c r="C36">
        <v>37.467592329842461</v>
      </c>
      <c r="D36">
        <v>96</v>
      </c>
      <c r="E36">
        <v>602</v>
      </c>
      <c r="F36">
        <v>9061.7109</v>
      </c>
      <c r="G36" t="s">
        <v>56</v>
      </c>
      <c r="H36">
        <v>1</v>
      </c>
      <c r="I36">
        <v>26</v>
      </c>
      <c r="J36">
        <v>21</v>
      </c>
      <c r="K36">
        <v>7</v>
      </c>
      <c r="L36" t="s">
        <v>2</v>
      </c>
      <c r="M36">
        <v>1.0195000000000001</v>
      </c>
      <c r="N36" t="s">
        <v>22</v>
      </c>
      <c r="O36" t="s">
        <v>16</v>
      </c>
      <c r="P36">
        <v>4</v>
      </c>
      <c r="Q36">
        <v>452</v>
      </c>
      <c r="R36">
        <v>10</v>
      </c>
      <c r="S36">
        <v>10.754300000000001</v>
      </c>
      <c r="T36" t="s">
        <v>68</v>
      </c>
      <c r="U36">
        <v>0.64660455937205485</v>
      </c>
      <c r="V36" t="s">
        <v>17</v>
      </c>
      <c r="W36" t="s">
        <v>5</v>
      </c>
      <c r="X36">
        <v>510.358</v>
      </c>
    </row>
    <row r="37" spans="1:24" x14ac:dyDescent="0.25">
      <c r="A37" t="s">
        <v>63</v>
      </c>
      <c r="B37" t="s">
        <v>93</v>
      </c>
      <c r="C37">
        <v>84.957786816350435</v>
      </c>
      <c r="D37">
        <v>11</v>
      </c>
      <c r="E37">
        <v>449</v>
      </c>
      <c r="F37">
        <v>6541.3293000000003</v>
      </c>
      <c r="G37" t="s">
        <v>54</v>
      </c>
      <c r="H37">
        <v>42</v>
      </c>
      <c r="I37">
        <v>27</v>
      </c>
      <c r="J37">
        <v>85</v>
      </c>
      <c r="K37">
        <v>8</v>
      </c>
      <c r="L37" t="s">
        <v>6</v>
      </c>
      <c r="M37">
        <v>5.2881999999999998</v>
      </c>
      <c r="N37" t="s">
        <v>22</v>
      </c>
      <c r="O37" t="s">
        <v>18</v>
      </c>
      <c r="P37">
        <v>3</v>
      </c>
      <c r="Q37">
        <v>367</v>
      </c>
      <c r="R37">
        <v>2</v>
      </c>
      <c r="S37">
        <v>58.004800000000003</v>
      </c>
      <c r="T37" t="s">
        <v>68</v>
      </c>
      <c r="U37">
        <v>0.54115409806058112</v>
      </c>
      <c r="V37" t="s">
        <v>19</v>
      </c>
      <c r="W37" t="s">
        <v>7</v>
      </c>
      <c r="X37">
        <v>553.42049999999995</v>
      </c>
    </row>
    <row r="38" spans="1:24" x14ac:dyDescent="0.25">
      <c r="A38" t="s">
        <v>10</v>
      </c>
      <c r="B38" t="s">
        <v>94</v>
      </c>
      <c r="C38">
        <v>9.8130025787540518</v>
      </c>
      <c r="D38">
        <v>34</v>
      </c>
      <c r="E38">
        <v>963</v>
      </c>
      <c r="F38">
        <v>7573.4025000000001</v>
      </c>
      <c r="G38" t="s">
        <v>54</v>
      </c>
      <c r="H38">
        <v>18</v>
      </c>
      <c r="I38">
        <v>23</v>
      </c>
      <c r="J38">
        <v>28</v>
      </c>
      <c r="K38">
        <v>3</v>
      </c>
      <c r="L38" t="s">
        <v>4</v>
      </c>
      <c r="M38">
        <v>2.1080000000000001</v>
      </c>
      <c r="N38" t="s">
        <v>23</v>
      </c>
      <c r="O38" t="s">
        <v>18</v>
      </c>
      <c r="P38">
        <v>26</v>
      </c>
      <c r="Q38">
        <v>671</v>
      </c>
      <c r="R38">
        <v>19</v>
      </c>
      <c r="S38">
        <v>45.531399999999998</v>
      </c>
      <c r="T38" t="s">
        <v>58</v>
      </c>
      <c r="U38">
        <v>3.8055333792433537</v>
      </c>
      <c r="V38" t="s">
        <v>13</v>
      </c>
      <c r="W38" t="s">
        <v>7</v>
      </c>
      <c r="X38">
        <v>403.80900000000003</v>
      </c>
    </row>
    <row r="39" spans="1:24" x14ac:dyDescent="0.25">
      <c r="A39" t="s">
        <v>10</v>
      </c>
      <c r="B39" t="s">
        <v>95</v>
      </c>
      <c r="C39">
        <v>23.399844752614349</v>
      </c>
      <c r="D39">
        <v>5</v>
      </c>
      <c r="E39">
        <v>963</v>
      </c>
      <c r="F39">
        <v>2438.3398999999999</v>
      </c>
      <c r="G39" t="s">
        <v>54</v>
      </c>
      <c r="H39">
        <v>25</v>
      </c>
      <c r="I39">
        <v>8</v>
      </c>
      <c r="J39">
        <v>21</v>
      </c>
      <c r="K39">
        <v>9</v>
      </c>
      <c r="L39" t="s">
        <v>2</v>
      </c>
      <c r="M39">
        <v>1.5327</v>
      </c>
      <c r="N39" t="s">
        <v>24</v>
      </c>
      <c r="O39" t="s">
        <v>20</v>
      </c>
      <c r="P39">
        <v>24</v>
      </c>
      <c r="Q39">
        <v>867</v>
      </c>
      <c r="R39">
        <v>15</v>
      </c>
      <c r="S39">
        <v>34.343299999999999</v>
      </c>
      <c r="T39" t="s">
        <v>52</v>
      </c>
      <c r="U39">
        <v>2.6102880848481131</v>
      </c>
      <c r="V39" t="s">
        <v>19</v>
      </c>
      <c r="W39" t="s">
        <v>3</v>
      </c>
      <c r="X39">
        <v>183.93299999999999</v>
      </c>
    </row>
    <row r="40" spans="1:24" x14ac:dyDescent="0.25">
      <c r="A40" t="s">
        <v>63</v>
      </c>
      <c r="B40" t="s">
        <v>96</v>
      </c>
      <c r="C40">
        <v>52.075930682707799</v>
      </c>
      <c r="D40">
        <v>75</v>
      </c>
      <c r="E40">
        <v>705</v>
      </c>
      <c r="F40">
        <v>9692.3179999999993</v>
      </c>
      <c r="G40" t="s">
        <v>51</v>
      </c>
      <c r="H40">
        <v>69</v>
      </c>
      <c r="I40">
        <v>1</v>
      </c>
      <c r="J40">
        <v>88</v>
      </c>
      <c r="K40">
        <v>5</v>
      </c>
      <c r="L40" t="s">
        <v>4</v>
      </c>
      <c r="M40">
        <v>9.2359000000000009</v>
      </c>
      <c r="N40" t="s">
        <v>26</v>
      </c>
      <c r="O40" t="s">
        <v>21</v>
      </c>
      <c r="P40">
        <v>10</v>
      </c>
      <c r="Q40">
        <v>841</v>
      </c>
      <c r="R40">
        <v>12</v>
      </c>
      <c r="S40">
        <v>5.9306999999999999</v>
      </c>
      <c r="T40" t="s">
        <v>52</v>
      </c>
      <c r="U40">
        <v>0.61332689916450744</v>
      </c>
      <c r="V40" t="s">
        <v>13</v>
      </c>
      <c r="W40" t="s">
        <v>5</v>
      </c>
      <c r="X40">
        <v>339.67290000000003</v>
      </c>
    </row>
    <row r="41" spans="1:24" x14ac:dyDescent="0.25">
      <c r="A41" t="s">
        <v>10</v>
      </c>
      <c r="B41" t="s">
        <v>97</v>
      </c>
      <c r="C41">
        <v>19.127477265823256</v>
      </c>
      <c r="D41">
        <v>26</v>
      </c>
      <c r="E41">
        <v>176</v>
      </c>
      <c r="F41">
        <v>1912.4657</v>
      </c>
      <c r="G41" t="s">
        <v>54</v>
      </c>
      <c r="H41">
        <v>78</v>
      </c>
      <c r="I41">
        <v>29</v>
      </c>
      <c r="J41">
        <v>34</v>
      </c>
      <c r="K41">
        <v>3</v>
      </c>
      <c r="L41" t="s">
        <v>2</v>
      </c>
      <c r="M41">
        <v>5.5625</v>
      </c>
      <c r="N41" t="s">
        <v>23</v>
      </c>
      <c r="O41" t="s">
        <v>20</v>
      </c>
      <c r="P41">
        <v>30</v>
      </c>
      <c r="Q41">
        <v>791</v>
      </c>
      <c r="R41">
        <v>6</v>
      </c>
      <c r="S41">
        <v>9.0058000000000007</v>
      </c>
      <c r="T41" t="s">
        <v>58</v>
      </c>
      <c r="U41">
        <v>1.4519722039968159</v>
      </c>
      <c r="V41" t="s">
        <v>13</v>
      </c>
      <c r="W41" t="s">
        <v>5</v>
      </c>
      <c r="X41">
        <v>653.673</v>
      </c>
    </row>
    <row r="42" spans="1:24" x14ac:dyDescent="0.25">
      <c r="A42" t="s">
        <v>10</v>
      </c>
      <c r="B42" t="s">
        <v>98</v>
      </c>
      <c r="C42">
        <v>80.541424170940331</v>
      </c>
      <c r="D42">
        <v>97</v>
      </c>
      <c r="E42">
        <v>933</v>
      </c>
      <c r="F42">
        <v>5724.9593999999997</v>
      </c>
      <c r="G42" t="s">
        <v>54</v>
      </c>
      <c r="H42">
        <v>90</v>
      </c>
      <c r="I42">
        <v>20</v>
      </c>
      <c r="J42">
        <v>39</v>
      </c>
      <c r="K42">
        <v>8</v>
      </c>
      <c r="L42" t="s">
        <v>6</v>
      </c>
      <c r="M42">
        <v>7.2295999999999996</v>
      </c>
      <c r="N42" t="s">
        <v>22</v>
      </c>
      <c r="O42" t="s">
        <v>20</v>
      </c>
      <c r="P42">
        <v>18</v>
      </c>
      <c r="Q42">
        <v>793</v>
      </c>
      <c r="R42">
        <v>1</v>
      </c>
      <c r="S42">
        <v>88.179400000000001</v>
      </c>
      <c r="T42" t="s">
        <v>52</v>
      </c>
      <c r="U42">
        <v>4.2132694305865659</v>
      </c>
      <c r="V42" t="s">
        <v>17</v>
      </c>
      <c r="W42" t="s">
        <v>3</v>
      </c>
      <c r="X42">
        <v>529.80870000000004</v>
      </c>
    </row>
    <row r="43" spans="1:24" x14ac:dyDescent="0.25">
      <c r="A43" t="s">
        <v>10</v>
      </c>
      <c r="B43" t="s">
        <v>99</v>
      </c>
      <c r="C43">
        <v>99.113291615317166</v>
      </c>
      <c r="D43">
        <v>35</v>
      </c>
      <c r="E43">
        <v>556</v>
      </c>
      <c r="F43">
        <v>5521.2052999999996</v>
      </c>
      <c r="G43" t="s">
        <v>54</v>
      </c>
      <c r="H43">
        <v>64</v>
      </c>
      <c r="I43">
        <v>19</v>
      </c>
      <c r="J43">
        <v>38</v>
      </c>
      <c r="K43">
        <v>8</v>
      </c>
      <c r="L43" t="s">
        <v>4</v>
      </c>
      <c r="M43">
        <v>5.7732999999999999</v>
      </c>
      <c r="N43" t="s">
        <v>25</v>
      </c>
      <c r="O43" t="s">
        <v>16</v>
      </c>
      <c r="P43">
        <v>18</v>
      </c>
      <c r="Q43">
        <v>892</v>
      </c>
      <c r="R43">
        <v>7</v>
      </c>
      <c r="S43">
        <v>95.332099999999997</v>
      </c>
      <c r="T43" t="s">
        <v>58</v>
      </c>
      <c r="U43">
        <v>4.530226239825963E-2</v>
      </c>
      <c r="V43" t="s">
        <v>19</v>
      </c>
      <c r="W43" t="s">
        <v>3</v>
      </c>
      <c r="X43">
        <v>275.52440000000001</v>
      </c>
    </row>
    <row r="44" spans="1:24" x14ac:dyDescent="0.25">
      <c r="A44" t="s">
        <v>10</v>
      </c>
      <c r="B44" t="s">
        <v>100</v>
      </c>
      <c r="C44">
        <v>46.529167614516773</v>
      </c>
      <c r="D44">
        <v>98</v>
      </c>
      <c r="E44">
        <v>155</v>
      </c>
      <c r="F44">
        <v>1839.6094000000001</v>
      </c>
      <c r="G44" t="s">
        <v>54</v>
      </c>
      <c r="H44">
        <v>22</v>
      </c>
      <c r="I44">
        <v>27</v>
      </c>
      <c r="J44">
        <v>57</v>
      </c>
      <c r="K44">
        <v>4</v>
      </c>
      <c r="L44" t="s">
        <v>6</v>
      </c>
      <c r="M44">
        <v>7.5262000000000002</v>
      </c>
      <c r="N44" t="s">
        <v>26</v>
      </c>
      <c r="O44" t="s">
        <v>14</v>
      </c>
      <c r="P44">
        <v>26</v>
      </c>
      <c r="Q44">
        <v>179</v>
      </c>
      <c r="R44">
        <v>7</v>
      </c>
      <c r="S44">
        <v>96.422799999999995</v>
      </c>
      <c r="T44" t="s">
        <v>58</v>
      </c>
      <c r="U44">
        <v>4.9392552886209478</v>
      </c>
      <c r="V44" t="s">
        <v>17</v>
      </c>
      <c r="W44" t="s">
        <v>3</v>
      </c>
      <c r="X44">
        <v>635.65710000000001</v>
      </c>
    </row>
    <row r="45" spans="1:24" x14ac:dyDescent="0.25">
      <c r="A45" t="s">
        <v>49</v>
      </c>
      <c r="B45" t="s">
        <v>101</v>
      </c>
      <c r="C45">
        <v>11.743271776309239</v>
      </c>
      <c r="D45">
        <v>6</v>
      </c>
      <c r="E45">
        <v>598</v>
      </c>
      <c r="F45">
        <v>5737.4255999999996</v>
      </c>
      <c r="G45" t="s">
        <v>56</v>
      </c>
      <c r="H45">
        <v>36</v>
      </c>
      <c r="I45">
        <v>29</v>
      </c>
      <c r="J45">
        <v>85</v>
      </c>
      <c r="K45">
        <v>9</v>
      </c>
      <c r="L45" t="s">
        <v>4</v>
      </c>
      <c r="M45">
        <v>3.694</v>
      </c>
      <c r="N45" t="s">
        <v>26</v>
      </c>
      <c r="O45" t="s">
        <v>21</v>
      </c>
      <c r="P45">
        <v>1</v>
      </c>
      <c r="Q45">
        <v>206</v>
      </c>
      <c r="R45">
        <v>23</v>
      </c>
      <c r="S45">
        <v>26.2774</v>
      </c>
      <c r="T45" t="s">
        <v>52</v>
      </c>
      <c r="U45">
        <v>0.37230476798509771</v>
      </c>
      <c r="V45" t="s">
        <v>13</v>
      </c>
      <c r="W45" t="s">
        <v>3</v>
      </c>
      <c r="X45">
        <v>716.04409999999996</v>
      </c>
    </row>
    <row r="46" spans="1:24" x14ac:dyDescent="0.25">
      <c r="A46" t="s">
        <v>63</v>
      </c>
      <c r="B46" t="s">
        <v>102</v>
      </c>
      <c r="C46">
        <v>51.35579091311039</v>
      </c>
      <c r="D46">
        <v>34</v>
      </c>
      <c r="E46">
        <v>919</v>
      </c>
      <c r="F46">
        <v>7152.2860000000001</v>
      </c>
      <c r="G46" t="s">
        <v>54</v>
      </c>
      <c r="H46">
        <v>13</v>
      </c>
      <c r="I46">
        <v>19</v>
      </c>
      <c r="J46">
        <v>72</v>
      </c>
      <c r="K46">
        <v>6</v>
      </c>
      <c r="L46" t="s">
        <v>6</v>
      </c>
      <c r="M46">
        <v>7.5773999999999999</v>
      </c>
      <c r="N46" t="s">
        <v>23</v>
      </c>
      <c r="O46" t="s">
        <v>18</v>
      </c>
      <c r="P46">
        <v>7</v>
      </c>
      <c r="Q46">
        <v>834</v>
      </c>
      <c r="R46">
        <v>18</v>
      </c>
      <c r="S46">
        <v>22.554099999999998</v>
      </c>
      <c r="T46" t="s">
        <v>58</v>
      </c>
      <c r="U46">
        <v>2.9626263204548819</v>
      </c>
      <c r="V46" t="s">
        <v>15</v>
      </c>
      <c r="W46" t="s">
        <v>3</v>
      </c>
      <c r="X46">
        <v>610.45330000000001</v>
      </c>
    </row>
    <row r="47" spans="1:24" x14ac:dyDescent="0.25">
      <c r="A47" t="s">
        <v>49</v>
      </c>
      <c r="B47" t="s">
        <v>103</v>
      </c>
      <c r="C47">
        <v>33.78413803306551</v>
      </c>
      <c r="D47">
        <v>1</v>
      </c>
      <c r="E47">
        <v>24</v>
      </c>
      <c r="F47">
        <v>5267.9567999999999</v>
      </c>
      <c r="G47" t="s">
        <v>62</v>
      </c>
      <c r="H47">
        <v>93</v>
      </c>
      <c r="I47">
        <v>7</v>
      </c>
      <c r="J47">
        <v>52</v>
      </c>
      <c r="K47">
        <v>6</v>
      </c>
      <c r="L47" t="s">
        <v>4</v>
      </c>
      <c r="M47">
        <v>5.2152000000000003</v>
      </c>
      <c r="N47" t="s">
        <v>23</v>
      </c>
      <c r="O47" t="s">
        <v>16</v>
      </c>
      <c r="P47">
        <v>25</v>
      </c>
      <c r="Q47">
        <v>794</v>
      </c>
      <c r="R47">
        <v>25</v>
      </c>
      <c r="S47">
        <v>66.3125</v>
      </c>
      <c r="T47" t="s">
        <v>68</v>
      </c>
      <c r="U47">
        <v>3.219604612084106</v>
      </c>
      <c r="V47" t="s">
        <v>15</v>
      </c>
      <c r="W47" t="s">
        <v>3</v>
      </c>
      <c r="X47">
        <v>495.3057</v>
      </c>
    </row>
    <row r="48" spans="1:24" x14ac:dyDescent="0.25">
      <c r="A48" t="s">
        <v>49</v>
      </c>
      <c r="B48" t="s">
        <v>104</v>
      </c>
      <c r="C48">
        <v>27.082207199888899</v>
      </c>
      <c r="D48">
        <v>75</v>
      </c>
      <c r="E48">
        <v>859</v>
      </c>
      <c r="F48">
        <v>2556.7674000000002</v>
      </c>
      <c r="G48" t="s">
        <v>51</v>
      </c>
      <c r="H48">
        <v>92</v>
      </c>
      <c r="I48">
        <v>29</v>
      </c>
      <c r="J48">
        <v>6</v>
      </c>
      <c r="K48">
        <v>8</v>
      </c>
      <c r="L48" t="s">
        <v>4</v>
      </c>
      <c r="M48">
        <v>4.0709999999999997</v>
      </c>
      <c r="N48" t="s">
        <v>24</v>
      </c>
      <c r="O48" t="s">
        <v>16</v>
      </c>
      <c r="P48">
        <v>18</v>
      </c>
      <c r="Q48">
        <v>870</v>
      </c>
      <c r="R48">
        <v>23</v>
      </c>
      <c r="S48">
        <v>77.322400000000002</v>
      </c>
      <c r="T48" t="s">
        <v>52</v>
      </c>
      <c r="U48">
        <v>3.6486105925362033</v>
      </c>
      <c r="V48" t="s">
        <v>17</v>
      </c>
      <c r="W48" t="s">
        <v>5</v>
      </c>
      <c r="X48">
        <v>380.4359</v>
      </c>
    </row>
    <row r="49" spans="1:24" x14ac:dyDescent="0.25">
      <c r="A49" t="s">
        <v>10</v>
      </c>
      <c r="B49" t="s">
        <v>105</v>
      </c>
      <c r="C49">
        <v>95.712135880936088</v>
      </c>
      <c r="D49">
        <v>93</v>
      </c>
      <c r="E49">
        <v>910</v>
      </c>
      <c r="F49">
        <v>7089.4741999999997</v>
      </c>
      <c r="G49" t="s">
        <v>62</v>
      </c>
      <c r="H49">
        <v>4</v>
      </c>
      <c r="I49">
        <v>15</v>
      </c>
      <c r="J49">
        <v>51</v>
      </c>
      <c r="K49">
        <v>9</v>
      </c>
      <c r="L49" t="s">
        <v>4</v>
      </c>
      <c r="M49">
        <v>8.9787999999999997</v>
      </c>
      <c r="N49" t="s">
        <v>22</v>
      </c>
      <c r="O49" t="s">
        <v>20</v>
      </c>
      <c r="P49">
        <v>10</v>
      </c>
      <c r="Q49">
        <v>964</v>
      </c>
      <c r="R49">
        <v>20</v>
      </c>
      <c r="S49">
        <v>19.713000000000001</v>
      </c>
      <c r="T49" t="s">
        <v>52</v>
      </c>
      <c r="U49">
        <v>0.38057358671321373</v>
      </c>
      <c r="V49" t="s">
        <v>15</v>
      </c>
      <c r="W49" t="s">
        <v>3</v>
      </c>
      <c r="X49">
        <v>581.60239999999999</v>
      </c>
    </row>
    <row r="50" spans="1:24" x14ac:dyDescent="0.25">
      <c r="A50" t="s">
        <v>49</v>
      </c>
      <c r="B50" t="s">
        <v>106</v>
      </c>
      <c r="C50">
        <v>76.035544426891718</v>
      </c>
      <c r="D50">
        <v>28</v>
      </c>
      <c r="E50">
        <v>29</v>
      </c>
      <c r="F50">
        <v>7397.0709999999999</v>
      </c>
      <c r="G50" t="s">
        <v>51</v>
      </c>
      <c r="H50">
        <v>30</v>
      </c>
      <c r="I50">
        <v>16</v>
      </c>
      <c r="J50">
        <v>9</v>
      </c>
      <c r="K50">
        <v>3</v>
      </c>
      <c r="L50" t="s">
        <v>6</v>
      </c>
      <c r="M50">
        <v>7.0957999999999997</v>
      </c>
      <c r="N50" t="s">
        <v>23</v>
      </c>
      <c r="O50" t="s">
        <v>21</v>
      </c>
      <c r="P50">
        <v>9</v>
      </c>
      <c r="Q50">
        <v>109</v>
      </c>
      <c r="R50">
        <v>18</v>
      </c>
      <c r="S50">
        <v>23.1264</v>
      </c>
      <c r="T50" t="s">
        <v>58</v>
      </c>
      <c r="U50">
        <v>1.6981125407144038</v>
      </c>
      <c r="V50" t="s">
        <v>15</v>
      </c>
      <c r="W50" t="s">
        <v>5</v>
      </c>
      <c r="X50">
        <v>768.65189999999996</v>
      </c>
    </row>
    <row r="51" spans="1:24" x14ac:dyDescent="0.25">
      <c r="A51" t="s">
        <v>63</v>
      </c>
      <c r="B51" t="s">
        <v>107</v>
      </c>
      <c r="C51">
        <v>78.897913205640037</v>
      </c>
      <c r="D51">
        <v>19</v>
      </c>
      <c r="E51">
        <v>99</v>
      </c>
      <c r="F51">
        <v>8001.6131999999998</v>
      </c>
      <c r="G51" t="s">
        <v>56</v>
      </c>
      <c r="H51">
        <v>97</v>
      </c>
      <c r="I51">
        <v>24</v>
      </c>
      <c r="J51">
        <v>9</v>
      </c>
      <c r="K51">
        <v>6</v>
      </c>
      <c r="L51" t="s">
        <v>6</v>
      </c>
      <c r="M51">
        <v>2.5055999999999998</v>
      </c>
      <c r="N51" t="s">
        <v>26</v>
      </c>
      <c r="O51" t="s">
        <v>18</v>
      </c>
      <c r="P51">
        <v>28</v>
      </c>
      <c r="Q51">
        <v>177</v>
      </c>
      <c r="R51">
        <v>28</v>
      </c>
      <c r="S51">
        <v>14.1478</v>
      </c>
      <c r="T51" t="s">
        <v>68</v>
      </c>
      <c r="U51">
        <v>2.8258139854001318</v>
      </c>
      <c r="V51" t="s">
        <v>15</v>
      </c>
      <c r="W51" t="s">
        <v>3</v>
      </c>
      <c r="X51">
        <v>336.89019999999999</v>
      </c>
    </row>
    <row r="52" spans="1:24" x14ac:dyDescent="0.25">
      <c r="A52" t="s">
        <v>63</v>
      </c>
      <c r="B52" t="s">
        <v>108</v>
      </c>
      <c r="C52">
        <v>14.203484264803022</v>
      </c>
      <c r="D52">
        <v>91</v>
      </c>
      <c r="E52">
        <v>633</v>
      </c>
      <c r="F52">
        <v>5910.8854000000001</v>
      </c>
      <c r="G52" t="s">
        <v>54</v>
      </c>
      <c r="H52">
        <v>31</v>
      </c>
      <c r="I52">
        <v>23</v>
      </c>
      <c r="J52">
        <v>82</v>
      </c>
      <c r="K52">
        <v>10</v>
      </c>
      <c r="L52" t="s">
        <v>2</v>
      </c>
      <c r="M52">
        <v>6.2478999999999996</v>
      </c>
      <c r="N52" t="s">
        <v>23</v>
      </c>
      <c r="O52" t="s">
        <v>18</v>
      </c>
      <c r="P52">
        <v>20</v>
      </c>
      <c r="Q52">
        <v>306</v>
      </c>
      <c r="R52">
        <v>21</v>
      </c>
      <c r="S52">
        <v>45.178800000000003</v>
      </c>
      <c r="T52" t="s">
        <v>58</v>
      </c>
      <c r="U52">
        <v>4.7548008046711852</v>
      </c>
      <c r="V52" t="s">
        <v>15</v>
      </c>
      <c r="W52" t="s">
        <v>5</v>
      </c>
      <c r="X52">
        <v>496.24869999999999</v>
      </c>
    </row>
    <row r="53" spans="1:24" x14ac:dyDescent="0.25">
      <c r="A53" t="s">
        <v>49</v>
      </c>
      <c r="B53" t="s">
        <v>109</v>
      </c>
      <c r="C53">
        <v>26.70076097246173</v>
      </c>
      <c r="D53">
        <v>61</v>
      </c>
      <c r="E53">
        <v>154</v>
      </c>
      <c r="F53">
        <v>9866.4655000000002</v>
      </c>
      <c r="G53" t="s">
        <v>62</v>
      </c>
      <c r="H53">
        <v>100</v>
      </c>
      <c r="I53">
        <v>4</v>
      </c>
      <c r="J53">
        <v>52</v>
      </c>
      <c r="K53">
        <v>1</v>
      </c>
      <c r="L53" t="s">
        <v>2</v>
      </c>
      <c r="M53">
        <v>4.7830000000000004</v>
      </c>
      <c r="N53" t="s">
        <v>26</v>
      </c>
      <c r="O53" t="s">
        <v>14</v>
      </c>
      <c r="P53">
        <v>18</v>
      </c>
      <c r="Q53">
        <v>673</v>
      </c>
      <c r="R53">
        <v>28</v>
      </c>
      <c r="S53">
        <v>14.190300000000001</v>
      </c>
      <c r="T53" t="s">
        <v>52</v>
      </c>
      <c r="U53">
        <v>1.7729511720835571</v>
      </c>
      <c r="V53" t="s">
        <v>17</v>
      </c>
      <c r="W53" t="s">
        <v>3</v>
      </c>
      <c r="X53">
        <v>694.98230000000001</v>
      </c>
    </row>
    <row r="54" spans="1:24" x14ac:dyDescent="0.25">
      <c r="A54" t="s">
        <v>10</v>
      </c>
      <c r="B54" t="s">
        <v>110</v>
      </c>
      <c r="C54">
        <v>98.031829656465078</v>
      </c>
      <c r="D54">
        <v>1</v>
      </c>
      <c r="E54">
        <v>820</v>
      </c>
      <c r="F54">
        <v>9435.7626</v>
      </c>
      <c r="G54" t="s">
        <v>62</v>
      </c>
      <c r="H54">
        <v>64</v>
      </c>
      <c r="I54">
        <v>11</v>
      </c>
      <c r="J54">
        <v>11</v>
      </c>
      <c r="K54">
        <v>1</v>
      </c>
      <c r="L54" t="s">
        <v>4</v>
      </c>
      <c r="M54">
        <v>8.6311</v>
      </c>
      <c r="N54" t="s">
        <v>22</v>
      </c>
      <c r="O54" t="s">
        <v>21</v>
      </c>
      <c r="P54">
        <v>10</v>
      </c>
      <c r="Q54">
        <v>727</v>
      </c>
      <c r="R54">
        <v>27</v>
      </c>
      <c r="S54">
        <v>9.1668000000000003</v>
      </c>
      <c r="T54" t="s">
        <v>52</v>
      </c>
      <c r="U54">
        <v>2.1224716191438247</v>
      </c>
      <c r="V54" t="s">
        <v>13</v>
      </c>
      <c r="W54" t="s">
        <v>7</v>
      </c>
      <c r="X54">
        <v>602.89850000000001</v>
      </c>
    </row>
    <row r="55" spans="1:24" x14ac:dyDescent="0.25">
      <c r="A55" t="s">
        <v>10</v>
      </c>
      <c r="B55" t="s">
        <v>111</v>
      </c>
      <c r="C55">
        <v>30.341470711214214</v>
      </c>
      <c r="D55">
        <v>93</v>
      </c>
      <c r="E55">
        <v>242</v>
      </c>
      <c r="F55">
        <v>8232.3348000000005</v>
      </c>
      <c r="G55" t="s">
        <v>62</v>
      </c>
      <c r="H55">
        <v>96</v>
      </c>
      <c r="I55">
        <v>25</v>
      </c>
      <c r="J55">
        <v>54</v>
      </c>
      <c r="K55">
        <v>3</v>
      </c>
      <c r="L55" t="s">
        <v>4</v>
      </c>
      <c r="M55">
        <v>1.0135000000000001</v>
      </c>
      <c r="N55" t="s">
        <v>22</v>
      </c>
      <c r="O55" t="s">
        <v>18</v>
      </c>
      <c r="P55">
        <v>1</v>
      </c>
      <c r="Q55">
        <v>631</v>
      </c>
      <c r="R55">
        <v>17</v>
      </c>
      <c r="S55">
        <v>83.344099999999997</v>
      </c>
      <c r="T55" t="s">
        <v>52</v>
      </c>
      <c r="U55">
        <v>1.4103475760760271</v>
      </c>
      <c r="V55" t="s">
        <v>13</v>
      </c>
      <c r="W55" t="s">
        <v>5</v>
      </c>
      <c r="X55">
        <v>750.73779999999999</v>
      </c>
    </row>
    <row r="56" spans="1:24" x14ac:dyDescent="0.25">
      <c r="A56" t="s">
        <v>49</v>
      </c>
      <c r="B56" t="s">
        <v>112</v>
      </c>
      <c r="C56">
        <v>31.146243160240854</v>
      </c>
      <c r="D56">
        <v>11</v>
      </c>
      <c r="E56">
        <v>622</v>
      </c>
      <c r="F56">
        <v>6088.0214999999998</v>
      </c>
      <c r="G56" t="s">
        <v>51</v>
      </c>
      <c r="H56">
        <v>33</v>
      </c>
      <c r="I56">
        <v>22</v>
      </c>
      <c r="J56">
        <v>61</v>
      </c>
      <c r="K56">
        <v>3</v>
      </c>
      <c r="L56" t="s">
        <v>4</v>
      </c>
      <c r="M56">
        <v>4.3051000000000004</v>
      </c>
      <c r="N56" t="s">
        <v>22</v>
      </c>
      <c r="O56" t="s">
        <v>20</v>
      </c>
      <c r="P56">
        <v>26</v>
      </c>
      <c r="Q56">
        <v>497</v>
      </c>
      <c r="R56">
        <v>29</v>
      </c>
      <c r="S56">
        <v>30.186</v>
      </c>
      <c r="T56" t="s">
        <v>68</v>
      </c>
      <c r="U56">
        <v>2.4787719755397477</v>
      </c>
      <c r="V56" t="s">
        <v>17</v>
      </c>
      <c r="W56" t="s">
        <v>5</v>
      </c>
      <c r="X56">
        <v>814.07</v>
      </c>
    </row>
    <row r="57" spans="1:24" x14ac:dyDescent="0.25">
      <c r="A57" t="s">
        <v>49</v>
      </c>
      <c r="B57" t="s">
        <v>113</v>
      </c>
      <c r="C57">
        <v>79.855058340789427</v>
      </c>
      <c r="D57">
        <v>16</v>
      </c>
      <c r="E57">
        <v>701</v>
      </c>
      <c r="F57">
        <v>2925.6752000000001</v>
      </c>
      <c r="G57" t="s">
        <v>62</v>
      </c>
      <c r="H57">
        <v>97</v>
      </c>
      <c r="I57">
        <v>11</v>
      </c>
      <c r="J57">
        <v>11</v>
      </c>
      <c r="K57">
        <v>5</v>
      </c>
      <c r="L57" t="s">
        <v>2</v>
      </c>
      <c r="M57">
        <v>5.0144000000000002</v>
      </c>
      <c r="N57" t="s">
        <v>23</v>
      </c>
      <c r="O57" t="s">
        <v>18</v>
      </c>
      <c r="P57">
        <v>27</v>
      </c>
      <c r="Q57">
        <v>918</v>
      </c>
      <c r="R57">
        <v>5</v>
      </c>
      <c r="S57">
        <v>30.323499999999999</v>
      </c>
      <c r="T57" t="s">
        <v>58</v>
      </c>
      <c r="U57">
        <v>4.5489196593963852</v>
      </c>
      <c r="V57" t="s">
        <v>19</v>
      </c>
      <c r="W57" t="s">
        <v>5</v>
      </c>
      <c r="X57">
        <v>323.0129</v>
      </c>
    </row>
    <row r="58" spans="1:24" x14ac:dyDescent="0.25">
      <c r="A58" t="s">
        <v>10</v>
      </c>
      <c r="B58" t="s">
        <v>114</v>
      </c>
      <c r="C58">
        <v>20.986386037043378</v>
      </c>
      <c r="D58">
        <v>90</v>
      </c>
      <c r="E58">
        <v>93</v>
      </c>
      <c r="F58">
        <v>4767.0204999999996</v>
      </c>
      <c r="G58" t="s">
        <v>51</v>
      </c>
      <c r="H58">
        <v>25</v>
      </c>
      <c r="I58">
        <v>23</v>
      </c>
      <c r="J58">
        <v>83</v>
      </c>
      <c r="K58">
        <v>5</v>
      </c>
      <c r="L58" t="s">
        <v>6</v>
      </c>
      <c r="M58">
        <v>1.7744</v>
      </c>
      <c r="N58" t="s">
        <v>22</v>
      </c>
      <c r="O58" t="s">
        <v>21</v>
      </c>
      <c r="P58">
        <v>24</v>
      </c>
      <c r="Q58">
        <v>826</v>
      </c>
      <c r="R58">
        <v>28</v>
      </c>
      <c r="S58">
        <v>12.8363</v>
      </c>
      <c r="T58" t="s">
        <v>68</v>
      </c>
      <c r="U58">
        <v>1.1737554953874541</v>
      </c>
      <c r="V58" t="s">
        <v>13</v>
      </c>
      <c r="W58" t="s">
        <v>5</v>
      </c>
      <c r="X58">
        <v>832.21079999999995</v>
      </c>
    </row>
    <row r="59" spans="1:24" x14ac:dyDescent="0.25">
      <c r="A59" t="s">
        <v>49</v>
      </c>
      <c r="B59" t="s">
        <v>115</v>
      </c>
      <c r="C59">
        <v>49.263205350734154</v>
      </c>
      <c r="D59">
        <v>65</v>
      </c>
      <c r="E59">
        <v>227</v>
      </c>
      <c r="F59">
        <v>1605.8669</v>
      </c>
      <c r="G59" t="s">
        <v>56</v>
      </c>
      <c r="H59">
        <v>5</v>
      </c>
      <c r="I59">
        <v>18</v>
      </c>
      <c r="J59">
        <v>51</v>
      </c>
      <c r="K59">
        <v>1</v>
      </c>
      <c r="L59" t="s">
        <v>4</v>
      </c>
      <c r="M59">
        <v>9.1606000000000005</v>
      </c>
      <c r="N59" t="s">
        <v>23</v>
      </c>
      <c r="O59" t="s">
        <v>18</v>
      </c>
      <c r="P59">
        <v>21</v>
      </c>
      <c r="Q59">
        <v>588</v>
      </c>
      <c r="R59">
        <v>25</v>
      </c>
      <c r="S59">
        <v>67.779600000000002</v>
      </c>
      <c r="T59" t="s">
        <v>52</v>
      </c>
      <c r="U59">
        <v>2.511174830212707</v>
      </c>
      <c r="V59" t="s">
        <v>15</v>
      </c>
      <c r="W59" t="s">
        <v>3</v>
      </c>
      <c r="X59">
        <v>482.19119999999998</v>
      </c>
    </row>
    <row r="60" spans="1:24" x14ac:dyDescent="0.25">
      <c r="A60" t="s">
        <v>10</v>
      </c>
      <c r="B60" t="s">
        <v>116</v>
      </c>
      <c r="C60">
        <v>59.84156137728931</v>
      </c>
      <c r="D60">
        <v>81</v>
      </c>
      <c r="E60">
        <v>896</v>
      </c>
      <c r="F60">
        <v>2021.1497999999999</v>
      </c>
      <c r="G60" t="s">
        <v>51</v>
      </c>
      <c r="H60">
        <v>10</v>
      </c>
      <c r="I60">
        <v>5</v>
      </c>
      <c r="J60">
        <v>44</v>
      </c>
      <c r="K60">
        <v>7</v>
      </c>
      <c r="L60" t="s">
        <v>2</v>
      </c>
      <c r="M60">
        <v>4.9383999999999997</v>
      </c>
      <c r="N60" t="s">
        <v>24</v>
      </c>
      <c r="O60" t="s">
        <v>18</v>
      </c>
      <c r="P60">
        <v>18</v>
      </c>
      <c r="Q60">
        <v>396</v>
      </c>
      <c r="R60">
        <v>7</v>
      </c>
      <c r="S60">
        <v>65.047399999999996</v>
      </c>
      <c r="T60" t="s">
        <v>58</v>
      </c>
      <c r="U60">
        <v>1.7303747198591968</v>
      </c>
      <c r="V60" t="s">
        <v>17</v>
      </c>
      <c r="W60" t="s">
        <v>5</v>
      </c>
      <c r="X60">
        <v>110.3643</v>
      </c>
    </row>
    <row r="61" spans="1:24" x14ac:dyDescent="0.25">
      <c r="A61" t="s">
        <v>63</v>
      </c>
      <c r="B61" t="s">
        <v>117</v>
      </c>
      <c r="C61">
        <v>63.828398347710966</v>
      </c>
      <c r="D61">
        <v>30</v>
      </c>
      <c r="E61">
        <v>484</v>
      </c>
      <c r="F61">
        <v>1061.6185</v>
      </c>
      <c r="G61" t="s">
        <v>51</v>
      </c>
      <c r="H61">
        <v>100</v>
      </c>
      <c r="I61">
        <v>16</v>
      </c>
      <c r="J61">
        <v>26</v>
      </c>
      <c r="K61">
        <v>7</v>
      </c>
      <c r="L61" t="s">
        <v>4</v>
      </c>
      <c r="M61">
        <v>7.2937000000000003</v>
      </c>
      <c r="N61" t="s">
        <v>22</v>
      </c>
      <c r="O61" t="s">
        <v>20</v>
      </c>
      <c r="P61">
        <v>11</v>
      </c>
      <c r="Q61">
        <v>176</v>
      </c>
      <c r="R61">
        <v>4</v>
      </c>
      <c r="S61">
        <v>1.9008</v>
      </c>
      <c r="T61" t="s">
        <v>58</v>
      </c>
      <c r="U61">
        <v>0.4471940154638232</v>
      </c>
      <c r="V61" t="s">
        <v>13</v>
      </c>
      <c r="W61" t="s">
        <v>3</v>
      </c>
      <c r="X61">
        <v>312.57429999999999</v>
      </c>
    </row>
    <row r="62" spans="1:24" x14ac:dyDescent="0.25">
      <c r="A62" t="s">
        <v>10</v>
      </c>
      <c r="B62" t="s">
        <v>118</v>
      </c>
      <c r="C62">
        <v>17.028027920188702</v>
      </c>
      <c r="D62">
        <v>16</v>
      </c>
      <c r="E62">
        <v>380</v>
      </c>
      <c r="F62">
        <v>8864.0843000000004</v>
      </c>
      <c r="G62" t="s">
        <v>54</v>
      </c>
      <c r="H62">
        <v>41</v>
      </c>
      <c r="I62">
        <v>27</v>
      </c>
      <c r="J62">
        <v>72</v>
      </c>
      <c r="K62">
        <v>8</v>
      </c>
      <c r="L62" t="s">
        <v>6</v>
      </c>
      <c r="M62">
        <v>4.3814000000000002</v>
      </c>
      <c r="N62" t="s">
        <v>25</v>
      </c>
      <c r="O62" t="s">
        <v>21</v>
      </c>
      <c r="P62">
        <v>29</v>
      </c>
      <c r="Q62">
        <v>929</v>
      </c>
      <c r="R62">
        <v>24</v>
      </c>
      <c r="S62">
        <v>87.213099999999997</v>
      </c>
      <c r="T62" t="s">
        <v>58</v>
      </c>
      <c r="U62">
        <v>2.8530906166490539</v>
      </c>
      <c r="V62" t="s">
        <v>15</v>
      </c>
      <c r="W62" t="s">
        <v>3</v>
      </c>
      <c r="X62">
        <v>430.16910000000001</v>
      </c>
    </row>
    <row r="63" spans="1:24" x14ac:dyDescent="0.25">
      <c r="A63" t="s">
        <v>49</v>
      </c>
      <c r="B63" t="s">
        <v>119</v>
      </c>
      <c r="C63">
        <v>52.028749903294923</v>
      </c>
      <c r="D63">
        <v>23</v>
      </c>
      <c r="E63">
        <v>117</v>
      </c>
      <c r="F63">
        <v>6885.5893999999998</v>
      </c>
      <c r="G63" t="s">
        <v>56</v>
      </c>
      <c r="H63">
        <v>32</v>
      </c>
      <c r="I63">
        <v>23</v>
      </c>
      <c r="J63">
        <v>36</v>
      </c>
      <c r="K63">
        <v>7</v>
      </c>
      <c r="L63" t="s">
        <v>6</v>
      </c>
      <c r="M63">
        <v>9.0303000000000004</v>
      </c>
      <c r="N63" t="s">
        <v>25</v>
      </c>
      <c r="O63" t="s">
        <v>20</v>
      </c>
      <c r="P63">
        <v>14</v>
      </c>
      <c r="Q63">
        <v>480</v>
      </c>
      <c r="R63">
        <v>12</v>
      </c>
      <c r="S63">
        <v>78.702399999999997</v>
      </c>
      <c r="T63" t="s">
        <v>58</v>
      </c>
      <c r="U63">
        <v>4.3674705382050529</v>
      </c>
      <c r="V63" t="s">
        <v>13</v>
      </c>
      <c r="W63" t="s">
        <v>3</v>
      </c>
      <c r="X63">
        <v>164.3665</v>
      </c>
    </row>
    <row r="64" spans="1:24" x14ac:dyDescent="0.25">
      <c r="A64" t="s">
        <v>63</v>
      </c>
      <c r="B64" t="s">
        <v>120</v>
      </c>
      <c r="C64">
        <v>72.796353955587364</v>
      </c>
      <c r="D64">
        <v>89</v>
      </c>
      <c r="E64">
        <v>270</v>
      </c>
      <c r="F64">
        <v>3899.7467999999999</v>
      </c>
      <c r="G64" t="s">
        <v>56</v>
      </c>
      <c r="H64">
        <v>86</v>
      </c>
      <c r="I64">
        <v>2</v>
      </c>
      <c r="J64">
        <v>40</v>
      </c>
      <c r="K64">
        <v>7</v>
      </c>
      <c r="L64" t="s">
        <v>6</v>
      </c>
      <c r="M64">
        <v>7.2916999999999996</v>
      </c>
      <c r="N64" t="s">
        <v>23</v>
      </c>
      <c r="O64" t="s">
        <v>21</v>
      </c>
      <c r="P64">
        <v>13</v>
      </c>
      <c r="Q64">
        <v>751</v>
      </c>
      <c r="R64">
        <v>14</v>
      </c>
      <c r="S64">
        <v>21.0486</v>
      </c>
      <c r="T64" t="s">
        <v>68</v>
      </c>
      <c r="U64">
        <v>1.8740014040443747</v>
      </c>
      <c r="V64" t="s">
        <v>19</v>
      </c>
      <c r="W64" t="s">
        <v>7</v>
      </c>
      <c r="X64">
        <v>320.84649999999999</v>
      </c>
    </row>
    <row r="65" spans="1:24" x14ac:dyDescent="0.25">
      <c r="A65" t="s">
        <v>10</v>
      </c>
      <c r="B65" t="s">
        <v>121</v>
      </c>
      <c r="C65">
        <v>13.017376785287857</v>
      </c>
      <c r="D65">
        <v>55</v>
      </c>
      <c r="E65">
        <v>246</v>
      </c>
      <c r="F65">
        <v>4256.9490999999998</v>
      </c>
      <c r="G65" t="s">
        <v>51</v>
      </c>
      <c r="H65">
        <v>54</v>
      </c>
      <c r="I65">
        <v>19</v>
      </c>
      <c r="J65">
        <v>10</v>
      </c>
      <c r="K65">
        <v>4</v>
      </c>
      <c r="L65" t="s">
        <v>2</v>
      </c>
      <c r="M65">
        <v>2.4579</v>
      </c>
      <c r="N65" t="s">
        <v>24</v>
      </c>
      <c r="O65" t="s">
        <v>14</v>
      </c>
      <c r="P65">
        <v>18</v>
      </c>
      <c r="Q65">
        <v>736</v>
      </c>
      <c r="R65">
        <v>10</v>
      </c>
      <c r="S65">
        <v>20.074999999999999</v>
      </c>
      <c r="T65" t="s">
        <v>52</v>
      </c>
      <c r="U65">
        <v>3.6328432903821337</v>
      </c>
      <c r="V65" t="s">
        <v>19</v>
      </c>
      <c r="W65" t="s">
        <v>3</v>
      </c>
      <c r="X65">
        <v>687.28620000000001</v>
      </c>
    </row>
    <row r="66" spans="1:24" x14ac:dyDescent="0.25">
      <c r="A66" t="s">
        <v>10</v>
      </c>
      <c r="B66" t="s">
        <v>122</v>
      </c>
      <c r="C66">
        <v>89.634095608135326</v>
      </c>
      <c r="D66">
        <v>11</v>
      </c>
      <c r="E66">
        <v>134</v>
      </c>
      <c r="F66">
        <v>8458.7309000000005</v>
      </c>
      <c r="G66" t="s">
        <v>54</v>
      </c>
      <c r="H66">
        <v>73</v>
      </c>
      <c r="I66">
        <v>27</v>
      </c>
      <c r="J66">
        <v>75</v>
      </c>
      <c r="K66">
        <v>6</v>
      </c>
      <c r="L66" t="s">
        <v>6</v>
      </c>
      <c r="M66">
        <v>4.5853999999999999</v>
      </c>
      <c r="N66" t="s">
        <v>22</v>
      </c>
      <c r="O66" t="s">
        <v>18</v>
      </c>
      <c r="P66">
        <v>17</v>
      </c>
      <c r="Q66">
        <v>328</v>
      </c>
      <c r="R66">
        <v>6</v>
      </c>
      <c r="S66">
        <v>8.6929999999999996</v>
      </c>
      <c r="T66" t="s">
        <v>58</v>
      </c>
      <c r="U66">
        <v>0.15948631471751462</v>
      </c>
      <c r="V66" t="s">
        <v>13</v>
      </c>
      <c r="W66" t="s">
        <v>7</v>
      </c>
      <c r="X66">
        <v>771.2251</v>
      </c>
    </row>
    <row r="67" spans="1:24" x14ac:dyDescent="0.25">
      <c r="A67" t="s">
        <v>10</v>
      </c>
      <c r="B67" t="s">
        <v>123</v>
      </c>
      <c r="C67">
        <v>33.697717206643127</v>
      </c>
      <c r="D67">
        <v>72</v>
      </c>
      <c r="E67">
        <v>457</v>
      </c>
      <c r="F67">
        <v>8354.5797000000002</v>
      </c>
      <c r="G67" t="s">
        <v>62</v>
      </c>
      <c r="H67">
        <v>57</v>
      </c>
      <c r="I67">
        <v>24</v>
      </c>
      <c r="J67">
        <v>54</v>
      </c>
      <c r="K67">
        <v>8</v>
      </c>
      <c r="L67" t="s">
        <v>6</v>
      </c>
      <c r="M67">
        <v>6.5804999999999998</v>
      </c>
      <c r="N67" t="s">
        <v>26</v>
      </c>
      <c r="O67" t="s">
        <v>20</v>
      </c>
      <c r="P67">
        <v>16</v>
      </c>
      <c r="Q67">
        <v>358</v>
      </c>
      <c r="R67">
        <v>21</v>
      </c>
      <c r="S67">
        <v>1.5972</v>
      </c>
      <c r="T67" t="s">
        <v>58</v>
      </c>
      <c r="U67">
        <v>4.911095954842331</v>
      </c>
      <c r="V67" t="s">
        <v>15</v>
      </c>
      <c r="W67" t="s">
        <v>7</v>
      </c>
      <c r="X67">
        <v>555.85910000000001</v>
      </c>
    </row>
    <row r="68" spans="1:24" x14ac:dyDescent="0.25">
      <c r="A68" t="s">
        <v>10</v>
      </c>
      <c r="B68" t="s">
        <v>124</v>
      </c>
      <c r="C68">
        <v>26.034869773962086</v>
      </c>
      <c r="D68">
        <v>52</v>
      </c>
      <c r="E68">
        <v>704</v>
      </c>
      <c r="F68">
        <v>8367.7216000000008</v>
      </c>
      <c r="G68" t="s">
        <v>54</v>
      </c>
      <c r="H68">
        <v>13</v>
      </c>
      <c r="I68">
        <v>17</v>
      </c>
      <c r="J68">
        <v>19</v>
      </c>
      <c r="K68">
        <v>8</v>
      </c>
      <c r="L68" t="s">
        <v>2</v>
      </c>
      <c r="M68">
        <v>2.2161</v>
      </c>
      <c r="N68" t="s">
        <v>26</v>
      </c>
      <c r="O68" t="s">
        <v>20</v>
      </c>
      <c r="P68">
        <v>24</v>
      </c>
      <c r="Q68">
        <v>867</v>
      </c>
      <c r="R68">
        <v>28</v>
      </c>
      <c r="S68">
        <v>42.084400000000002</v>
      </c>
      <c r="T68" t="s">
        <v>58</v>
      </c>
      <c r="U68">
        <v>3.4480632883402618</v>
      </c>
      <c r="V68" t="s">
        <v>17</v>
      </c>
      <c r="W68" t="s">
        <v>3</v>
      </c>
      <c r="X68">
        <v>393.8433</v>
      </c>
    </row>
    <row r="69" spans="1:24" x14ac:dyDescent="0.25">
      <c r="A69" t="s">
        <v>10</v>
      </c>
      <c r="B69" t="s">
        <v>125</v>
      </c>
      <c r="C69">
        <v>87.755432354001073</v>
      </c>
      <c r="D69">
        <v>16</v>
      </c>
      <c r="E69">
        <v>513</v>
      </c>
      <c r="F69">
        <v>9473.7980000000007</v>
      </c>
      <c r="G69" t="s">
        <v>56</v>
      </c>
      <c r="H69">
        <v>12</v>
      </c>
      <c r="I69">
        <v>9</v>
      </c>
      <c r="J69">
        <v>71</v>
      </c>
      <c r="K69">
        <v>9</v>
      </c>
      <c r="L69" t="s">
        <v>6</v>
      </c>
      <c r="M69">
        <v>9.1478000000000002</v>
      </c>
      <c r="N69" t="s">
        <v>22</v>
      </c>
      <c r="O69" t="s">
        <v>21</v>
      </c>
      <c r="P69">
        <v>10</v>
      </c>
      <c r="Q69">
        <v>198</v>
      </c>
      <c r="R69">
        <v>11</v>
      </c>
      <c r="S69">
        <v>7.0579000000000001</v>
      </c>
      <c r="T69" t="s">
        <v>68</v>
      </c>
      <c r="U69">
        <v>0.13195544431181483</v>
      </c>
      <c r="V69" t="s">
        <v>19</v>
      </c>
      <c r="W69" t="s">
        <v>7</v>
      </c>
      <c r="X69">
        <v>169.27180000000001</v>
      </c>
    </row>
    <row r="70" spans="1:24" x14ac:dyDescent="0.25">
      <c r="A70" t="s">
        <v>49</v>
      </c>
      <c r="B70" t="s">
        <v>126</v>
      </c>
      <c r="C70">
        <v>37.931812382790319</v>
      </c>
      <c r="D70">
        <v>29</v>
      </c>
      <c r="E70">
        <v>163</v>
      </c>
      <c r="F70">
        <v>3550.2184000000002</v>
      </c>
      <c r="G70" t="s">
        <v>51</v>
      </c>
      <c r="H70">
        <v>0</v>
      </c>
      <c r="I70">
        <v>8</v>
      </c>
      <c r="J70">
        <v>58</v>
      </c>
      <c r="K70">
        <v>8</v>
      </c>
      <c r="L70" t="s">
        <v>4</v>
      </c>
      <c r="M70">
        <v>1.1942999999999999</v>
      </c>
      <c r="N70" t="s">
        <v>23</v>
      </c>
      <c r="O70" t="s">
        <v>14</v>
      </c>
      <c r="P70">
        <v>2</v>
      </c>
      <c r="Q70">
        <v>375</v>
      </c>
      <c r="R70">
        <v>18</v>
      </c>
      <c r="S70">
        <v>97.113600000000005</v>
      </c>
      <c r="T70" t="s">
        <v>58</v>
      </c>
      <c r="U70">
        <v>1.9834678721741801</v>
      </c>
      <c r="V70" t="s">
        <v>15</v>
      </c>
      <c r="W70" t="s">
        <v>3</v>
      </c>
      <c r="X70">
        <v>299.7063</v>
      </c>
    </row>
    <row r="71" spans="1:24" x14ac:dyDescent="0.25">
      <c r="A71" t="s">
        <v>10</v>
      </c>
      <c r="B71" t="s">
        <v>127</v>
      </c>
      <c r="C71">
        <v>54.865528517069791</v>
      </c>
      <c r="D71">
        <v>62</v>
      </c>
      <c r="E71">
        <v>511</v>
      </c>
      <c r="F71">
        <v>1752.3811000000001</v>
      </c>
      <c r="G71" t="s">
        <v>51</v>
      </c>
      <c r="H71">
        <v>95</v>
      </c>
      <c r="I71">
        <v>1</v>
      </c>
      <c r="J71">
        <v>27</v>
      </c>
      <c r="K71">
        <v>3</v>
      </c>
      <c r="L71" t="s">
        <v>4</v>
      </c>
      <c r="M71">
        <v>9.7052999999999994</v>
      </c>
      <c r="N71" t="s">
        <v>25</v>
      </c>
      <c r="O71" t="s">
        <v>20</v>
      </c>
      <c r="P71">
        <v>9</v>
      </c>
      <c r="Q71">
        <v>862</v>
      </c>
      <c r="R71">
        <v>7</v>
      </c>
      <c r="S71">
        <v>77.627799999999993</v>
      </c>
      <c r="T71" t="s">
        <v>52</v>
      </c>
      <c r="U71">
        <v>1.3623879886491086</v>
      </c>
      <c r="V71" t="s">
        <v>13</v>
      </c>
      <c r="W71" t="s">
        <v>3</v>
      </c>
      <c r="X71">
        <v>207.66319999999999</v>
      </c>
    </row>
    <row r="72" spans="1:24" x14ac:dyDescent="0.25">
      <c r="A72" t="s">
        <v>49</v>
      </c>
      <c r="B72" t="s">
        <v>128</v>
      </c>
      <c r="C72">
        <v>47.914541824058766</v>
      </c>
      <c r="D72">
        <v>90</v>
      </c>
      <c r="E72">
        <v>32</v>
      </c>
      <c r="F72">
        <v>7014.8879999999999</v>
      </c>
      <c r="G72" t="s">
        <v>54</v>
      </c>
      <c r="H72">
        <v>10</v>
      </c>
      <c r="I72">
        <v>12</v>
      </c>
      <c r="J72">
        <v>22</v>
      </c>
      <c r="K72">
        <v>4</v>
      </c>
      <c r="L72" t="s">
        <v>4</v>
      </c>
      <c r="M72">
        <v>6.3156999999999996</v>
      </c>
      <c r="N72" t="s">
        <v>22</v>
      </c>
      <c r="O72" t="s">
        <v>14</v>
      </c>
      <c r="P72">
        <v>22</v>
      </c>
      <c r="Q72">
        <v>775</v>
      </c>
      <c r="R72">
        <v>16</v>
      </c>
      <c r="S72">
        <v>11.440799999999999</v>
      </c>
      <c r="T72" t="s">
        <v>68</v>
      </c>
      <c r="U72">
        <v>1.8305755986122314</v>
      </c>
      <c r="V72" t="s">
        <v>17</v>
      </c>
      <c r="W72" t="s">
        <v>7</v>
      </c>
      <c r="X72">
        <v>183.27289999999999</v>
      </c>
    </row>
    <row r="73" spans="1:24" x14ac:dyDescent="0.25">
      <c r="A73" t="s">
        <v>63</v>
      </c>
      <c r="B73" t="s">
        <v>129</v>
      </c>
      <c r="C73">
        <v>6.3815331627479663</v>
      </c>
      <c r="D73">
        <v>14</v>
      </c>
      <c r="E73">
        <v>637</v>
      </c>
      <c r="F73">
        <v>8180.3370999999997</v>
      </c>
      <c r="G73" t="s">
        <v>54</v>
      </c>
      <c r="H73">
        <v>76</v>
      </c>
      <c r="I73">
        <v>2</v>
      </c>
      <c r="J73">
        <v>26</v>
      </c>
      <c r="K73">
        <v>6</v>
      </c>
      <c r="L73" t="s">
        <v>2</v>
      </c>
      <c r="M73">
        <v>9.2281999999999993</v>
      </c>
      <c r="N73" t="s">
        <v>23</v>
      </c>
      <c r="O73" t="s">
        <v>14</v>
      </c>
      <c r="P73">
        <v>2</v>
      </c>
      <c r="Q73">
        <v>258</v>
      </c>
      <c r="R73">
        <v>10</v>
      </c>
      <c r="S73">
        <v>30.6617</v>
      </c>
      <c r="T73" t="s">
        <v>52</v>
      </c>
      <c r="U73">
        <v>2.0787506078749689</v>
      </c>
      <c r="V73" t="s">
        <v>17</v>
      </c>
      <c r="W73" t="s">
        <v>3</v>
      </c>
      <c r="X73">
        <v>405.1671</v>
      </c>
    </row>
    <row r="74" spans="1:24" x14ac:dyDescent="0.25">
      <c r="A74" t="s">
        <v>63</v>
      </c>
      <c r="B74" t="s">
        <v>130</v>
      </c>
      <c r="C74">
        <v>90.204427520528071</v>
      </c>
      <c r="D74">
        <v>88</v>
      </c>
      <c r="E74">
        <v>478</v>
      </c>
      <c r="F74">
        <v>2633.1219999999998</v>
      </c>
      <c r="G74" t="s">
        <v>51</v>
      </c>
      <c r="H74">
        <v>57</v>
      </c>
      <c r="I74">
        <v>29</v>
      </c>
      <c r="J74">
        <v>77</v>
      </c>
      <c r="K74">
        <v>9</v>
      </c>
      <c r="L74" t="s">
        <v>2</v>
      </c>
      <c r="M74">
        <v>6.5995999999999997</v>
      </c>
      <c r="N74" t="s">
        <v>22</v>
      </c>
      <c r="O74" t="s">
        <v>14</v>
      </c>
      <c r="P74">
        <v>21</v>
      </c>
      <c r="Q74">
        <v>152</v>
      </c>
      <c r="R74">
        <v>11</v>
      </c>
      <c r="S74">
        <v>55.7605</v>
      </c>
      <c r="T74" t="s">
        <v>52</v>
      </c>
      <c r="U74">
        <v>3.2133296074383089</v>
      </c>
      <c r="V74" t="s">
        <v>15</v>
      </c>
      <c r="W74" t="s">
        <v>5</v>
      </c>
      <c r="X74">
        <v>677.94460000000004</v>
      </c>
    </row>
    <row r="75" spans="1:24" x14ac:dyDescent="0.25">
      <c r="A75" t="s">
        <v>63</v>
      </c>
      <c r="B75" t="s">
        <v>131</v>
      </c>
      <c r="C75">
        <v>83.851017681304597</v>
      </c>
      <c r="D75">
        <v>41</v>
      </c>
      <c r="E75">
        <v>375</v>
      </c>
      <c r="F75">
        <v>7910.8869000000004</v>
      </c>
      <c r="G75" t="s">
        <v>62</v>
      </c>
      <c r="H75">
        <v>17</v>
      </c>
      <c r="I75">
        <v>25</v>
      </c>
      <c r="J75">
        <v>66</v>
      </c>
      <c r="K75">
        <v>5</v>
      </c>
      <c r="L75" t="s">
        <v>4</v>
      </c>
      <c r="M75">
        <v>1.5128999999999999</v>
      </c>
      <c r="N75" t="s">
        <v>25</v>
      </c>
      <c r="O75" t="s">
        <v>16</v>
      </c>
      <c r="P75">
        <v>13</v>
      </c>
      <c r="Q75">
        <v>444</v>
      </c>
      <c r="R75">
        <v>4</v>
      </c>
      <c r="S75">
        <v>46.870199999999997</v>
      </c>
      <c r="T75" t="s">
        <v>58</v>
      </c>
      <c r="U75">
        <v>4.6205460645137064</v>
      </c>
      <c r="V75" t="s">
        <v>17</v>
      </c>
      <c r="W75" t="s">
        <v>3</v>
      </c>
      <c r="X75">
        <v>866.47280000000001</v>
      </c>
    </row>
    <row r="76" spans="1:24" x14ac:dyDescent="0.25">
      <c r="A76" t="s">
        <v>49</v>
      </c>
      <c r="B76" t="s">
        <v>132</v>
      </c>
      <c r="C76">
        <v>3.1700114135661548</v>
      </c>
      <c r="D76">
        <v>64</v>
      </c>
      <c r="E76">
        <v>904</v>
      </c>
      <c r="F76">
        <v>5709.9453000000003</v>
      </c>
      <c r="G76" t="s">
        <v>54</v>
      </c>
      <c r="H76">
        <v>41</v>
      </c>
      <c r="I76">
        <v>6</v>
      </c>
      <c r="J76">
        <v>1</v>
      </c>
      <c r="K76">
        <v>5</v>
      </c>
      <c r="L76" t="s">
        <v>2</v>
      </c>
      <c r="M76">
        <v>5.2377000000000002</v>
      </c>
      <c r="N76" t="s">
        <v>25</v>
      </c>
      <c r="O76" t="s">
        <v>18</v>
      </c>
      <c r="P76">
        <v>1</v>
      </c>
      <c r="Q76">
        <v>919</v>
      </c>
      <c r="R76">
        <v>9</v>
      </c>
      <c r="S76">
        <v>80.5809</v>
      </c>
      <c r="T76" t="s">
        <v>58</v>
      </c>
      <c r="U76">
        <v>0.39661272410993542</v>
      </c>
      <c r="V76" t="s">
        <v>15</v>
      </c>
      <c r="W76" t="s">
        <v>3</v>
      </c>
      <c r="X76">
        <v>341.55270000000002</v>
      </c>
    </row>
    <row r="77" spans="1:24" x14ac:dyDescent="0.25">
      <c r="A77" t="s">
        <v>10</v>
      </c>
      <c r="B77" t="s">
        <v>133</v>
      </c>
      <c r="C77">
        <v>92.996884233970661</v>
      </c>
      <c r="D77">
        <v>29</v>
      </c>
      <c r="E77">
        <v>106</v>
      </c>
      <c r="F77">
        <v>1889.0735999999999</v>
      </c>
      <c r="G77" t="s">
        <v>51</v>
      </c>
      <c r="H77">
        <v>16</v>
      </c>
      <c r="I77">
        <v>20</v>
      </c>
      <c r="J77">
        <v>56</v>
      </c>
      <c r="K77">
        <v>10</v>
      </c>
      <c r="L77" t="s">
        <v>6</v>
      </c>
      <c r="M77">
        <v>2.4739</v>
      </c>
      <c r="N77" t="s">
        <v>22</v>
      </c>
      <c r="O77" t="s">
        <v>16</v>
      </c>
      <c r="P77">
        <v>25</v>
      </c>
      <c r="Q77">
        <v>759</v>
      </c>
      <c r="R77">
        <v>11</v>
      </c>
      <c r="S77">
        <v>48.064799999999998</v>
      </c>
      <c r="T77" t="s">
        <v>68</v>
      </c>
      <c r="U77">
        <v>2.0300690886687516</v>
      </c>
      <c r="V77" t="s">
        <v>13</v>
      </c>
      <c r="W77" t="s">
        <v>7</v>
      </c>
      <c r="X77">
        <v>873.12959999999998</v>
      </c>
    </row>
    <row r="78" spans="1:24" x14ac:dyDescent="0.25">
      <c r="A78" t="s">
        <v>49</v>
      </c>
      <c r="B78" t="s">
        <v>134</v>
      </c>
      <c r="C78">
        <v>69.108799547430323</v>
      </c>
      <c r="D78">
        <v>23</v>
      </c>
      <c r="E78">
        <v>241</v>
      </c>
      <c r="F78">
        <v>5328.3760000000002</v>
      </c>
      <c r="G78" t="s">
        <v>62</v>
      </c>
      <c r="H78">
        <v>38</v>
      </c>
      <c r="I78">
        <v>1</v>
      </c>
      <c r="J78">
        <v>22</v>
      </c>
      <c r="K78">
        <v>10</v>
      </c>
      <c r="L78" t="s">
        <v>2</v>
      </c>
      <c r="M78">
        <v>7.0545</v>
      </c>
      <c r="N78" t="s">
        <v>23</v>
      </c>
      <c r="O78" t="s">
        <v>14</v>
      </c>
      <c r="P78">
        <v>25</v>
      </c>
      <c r="Q78">
        <v>985</v>
      </c>
      <c r="R78">
        <v>24</v>
      </c>
      <c r="S78">
        <v>64.323599999999999</v>
      </c>
      <c r="T78" t="s">
        <v>52</v>
      </c>
      <c r="U78">
        <v>2.1800374515822165</v>
      </c>
      <c r="V78" t="s">
        <v>15</v>
      </c>
      <c r="W78" t="s">
        <v>3</v>
      </c>
      <c r="X78">
        <v>997.4135</v>
      </c>
    </row>
    <row r="79" spans="1:24" x14ac:dyDescent="0.25">
      <c r="A79" t="s">
        <v>49</v>
      </c>
      <c r="B79" t="s">
        <v>135</v>
      </c>
      <c r="C79">
        <v>57.449742958971477</v>
      </c>
      <c r="D79">
        <v>14</v>
      </c>
      <c r="E79">
        <v>359</v>
      </c>
      <c r="F79">
        <v>2483.7602000000002</v>
      </c>
      <c r="G79" t="s">
        <v>56</v>
      </c>
      <c r="H79">
        <v>96</v>
      </c>
      <c r="I79">
        <v>28</v>
      </c>
      <c r="J79">
        <v>57</v>
      </c>
      <c r="K79">
        <v>4</v>
      </c>
      <c r="L79" t="s">
        <v>4</v>
      </c>
      <c r="M79">
        <v>6.7808999999999999</v>
      </c>
      <c r="N79" t="s">
        <v>22</v>
      </c>
      <c r="O79" t="s">
        <v>20</v>
      </c>
      <c r="P79">
        <v>26</v>
      </c>
      <c r="Q79">
        <v>334</v>
      </c>
      <c r="R79">
        <v>5</v>
      </c>
      <c r="S79">
        <v>42.952399999999997</v>
      </c>
      <c r="T79" t="s">
        <v>68</v>
      </c>
      <c r="U79">
        <v>3.0551418183075478</v>
      </c>
      <c r="V79" t="s">
        <v>17</v>
      </c>
      <c r="W79" t="s">
        <v>5</v>
      </c>
      <c r="X79">
        <v>852.56809999999996</v>
      </c>
    </row>
    <row r="80" spans="1:24" x14ac:dyDescent="0.25">
      <c r="A80" t="s">
        <v>49</v>
      </c>
      <c r="B80" t="s">
        <v>136</v>
      </c>
      <c r="C80">
        <v>6.3068831761119153</v>
      </c>
      <c r="D80">
        <v>50</v>
      </c>
      <c r="E80">
        <v>946</v>
      </c>
      <c r="F80">
        <v>1292.4584</v>
      </c>
      <c r="G80" t="s">
        <v>56</v>
      </c>
      <c r="H80">
        <v>5</v>
      </c>
      <c r="I80">
        <v>4</v>
      </c>
      <c r="J80">
        <v>51</v>
      </c>
      <c r="K80">
        <v>5</v>
      </c>
      <c r="L80" t="s">
        <v>4</v>
      </c>
      <c r="M80">
        <v>8.4670000000000005</v>
      </c>
      <c r="N80" t="s">
        <v>26</v>
      </c>
      <c r="O80" t="s">
        <v>21</v>
      </c>
      <c r="P80">
        <v>25</v>
      </c>
      <c r="Q80">
        <v>858</v>
      </c>
      <c r="R80">
        <v>21</v>
      </c>
      <c r="S80">
        <v>71.126499999999993</v>
      </c>
      <c r="T80" t="s">
        <v>52</v>
      </c>
      <c r="U80">
        <v>4.0968813324704518</v>
      </c>
      <c r="V80" t="s">
        <v>19</v>
      </c>
      <c r="W80" t="s">
        <v>7</v>
      </c>
      <c r="X80">
        <v>323.59219999999999</v>
      </c>
    </row>
    <row r="81" spans="1:24" x14ac:dyDescent="0.25">
      <c r="A81" t="s">
        <v>49</v>
      </c>
      <c r="B81" t="s">
        <v>137</v>
      </c>
      <c r="C81">
        <v>57.057031221103223</v>
      </c>
      <c r="D81">
        <v>56</v>
      </c>
      <c r="E81">
        <v>198</v>
      </c>
      <c r="F81">
        <v>7888.7232999999997</v>
      </c>
      <c r="G81" t="s">
        <v>51</v>
      </c>
      <c r="H81">
        <v>31</v>
      </c>
      <c r="I81">
        <v>25</v>
      </c>
      <c r="J81">
        <v>20</v>
      </c>
      <c r="K81">
        <v>1</v>
      </c>
      <c r="L81" t="s">
        <v>4</v>
      </c>
      <c r="M81">
        <v>6.4962999999999997</v>
      </c>
      <c r="N81" t="s">
        <v>24</v>
      </c>
      <c r="O81" t="s">
        <v>14</v>
      </c>
      <c r="P81">
        <v>5</v>
      </c>
      <c r="Q81">
        <v>228</v>
      </c>
      <c r="R81">
        <v>12</v>
      </c>
      <c r="S81">
        <v>57.870899999999999</v>
      </c>
      <c r="T81" t="s">
        <v>52</v>
      </c>
      <c r="U81">
        <v>0.16587162748060824</v>
      </c>
      <c r="V81" t="s">
        <v>13</v>
      </c>
      <c r="W81" t="s">
        <v>7</v>
      </c>
      <c r="X81">
        <v>351.50420000000003</v>
      </c>
    </row>
    <row r="82" spans="1:24" x14ac:dyDescent="0.25">
      <c r="A82" t="s">
        <v>10</v>
      </c>
      <c r="B82" t="s">
        <v>138</v>
      </c>
      <c r="C82">
        <v>91.128318350444331</v>
      </c>
      <c r="D82">
        <v>75</v>
      </c>
      <c r="E82">
        <v>872</v>
      </c>
      <c r="F82">
        <v>8651.6726999999992</v>
      </c>
      <c r="G82" t="s">
        <v>56</v>
      </c>
      <c r="H82">
        <v>39</v>
      </c>
      <c r="I82">
        <v>14</v>
      </c>
      <c r="J82">
        <v>41</v>
      </c>
      <c r="K82">
        <v>2</v>
      </c>
      <c r="L82" t="s">
        <v>6</v>
      </c>
      <c r="M82">
        <v>2.8332000000000002</v>
      </c>
      <c r="N82" t="s">
        <v>24</v>
      </c>
      <c r="O82" t="s">
        <v>16</v>
      </c>
      <c r="P82">
        <v>8</v>
      </c>
      <c r="Q82">
        <v>202</v>
      </c>
      <c r="R82">
        <v>5</v>
      </c>
      <c r="S82">
        <v>76.961200000000005</v>
      </c>
      <c r="T82" t="s">
        <v>58</v>
      </c>
      <c r="U82">
        <v>2.8496621985053308</v>
      </c>
      <c r="V82" t="s">
        <v>19</v>
      </c>
      <c r="W82" t="s">
        <v>5</v>
      </c>
      <c r="X82">
        <v>787.7799</v>
      </c>
    </row>
    <row r="83" spans="1:24" x14ac:dyDescent="0.25">
      <c r="A83" t="s">
        <v>49</v>
      </c>
      <c r="B83" t="s">
        <v>139</v>
      </c>
      <c r="C83">
        <v>72.819206930318217</v>
      </c>
      <c r="D83">
        <v>9</v>
      </c>
      <c r="E83">
        <v>774</v>
      </c>
      <c r="F83">
        <v>4384.4134000000004</v>
      </c>
      <c r="G83" t="s">
        <v>56</v>
      </c>
      <c r="H83">
        <v>48</v>
      </c>
      <c r="I83">
        <v>6</v>
      </c>
      <c r="J83">
        <v>8</v>
      </c>
      <c r="K83">
        <v>5</v>
      </c>
      <c r="L83" t="s">
        <v>4</v>
      </c>
      <c r="M83">
        <v>4.0663</v>
      </c>
      <c r="N83" t="s">
        <v>24</v>
      </c>
      <c r="O83" t="s">
        <v>18</v>
      </c>
      <c r="P83">
        <v>28</v>
      </c>
      <c r="Q83">
        <v>698</v>
      </c>
      <c r="R83">
        <v>1</v>
      </c>
      <c r="S83">
        <v>19.7896</v>
      </c>
      <c r="T83" t="s">
        <v>52</v>
      </c>
      <c r="U83">
        <v>2.5475471215487118</v>
      </c>
      <c r="V83" t="s">
        <v>15</v>
      </c>
      <c r="W83" t="s">
        <v>5</v>
      </c>
      <c r="X83">
        <v>276.7783</v>
      </c>
    </row>
    <row r="84" spans="1:24" x14ac:dyDescent="0.25">
      <c r="A84" t="s">
        <v>10</v>
      </c>
      <c r="B84" t="s">
        <v>140</v>
      </c>
      <c r="C84">
        <v>17.034930739467917</v>
      </c>
      <c r="D84">
        <v>13</v>
      </c>
      <c r="E84">
        <v>336</v>
      </c>
      <c r="F84">
        <v>2943.3818999999999</v>
      </c>
      <c r="G84" t="s">
        <v>56</v>
      </c>
      <c r="H84">
        <v>42</v>
      </c>
      <c r="I84">
        <v>19</v>
      </c>
      <c r="J84">
        <v>72</v>
      </c>
      <c r="K84">
        <v>1</v>
      </c>
      <c r="L84" t="s">
        <v>2</v>
      </c>
      <c r="M84">
        <v>4.7081999999999997</v>
      </c>
      <c r="N84" t="s">
        <v>23</v>
      </c>
      <c r="O84" t="s">
        <v>21</v>
      </c>
      <c r="P84">
        <v>6</v>
      </c>
      <c r="Q84">
        <v>955</v>
      </c>
      <c r="R84">
        <v>26</v>
      </c>
      <c r="S84">
        <v>4.4653</v>
      </c>
      <c r="T84" t="s">
        <v>52</v>
      </c>
      <c r="U84">
        <v>4.1378770486223573</v>
      </c>
      <c r="V84" t="s">
        <v>17</v>
      </c>
      <c r="W84" t="s">
        <v>7</v>
      </c>
      <c r="X84">
        <v>589.97860000000003</v>
      </c>
    </row>
    <row r="85" spans="1:24" x14ac:dyDescent="0.25">
      <c r="A85" t="s">
        <v>49</v>
      </c>
      <c r="B85" t="s">
        <v>141</v>
      </c>
      <c r="C85">
        <v>68.911246211606326</v>
      </c>
      <c r="D85">
        <v>82</v>
      </c>
      <c r="E85">
        <v>663</v>
      </c>
      <c r="F85">
        <v>2411.7546000000002</v>
      </c>
      <c r="G85" t="s">
        <v>56</v>
      </c>
      <c r="H85">
        <v>65</v>
      </c>
      <c r="I85">
        <v>24</v>
      </c>
      <c r="J85">
        <v>7</v>
      </c>
      <c r="K85">
        <v>8</v>
      </c>
      <c r="L85" t="s">
        <v>4</v>
      </c>
      <c r="M85">
        <v>4.9497999999999998</v>
      </c>
      <c r="N85" t="s">
        <v>22</v>
      </c>
      <c r="O85" t="s">
        <v>14</v>
      </c>
      <c r="P85">
        <v>20</v>
      </c>
      <c r="Q85">
        <v>443</v>
      </c>
      <c r="R85">
        <v>5</v>
      </c>
      <c r="S85">
        <v>97.730599999999995</v>
      </c>
      <c r="T85" t="s">
        <v>58</v>
      </c>
      <c r="U85">
        <v>0.77300613406724783</v>
      </c>
      <c r="V85" t="s">
        <v>17</v>
      </c>
      <c r="W85" t="s">
        <v>3</v>
      </c>
      <c r="X85">
        <v>682.971</v>
      </c>
    </row>
    <row r="86" spans="1:24" x14ac:dyDescent="0.25">
      <c r="A86" t="s">
        <v>49</v>
      </c>
      <c r="B86" t="s">
        <v>142</v>
      </c>
      <c r="C86">
        <v>89.104367292102253</v>
      </c>
      <c r="D86">
        <v>99</v>
      </c>
      <c r="E86">
        <v>618</v>
      </c>
      <c r="F86">
        <v>2048.2901000000002</v>
      </c>
      <c r="G86" t="s">
        <v>56</v>
      </c>
      <c r="H86">
        <v>73</v>
      </c>
      <c r="I86">
        <v>26</v>
      </c>
      <c r="J86">
        <v>80</v>
      </c>
      <c r="K86">
        <v>10</v>
      </c>
      <c r="L86" t="s">
        <v>2</v>
      </c>
      <c r="M86">
        <v>8.3816000000000006</v>
      </c>
      <c r="N86" t="s">
        <v>26</v>
      </c>
      <c r="O86" t="s">
        <v>16</v>
      </c>
      <c r="P86">
        <v>24</v>
      </c>
      <c r="Q86">
        <v>589</v>
      </c>
      <c r="R86">
        <v>22</v>
      </c>
      <c r="S86">
        <v>33.808599999999998</v>
      </c>
      <c r="T86" t="s">
        <v>68</v>
      </c>
      <c r="U86">
        <v>4.8434565771180411</v>
      </c>
      <c r="V86" t="s">
        <v>13</v>
      </c>
      <c r="W86" t="s">
        <v>5</v>
      </c>
      <c r="X86">
        <v>465.45699999999999</v>
      </c>
    </row>
    <row r="87" spans="1:24" x14ac:dyDescent="0.25">
      <c r="A87" t="s">
        <v>63</v>
      </c>
      <c r="B87" t="s">
        <v>143</v>
      </c>
      <c r="C87">
        <v>76.962994415193876</v>
      </c>
      <c r="D87">
        <v>83</v>
      </c>
      <c r="E87">
        <v>25</v>
      </c>
      <c r="F87">
        <v>8684.6131000000005</v>
      </c>
      <c r="G87" t="s">
        <v>54</v>
      </c>
      <c r="H87">
        <v>15</v>
      </c>
      <c r="I87">
        <v>18</v>
      </c>
      <c r="J87">
        <v>66</v>
      </c>
      <c r="K87">
        <v>2</v>
      </c>
      <c r="L87" t="s">
        <v>6</v>
      </c>
      <c r="M87">
        <v>8.2492000000000001</v>
      </c>
      <c r="N87" t="s">
        <v>26</v>
      </c>
      <c r="O87" t="s">
        <v>16</v>
      </c>
      <c r="P87">
        <v>4</v>
      </c>
      <c r="Q87">
        <v>211</v>
      </c>
      <c r="R87">
        <v>2</v>
      </c>
      <c r="S87">
        <v>69.929299999999998</v>
      </c>
      <c r="T87" t="s">
        <v>58</v>
      </c>
      <c r="U87">
        <v>1.3744289997457582</v>
      </c>
      <c r="V87" t="s">
        <v>17</v>
      </c>
      <c r="W87" t="s">
        <v>5</v>
      </c>
      <c r="X87">
        <v>842.68679999999995</v>
      </c>
    </row>
    <row r="88" spans="1:24" x14ac:dyDescent="0.25">
      <c r="A88" t="s">
        <v>10</v>
      </c>
      <c r="B88" t="s">
        <v>144</v>
      </c>
      <c r="C88">
        <v>19.998176940404221</v>
      </c>
      <c r="D88">
        <v>18</v>
      </c>
      <c r="E88">
        <v>223</v>
      </c>
      <c r="F88">
        <v>1229.5909999999999</v>
      </c>
      <c r="G88" t="s">
        <v>56</v>
      </c>
      <c r="H88">
        <v>32</v>
      </c>
      <c r="I88">
        <v>14</v>
      </c>
      <c r="J88">
        <v>22</v>
      </c>
      <c r="K88">
        <v>6</v>
      </c>
      <c r="L88" t="s">
        <v>4</v>
      </c>
      <c r="M88">
        <v>1.4542999999999999</v>
      </c>
      <c r="N88" t="s">
        <v>22</v>
      </c>
      <c r="O88" t="s">
        <v>21</v>
      </c>
      <c r="P88">
        <v>4</v>
      </c>
      <c r="Q88">
        <v>569</v>
      </c>
      <c r="R88">
        <v>18</v>
      </c>
      <c r="S88">
        <v>74.608999999999995</v>
      </c>
      <c r="T88" t="s">
        <v>68</v>
      </c>
      <c r="U88">
        <v>2.0515129307662465</v>
      </c>
      <c r="V88" t="s">
        <v>15</v>
      </c>
      <c r="W88" t="s">
        <v>3</v>
      </c>
      <c r="X88">
        <v>264.25490000000002</v>
      </c>
    </row>
    <row r="89" spans="1:24" x14ac:dyDescent="0.25">
      <c r="A89" t="s">
        <v>49</v>
      </c>
      <c r="B89" t="s">
        <v>145</v>
      </c>
      <c r="C89">
        <v>80.41403665035574</v>
      </c>
      <c r="D89">
        <v>24</v>
      </c>
      <c r="E89">
        <v>79</v>
      </c>
      <c r="F89">
        <v>5133.8467000000001</v>
      </c>
      <c r="G89" t="s">
        <v>62</v>
      </c>
      <c r="H89">
        <v>5</v>
      </c>
      <c r="I89">
        <v>7</v>
      </c>
      <c r="J89">
        <v>55</v>
      </c>
      <c r="K89">
        <v>10</v>
      </c>
      <c r="L89" t="s">
        <v>2</v>
      </c>
      <c r="M89">
        <v>6.5758000000000001</v>
      </c>
      <c r="N89" t="s">
        <v>24</v>
      </c>
      <c r="O89" t="s">
        <v>16</v>
      </c>
      <c r="P89">
        <v>27</v>
      </c>
      <c r="Q89">
        <v>523</v>
      </c>
      <c r="R89">
        <v>17</v>
      </c>
      <c r="S89">
        <v>28.696999999999999</v>
      </c>
      <c r="T89" t="s">
        <v>58</v>
      </c>
      <c r="U89">
        <v>3.6937377878392756</v>
      </c>
      <c r="V89" t="s">
        <v>19</v>
      </c>
      <c r="W89" t="s">
        <v>5</v>
      </c>
      <c r="X89">
        <v>879.35919999999999</v>
      </c>
    </row>
    <row r="90" spans="1:24" x14ac:dyDescent="0.25">
      <c r="A90" t="s">
        <v>63</v>
      </c>
      <c r="B90" t="s">
        <v>146</v>
      </c>
      <c r="C90">
        <v>75.27040697572501</v>
      </c>
      <c r="D90">
        <v>58</v>
      </c>
      <c r="E90">
        <v>737</v>
      </c>
      <c r="F90">
        <v>9444.7420000000002</v>
      </c>
      <c r="G90" t="s">
        <v>62</v>
      </c>
      <c r="H90">
        <v>60</v>
      </c>
      <c r="I90">
        <v>18</v>
      </c>
      <c r="J90">
        <v>85</v>
      </c>
      <c r="K90">
        <v>7</v>
      </c>
      <c r="L90" t="s">
        <v>2</v>
      </c>
      <c r="M90">
        <v>3.8012999999999999</v>
      </c>
      <c r="N90" t="s">
        <v>23</v>
      </c>
      <c r="O90" t="s">
        <v>21</v>
      </c>
      <c r="P90">
        <v>21</v>
      </c>
      <c r="Q90">
        <v>953</v>
      </c>
      <c r="R90">
        <v>11</v>
      </c>
      <c r="S90">
        <v>68.184899999999999</v>
      </c>
      <c r="T90" t="s">
        <v>52</v>
      </c>
      <c r="U90">
        <v>0.722204401882931</v>
      </c>
      <c r="V90" t="s">
        <v>19</v>
      </c>
      <c r="W90" t="s">
        <v>3</v>
      </c>
      <c r="X90">
        <v>103.9162</v>
      </c>
    </row>
    <row r="91" spans="1:24" x14ac:dyDescent="0.25">
      <c r="A91" t="s">
        <v>63</v>
      </c>
      <c r="B91" t="s">
        <v>147</v>
      </c>
      <c r="C91">
        <v>97.760085581938668</v>
      </c>
      <c r="D91">
        <v>10</v>
      </c>
      <c r="E91">
        <v>134</v>
      </c>
      <c r="F91">
        <v>5924.6826000000001</v>
      </c>
      <c r="G91" t="s">
        <v>56</v>
      </c>
      <c r="H91">
        <v>90</v>
      </c>
      <c r="I91">
        <v>1</v>
      </c>
      <c r="J91">
        <v>27</v>
      </c>
      <c r="K91">
        <v>8</v>
      </c>
      <c r="L91" t="s">
        <v>4</v>
      </c>
      <c r="M91">
        <v>9.9298000000000002</v>
      </c>
      <c r="N91" t="s">
        <v>22</v>
      </c>
      <c r="O91" t="s">
        <v>20</v>
      </c>
      <c r="P91">
        <v>23</v>
      </c>
      <c r="Q91">
        <v>370</v>
      </c>
      <c r="R91">
        <v>11</v>
      </c>
      <c r="S91">
        <v>46.603900000000003</v>
      </c>
      <c r="T91" t="s">
        <v>52</v>
      </c>
      <c r="U91">
        <v>1.9076657339590746</v>
      </c>
      <c r="V91" t="s">
        <v>15</v>
      </c>
      <c r="W91" t="s">
        <v>5</v>
      </c>
      <c r="X91">
        <v>517.5</v>
      </c>
    </row>
    <row r="92" spans="1:24" x14ac:dyDescent="0.25">
      <c r="A92" t="s">
        <v>10</v>
      </c>
      <c r="B92" t="s">
        <v>148</v>
      </c>
      <c r="C92">
        <v>13.881913501359142</v>
      </c>
      <c r="D92">
        <v>56</v>
      </c>
      <c r="E92">
        <v>320</v>
      </c>
      <c r="F92">
        <v>9592.6335999999992</v>
      </c>
      <c r="G92" t="s">
        <v>51</v>
      </c>
      <c r="H92">
        <v>66</v>
      </c>
      <c r="I92">
        <v>18</v>
      </c>
      <c r="J92">
        <v>96</v>
      </c>
      <c r="K92">
        <v>7</v>
      </c>
      <c r="L92" t="s">
        <v>4</v>
      </c>
      <c r="M92">
        <v>7.6744000000000003</v>
      </c>
      <c r="N92" t="s">
        <v>24</v>
      </c>
      <c r="O92" t="s">
        <v>14</v>
      </c>
      <c r="P92">
        <v>8</v>
      </c>
      <c r="Q92">
        <v>585</v>
      </c>
      <c r="R92">
        <v>8</v>
      </c>
      <c r="S92">
        <v>85.676000000000002</v>
      </c>
      <c r="T92" t="s">
        <v>68</v>
      </c>
      <c r="U92">
        <v>1.2193822244013885</v>
      </c>
      <c r="V92" t="s">
        <v>15</v>
      </c>
      <c r="W92" t="s">
        <v>5</v>
      </c>
      <c r="X92">
        <v>990.07849999999996</v>
      </c>
    </row>
    <row r="93" spans="1:24" x14ac:dyDescent="0.25">
      <c r="A93" t="s">
        <v>63</v>
      </c>
      <c r="B93" t="s">
        <v>149</v>
      </c>
      <c r="C93">
        <v>62.111965463961788</v>
      </c>
      <c r="D93">
        <v>90</v>
      </c>
      <c r="E93">
        <v>916</v>
      </c>
      <c r="F93">
        <v>1935.2067999999999</v>
      </c>
      <c r="G93" t="s">
        <v>62</v>
      </c>
      <c r="H93">
        <v>98</v>
      </c>
      <c r="I93">
        <v>22</v>
      </c>
      <c r="J93">
        <v>85</v>
      </c>
      <c r="K93">
        <v>7</v>
      </c>
      <c r="L93" t="s">
        <v>4</v>
      </c>
      <c r="M93">
        <v>7.4714999999999998</v>
      </c>
      <c r="N93" t="s">
        <v>25</v>
      </c>
      <c r="O93" t="s">
        <v>18</v>
      </c>
      <c r="P93">
        <v>5</v>
      </c>
      <c r="Q93">
        <v>207</v>
      </c>
      <c r="R93">
        <v>28</v>
      </c>
      <c r="S93">
        <v>39.7729</v>
      </c>
      <c r="T93" t="s">
        <v>52</v>
      </c>
      <c r="U93">
        <v>0.62600185820939458</v>
      </c>
      <c r="V93" t="s">
        <v>15</v>
      </c>
      <c r="W93" t="s">
        <v>5</v>
      </c>
      <c r="X93">
        <v>996.77829999999994</v>
      </c>
    </row>
    <row r="94" spans="1:24" x14ac:dyDescent="0.25">
      <c r="A94" t="s">
        <v>63</v>
      </c>
      <c r="B94" t="s">
        <v>150</v>
      </c>
      <c r="C94">
        <v>47.714233075820232</v>
      </c>
      <c r="D94">
        <v>44</v>
      </c>
      <c r="E94">
        <v>276</v>
      </c>
      <c r="F94">
        <v>2100.1298000000002</v>
      </c>
      <c r="G94" t="s">
        <v>62</v>
      </c>
      <c r="H94">
        <v>90</v>
      </c>
      <c r="I94">
        <v>25</v>
      </c>
      <c r="J94">
        <v>10</v>
      </c>
      <c r="K94">
        <v>8</v>
      </c>
      <c r="L94" t="s">
        <v>4</v>
      </c>
      <c r="M94">
        <v>4.4695</v>
      </c>
      <c r="N94" t="s">
        <v>23</v>
      </c>
      <c r="O94" t="s">
        <v>21</v>
      </c>
      <c r="P94">
        <v>4</v>
      </c>
      <c r="Q94">
        <v>671</v>
      </c>
      <c r="R94">
        <v>29</v>
      </c>
      <c r="S94">
        <v>62.612699999999997</v>
      </c>
      <c r="T94" t="s">
        <v>68</v>
      </c>
      <c r="U94">
        <v>0.33343182522473924</v>
      </c>
      <c r="V94" t="s">
        <v>15</v>
      </c>
      <c r="W94" t="s">
        <v>5</v>
      </c>
      <c r="X94">
        <v>230.09280000000001</v>
      </c>
    </row>
    <row r="95" spans="1:24" x14ac:dyDescent="0.25">
      <c r="A95" t="s">
        <v>49</v>
      </c>
      <c r="B95" t="s">
        <v>151</v>
      </c>
      <c r="C95">
        <v>69.290831002905492</v>
      </c>
      <c r="D95">
        <v>88</v>
      </c>
      <c r="E95">
        <v>114</v>
      </c>
      <c r="F95">
        <v>4531.4021000000002</v>
      </c>
      <c r="G95" t="s">
        <v>56</v>
      </c>
      <c r="H95">
        <v>63</v>
      </c>
      <c r="I95">
        <v>17</v>
      </c>
      <c r="J95">
        <v>66</v>
      </c>
      <c r="K95">
        <v>1</v>
      </c>
      <c r="L95" t="s">
        <v>6</v>
      </c>
      <c r="M95">
        <v>7.0064000000000002</v>
      </c>
      <c r="N95" t="s">
        <v>25</v>
      </c>
      <c r="O95" t="s">
        <v>16</v>
      </c>
      <c r="P95">
        <v>21</v>
      </c>
      <c r="Q95">
        <v>824</v>
      </c>
      <c r="R95">
        <v>20</v>
      </c>
      <c r="S95">
        <v>35.633699999999997</v>
      </c>
      <c r="T95" t="s">
        <v>58</v>
      </c>
      <c r="U95">
        <v>4.1657817954241452</v>
      </c>
      <c r="V95" t="s">
        <v>13</v>
      </c>
      <c r="W95" t="s">
        <v>3</v>
      </c>
      <c r="X95">
        <v>823.52380000000005</v>
      </c>
    </row>
    <row r="96" spans="1:24" x14ac:dyDescent="0.25">
      <c r="A96" t="s">
        <v>63</v>
      </c>
      <c r="B96" t="s">
        <v>152</v>
      </c>
      <c r="C96">
        <v>3.0376887246314141</v>
      </c>
      <c r="D96">
        <v>97</v>
      </c>
      <c r="E96">
        <v>987</v>
      </c>
      <c r="F96">
        <v>7888.3564999999999</v>
      </c>
      <c r="G96" t="s">
        <v>56</v>
      </c>
      <c r="H96">
        <v>77</v>
      </c>
      <c r="I96">
        <v>26</v>
      </c>
      <c r="J96">
        <v>72</v>
      </c>
      <c r="K96">
        <v>9</v>
      </c>
      <c r="L96" t="s">
        <v>4</v>
      </c>
      <c r="M96">
        <v>6.9428999999999998</v>
      </c>
      <c r="N96" t="s">
        <v>23</v>
      </c>
      <c r="O96" t="s">
        <v>18</v>
      </c>
      <c r="P96">
        <v>12</v>
      </c>
      <c r="Q96">
        <v>908</v>
      </c>
      <c r="R96">
        <v>14</v>
      </c>
      <c r="S96">
        <v>60.3874</v>
      </c>
      <c r="T96" t="s">
        <v>68</v>
      </c>
      <c r="U96">
        <v>1.4636074984727798</v>
      </c>
      <c r="V96" t="s">
        <v>15</v>
      </c>
      <c r="W96" t="s">
        <v>5</v>
      </c>
      <c r="X96">
        <v>846.6653</v>
      </c>
    </row>
    <row r="97" spans="1:24" x14ac:dyDescent="0.25">
      <c r="A97" t="s">
        <v>49</v>
      </c>
      <c r="B97" t="s">
        <v>153</v>
      </c>
      <c r="C97">
        <v>77.903927219447752</v>
      </c>
      <c r="D97">
        <v>65</v>
      </c>
      <c r="E97">
        <v>672</v>
      </c>
      <c r="F97">
        <v>7386.3639000000003</v>
      </c>
      <c r="G97" t="s">
        <v>56</v>
      </c>
      <c r="H97">
        <v>15</v>
      </c>
      <c r="I97">
        <v>14</v>
      </c>
      <c r="J97">
        <v>26</v>
      </c>
      <c r="K97">
        <v>9</v>
      </c>
      <c r="L97" t="s">
        <v>4</v>
      </c>
      <c r="M97">
        <v>8.6303000000000001</v>
      </c>
      <c r="N97" t="s">
        <v>25</v>
      </c>
      <c r="O97" t="s">
        <v>21</v>
      </c>
      <c r="P97">
        <v>18</v>
      </c>
      <c r="Q97">
        <v>450</v>
      </c>
      <c r="R97">
        <v>26</v>
      </c>
      <c r="S97">
        <v>58.890700000000002</v>
      </c>
      <c r="T97" t="s">
        <v>52</v>
      </c>
      <c r="U97">
        <v>1.2108821295850665</v>
      </c>
      <c r="V97" t="s">
        <v>13</v>
      </c>
      <c r="W97" t="s">
        <v>3</v>
      </c>
      <c r="X97">
        <v>778.86419999999998</v>
      </c>
    </row>
    <row r="98" spans="1:24" x14ac:dyDescent="0.25">
      <c r="A98" t="s">
        <v>63</v>
      </c>
      <c r="B98" t="s">
        <v>154</v>
      </c>
      <c r="C98">
        <v>24.42313142037338</v>
      </c>
      <c r="D98">
        <v>29</v>
      </c>
      <c r="E98">
        <v>324</v>
      </c>
      <c r="F98">
        <v>7698.4247999999998</v>
      </c>
      <c r="G98" t="s">
        <v>51</v>
      </c>
      <c r="H98">
        <v>67</v>
      </c>
      <c r="I98">
        <v>2</v>
      </c>
      <c r="J98">
        <v>32</v>
      </c>
      <c r="K98">
        <v>3</v>
      </c>
      <c r="L98" t="s">
        <v>6</v>
      </c>
      <c r="M98">
        <v>5.3529</v>
      </c>
      <c r="N98" t="s">
        <v>24</v>
      </c>
      <c r="O98" t="s">
        <v>21</v>
      </c>
      <c r="P98">
        <v>28</v>
      </c>
      <c r="Q98">
        <v>648</v>
      </c>
      <c r="R98">
        <v>28</v>
      </c>
      <c r="S98">
        <v>17.803799999999999</v>
      </c>
      <c r="T98" t="s">
        <v>52</v>
      </c>
      <c r="U98">
        <v>3.8720476814821332</v>
      </c>
      <c r="V98" t="s">
        <v>17</v>
      </c>
      <c r="W98" t="s">
        <v>3</v>
      </c>
      <c r="X98">
        <v>188.74209999999999</v>
      </c>
    </row>
    <row r="99" spans="1:24" x14ac:dyDescent="0.25">
      <c r="A99" t="s">
        <v>49</v>
      </c>
      <c r="B99" t="s">
        <v>155</v>
      </c>
      <c r="C99">
        <v>3.5261112591434158</v>
      </c>
      <c r="D99">
        <v>56</v>
      </c>
      <c r="E99">
        <v>62</v>
      </c>
      <c r="F99">
        <v>4370.9165999999996</v>
      </c>
      <c r="G99" t="s">
        <v>62</v>
      </c>
      <c r="H99">
        <v>46</v>
      </c>
      <c r="I99">
        <v>19</v>
      </c>
      <c r="J99">
        <v>4</v>
      </c>
      <c r="K99">
        <v>9</v>
      </c>
      <c r="L99" t="s">
        <v>2</v>
      </c>
      <c r="M99">
        <v>7.9047999999999998</v>
      </c>
      <c r="N99" t="s">
        <v>25</v>
      </c>
      <c r="O99" t="s">
        <v>21</v>
      </c>
      <c r="P99">
        <v>10</v>
      </c>
      <c r="Q99">
        <v>535</v>
      </c>
      <c r="R99">
        <v>13</v>
      </c>
      <c r="S99">
        <v>65.765199999999993</v>
      </c>
      <c r="T99" t="s">
        <v>58</v>
      </c>
      <c r="U99">
        <v>3.3762378347179811</v>
      </c>
      <c r="V99" t="s">
        <v>17</v>
      </c>
      <c r="W99" t="s">
        <v>3</v>
      </c>
      <c r="X99">
        <v>540.13239999999996</v>
      </c>
    </row>
    <row r="100" spans="1:24" x14ac:dyDescent="0.25">
      <c r="A100" t="s">
        <v>10</v>
      </c>
      <c r="B100" t="s">
        <v>156</v>
      </c>
      <c r="C100">
        <v>19.754604866878601</v>
      </c>
      <c r="D100">
        <v>43</v>
      </c>
      <c r="E100">
        <v>913</v>
      </c>
      <c r="F100">
        <v>8525.9526000000005</v>
      </c>
      <c r="G100" t="s">
        <v>54</v>
      </c>
      <c r="H100">
        <v>53</v>
      </c>
      <c r="I100">
        <v>1</v>
      </c>
      <c r="J100">
        <v>27</v>
      </c>
      <c r="K100">
        <v>7</v>
      </c>
      <c r="L100" t="s">
        <v>4</v>
      </c>
      <c r="M100">
        <v>1.4097999999999999</v>
      </c>
      <c r="N100" t="s">
        <v>26</v>
      </c>
      <c r="O100" t="s">
        <v>16</v>
      </c>
      <c r="P100">
        <v>28</v>
      </c>
      <c r="Q100">
        <v>581</v>
      </c>
      <c r="R100">
        <v>9</v>
      </c>
      <c r="S100">
        <v>5.6047000000000002</v>
      </c>
      <c r="T100" t="s">
        <v>52</v>
      </c>
      <c r="U100">
        <v>2.9081221693512611</v>
      </c>
      <c r="V100" t="s">
        <v>15</v>
      </c>
      <c r="W100" t="s">
        <v>3</v>
      </c>
      <c r="X100">
        <v>882.19889999999998</v>
      </c>
    </row>
    <row r="101" spans="1:24" x14ac:dyDescent="0.25">
      <c r="A101" t="s">
        <v>49</v>
      </c>
      <c r="B101" t="s">
        <v>157</v>
      </c>
      <c r="C101">
        <v>68.517832699276639</v>
      </c>
      <c r="D101">
        <v>17</v>
      </c>
      <c r="E101">
        <v>627</v>
      </c>
      <c r="F101">
        <v>9185.1857999999993</v>
      </c>
      <c r="G101" t="s">
        <v>56</v>
      </c>
      <c r="H101">
        <v>55</v>
      </c>
      <c r="I101">
        <v>8</v>
      </c>
      <c r="J101">
        <v>59</v>
      </c>
      <c r="K101">
        <v>6</v>
      </c>
      <c r="L101" t="s">
        <v>4</v>
      </c>
      <c r="M101">
        <v>1.3109999999999999</v>
      </c>
      <c r="N101" t="s">
        <v>23</v>
      </c>
      <c r="O101" t="s">
        <v>16</v>
      </c>
      <c r="P101">
        <v>29</v>
      </c>
      <c r="Q101">
        <v>921</v>
      </c>
      <c r="R101">
        <v>2</v>
      </c>
      <c r="S101">
        <v>38.072899999999997</v>
      </c>
      <c r="T101" t="s">
        <v>58</v>
      </c>
      <c r="U101">
        <v>0.34602729070550342</v>
      </c>
      <c r="V101" t="s">
        <v>15</v>
      </c>
      <c r="W101" t="s">
        <v>5</v>
      </c>
      <c r="X101">
        <v>210.74299999999999</v>
      </c>
    </row>
  </sheetData>
  <pageMargins left="0.70000000000000007" right="0.70000000000000007" top="0.75" bottom="0.75" header="0.30000000000000004" footer="0.30000000000000004"/>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showGridLines="0" showRowColHeaders="0" tabSelected="1" zoomScaleNormal="100" workbookViewId="0">
      <selection activeCell="B37" sqref="B37"/>
    </sheetView>
  </sheetViews>
  <sheetFormatPr defaultRowHeight="15" x14ac:dyDescent="0.25"/>
  <cols>
    <col min="1" max="16384" width="9.140625" style="6"/>
  </cols>
  <sheetData>
    <row r="1" spans="1:21" x14ac:dyDescent="0.25">
      <c r="A1" s="5"/>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C3" s="7"/>
      <c r="D3" s="7"/>
      <c r="E3" s="7"/>
      <c r="F3" s="7"/>
      <c r="G3" s="7"/>
      <c r="H3" s="7"/>
      <c r="I3" s="7"/>
      <c r="J3" s="7"/>
      <c r="K3" s="7"/>
      <c r="L3" s="7"/>
      <c r="M3" s="7"/>
      <c r="N3" s="7"/>
      <c r="O3" s="7"/>
      <c r="P3" s="7"/>
      <c r="Q3" s="7"/>
      <c r="R3" s="7"/>
      <c r="S3" s="7"/>
      <c r="T3" s="7"/>
      <c r="U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supply_chain_data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Goodness Quainoo</dc:creator>
  <cp:lastModifiedBy>Goodness Quainoo</cp:lastModifiedBy>
  <dcterms:created xsi:type="dcterms:W3CDTF">2025-05-11T10:37:37Z</dcterms:created>
  <dcterms:modified xsi:type="dcterms:W3CDTF">2025-05-19T09:20:20Z</dcterms:modified>
</cp:coreProperties>
</file>