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1.xml" ContentType="application/vnd.openxmlformats-officedocument.spreadsheetml.table+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Goodness Quainoo\Desktop\Capstone Projects\Excel Projects\"/>
    </mc:Choice>
  </mc:AlternateContent>
  <xr:revisionPtr revIDLastSave="0" documentId="13_ncr:1_{F363E374-CAA8-47EC-9FDD-635AD2777C64}" xr6:coauthVersionLast="47" xr6:coauthVersionMax="47" xr10:uidLastSave="{00000000-0000-0000-0000-000000000000}"/>
  <bookViews>
    <workbookView xWindow="-120" yWindow="-120" windowWidth="20730" windowHeight="11040" activeTab="4" xr2:uid="{188E67D1-945C-4F28-BD0F-FEDCAA157B7C}"/>
  </bookViews>
  <sheets>
    <sheet name="Pivot Table" sheetId="2" r:id="rId1"/>
    <sheet name="Charts" sheetId="3" r:id="rId2"/>
    <sheet name="Sheet5" sheetId="6" r:id="rId3"/>
    <sheet name="PurchaseData" sheetId="1" r:id="rId4"/>
    <sheet name="Dashboard" sheetId="4" r:id="rId5"/>
  </sheets>
  <definedNames>
    <definedName name="_xlcn.WorksheetConnection_ProDashboard2.xlsxPurchaseData1" hidden="1">PurchaseData[]</definedName>
    <definedName name="Slicer_Months">#N/A</definedName>
    <definedName name="Slicer_Product">#N/A</definedName>
    <definedName name="Slicer_Status">#N/A</definedName>
    <definedName name="Slicer_Vendor">#N/A</definedName>
  </definedNames>
  <calcPr calcId="191029"/>
  <pivotCaches>
    <pivotCache cacheId="0" r:id="rId6"/>
    <pivotCache cacheId="1" r:id="rId7"/>
  </pivotCaches>
  <extLst>
    <ext xmlns:x14="http://schemas.microsoft.com/office/spreadsheetml/2009/9/main" uri="{876F7934-8845-4945-9796-88D515C7AA90}">
      <x14:pivotCaches>
        <pivotCache cacheId="2" r:id="rId8"/>
      </x14:pivotCaches>
    </ex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urchaseData" name="PurchaseData" connection="WorksheetConnection_Pro Dashboard #2.xlsx!PurchaseData"/>
          <x15:modelTable id="Calendar" name="Calendar" connection="Connection"/>
        </x15:modelTables>
        <x15:modelRelationships>
          <x15:modelRelationship fromTable="PurchaseData" fromColumn="PO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2" l="1"/>
  <c r="A6" i="6"/>
  <c r="J8" i="2"/>
  <c r="E6" i="2"/>
  <c r="K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29301D-7019-4FC4-A8BB-F68F2337DA58}" name="Connection" type="104" refreshedVersion="0" background="1">
    <extLst>
      <ext xmlns:x15="http://schemas.microsoft.com/office/spreadsheetml/2010/11/main" uri="{DE250136-89BD-433C-8126-D09CA5730AF9}">
        <x15:connection id="Calendar"/>
      </ext>
    </extLst>
  </connection>
  <connection id="2" xr16:uid="{9838646D-046C-4B5C-82DB-0DB7B5C0478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E2B0572-69A1-4101-8C4D-7CA85F156CE8}" name="WorksheetConnection_Pro Dashboard #2.xlsx!PurchaseData" type="102" refreshedVersion="8" minRefreshableVersion="5">
    <extLst>
      <ext xmlns:x15="http://schemas.microsoft.com/office/spreadsheetml/2010/11/main" uri="{DE250136-89BD-433C-8126-D09CA5730AF9}">
        <x15:connection id="PurchaseData">
          <x15:rangePr sourceName="_xlcn.WorksheetConnection_ProDashboard2.xlsxPurchaseData1"/>
        </x15:connection>
      </ext>
    </extLst>
  </connection>
</connections>
</file>

<file path=xl/sharedStrings.xml><?xml version="1.0" encoding="utf-8"?>
<sst xmlns="http://schemas.openxmlformats.org/spreadsheetml/2006/main" count="383" uniqueCount="48">
  <si>
    <t>S.No</t>
  </si>
  <si>
    <t>PO#</t>
  </si>
  <si>
    <t>PO Date</t>
  </si>
  <si>
    <t>Product</t>
  </si>
  <si>
    <t>Qty</t>
  </si>
  <si>
    <t>Price</t>
  </si>
  <si>
    <t>POAmount</t>
  </si>
  <si>
    <t>Vendor</t>
  </si>
  <si>
    <t>Status</t>
  </si>
  <si>
    <t>InventoryIn</t>
  </si>
  <si>
    <t>InventoryOut</t>
  </si>
  <si>
    <t>Balance</t>
  </si>
  <si>
    <t>Item-1</t>
  </si>
  <si>
    <t>Vendor-5</t>
  </si>
  <si>
    <t>Received</t>
  </si>
  <si>
    <t>Vendor-7</t>
  </si>
  <si>
    <t>Vendor-2</t>
  </si>
  <si>
    <t>Pending</t>
  </si>
  <si>
    <t>Item-2</t>
  </si>
  <si>
    <t>Vendor-8</t>
  </si>
  <si>
    <t>Vendor-3</t>
  </si>
  <si>
    <t>Item-3</t>
  </si>
  <si>
    <t>Vendor-10</t>
  </si>
  <si>
    <t>Vendor-1</t>
  </si>
  <si>
    <t>Item-4</t>
  </si>
  <si>
    <t>Vendor-6</t>
  </si>
  <si>
    <t>Vendor-9</t>
  </si>
  <si>
    <t>Vendor-4</t>
  </si>
  <si>
    <t>Row Labels</t>
  </si>
  <si>
    <t>Count of Status</t>
  </si>
  <si>
    <t>Column Labels</t>
  </si>
  <si>
    <t>Count of PO#</t>
  </si>
  <si>
    <t>Count of Qty</t>
  </si>
  <si>
    <t>Sum of POAmount</t>
  </si>
  <si>
    <t>Jan</t>
  </si>
  <si>
    <t>Feb</t>
  </si>
  <si>
    <t>Mar</t>
  </si>
  <si>
    <t>Apr</t>
  </si>
  <si>
    <t>May</t>
  </si>
  <si>
    <t>Jun</t>
  </si>
  <si>
    <t>Jul</t>
  </si>
  <si>
    <t>Aug</t>
  </si>
  <si>
    <t>Sep</t>
  </si>
  <si>
    <t>Sum of InventoryIn</t>
  </si>
  <si>
    <t>Sum of InventoryOut</t>
  </si>
  <si>
    <t>Sum of Balance</t>
  </si>
  <si>
    <t>Count of Vendor</t>
  </si>
  <si>
    <t>Distinct Count of Vendor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</si>
</sst>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E6F0ED"/>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0" fontId="0" fillId="2" borderId="0" xfId="0" applyFill="1"/>
    <xf numFmtId="0" fontId="0" fillId="2" borderId="0" xfId="0" applyFill="1" applyAlignment="1">
      <alignment horizontal="left"/>
    </xf>
    <xf numFmtId="0" fontId="1" fillId="2" borderId="0" xfId="0" applyFont="1" applyFill="1"/>
  </cellXfs>
  <cellStyles count="1">
    <cellStyle name="Normal" xfId="0" builtinId="0"/>
  </cellStyles>
  <dxfs count="4">
    <dxf>
      <numFmt numFmtId="164" formatCode="[$-409]d\-mmm\-yy;@"/>
    </dxf>
    <dxf>
      <fill>
        <patternFill>
          <bgColor rgb="FFDFA84E"/>
        </patternFill>
      </fill>
    </dxf>
    <dxf>
      <fill>
        <patternFill>
          <bgColor rgb="FF2B4F4F"/>
        </patternFill>
      </fill>
    </dxf>
    <dxf>
      <font>
        <b/>
        <i val="0"/>
        <sz val="12"/>
        <color theme="1"/>
      </font>
      <fill>
        <patternFill>
          <bgColor theme="0"/>
        </patternFill>
      </fill>
    </dxf>
  </dxfs>
  <tableStyles count="2" defaultTableStyle="TableStyleMedium2" defaultPivotStyle="PivotStyleLight16">
    <tableStyle name="Slicer Style 1" pivot="0" table="0" count="2" xr9:uid="{5C89D08C-691A-4C39-BE1D-AB5412834001}">
      <tableStyleElement type="headerRow" dxfId="3"/>
    </tableStyle>
    <tableStyle name="Slicer Style 2" pivot="0" table="0" count="3" xr9:uid="{08570175-B537-4070-B236-C2D456C63C1F}">
      <tableStyleElement type="wholeTable" dxfId="2"/>
      <tableStyleElement type="headerRow" dxfId="1"/>
    </tableStyle>
  </tableStyles>
  <colors>
    <mruColors>
      <color rgb="FF2B4F4F"/>
      <color rgb="FFDFA84E"/>
      <color rgb="FFF5EEDC"/>
      <color rgb="FF4A7758"/>
      <color rgb="FFB8C1BD"/>
      <color rgb="FFF4C037"/>
      <color rgb="FFD6A655"/>
      <color rgb="FFD97C5A"/>
      <color rgb="FFD0E4E2"/>
      <color rgb="FF333333"/>
    </mruColors>
  </colors>
  <extLst>
    <ext xmlns:x14="http://schemas.microsoft.com/office/spreadsheetml/2009/9/main" uri="{46F421CA-312F-682f-3DD2-61675219B42D}">
      <x14:dxfs count="2">
        <dxf>
          <font>
            <color theme="0"/>
          </font>
          <fill>
            <patternFill>
              <bgColor rgb="FF2B4F4F"/>
            </patternFill>
          </fill>
        </dxf>
        <dxf>
          <font>
            <color theme="0"/>
          </font>
          <fill>
            <patternFill>
              <bgColor theme="3"/>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2.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Dashboard.xlsx]Pivot Table!PivotTable1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Table'!$B$3:$B$4</c:f>
              <c:strCache>
                <c:ptCount val="1"/>
                <c:pt idx="0">
                  <c:v>Pending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Table'!$A$5:$A$14</c:f>
              <c:strCache>
                <c:ptCount val="10"/>
                <c:pt idx="0">
                  <c:v>Vendor-1</c:v>
                </c:pt>
                <c:pt idx="1">
                  <c:v>Vendor-2</c:v>
                </c:pt>
                <c:pt idx="2">
                  <c:v>Vendor-3</c:v>
                </c:pt>
                <c:pt idx="3">
                  <c:v>Vendor-4</c:v>
                </c:pt>
                <c:pt idx="4">
                  <c:v>Vendor-5</c:v>
                </c:pt>
                <c:pt idx="5">
                  <c:v>Vendor-6</c:v>
                </c:pt>
                <c:pt idx="6">
                  <c:v>Vendor-7</c:v>
                </c:pt>
                <c:pt idx="7">
                  <c:v>Vendor-8</c:v>
                </c:pt>
                <c:pt idx="8">
                  <c:v>Vendor-9</c:v>
                </c:pt>
                <c:pt idx="9">
                  <c:v>Vendor-10</c:v>
                </c:pt>
              </c:strCache>
            </c:strRef>
          </c:cat>
          <c:val>
            <c:numRef>
              <c:f>'Pivot Table'!$B$5:$B$14</c:f>
              <c:numCache>
                <c:formatCode>0%</c:formatCode>
                <c:ptCount val="10"/>
                <c:pt idx="0">
                  <c:v>0.2</c:v>
                </c:pt>
                <c:pt idx="1">
                  <c:v>0.33333333333333331</c:v>
                </c:pt>
                <c:pt idx="2">
                  <c:v>0.5</c:v>
                </c:pt>
                <c:pt idx="3">
                  <c:v>0.2</c:v>
                </c:pt>
                <c:pt idx="4">
                  <c:v>0.33333333333333331</c:v>
                </c:pt>
                <c:pt idx="5">
                  <c:v>0.15384615384615385</c:v>
                </c:pt>
                <c:pt idx="6">
                  <c:v>0.26666666666666666</c:v>
                </c:pt>
                <c:pt idx="7">
                  <c:v>0.18181818181818182</c:v>
                </c:pt>
                <c:pt idx="8">
                  <c:v>0.25</c:v>
                </c:pt>
                <c:pt idx="9">
                  <c:v>0.2857142857142857</c:v>
                </c:pt>
              </c:numCache>
            </c:numRef>
          </c:val>
          <c:extLst>
            <c:ext xmlns:c16="http://schemas.microsoft.com/office/drawing/2014/chart" uri="{C3380CC4-5D6E-409C-BE32-E72D297353CC}">
              <c16:uniqueId val="{00000000-C2F3-432C-BEC7-1DD6176A4E43}"/>
            </c:ext>
          </c:extLst>
        </c:ser>
        <c:ser>
          <c:idx val="1"/>
          <c:order val="1"/>
          <c:tx>
            <c:strRef>
              <c:f>'Pivot Table'!$C$3:$C$4</c:f>
              <c:strCache>
                <c:ptCount val="1"/>
                <c:pt idx="0">
                  <c:v>Received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Table'!$A$5:$A$14</c:f>
              <c:strCache>
                <c:ptCount val="10"/>
                <c:pt idx="0">
                  <c:v>Vendor-1</c:v>
                </c:pt>
                <c:pt idx="1">
                  <c:v>Vendor-2</c:v>
                </c:pt>
                <c:pt idx="2">
                  <c:v>Vendor-3</c:v>
                </c:pt>
                <c:pt idx="3">
                  <c:v>Vendor-4</c:v>
                </c:pt>
                <c:pt idx="4">
                  <c:v>Vendor-5</c:v>
                </c:pt>
                <c:pt idx="5">
                  <c:v>Vendor-6</c:v>
                </c:pt>
                <c:pt idx="6">
                  <c:v>Vendor-7</c:v>
                </c:pt>
                <c:pt idx="7">
                  <c:v>Vendor-8</c:v>
                </c:pt>
                <c:pt idx="8">
                  <c:v>Vendor-9</c:v>
                </c:pt>
                <c:pt idx="9">
                  <c:v>Vendor-10</c:v>
                </c:pt>
              </c:strCache>
            </c:strRef>
          </c:cat>
          <c:val>
            <c:numRef>
              <c:f>'Pivot Table'!$C$5:$C$14</c:f>
              <c:numCache>
                <c:formatCode>0%</c:formatCode>
                <c:ptCount val="10"/>
                <c:pt idx="0">
                  <c:v>0.8</c:v>
                </c:pt>
                <c:pt idx="1">
                  <c:v>0.66666666666666663</c:v>
                </c:pt>
                <c:pt idx="2">
                  <c:v>0.5</c:v>
                </c:pt>
                <c:pt idx="3">
                  <c:v>0.8</c:v>
                </c:pt>
                <c:pt idx="4">
                  <c:v>0.66666666666666663</c:v>
                </c:pt>
                <c:pt idx="5">
                  <c:v>0.84615384615384615</c:v>
                </c:pt>
                <c:pt idx="6">
                  <c:v>0.73333333333333328</c:v>
                </c:pt>
                <c:pt idx="7">
                  <c:v>0.81818181818181823</c:v>
                </c:pt>
                <c:pt idx="8">
                  <c:v>0.75</c:v>
                </c:pt>
                <c:pt idx="9">
                  <c:v>0.7142857142857143</c:v>
                </c:pt>
              </c:numCache>
            </c:numRef>
          </c:val>
          <c:extLst>
            <c:ext xmlns:c16="http://schemas.microsoft.com/office/drawing/2014/chart" uri="{C3380CC4-5D6E-409C-BE32-E72D297353CC}">
              <c16:uniqueId val="{00000004-9705-467B-A569-9A0A816FA594}"/>
            </c:ext>
          </c:extLst>
        </c:ser>
        <c:dLbls>
          <c:dLblPos val="outEnd"/>
          <c:showLegendKey val="0"/>
          <c:showVal val="1"/>
          <c:showCatName val="0"/>
          <c:showSerName val="0"/>
          <c:showPercent val="0"/>
          <c:showBubbleSize val="0"/>
        </c:dLbls>
        <c:gapWidth val="182"/>
        <c:axId val="887988671"/>
        <c:axId val="887987423"/>
      </c:barChart>
      <c:catAx>
        <c:axId val="887988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87987423"/>
        <c:crosses val="autoZero"/>
        <c:auto val="1"/>
        <c:lblAlgn val="ctr"/>
        <c:lblOffset val="100"/>
        <c:noMultiLvlLbl val="0"/>
      </c:catAx>
      <c:valAx>
        <c:axId val="887987423"/>
        <c:scaling>
          <c:orientation val="minMax"/>
        </c:scaling>
        <c:delete val="1"/>
        <c:axPos val="b"/>
        <c:numFmt formatCode="0%" sourceLinked="1"/>
        <c:majorTickMark val="none"/>
        <c:minorTickMark val="none"/>
        <c:tickLblPos val="nextTo"/>
        <c:crossAx val="88798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Dashboard.xlsx]Pivot Table!PivotTable6</c:name>
    <c:fmtId val="2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4A77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DFA84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2B4F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Table'!$B$49</c:f>
              <c:strCache>
                <c:ptCount val="1"/>
                <c:pt idx="0">
                  <c:v>Sum of InventoryIn</c:v>
                </c:pt>
              </c:strCache>
            </c:strRef>
          </c:tx>
          <c:spPr>
            <a:solidFill>
              <a:srgbClr val="4A7758"/>
            </a:solidFill>
            <a:ln>
              <a:noFill/>
            </a:ln>
            <a:effectLst/>
          </c:spPr>
          <c:invertIfNegative val="0"/>
          <c:cat>
            <c:strRef>
              <c:f>'Pivot Table'!$A$50:$A$53</c:f>
              <c:strCache>
                <c:ptCount val="4"/>
                <c:pt idx="0">
                  <c:v>Item-1</c:v>
                </c:pt>
                <c:pt idx="1">
                  <c:v>Item-2</c:v>
                </c:pt>
                <c:pt idx="2">
                  <c:v>Item-3</c:v>
                </c:pt>
                <c:pt idx="3">
                  <c:v>Item-4</c:v>
                </c:pt>
              </c:strCache>
            </c:strRef>
          </c:cat>
          <c:val>
            <c:numRef>
              <c:f>'Pivot Table'!$B$50:$B$53</c:f>
              <c:numCache>
                <c:formatCode>General</c:formatCode>
                <c:ptCount val="4"/>
                <c:pt idx="0">
                  <c:v>74770</c:v>
                </c:pt>
                <c:pt idx="1">
                  <c:v>88810</c:v>
                </c:pt>
                <c:pt idx="2">
                  <c:v>58150</c:v>
                </c:pt>
                <c:pt idx="3">
                  <c:v>43020</c:v>
                </c:pt>
              </c:numCache>
            </c:numRef>
          </c:val>
          <c:extLst>
            <c:ext xmlns:c16="http://schemas.microsoft.com/office/drawing/2014/chart" uri="{C3380CC4-5D6E-409C-BE32-E72D297353CC}">
              <c16:uniqueId val="{00000000-9495-46BF-BB01-498E5CF9DDD3}"/>
            </c:ext>
          </c:extLst>
        </c:ser>
        <c:ser>
          <c:idx val="1"/>
          <c:order val="1"/>
          <c:tx>
            <c:strRef>
              <c:f>'Pivot Table'!$C$49</c:f>
              <c:strCache>
                <c:ptCount val="1"/>
                <c:pt idx="0">
                  <c:v>Sum of InventoryOut</c:v>
                </c:pt>
              </c:strCache>
            </c:strRef>
          </c:tx>
          <c:spPr>
            <a:solidFill>
              <a:srgbClr val="DFA84E"/>
            </a:solidFill>
            <a:ln>
              <a:noFill/>
            </a:ln>
            <a:effectLst/>
          </c:spPr>
          <c:invertIfNegative val="0"/>
          <c:cat>
            <c:strRef>
              <c:f>'Pivot Table'!$A$50:$A$53</c:f>
              <c:strCache>
                <c:ptCount val="4"/>
                <c:pt idx="0">
                  <c:v>Item-1</c:v>
                </c:pt>
                <c:pt idx="1">
                  <c:v>Item-2</c:v>
                </c:pt>
                <c:pt idx="2">
                  <c:v>Item-3</c:v>
                </c:pt>
                <c:pt idx="3">
                  <c:v>Item-4</c:v>
                </c:pt>
              </c:strCache>
            </c:strRef>
          </c:cat>
          <c:val>
            <c:numRef>
              <c:f>'Pivot Table'!$C$50:$C$53</c:f>
              <c:numCache>
                <c:formatCode>General</c:formatCode>
                <c:ptCount val="4"/>
                <c:pt idx="0">
                  <c:v>61634</c:v>
                </c:pt>
                <c:pt idx="1">
                  <c:v>69228.599999999991</c:v>
                </c:pt>
                <c:pt idx="2">
                  <c:v>47837.299999999996</c:v>
                </c:pt>
                <c:pt idx="3">
                  <c:v>35770.800000000003</c:v>
                </c:pt>
              </c:numCache>
            </c:numRef>
          </c:val>
          <c:extLst>
            <c:ext xmlns:c16="http://schemas.microsoft.com/office/drawing/2014/chart" uri="{C3380CC4-5D6E-409C-BE32-E72D297353CC}">
              <c16:uniqueId val="{00000001-9495-46BF-BB01-498E5CF9DDD3}"/>
            </c:ext>
          </c:extLst>
        </c:ser>
        <c:ser>
          <c:idx val="2"/>
          <c:order val="2"/>
          <c:tx>
            <c:strRef>
              <c:f>'Pivot Table'!$D$49</c:f>
              <c:strCache>
                <c:ptCount val="1"/>
                <c:pt idx="0">
                  <c:v>Sum of Balance</c:v>
                </c:pt>
              </c:strCache>
            </c:strRef>
          </c:tx>
          <c:spPr>
            <a:solidFill>
              <a:srgbClr val="2B4F4F"/>
            </a:solidFill>
            <a:ln>
              <a:noFill/>
            </a:ln>
            <a:effectLst/>
          </c:spPr>
          <c:invertIfNegative val="0"/>
          <c:cat>
            <c:strRef>
              <c:f>'Pivot Table'!$A$50:$A$53</c:f>
              <c:strCache>
                <c:ptCount val="4"/>
                <c:pt idx="0">
                  <c:v>Item-1</c:v>
                </c:pt>
                <c:pt idx="1">
                  <c:v>Item-2</c:v>
                </c:pt>
                <c:pt idx="2">
                  <c:v>Item-3</c:v>
                </c:pt>
                <c:pt idx="3">
                  <c:v>Item-4</c:v>
                </c:pt>
              </c:strCache>
            </c:strRef>
          </c:cat>
          <c:val>
            <c:numRef>
              <c:f>'Pivot Table'!$D$50:$D$53</c:f>
              <c:numCache>
                <c:formatCode>General</c:formatCode>
                <c:ptCount val="4"/>
                <c:pt idx="0">
                  <c:v>13136</c:v>
                </c:pt>
                <c:pt idx="1">
                  <c:v>19581.399999999998</c:v>
                </c:pt>
                <c:pt idx="2">
                  <c:v>10312.700000000001</c:v>
                </c:pt>
                <c:pt idx="3">
                  <c:v>7249.2000000000007</c:v>
                </c:pt>
              </c:numCache>
            </c:numRef>
          </c:val>
          <c:extLst>
            <c:ext xmlns:c16="http://schemas.microsoft.com/office/drawing/2014/chart" uri="{C3380CC4-5D6E-409C-BE32-E72D297353CC}">
              <c16:uniqueId val="{00000002-9495-46BF-BB01-498E5CF9DDD3}"/>
            </c:ext>
          </c:extLst>
        </c:ser>
        <c:dLbls>
          <c:showLegendKey val="0"/>
          <c:showVal val="0"/>
          <c:showCatName val="0"/>
          <c:showSerName val="0"/>
          <c:showPercent val="0"/>
          <c:showBubbleSize val="0"/>
        </c:dLbls>
        <c:gapWidth val="182"/>
        <c:axId val="1848132271"/>
        <c:axId val="1848129359"/>
      </c:barChart>
      <c:catAx>
        <c:axId val="184813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48129359"/>
        <c:crosses val="autoZero"/>
        <c:auto val="1"/>
        <c:lblAlgn val="ctr"/>
        <c:lblOffset val="100"/>
        <c:noMultiLvlLbl val="0"/>
      </c:catAx>
      <c:valAx>
        <c:axId val="1848129359"/>
        <c:scaling>
          <c:orientation val="minMax"/>
        </c:scaling>
        <c:delete val="0"/>
        <c:axPos val="b"/>
        <c:majorGridlines>
          <c:spPr>
            <a:ln w="9525" cap="flat" cmpd="sng" algn="ctr">
              <a:solidFill>
                <a:srgbClr val="F5EEDC"/>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4813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Dashboard.xlsx]Pivot Table!PivotTable3</c:name>
    <c:fmtId val="2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2B4F4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2B4F4F"/>
            </a:solidFill>
            <a:round/>
          </a:ln>
          <a:effectLst/>
        </c:spPr>
        <c:marker>
          <c:symbol val="none"/>
        </c:marker>
      </c:pivotFmt>
    </c:pivotFmts>
    <c:plotArea>
      <c:layout/>
      <c:lineChart>
        <c:grouping val="standard"/>
        <c:varyColors val="0"/>
        <c:ser>
          <c:idx val="0"/>
          <c:order val="0"/>
          <c:tx>
            <c:strRef>
              <c:f>'Pivot Table'!$B$23</c:f>
              <c:strCache>
                <c:ptCount val="1"/>
                <c:pt idx="0">
                  <c:v>Total</c:v>
                </c:pt>
              </c:strCache>
            </c:strRef>
          </c:tx>
          <c:spPr>
            <a:ln w="28575" cap="rnd">
              <a:solidFill>
                <a:srgbClr val="2B4F4F"/>
              </a:solidFill>
              <a:round/>
            </a:ln>
            <a:effectLst/>
          </c:spPr>
          <c:marker>
            <c:symbol val="none"/>
          </c:marker>
          <c:dPt>
            <c:idx val="5"/>
            <c:marker>
              <c:symbol val="none"/>
            </c:marker>
            <c:bubble3D val="0"/>
            <c:spPr>
              <a:ln w="28575" cap="rnd">
                <a:solidFill>
                  <a:srgbClr val="2B4F4F"/>
                </a:solidFill>
                <a:round/>
              </a:ln>
              <a:effectLst/>
            </c:spPr>
            <c:extLst>
              <c:ext xmlns:c16="http://schemas.microsoft.com/office/drawing/2014/chart" uri="{C3380CC4-5D6E-409C-BE32-E72D297353CC}">
                <c16:uniqueId val="{00000002-F41C-442F-8A39-CE1BBFA32084}"/>
              </c:ext>
            </c:extLst>
          </c:dPt>
          <c:cat>
            <c:strRef>
              <c:f>'Pivot Table'!$A$24:$A$32</c:f>
              <c:strCache>
                <c:ptCount val="9"/>
                <c:pt idx="0">
                  <c:v>Jan</c:v>
                </c:pt>
                <c:pt idx="1">
                  <c:v>Feb</c:v>
                </c:pt>
                <c:pt idx="2">
                  <c:v>Mar</c:v>
                </c:pt>
                <c:pt idx="3">
                  <c:v>Apr</c:v>
                </c:pt>
                <c:pt idx="4">
                  <c:v>May</c:v>
                </c:pt>
                <c:pt idx="5">
                  <c:v>Jun</c:v>
                </c:pt>
                <c:pt idx="6">
                  <c:v>Jul</c:v>
                </c:pt>
                <c:pt idx="7">
                  <c:v>Aug</c:v>
                </c:pt>
                <c:pt idx="8">
                  <c:v>Sep</c:v>
                </c:pt>
              </c:strCache>
            </c:strRef>
          </c:cat>
          <c:val>
            <c:numRef>
              <c:f>'Pivot Table'!$B$24:$B$32</c:f>
              <c:numCache>
                <c:formatCode>General</c:formatCode>
                <c:ptCount val="9"/>
                <c:pt idx="0">
                  <c:v>51500</c:v>
                </c:pt>
                <c:pt idx="1">
                  <c:v>44040</c:v>
                </c:pt>
                <c:pt idx="2">
                  <c:v>62050</c:v>
                </c:pt>
                <c:pt idx="3">
                  <c:v>61610</c:v>
                </c:pt>
                <c:pt idx="4">
                  <c:v>57890</c:v>
                </c:pt>
                <c:pt idx="5">
                  <c:v>48410</c:v>
                </c:pt>
                <c:pt idx="6">
                  <c:v>33070</c:v>
                </c:pt>
                <c:pt idx="7">
                  <c:v>62190</c:v>
                </c:pt>
                <c:pt idx="8">
                  <c:v>29320</c:v>
                </c:pt>
              </c:numCache>
            </c:numRef>
          </c:val>
          <c:smooth val="0"/>
          <c:extLst>
            <c:ext xmlns:c16="http://schemas.microsoft.com/office/drawing/2014/chart" uri="{C3380CC4-5D6E-409C-BE32-E72D297353CC}">
              <c16:uniqueId val="{00000000-F41C-442F-8A39-CE1BBFA32084}"/>
            </c:ext>
          </c:extLst>
        </c:ser>
        <c:dLbls>
          <c:showLegendKey val="0"/>
          <c:showVal val="0"/>
          <c:showCatName val="0"/>
          <c:showSerName val="0"/>
          <c:showPercent val="0"/>
          <c:showBubbleSize val="0"/>
        </c:dLbls>
        <c:smooth val="0"/>
        <c:axId val="2107474911"/>
        <c:axId val="2107476159"/>
      </c:lineChart>
      <c:catAx>
        <c:axId val="210747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07476159"/>
        <c:crosses val="autoZero"/>
        <c:auto val="1"/>
        <c:lblAlgn val="ctr"/>
        <c:lblOffset val="100"/>
        <c:noMultiLvlLbl val="0"/>
      </c:catAx>
      <c:valAx>
        <c:axId val="210747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0747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Dashboard.xlsx]Pivot Table!PivotTable3</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c:f>
              <c:strCache>
                <c:ptCount val="1"/>
                <c:pt idx="0">
                  <c:v>Total</c:v>
                </c:pt>
              </c:strCache>
            </c:strRef>
          </c:tx>
          <c:spPr>
            <a:ln w="28575" cap="rnd">
              <a:solidFill>
                <a:schemeClr val="accent1"/>
              </a:solidFill>
              <a:round/>
            </a:ln>
            <a:effectLst/>
          </c:spPr>
          <c:marker>
            <c:symbol val="none"/>
          </c:marker>
          <c:cat>
            <c:strRef>
              <c:f>'Pivot Table'!$A$24:$A$32</c:f>
              <c:strCache>
                <c:ptCount val="9"/>
                <c:pt idx="0">
                  <c:v>Jan</c:v>
                </c:pt>
                <c:pt idx="1">
                  <c:v>Feb</c:v>
                </c:pt>
                <c:pt idx="2">
                  <c:v>Mar</c:v>
                </c:pt>
                <c:pt idx="3">
                  <c:v>Apr</c:v>
                </c:pt>
                <c:pt idx="4">
                  <c:v>May</c:v>
                </c:pt>
                <c:pt idx="5">
                  <c:v>Jun</c:v>
                </c:pt>
                <c:pt idx="6">
                  <c:v>Jul</c:v>
                </c:pt>
                <c:pt idx="7">
                  <c:v>Aug</c:v>
                </c:pt>
                <c:pt idx="8">
                  <c:v>Sep</c:v>
                </c:pt>
              </c:strCache>
            </c:strRef>
          </c:cat>
          <c:val>
            <c:numRef>
              <c:f>'Pivot Table'!$B$24:$B$32</c:f>
              <c:numCache>
                <c:formatCode>General</c:formatCode>
                <c:ptCount val="9"/>
                <c:pt idx="0">
                  <c:v>51500</c:v>
                </c:pt>
                <c:pt idx="1">
                  <c:v>44040</c:v>
                </c:pt>
                <c:pt idx="2">
                  <c:v>62050</c:v>
                </c:pt>
                <c:pt idx="3">
                  <c:v>61610</c:v>
                </c:pt>
                <c:pt idx="4">
                  <c:v>57890</c:v>
                </c:pt>
                <c:pt idx="5">
                  <c:v>48410</c:v>
                </c:pt>
                <c:pt idx="6">
                  <c:v>33070</c:v>
                </c:pt>
                <c:pt idx="7">
                  <c:v>62190</c:v>
                </c:pt>
                <c:pt idx="8">
                  <c:v>29320</c:v>
                </c:pt>
              </c:numCache>
            </c:numRef>
          </c:val>
          <c:smooth val="0"/>
          <c:extLst>
            <c:ext xmlns:c16="http://schemas.microsoft.com/office/drawing/2014/chart" uri="{C3380CC4-5D6E-409C-BE32-E72D297353CC}">
              <c16:uniqueId val="{00000002-631C-47C0-8739-36E5D421BE5E}"/>
            </c:ext>
          </c:extLst>
        </c:ser>
        <c:dLbls>
          <c:showLegendKey val="0"/>
          <c:showVal val="0"/>
          <c:showCatName val="0"/>
          <c:showSerName val="0"/>
          <c:showPercent val="0"/>
          <c:showBubbleSize val="0"/>
        </c:dLbls>
        <c:smooth val="0"/>
        <c:axId val="2107474911"/>
        <c:axId val="2107476159"/>
      </c:lineChart>
      <c:catAx>
        <c:axId val="210747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07476159"/>
        <c:crosses val="autoZero"/>
        <c:auto val="1"/>
        <c:lblAlgn val="ctr"/>
        <c:lblOffset val="100"/>
        <c:noMultiLvlLbl val="0"/>
      </c:catAx>
      <c:valAx>
        <c:axId val="210747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0747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Dashboard.xlsx]Pivot Table!PivotTable4</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Table'!$B$35</c:f>
              <c:strCache>
                <c:ptCount val="1"/>
                <c:pt idx="0">
                  <c:v>Total</c:v>
                </c:pt>
              </c:strCache>
            </c:strRef>
          </c:tx>
          <c:spPr>
            <a:solidFill>
              <a:schemeClr val="accent1"/>
            </a:solidFill>
            <a:ln>
              <a:noFill/>
            </a:ln>
            <a:effectLst/>
          </c:spPr>
          <c:invertIfNegative val="0"/>
          <c:cat>
            <c:strRef>
              <c:f>'Pivot Table'!$A$36:$A$45</c:f>
              <c:strCache>
                <c:ptCount val="10"/>
                <c:pt idx="0">
                  <c:v>Vendor-1</c:v>
                </c:pt>
                <c:pt idx="1">
                  <c:v>Vendor-2</c:v>
                </c:pt>
                <c:pt idx="2">
                  <c:v>Vendor-3</c:v>
                </c:pt>
                <c:pt idx="3">
                  <c:v>Vendor-4</c:v>
                </c:pt>
                <c:pt idx="4">
                  <c:v>Vendor-5</c:v>
                </c:pt>
                <c:pt idx="5">
                  <c:v>Vendor-6</c:v>
                </c:pt>
                <c:pt idx="6">
                  <c:v>Vendor-7</c:v>
                </c:pt>
                <c:pt idx="7">
                  <c:v>Vendor-8</c:v>
                </c:pt>
                <c:pt idx="8">
                  <c:v>Vendor-9</c:v>
                </c:pt>
                <c:pt idx="9">
                  <c:v>Vendor-10</c:v>
                </c:pt>
              </c:strCache>
            </c:strRef>
          </c:cat>
          <c:val>
            <c:numRef>
              <c:f>'Pivot Table'!$B$36:$B$45</c:f>
              <c:numCache>
                <c:formatCode>General</c:formatCode>
                <c:ptCount val="10"/>
                <c:pt idx="0">
                  <c:v>24180</c:v>
                </c:pt>
                <c:pt idx="1">
                  <c:v>47460</c:v>
                </c:pt>
                <c:pt idx="2">
                  <c:v>32450</c:v>
                </c:pt>
                <c:pt idx="3">
                  <c:v>51860</c:v>
                </c:pt>
                <c:pt idx="4">
                  <c:v>43350</c:v>
                </c:pt>
                <c:pt idx="5">
                  <c:v>57160</c:v>
                </c:pt>
                <c:pt idx="6">
                  <c:v>65530</c:v>
                </c:pt>
                <c:pt idx="7">
                  <c:v>51030</c:v>
                </c:pt>
                <c:pt idx="8">
                  <c:v>57330</c:v>
                </c:pt>
                <c:pt idx="9">
                  <c:v>19730</c:v>
                </c:pt>
              </c:numCache>
            </c:numRef>
          </c:val>
          <c:extLst>
            <c:ext xmlns:c16="http://schemas.microsoft.com/office/drawing/2014/chart" uri="{C3380CC4-5D6E-409C-BE32-E72D297353CC}">
              <c16:uniqueId val="{00000000-22DA-4078-9213-3576E3E9FBAD}"/>
            </c:ext>
          </c:extLst>
        </c:ser>
        <c:dLbls>
          <c:showLegendKey val="0"/>
          <c:showVal val="0"/>
          <c:showCatName val="0"/>
          <c:showSerName val="0"/>
          <c:showPercent val="0"/>
          <c:showBubbleSize val="0"/>
        </c:dLbls>
        <c:gapWidth val="182"/>
        <c:axId val="912750287"/>
        <c:axId val="912745295"/>
      </c:barChart>
      <c:catAx>
        <c:axId val="91275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12745295"/>
        <c:crosses val="autoZero"/>
        <c:auto val="1"/>
        <c:lblAlgn val="ctr"/>
        <c:lblOffset val="100"/>
        <c:noMultiLvlLbl val="0"/>
      </c:catAx>
      <c:valAx>
        <c:axId val="912745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1275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Dashboard.xlsx]Pivot Table!PivotTable6</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Table'!$B$49</c:f>
              <c:strCache>
                <c:ptCount val="1"/>
                <c:pt idx="0">
                  <c:v>Sum of InventoryIn</c:v>
                </c:pt>
              </c:strCache>
            </c:strRef>
          </c:tx>
          <c:spPr>
            <a:solidFill>
              <a:schemeClr val="accent1"/>
            </a:solidFill>
            <a:ln>
              <a:noFill/>
            </a:ln>
            <a:effectLst/>
          </c:spPr>
          <c:invertIfNegative val="0"/>
          <c:cat>
            <c:strRef>
              <c:f>'Pivot Table'!$A$50:$A$53</c:f>
              <c:strCache>
                <c:ptCount val="4"/>
                <c:pt idx="0">
                  <c:v>Item-1</c:v>
                </c:pt>
                <c:pt idx="1">
                  <c:v>Item-2</c:v>
                </c:pt>
                <c:pt idx="2">
                  <c:v>Item-3</c:v>
                </c:pt>
                <c:pt idx="3">
                  <c:v>Item-4</c:v>
                </c:pt>
              </c:strCache>
            </c:strRef>
          </c:cat>
          <c:val>
            <c:numRef>
              <c:f>'Pivot Table'!$B$50:$B$53</c:f>
              <c:numCache>
                <c:formatCode>General</c:formatCode>
                <c:ptCount val="4"/>
                <c:pt idx="0">
                  <c:v>74770</c:v>
                </c:pt>
                <c:pt idx="1">
                  <c:v>88810</c:v>
                </c:pt>
                <c:pt idx="2">
                  <c:v>58150</c:v>
                </c:pt>
                <c:pt idx="3">
                  <c:v>43020</c:v>
                </c:pt>
              </c:numCache>
            </c:numRef>
          </c:val>
          <c:extLst>
            <c:ext xmlns:c16="http://schemas.microsoft.com/office/drawing/2014/chart" uri="{C3380CC4-5D6E-409C-BE32-E72D297353CC}">
              <c16:uniqueId val="{00000000-453E-48F0-A7A3-A54B331CC4C1}"/>
            </c:ext>
          </c:extLst>
        </c:ser>
        <c:ser>
          <c:idx val="1"/>
          <c:order val="1"/>
          <c:tx>
            <c:strRef>
              <c:f>'Pivot Table'!$C$49</c:f>
              <c:strCache>
                <c:ptCount val="1"/>
                <c:pt idx="0">
                  <c:v>Sum of InventoryOut</c:v>
                </c:pt>
              </c:strCache>
            </c:strRef>
          </c:tx>
          <c:spPr>
            <a:solidFill>
              <a:schemeClr val="accent2"/>
            </a:solidFill>
            <a:ln>
              <a:noFill/>
            </a:ln>
            <a:effectLst/>
          </c:spPr>
          <c:invertIfNegative val="0"/>
          <c:cat>
            <c:strRef>
              <c:f>'Pivot Table'!$A$50:$A$53</c:f>
              <c:strCache>
                <c:ptCount val="4"/>
                <c:pt idx="0">
                  <c:v>Item-1</c:v>
                </c:pt>
                <c:pt idx="1">
                  <c:v>Item-2</c:v>
                </c:pt>
                <c:pt idx="2">
                  <c:v>Item-3</c:v>
                </c:pt>
                <c:pt idx="3">
                  <c:v>Item-4</c:v>
                </c:pt>
              </c:strCache>
            </c:strRef>
          </c:cat>
          <c:val>
            <c:numRef>
              <c:f>'Pivot Table'!$C$50:$C$53</c:f>
              <c:numCache>
                <c:formatCode>General</c:formatCode>
                <c:ptCount val="4"/>
                <c:pt idx="0">
                  <c:v>61634</c:v>
                </c:pt>
                <c:pt idx="1">
                  <c:v>69228.599999999991</c:v>
                </c:pt>
                <c:pt idx="2">
                  <c:v>47837.299999999996</c:v>
                </c:pt>
                <c:pt idx="3">
                  <c:v>35770.800000000003</c:v>
                </c:pt>
              </c:numCache>
            </c:numRef>
          </c:val>
          <c:extLst>
            <c:ext xmlns:c16="http://schemas.microsoft.com/office/drawing/2014/chart" uri="{C3380CC4-5D6E-409C-BE32-E72D297353CC}">
              <c16:uniqueId val="{00000001-453E-48F0-A7A3-A54B331CC4C1}"/>
            </c:ext>
          </c:extLst>
        </c:ser>
        <c:ser>
          <c:idx val="2"/>
          <c:order val="2"/>
          <c:tx>
            <c:strRef>
              <c:f>'Pivot Table'!$D$49</c:f>
              <c:strCache>
                <c:ptCount val="1"/>
                <c:pt idx="0">
                  <c:v>Sum of Balance</c:v>
                </c:pt>
              </c:strCache>
            </c:strRef>
          </c:tx>
          <c:spPr>
            <a:solidFill>
              <a:schemeClr val="accent3"/>
            </a:solidFill>
            <a:ln>
              <a:noFill/>
            </a:ln>
            <a:effectLst/>
          </c:spPr>
          <c:invertIfNegative val="0"/>
          <c:cat>
            <c:strRef>
              <c:f>'Pivot Table'!$A$50:$A$53</c:f>
              <c:strCache>
                <c:ptCount val="4"/>
                <c:pt idx="0">
                  <c:v>Item-1</c:v>
                </c:pt>
                <c:pt idx="1">
                  <c:v>Item-2</c:v>
                </c:pt>
                <c:pt idx="2">
                  <c:v>Item-3</c:v>
                </c:pt>
                <c:pt idx="3">
                  <c:v>Item-4</c:v>
                </c:pt>
              </c:strCache>
            </c:strRef>
          </c:cat>
          <c:val>
            <c:numRef>
              <c:f>'Pivot Table'!$D$50:$D$53</c:f>
              <c:numCache>
                <c:formatCode>General</c:formatCode>
                <c:ptCount val="4"/>
                <c:pt idx="0">
                  <c:v>13136</c:v>
                </c:pt>
                <c:pt idx="1">
                  <c:v>19581.399999999998</c:v>
                </c:pt>
                <c:pt idx="2">
                  <c:v>10312.700000000001</c:v>
                </c:pt>
                <c:pt idx="3">
                  <c:v>7249.2000000000007</c:v>
                </c:pt>
              </c:numCache>
            </c:numRef>
          </c:val>
          <c:extLst>
            <c:ext xmlns:c16="http://schemas.microsoft.com/office/drawing/2014/chart" uri="{C3380CC4-5D6E-409C-BE32-E72D297353CC}">
              <c16:uniqueId val="{00000002-453E-48F0-A7A3-A54B331CC4C1}"/>
            </c:ext>
          </c:extLst>
        </c:ser>
        <c:dLbls>
          <c:showLegendKey val="0"/>
          <c:showVal val="0"/>
          <c:showCatName val="0"/>
          <c:showSerName val="0"/>
          <c:showPercent val="0"/>
          <c:showBubbleSize val="0"/>
        </c:dLbls>
        <c:gapWidth val="182"/>
        <c:axId val="1848132271"/>
        <c:axId val="1848129359"/>
      </c:barChart>
      <c:catAx>
        <c:axId val="184813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48129359"/>
        <c:crosses val="autoZero"/>
        <c:auto val="1"/>
        <c:lblAlgn val="ctr"/>
        <c:lblOffset val="100"/>
        <c:noMultiLvlLbl val="0"/>
      </c:catAx>
      <c:valAx>
        <c:axId val="18481293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4813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Dashboard.xlsx]Pivot Table!PivotTable2</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'Pivot Table'!$B$17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C8-44F2-807C-500333050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C8-44F2-807C-500333050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8C8-44F2-807C-500333050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8C8-44F2-807C-50033305096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Table'!$A$18:$A$21</c:f>
              <c:strCache>
                <c:ptCount val="4"/>
                <c:pt idx="0">
                  <c:v>Item-1</c:v>
                </c:pt>
                <c:pt idx="1">
                  <c:v>Item-2</c:v>
                </c:pt>
                <c:pt idx="2">
                  <c:v>Item-3</c:v>
                </c:pt>
                <c:pt idx="3">
                  <c:v>Item-4</c:v>
                </c:pt>
              </c:strCache>
            </c:strRef>
          </c:cat>
          <c:val>
            <c:numRef>
              <c:f>'Pivot Table'!$B$18:$B$21</c:f>
              <c:numCache>
                <c:formatCode>General</c:formatCode>
                <c:ptCount val="4"/>
                <c:pt idx="0">
                  <c:v>30</c:v>
                </c:pt>
                <c:pt idx="1">
                  <c:v>36</c:v>
                </c:pt>
                <c:pt idx="2">
                  <c:v>21</c:v>
                </c:pt>
                <c:pt idx="3">
                  <c:v>13</c:v>
                </c:pt>
              </c:numCache>
            </c:numRef>
          </c:val>
          <c:extLst>
            <c:ext xmlns:c16="http://schemas.microsoft.com/office/drawing/2014/chart" uri="{C3380CC4-5D6E-409C-BE32-E72D297353CC}">
              <c16:uniqueId val="{00000008-78C8-44F2-807C-50033305096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Dashboard.xlsx]Pivot Table!PivotTable7</c:name>
    <c:fmtId val="16"/>
  </c:pivotSource>
  <c:chart>
    <c:title>
      <c:layout>
        <c:manualLayout>
          <c:xMode val="edge"/>
          <c:yMode val="edge"/>
          <c:x val="0.32467150267633865"/>
          <c:y val="0.190430545199044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Table'!$E$17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7C-49F8-AD3F-F80ED5262D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7C-49F8-AD3F-F80ED5262D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7C-49F8-AD3F-F80ED5262D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97C-49F8-AD3F-F80ED5262DE7}"/>
              </c:ext>
            </c:extLst>
          </c:dPt>
          <c:cat>
            <c:strRef>
              <c:f>'Pivot Table'!$D$18:$D$21</c:f>
              <c:strCache>
                <c:ptCount val="4"/>
                <c:pt idx="0">
                  <c:v>Item-1</c:v>
                </c:pt>
                <c:pt idx="1">
                  <c:v>Item-2</c:v>
                </c:pt>
                <c:pt idx="2">
                  <c:v>Item-3</c:v>
                </c:pt>
                <c:pt idx="3">
                  <c:v>Item-4</c:v>
                </c:pt>
              </c:strCache>
            </c:strRef>
          </c:cat>
          <c:val>
            <c:numRef>
              <c:f>'Pivot Table'!$E$18:$E$21</c:f>
              <c:numCache>
                <c:formatCode>General</c:formatCode>
                <c:ptCount val="4"/>
                <c:pt idx="0">
                  <c:v>133700</c:v>
                </c:pt>
                <c:pt idx="1">
                  <c:v>148840</c:v>
                </c:pt>
                <c:pt idx="2">
                  <c:v>96850</c:v>
                </c:pt>
                <c:pt idx="3">
                  <c:v>70690</c:v>
                </c:pt>
              </c:numCache>
            </c:numRef>
          </c:val>
          <c:extLst>
            <c:ext xmlns:c16="http://schemas.microsoft.com/office/drawing/2014/chart" uri="{C3380CC4-5D6E-409C-BE32-E72D297353CC}">
              <c16:uniqueId val="{00000008-897C-49F8-AD3F-F80ED5262D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Dashboard.xlsx]Pivot Table!PivotTable7</c:name>
    <c:fmtId val="2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14816707514209732"/>
          <c:y val="2.1954776100866075E-2"/>
          <c:w val="0.7124962194295249"/>
          <c:h val="0.91563384849895502"/>
        </c:manualLayout>
      </c:layout>
      <c:pieChart>
        <c:varyColors val="1"/>
        <c:ser>
          <c:idx val="0"/>
          <c:order val="0"/>
          <c:tx>
            <c:strRef>
              <c:f>'Pivot Table'!$E$17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8E-4338-A61E-3EC7E3F8C6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8E-4338-A61E-3EC7E3F8C6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8E-4338-A61E-3EC7E3F8C6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28E-4338-A61E-3EC7E3F8C60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Table'!$D$18:$D$21</c:f>
              <c:strCache>
                <c:ptCount val="4"/>
                <c:pt idx="0">
                  <c:v>Item-1</c:v>
                </c:pt>
                <c:pt idx="1">
                  <c:v>Item-2</c:v>
                </c:pt>
                <c:pt idx="2">
                  <c:v>Item-3</c:v>
                </c:pt>
                <c:pt idx="3">
                  <c:v>Item-4</c:v>
                </c:pt>
              </c:strCache>
            </c:strRef>
          </c:cat>
          <c:val>
            <c:numRef>
              <c:f>'Pivot Table'!$E$18:$E$21</c:f>
              <c:numCache>
                <c:formatCode>General</c:formatCode>
                <c:ptCount val="4"/>
                <c:pt idx="0">
                  <c:v>133700</c:v>
                </c:pt>
                <c:pt idx="1">
                  <c:v>148840</c:v>
                </c:pt>
                <c:pt idx="2">
                  <c:v>96850</c:v>
                </c:pt>
                <c:pt idx="3">
                  <c:v>70690</c:v>
                </c:pt>
              </c:numCache>
            </c:numRef>
          </c:val>
          <c:extLst>
            <c:ext xmlns:c16="http://schemas.microsoft.com/office/drawing/2014/chart" uri="{C3380CC4-5D6E-409C-BE32-E72D297353CC}">
              <c16:uniqueId val="{00000008-B28E-4338-A61E-3EC7E3F8C60B}"/>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85082441617874693"/>
          <c:y val="0.28672847123261497"/>
          <c:w val="0.14917558382125312"/>
          <c:h val="0.61611642292474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Dashboard.xlsx]Pivot Table!PivotTable2</c:name>
    <c:fmtId val="15"/>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F4C037"/>
          </a:solidFill>
          <a:ln w="19050">
            <a:solidFill>
              <a:schemeClr val="lt1"/>
            </a:solidFill>
          </a:ln>
          <a:effectLst/>
        </c:spPr>
      </c:pivotFmt>
      <c:pivotFmt>
        <c:idx val="18"/>
        <c:spPr>
          <a:solidFill>
            <a:srgbClr val="2B4F4F"/>
          </a:solidFill>
          <a:ln w="19050">
            <a:solidFill>
              <a:schemeClr val="lt1"/>
            </a:solidFill>
          </a:ln>
          <a:effectLst/>
        </c:spPr>
      </c:pivotFmt>
      <c:pivotFmt>
        <c:idx val="19"/>
        <c:spPr>
          <a:solidFill>
            <a:srgbClr val="B8C1BD"/>
          </a:solidFill>
          <a:ln w="19050">
            <a:solidFill>
              <a:schemeClr val="lt1"/>
            </a:solidFill>
          </a:ln>
          <a:effectLst/>
        </c:spPr>
      </c:pivotFmt>
      <c:pivotFmt>
        <c:idx val="20"/>
        <c:spPr>
          <a:solidFill>
            <a:srgbClr val="F5EEDC"/>
          </a:solidFill>
          <a:ln w="19050">
            <a:solidFill>
              <a:schemeClr val="lt1"/>
            </a:solidFill>
          </a:ln>
          <a:effectLst/>
        </c:spPr>
      </c:pivotFmt>
    </c:pivotFmts>
    <c:plotArea>
      <c:layout>
        <c:manualLayout>
          <c:layoutTarget val="inner"/>
          <c:xMode val="edge"/>
          <c:yMode val="edge"/>
          <c:x val="4.028642761118275E-2"/>
          <c:y val="4.3981238456304077E-2"/>
          <c:w val="0.76074368752686405"/>
          <c:h val="0.95601876154369592"/>
        </c:manualLayout>
      </c:layout>
      <c:doughnutChart>
        <c:varyColors val="1"/>
        <c:ser>
          <c:idx val="0"/>
          <c:order val="0"/>
          <c:tx>
            <c:strRef>
              <c:f>'Pivot Table'!$B$17</c:f>
              <c:strCache>
                <c:ptCount val="1"/>
                <c:pt idx="0">
                  <c:v>Total</c:v>
                </c:pt>
              </c:strCache>
            </c:strRef>
          </c:tx>
          <c:dPt>
            <c:idx val="0"/>
            <c:bubble3D val="0"/>
            <c:spPr>
              <a:solidFill>
                <a:srgbClr val="F4C037"/>
              </a:solidFill>
              <a:ln w="19050">
                <a:solidFill>
                  <a:schemeClr val="lt1"/>
                </a:solidFill>
              </a:ln>
              <a:effectLst/>
            </c:spPr>
            <c:extLst>
              <c:ext xmlns:c16="http://schemas.microsoft.com/office/drawing/2014/chart" uri="{C3380CC4-5D6E-409C-BE32-E72D297353CC}">
                <c16:uniqueId val="{00000001-7AE8-482C-A6B2-38D4B550DA53}"/>
              </c:ext>
            </c:extLst>
          </c:dPt>
          <c:dPt>
            <c:idx val="1"/>
            <c:bubble3D val="0"/>
            <c:spPr>
              <a:solidFill>
                <a:srgbClr val="2B4F4F"/>
              </a:solidFill>
              <a:ln w="19050">
                <a:solidFill>
                  <a:schemeClr val="lt1"/>
                </a:solidFill>
              </a:ln>
              <a:effectLst/>
            </c:spPr>
            <c:extLst>
              <c:ext xmlns:c16="http://schemas.microsoft.com/office/drawing/2014/chart" uri="{C3380CC4-5D6E-409C-BE32-E72D297353CC}">
                <c16:uniqueId val="{00000003-7AE8-482C-A6B2-38D4B550DA53}"/>
              </c:ext>
            </c:extLst>
          </c:dPt>
          <c:dPt>
            <c:idx val="2"/>
            <c:bubble3D val="0"/>
            <c:spPr>
              <a:solidFill>
                <a:srgbClr val="B8C1BD"/>
              </a:solidFill>
              <a:ln w="19050">
                <a:solidFill>
                  <a:schemeClr val="lt1"/>
                </a:solidFill>
              </a:ln>
              <a:effectLst/>
            </c:spPr>
            <c:extLst>
              <c:ext xmlns:c16="http://schemas.microsoft.com/office/drawing/2014/chart" uri="{C3380CC4-5D6E-409C-BE32-E72D297353CC}">
                <c16:uniqueId val="{00000005-7AE8-482C-A6B2-38D4B550DA53}"/>
              </c:ext>
            </c:extLst>
          </c:dPt>
          <c:dPt>
            <c:idx val="3"/>
            <c:bubble3D val="0"/>
            <c:spPr>
              <a:solidFill>
                <a:srgbClr val="F5EEDC"/>
              </a:solidFill>
              <a:ln w="19050">
                <a:solidFill>
                  <a:schemeClr val="lt1"/>
                </a:solidFill>
              </a:ln>
              <a:effectLst/>
            </c:spPr>
            <c:extLst>
              <c:ext xmlns:c16="http://schemas.microsoft.com/office/drawing/2014/chart" uri="{C3380CC4-5D6E-409C-BE32-E72D297353CC}">
                <c16:uniqueId val="{00000007-7AE8-482C-A6B2-38D4B550DA5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Table'!$A$18:$A$21</c:f>
              <c:strCache>
                <c:ptCount val="4"/>
                <c:pt idx="0">
                  <c:v>Item-1</c:v>
                </c:pt>
                <c:pt idx="1">
                  <c:v>Item-2</c:v>
                </c:pt>
                <c:pt idx="2">
                  <c:v>Item-3</c:v>
                </c:pt>
                <c:pt idx="3">
                  <c:v>Item-4</c:v>
                </c:pt>
              </c:strCache>
            </c:strRef>
          </c:cat>
          <c:val>
            <c:numRef>
              <c:f>'Pivot Table'!$B$18:$B$21</c:f>
              <c:numCache>
                <c:formatCode>General</c:formatCode>
                <c:ptCount val="4"/>
                <c:pt idx="0">
                  <c:v>30</c:v>
                </c:pt>
                <c:pt idx="1">
                  <c:v>36</c:v>
                </c:pt>
                <c:pt idx="2">
                  <c:v>21</c:v>
                </c:pt>
                <c:pt idx="3">
                  <c:v>13</c:v>
                </c:pt>
              </c:numCache>
            </c:numRef>
          </c:val>
          <c:extLst>
            <c:ext xmlns:c16="http://schemas.microsoft.com/office/drawing/2014/chart" uri="{C3380CC4-5D6E-409C-BE32-E72D297353CC}">
              <c16:uniqueId val="{00000008-7AE8-482C-A6B2-38D4B550DA5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Dashboard.xlsx]Pivot Table!PivotTable1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4A77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FA84E"/>
          </a:solidFill>
          <a:ln>
            <a:noFill/>
          </a:ln>
          <a:effectLst/>
        </c:spPr>
      </c:pivotFmt>
      <c:pivotFmt>
        <c:idx val="11"/>
        <c:spPr>
          <a:solidFill>
            <a:srgbClr val="DFA84E"/>
          </a:solidFill>
          <a:ln>
            <a:noFill/>
          </a:ln>
          <a:effectLst/>
        </c:spPr>
      </c:pivotFmt>
      <c:pivotFmt>
        <c:idx val="12"/>
        <c:spPr>
          <a:solidFill>
            <a:srgbClr val="DFA84E"/>
          </a:solidFill>
          <a:ln>
            <a:noFill/>
          </a:ln>
          <a:effectLst/>
        </c:spPr>
      </c:pivotFmt>
      <c:pivotFmt>
        <c:idx val="13"/>
        <c:spPr>
          <a:solidFill>
            <a:srgbClr val="DFA84E"/>
          </a:solidFill>
          <a:ln>
            <a:noFill/>
          </a:ln>
          <a:effectLst/>
        </c:spPr>
      </c:pivotFmt>
      <c:pivotFmt>
        <c:idx val="14"/>
        <c:spPr>
          <a:solidFill>
            <a:srgbClr val="DFA84E"/>
          </a:solidFill>
          <a:ln>
            <a:noFill/>
          </a:ln>
          <a:effectLst/>
        </c:spPr>
      </c:pivotFmt>
      <c:pivotFmt>
        <c:idx val="15"/>
        <c:spPr>
          <a:solidFill>
            <a:srgbClr val="DFA84E"/>
          </a:solidFill>
          <a:ln>
            <a:noFill/>
          </a:ln>
          <a:effectLst/>
        </c:spPr>
      </c:pivotFmt>
      <c:pivotFmt>
        <c:idx val="16"/>
        <c:spPr>
          <a:solidFill>
            <a:srgbClr val="DFA84E"/>
          </a:solidFill>
          <a:ln>
            <a:noFill/>
          </a:ln>
          <a:effectLst/>
        </c:spPr>
      </c:pivotFmt>
      <c:pivotFmt>
        <c:idx val="17"/>
        <c:spPr>
          <a:solidFill>
            <a:srgbClr val="DFA84E"/>
          </a:solidFill>
          <a:ln>
            <a:noFill/>
          </a:ln>
          <a:effectLst/>
        </c:spPr>
      </c:pivotFmt>
      <c:pivotFmt>
        <c:idx val="18"/>
        <c:spPr>
          <a:solidFill>
            <a:srgbClr val="DFA84E"/>
          </a:solidFill>
          <a:ln>
            <a:noFill/>
          </a:ln>
          <a:effectLst/>
        </c:spPr>
      </c:pivotFmt>
      <c:pivotFmt>
        <c:idx val="19"/>
        <c:spPr>
          <a:solidFill>
            <a:srgbClr val="DFA84E"/>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Table'!$B$3:$B$4</c:f>
              <c:strCache>
                <c:ptCount val="1"/>
                <c:pt idx="0">
                  <c:v>Pending</c:v>
                </c:pt>
              </c:strCache>
            </c:strRef>
          </c:tx>
          <c:spPr>
            <a:solidFill>
              <a:srgbClr val="4A775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Table'!$A$5:$A$14</c:f>
              <c:strCache>
                <c:ptCount val="10"/>
                <c:pt idx="0">
                  <c:v>Vendor-1</c:v>
                </c:pt>
                <c:pt idx="1">
                  <c:v>Vendor-2</c:v>
                </c:pt>
                <c:pt idx="2">
                  <c:v>Vendor-3</c:v>
                </c:pt>
                <c:pt idx="3">
                  <c:v>Vendor-4</c:v>
                </c:pt>
                <c:pt idx="4">
                  <c:v>Vendor-5</c:v>
                </c:pt>
                <c:pt idx="5">
                  <c:v>Vendor-6</c:v>
                </c:pt>
                <c:pt idx="6">
                  <c:v>Vendor-7</c:v>
                </c:pt>
                <c:pt idx="7">
                  <c:v>Vendor-8</c:v>
                </c:pt>
                <c:pt idx="8">
                  <c:v>Vendor-9</c:v>
                </c:pt>
                <c:pt idx="9">
                  <c:v>Vendor-10</c:v>
                </c:pt>
              </c:strCache>
            </c:strRef>
          </c:cat>
          <c:val>
            <c:numRef>
              <c:f>'Pivot Table'!$B$5:$B$14</c:f>
              <c:numCache>
                <c:formatCode>0%</c:formatCode>
                <c:ptCount val="10"/>
                <c:pt idx="0">
                  <c:v>0.2</c:v>
                </c:pt>
                <c:pt idx="1">
                  <c:v>0.33333333333333331</c:v>
                </c:pt>
                <c:pt idx="2">
                  <c:v>0.5</c:v>
                </c:pt>
                <c:pt idx="3">
                  <c:v>0.2</c:v>
                </c:pt>
                <c:pt idx="4">
                  <c:v>0.33333333333333331</c:v>
                </c:pt>
                <c:pt idx="5">
                  <c:v>0.15384615384615385</c:v>
                </c:pt>
                <c:pt idx="6">
                  <c:v>0.26666666666666666</c:v>
                </c:pt>
                <c:pt idx="7">
                  <c:v>0.18181818181818182</c:v>
                </c:pt>
                <c:pt idx="8">
                  <c:v>0.25</c:v>
                </c:pt>
                <c:pt idx="9">
                  <c:v>0.2857142857142857</c:v>
                </c:pt>
              </c:numCache>
            </c:numRef>
          </c:val>
          <c:extLst>
            <c:ext xmlns:c16="http://schemas.microsoft.com/office/drawing/2014/chart" uri="{C3380CC4-5D6E-409C-BE32-E72D297353CC}">
              <c16:uniqueId val="{00000000-44E6-4960-B920-9341D1A5569C}"/>
            </c:ext>
          </c:extLst>
        </c:ser>
        <c:ser>
          <c:idx val="1"/>
          <c:order val="1"/>
          <c:tx>
            <c:strRef>
              <c:f>'Pivot Table'!$C$3:$C$4</c:f>
              <c:strCache>
                <c:ptCount val="1"/>
                <c:pt idx="0">
                  <c:v>Received</c:v>
                </c:pt>
              </c:strCache>
            </c:strRef>
          </c:tx>
          <c:spPr>
            <a:solidFill>
              <a:schemeClr val="accent2"/>
            </a:solidFill>
            <a:ln>
              <a:noFill/>
            </a:ln>
            <a:effectLst/>
          </c:spPr>
          <c:invertIfNegative val="0"/>
          <c:dPt>
            <c:idx val="0"/>
            <c:invertIfNegative val="0"/>
            <c:bubble3D val="0"/>
            <c:spPr>
              <a:solidFill>
                <a:srgbClr val="DFA84E"/>
              </a:solidFill>
              <a:ln>
                <a:noFill/>
              </a:ln>
              <a:effectLst/>
            </c:spPr>
          </c:dPt>
          <c:dPt>
            <c:idx val="1"/>
            <c:invertIfNegative val="0"/>
            <c:bubble3D val="0"/>
            <c:spPr>
              <a:solidFill>
                <a:srgbClr val="DFA84E"/>
              </a:solidFill>
              <a:ln>
                <a:noFill/>
              </a:ln>
              <a:effectLst/>
            </c:spPr>
          </c:dPt>
          <c:dPt>
            <c:idx val="2"/>
            <c:invertIfNegative val="0"/>
            <c:bubble3D val="0"/>
            <c:spPr>
              <a:solidFill>
                <a:srgbClr val="DFA84E"/>
              </a:solidFill>
              <a:ln>
                <a:noFill/>
              </a:ln>
              <a:effectLst/>
            </c:spPr>
          </c:dPt>
          <c:dPt>
            <c:idx val="3"/>
            <c:invertIfNegative val="0"/>
            <c:bubble3D val="0"/>
            <c:spPr>
              <a:solidFill>
                <a:srgbClr val="DFA84E"/>
              </a:solidFill>
              <a:ln>
                <a:noFill/>
              </a:ln>
              <a:effectLst/>
            </c:spPr>
          </c:dPt>
          <c:dPt>
            <c:idx val="4"/>
            <c:invertIfNegative val="0"/>
            <c:bubble3D val="0"/>
            <c:spPr>
              <a:solidFill>
                <a:srgbClr val="DFA84E"/>
              </a:solidFill>
              <a:ln>
                <a:noFill/>
              </a:ln>
              <a:effectLst/>
            </c:spPr>
          </c:dPt>
          <c:dPt>
            <c:idx val="5"/>
            <c:invertIfNegative val="0"/>
            <c:bubble3D val="0"/>
            <c:spPr>
              <a:solidFill>
                <a:srgbClr val="DFA84E"/>
              </a:solidFill>
              <a:ln>
                <a:noFill/>
              </a:ln>
              <a:effectLst/>
            </c:spPr>
          </c:dPt>
          <c:dPt>
            <c:idx val="6"/>
            <c:invertIfNegative val="0"/>
            <c:bubble3D val="0"/>
            <c:spPr>
              <a:solidFill>
                <a:srgbClr val="DFA84E"/>
              </a:solidFill>
              <a:ln>
                <a:noFill/>
              </a:ln>
              <a:effectLst/>
            </c:spPr>
          </c:dPt>
          <c:dPt>
            <c:idx val="7"/>
            <c:invertIfNegative val="0"/>
            <c:bubble3D val="0"/>
            <c:spPr>
              <a:solidFill>
                <a:srgbClr val="DFA84E"/>
              </a:solidFill>
              <a:ln>
                <a:noFill/>
              </a:ln>
              <a:effectLst/>
            </c:spPr>
          </c:dPt>
          <c:dPt>
            <c:idx val="8"/>
            <c:invertIfNegative val="0"/>
            <c:bubble3D val="0"/>
            <c:spPr>
              <a:solidFill>
                <a:srgbClr val="DFA84E"/>
              </a:solidFill>
              <a:ln>
                <a:noFill/>
              </a:ln>
              <a:effectLst/>
            </c:spPr>
          </c:dPt>
          <c:dPt>
            <c:idx val="9"/>
            <c:invertIfNegative val="0"/>
            <c:bubble3D val="0"/>
            <c:spPr>
              <a:solidFill>
                <a:srgbClr val="DFA84E"/>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Table'!$A$5:$A$14</c:f>
              <c:strCache>
                <c:ptCount val="10"/>
                <c:pt idx="0">
                  <c:v>Vendor-1</c:v>
                </c:pt>
                <c:pt idx="1">
                  <c:v>Vendor-2</c:v>
                </c:pt>
                <c:pt idx="2">
                  <c:v>Vendor-3</c:v>
                </c:pt>
                <c:pt idx="3">
                  <c:v>Vendor-4</c:v>
                </c:pt>
                <c:pt idx="4">
                  <c:v>Vendor-5</c:v>
                </c:pt>
                <c:pt idx="5">
                  <c:v>Vendor-6</c:v>
                </c:pt>
                <c:pt idx="6">
                  <c:v>Vendor-7</c:v>
                </c:pt>
                <c:pt idx="7">
                  <c:v>Vendor-8</c:v>
                </c:pt>
                <c:pt idx="8">
                  <c:v>Vendor-9</c:v>
                </c:pt>
                <c:pt idx="9">
                  <c:v>Vendor-10</c:v>
                </c:pt>
              </c:strCache>
            </c:strRef>
          </c:cat>
          <c:val>
            <c:numRef>
              <c:f>'Pivot Table'!$C$5:$C$14</c:f>
              <c:numCache>
                <c:formatCode>0%</c:formatCode>
                <c:ptCount val="10"/>
                <c:pt idx="0">
                  <c:v>0.8</c:v>
                </c:pt>
                <c:pt idx="1">
                  <c:v>0.66666666666666663</c:v>
                </c:pt>
                <c:pt idx="2">
                  <c:v>0.5</c:v>
                </c:pt>
                <c:pt idx="3">
                  <c:v>0.8</c:v>
                </c:pt>
                <c:pt idx="4">
                  <c:v>0.66666666666666663</c:v>
                </c:pt>
                <c:pt idx="5">
                  <c:v>0.84615384615384615</c:v>
                </c:pt>
                <c:pt idx="6">
                  <c:v>0.73333333333333328</c:v>
                </c:pt>
                <c:pt idx="7">
                  <c:v>0.81818181818181823</c:v>
                </c:pt>
                <c:pt idx="8">
                  <c:v>0.75</c:v>
                </c:pt>
                <c:pt idx="9">
                  <c:v>0.7142857142857143</c:v>
                </c:pt>
              </c:numCache>
            </c:numRef>
          </c:val>
          <c:extLst>
            <c:ext xmlns:c16="http://schemas.microsoft.com/office/drawing/2014/chart" uri="{C3380CC4-5D6E-409C-BE32-E72D297353CC}">
              <c16:uniqueId val="{00000019-D7F6-4D5A-A024-B7C2159F1CE6}"/>
            </c:ext>
          </c:extLst>
        </c:ser>
        <c:dLbls>
          <c:dLblPos val="outEnd"/>
          <c:showLegendKey val="0"/>
          <c:showVal val="1"/>
          <c:showCatName val="0"/>
          <c:showSerName val="0"/>
          <c:showPercent val="0"/>
          <c:showBubbleSize val="0"/>
        </c:dLbls>
        <c:gapWidth val="182"/>
        <c:axId val="887988671"/>
        <c:axId val="887987423"/>
      </c:barChart>
      <c:catAx>
        <c:axId val="887988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87987423"/>
        <c:crosses val="autoZero"/>
        <c:auto val="1"/>
        <c:lblAlgn val="ctr"/>
        <c:lblOffset val="100"/>
        <c:noMultiLvlLbl val="0"/>
      </c:catAx>
      <c:valAx>
        <c:axId val="887987423"/>
        <c:scaling>
          <c:orientation val="minMax"/>
        </c:scaling>
        <c:delete val="1"/>
        <c:axPos val="b"/>
        <c:numFmt formatCode="0%" sourceLinked="1"/>
        <c:majorTickMark val="none"/>
        <c:minorTickMark val="none"/>
        <c:tickLblPos val="nextTo"/>
        <c:crossAx val="88798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7</xdr:col>
      <xdr:colOff>571500</xdr:colOff>
      <xdr:row>4</xdr:row>
      <xdr:rowOff>123826</xdr:rowOff>
    </xdr:from>
    <xdr:to>
      <xdr:col>9</xdr:col>
      <xdr:colOff>257175</xdr:colOff>
      <xdr:row>13</xdr:row>
      <xdr:rowOff>142876</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4617DD86-2F5F-4BCA-89F3-268EDC1392E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905750" y="885826"/>
              <a:ext cx="1828800" cy="17335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10</xdr:row>
      <xdr:rowOff>0</xdr:rowOff>
    </xdr:from>
    <xdr:to>
      <xdr:col>14</xdr:col>
      <xdr:colOff>419100</xdr:colOff>
      <xdr:row>23</xdr:row>
      <xdr:rowOff>47625</xdr:rowOff>
    </xdr:to>
    <mc:AlternateContent xmlns:mc="http://schemas.openxmlformats.org/markup-compatibility/2006" xmlns:a14="http://schemas.microsoft.com/office/drawing/2010/main">
      <mc:Choice Requires="a14">
        <xdr:graphicFrame macro="">
          <xdr:nvGraphicFramePr>
            <xdr:cNvPr id="14" name="Vendor 1">
              <a:extLst>
                <a:ext uri="{FF2B5EF4-FFF2-40B4-BE49-F238E27FC236}">
                  <a16:creationId xmlns:a16="http://schemas.microsoft.com/office/drawing/2014/main" id="{3AFAB7C3-21F5-46EA-A5B0-9CA8A8618642}"/>
                </a:ext>
              </a:extLst>
            </xdr:cNvPr>
            <xdr:cNvGraphicFramePr/>
          </xdr:nvGraphicFramePr>
          <xdr:xfrm>
            <a:off x="0" y="0"/>
            <a:ext cx="0" cy="0"/>
          </xdr:xfrm>
          <a:graphic>
            <a:graphicData uri="http://schemas.microsoft.com/office/drawing/2010/slicer">
              <sle:slicer xmlns:sle="http://schemas.microsoft.com/office/drawing/2010/slicer" name="Vendor 1"/>
            </a:graphicData>
          </a:graphic>
        </xdr:graphicFrame>
      </mc:Choice>
      <mc:Fallback xmlns="">
        <xdr:sp macro="" textlink="">
          <xdr:nvSpPr>
            <xdr:cNvPr id="0" name=""/>
            <xdr:cNvSpPr>
              <a:spLocks noTextEdit="1"/>
            </xdr:cNvSpPr>
          </xdr:nvSpPr>
          <xdr:spPr>
            <a:xfrm>
              <a:off x="11630025" y="19050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295275</xdr:colOff>
      <xdr:row>14</xdr:row>
      <xdr:rowOff>142876</xdr:rowOff>
    </xdr:from>
    <xdr:to>
      <xdr:col>8</xdr:col>
      <xdr:colOff>952500</xdr:colOff>
      <xdr:row>20</xdr:row>
      <xdr:rowOff>47626</xdr:rowOff>
    </xdr:to>
    <mc:AlternateContent xmlns:mc="http://schemas.openxmlformats.org/markup-compatibility/2006" xmlns:a14="http://schemas.microsoft.com/office/drawing/2010/main">
      <mc:Choice Requires="a14">
        <xdr:graphicFrame macro="">
          <xdr:nvGraphicFramePr>
            <xdr:cNvPr id="17" name="Status">
              <a:extLst>
                <a:ext uri="{FF2B5EF4-FFF2-40B4-BE49-F238E27FC236}">
                  <a16:creationId xmlns:a16="http://schemas.microsoft.com/office/drawing/2014/main" id="{780E0AAE-A63F-4D3E-860F-0C781379F2A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7629525" y="2809876"/>
              <a:ext cx="1828800" cy="10477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304800</xdr:colOff>
      <xdr:row>5</xdr:row>
      <xdr:rowOff>114300</xdr:rowOff>
    </xdr:from>
    <xdr:to>
      <xdr:col>6</xdr:col>
      <xdr:colOff>962025</xdr:colOff>
      <xdr:row>18</xdr:row>
      <xdr:rowOff>161925</xdr:rowOff>
    </xdr:to>
    <mc:AlternateContent xmlns:mc="http://schemas.openxmlformats.org/markup-compatibility/2006" xmlns:a14="http://schemas.microsoft.com/office/drawing/2010/main">
      <mc:Choice Requires="a14">
        <xdr:graphicFrame macro="">
          <xdr:nvGraphicFramePr>
            <xdr:cNvPr id="18" name="Months">
              <a:extLst>
                <a:ext uri="{FF2B5EF4-FFF2-40B4-BE49-F238E27FC236}">
                  <a16:creationId xmlns:a16="http://schemas.microsoft.com/office/drawing/2014/main" id="{605DF208-BA40-443D-937A-3093B3B89F69}"/>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5419725" y="10668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533401</xdr:colOff>
      <xdr:row>0</xdr:row>
      <xdr:rowOff>57150</xdr:rowOff>
    </xdr:from>
    <xdr:to>
      <xdr:col>5</xdr:col>
      <xdr:colOff>19051</xdr:colOff>
      <xdr:row>9</xdr:row>
      <xdr:rowOff>57150</xdr:rowOff>
    </xdr:to>
    <xdr:graphicFrame macro="">
      <xdr:nvGraphicFramePr>
        <xdr:cNvPr id="2" name="Chart 1">
          <a:extLst>
            <a:ext uri="{FF2B5EF4-FFF2-40B4-BE49-F238E27FC236}">
              <a16:creationId xmlns:a16="http://schemas.microsoft.com/office/drawing/2014/main" id="{A273C85C-FAC5-478B-9C99-39F230142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142875</xdr:colOff>
      <xdr:row>1</xdr:row>
      <xdr:rowOff>104775</xdr:rowOff>
    </xdr:from>
    <xdr:to>
      <xdr:col>16</xdr:col>
      <xdr:colOff>38100</xdr:colOff>
      <xdr:row>13</xdr:row>
      <xdr:rowOff>109537</xdr:rowOff>
    </xdr:to>
    <xdr:graphicFrame macro="">
      <xdr:nvGraphicFramePr>
        <xdr:cNvPr id="5" name="Chart 4">
          <a:extLst>
            <a:ext uri="{FF2B5EF4-FFF2-40B4-BE49-F238E27FC236}">
              <a16:creationId xmlns:a16="http://schemas.microsoft.com/office/drawing/2014/main" id="{7C0E5881-2FE5-4E75-9A0E-6B7B66AD6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18</xdr:row>
      <xdr:rowOff>0</xdr:rowOff>
    </xdr:from>
    <xdr:to>
      <xdr:col>8</xdr:col>
      <xdr:colOff>95250</xdr:colOff>
      <xdr:row>29</xdr:row>
      <xdr:rowOff>14287</xdr:rowOff>
    </xdr:to>
    <xdr:graphicFrame macro="">
      <xdr:nvGraphicFramePr>
        <xdr:cNvPr id="6" name="Chart 5">
          <a:extLst>
            <a:ext uri="{FF2B5EF4-FFF2-40B4-BE49-F238E27FC236}">
              <a16:creationId xmlns:a16="http://schemas.microsoft.com/office/drawing/2014/main" id="{AB7540E2-FB07-406B-AB75-DF47CCAEB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xdr:colOff>
      <xdr:row>18</xdr:row>
      <xdr:rowOff>0</xdr:rowOff>
    </xdr:from>
    <xdr:to>
      <xdr:col>14</xdr:col>
      <xdr:colOff>533401</xdr:colOff>
      <xdr:row>30</xdr:row>
      <xdr:rowOff>33337</xdr:rowOff>
    </xdr:to>
    <xdr:graphicFrame macro="">
      <xdr:nvGraphicFramePr>
        <xdr:cNvPr id="7" name="Chart 6">
          <a:extLst>
            <a:ext uri="{FF2B5EF4-FFF2-40B4-BE49-F238E27FC236}">
              <a16:creationId xmlns:a16="http://schemas.microsoft.com/office/drawing/2014/main" id="{572FC150-6BB7-4F27-B1B0-D9B803C47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400051</xdr:colOff>
      <xdr:row>6</xdr:row>
      <xdr:rowOff>95250</xdr:rowOff>
    </xdr:from>
    <xdr:to>
      <xdr:col>8</xdr:col>
      <xdr:colOff>419101</xdr:colOff>
      <xdr:row>15</xdr:row>
      <xdr:rowOff>138112</xdr:rowOff>
    </xdr:to>
    <xdr:graphicFrame macro="">
      <xdr:nvGraphicFramePr>
        <xdr:cNvPr id="8" name="Chart 7">
          <a:extLst>
            <a:ext uri="{FF2B5EF4-FFF2-40B4-BE49-F238E27FC236}">
              <a16:creationId xmlns:a16="http://schemas.microsoft.com/office/drawing/2014/main" id="{FD2CBC12-842C-4AD5-BF53-EA9428936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390525</xdr:colOff>
      <xdr:row>10</xdr:row>
      <xdr:rowOff>47625</xdr:rowOff>
    </xdr:from>
    <xdr:to>
      <xdr:col>5</xdr:col>
      <xdr:colOff>47625</xdr:colOff>
      <xdr:row>19</xdr:row>
      <xdr:rowOff>109537</xdr:rowOff>
    </xdr:to>
    <xdr:graphicFrame macro="">
      <xdr:nvGraphicFramePr>
        <xdr:cNvPr id="9" name="Chart 8">
          <a:extLst>
            <a:ext uri="{FF2B5EF4-FFF2-40B4-BE49-F238E27FC236}">
              <a16:creationId xmlns:a16="http://schemas.microsoft.com/office/drawing/2014/main" id="{54F11008-A61F-4DFA-97D0-59816A495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285750</xdr:colOff>
      <xdr:row>4</xdr:row>
      <xdr:rowOff>123825</xdr:rowOff>
    </xdr:from>
    <xdr:to>
      <xdr:col>10</xdr:col>
      <xdr:colOff>285750</xdr:colOff>
      <xdr:row>17</xdr:row>
      <xdr:rowOff>171450</xdr:rowOff>
    </xdr:to>
    <mc:AlternateContent xmlns:mc="http://schemas.openxmlformats.org/markup-compatibility/2006" xmlns:a14="http://schemas.microsoft.com/office/drawing/2010/main">
      <mc:Choice Requires="a14">
        <xdr:graphicFrame macro="">
          <xdr:nvGraphicFramePr>
            <xdr:cNvPr id="2" name="Vendor">
              <a:extLst>
                <a:ext uri="{FF2B5EF4-FFF2-40B4-BE49-F238E27FC236}">
                  <a16:creationId xmlns:a16="http://schemas.microsoft.com/office/drawing/2014/main" id="{1155C657-3C87-4C61-9A44-B169D8120815}"/>
                </a:ext>
              </a:extLst>
            </xdr:cNvPr>
            <xdr:cNvGraphicFramePr/>
          </xdr:nvGraphicFramePr>
          <xdr:xfrm>
            <a:off x="0" y="0"/>
            <a:ext cx="0" cy="0"/>
          </xdr:xfrm>
          <a:graphic>
            <a:graphicData uri="http://schemas.microsoft.com/office/drawing/2010/slicer">
              <sle:slicer xmlns:sle="http://schemas.microsoft.com/office/drawing/2010/slicer" name="Vendor"/>
            </a:graphicData>
          </a:graphic>
        </xdr:graphicFrame>
      </mc:Choice>
      <mc:Fallback xmlns="">
        <xdr:sp macro="" textlink="">
          <xdr:nvSpPr>
            <xdr:cNvPr id="0" name=""/>
            <xdr:cNvSpPr>
              <a:spLocks noTextEdit="1"/>
            </xdr:cNvSpPr>
          </xdr:nvSpPr>
          <xdr:spPr>
            <a:xfrm>
              <a:off x="5486400" y="88582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0</xdr:row>
      <xdr:rowOff>19050</xdr:rowOff>
    </xdr:from>
    <xdr:to>
      <xdr:col>7</xdr:col>
      <xdr:colOff>400051</xdr:colOff>
      <xdr:row>3</xdr:row>
      <xdr:rowOff>76200</xdr:rowOff>
    </xdr:to>
    <xdr:sp macro="" textlink="">
      <xdr:nvSpPr>
        <xdr:cNvPr id="2" name="Rectangle: Rounded Corners 1">
          <a:extLst>
            <a:ext uri="{FF2B5EF4-FFF2-40B4-BE49-F238E27FC236}">
              <a16:creationId xmlns:a16="http://schemas.microsoft.com/office/drawing/2014/main" id="{C3553639-604E-4812-96C6-FA2FA8FBFCA2}"/>
            </a:ext>
          </a:extLst>
        </xdr:cNvPr>
        <xdr:cNvSpPr/>
      </xdr:nvSpPr>
      <xdr:spPr>
        <a:xfrm>
          <a:off x="1" y="19050"/>
          <a:ext cx="4667250" cy="628650"/>
        </a:xfrm>
        <a:prstGeom prst="roundRect">
          <a:avLst/>
        </a:prstGeom>
        <a:solidFill>
          <a:srgbClr val="DFA84E"/>
        </a:solidFill>
        <a:ln>
          <a:solidFill>
            <a:schemeClr val="accent6">
              <a:lumMod val="20000"/>
              <a:lumOff val="80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0</xdr:col>
      <xdr:colOff>523875</xdr:colOff>
      <xdr:row>0</xdr:row>
      <xdr:rowOff>76200</xdr:rowOff>
    </xdr:from>
    <xdr:to>
      <xdr:col>6</xdr:col>
      <xdr:colOff>590550</xdr:colOff>
      <xdr:row>2</xdr:row>
      <xdr:rowOff>161925</xdr:rowOff>
    </xdr:to>
    <xdr:sp macro="" textlink="">
      <xdr:nvSpPr>
        <xdr:cNvPr id="3" name="TextBox 2">
          <a:extLst>
            <a:ext uri="{FF2B5EF4-FFF2-40B4-BE49-F238E27FC236}">
              <a16:creationId xmlns:a16="http://schemas.microsoft.com/office/drawing/2014/main" id="{735C034A-801E-4BFA-AA9A-893C57C58B13}"/>
            </a:ext>
          </a:extLst>
        </xdr:cNvPr>
        <xdr:cNvSpPr txBox="1"/>
      </xdr:nvSpPr>
      <xdr:spPr>
        <a:xfrm>
          <a:off x="523875" y="76200"/>
          <a:ext cx="3724275"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1">
              <a:solidFill>
                <a:schemeClr val="bg1"/>
              </a:solidFill>
              <a:latin typeface="Berlin Sans FB" panose="020E0602020502020306" pitchFamily="34" charset="0"/>
            </a:rPr>
            <a:t>Procurement Dashboard</a:t>
          </a:r>
          <a:endParaRPr lang="en-GH" sz="2400" b="1">
            <a:solidFill>
              <a:schemeClr val="bg1"/>
            </a:solidFill>
            <a:latin typeface="Berlin Sans FB" panose="020E0602020502020306" pitchFamily="34" charset="0"/>
          </a:endParaRPr>
        </a:p>
      </xdr:txBody>
    </xdr:sp>
    <xdr:clientData/>
  </xdr:twoCellAnchor>
  <xdr:twoCellAnchor>
    <xdr:from>
      <xdr:col>7</xdr:col>
      <xdr:colOff>438150</xdr:colOff>
      <xdr:row>0</xdr:row>
      <xdr:rowOff>19048</xdr:rowOff>
    </xdr:from>
    <xdr:to>
      <xdr:col>10</xdr:col>
      <xdr:colOff>295275</xdr:colOff>
      <xdr:row>3</xdr:row>
      <xdr:rowOff>77548</xdr:rowOff>
    </xdr:to>
    <xdr:sp macro="" textlink="">
      <xdr:nvSpPr>
        <xdr:cNvPr id="4" name="Rectangle: Rounded Corners 3">
          <a:extLst>
            <a:ext uri="{FF2B5EF4-FFF2-40B4-BE49-F238E27FC236}">
              <a16:creationId xmlns:a16="http://schemas.microsoft.com/office/drawing/2014/main" id="{512C7242-5343-4392-B6BF-9D7904EDF190}"/>
            </a:ext>
          </a:extLst>
        </xdr:cNvPr>
        <xdr:cNvSpPr/>
      </xdr:nvSpPr>
      <xdr:spPr>
        <a:xfrm>
          <a:off x="4705350" y="19048"/>
          <a:ext cx="1685925" cy="630000"/>
        </a:xfrm>
        <a:prstGeom prst="roundRect">
          <a:avLst/>
        </a:prstGeom>
        <a:solidFill>
          <a:srgbClr val="D6A655"/>
        </a:solidFill>
        <a:ln>
          <a:solidFill>
            <a:srgbClr val="E6F0ED"/>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a:latin typeface="Berlin Sans FB" panose="020E0602020502020306" pitchFamily="34" charset="0"/>
            </a:rPr>
            <a:t>Total</a:t>
          </a:r>
          <a:r>
            <a:rPr lang="en-US" sz="1100" b="1" i="1" baseline="0">
              <a:latin typeface="Berlin Sans FB" panose="020E0602020502020306" pitchFamily="34" charset="0"/>
            </a:rPr>
            <a:t> Purchase Order</a:t>
          </a:r>
          <a:endParaRPr lang="en-GH" sz="1100" b="1" i="1">
            <a:latin typeface="Berlin Sans FB" panose="020E0602020502020306" pitchFamily="34" charset="0"/>
          </a:endParaRPr>
        </a:p>
      </xdr:txBody>
    </xdr:sp>
    <xdr:clientData/>
  </xdr:twoCellAnchor>
  <xdr:twoCellAnchor>
    <xdr:from>
      <xdr:col>10</xdr:col>
      <xdr:colOff>400050</xdr:colOff>
      <xdr:row>0</xdr:row>
      <xdr:rowOff>9523</xdr:rowOff>
    </xdr:from>
    <xdr:to>
      <xdr:col>13</xdr:col>
      <xdr:colOff>257175</xdr:colOff>
      <xdr:row>3</xdr:row>
      <xdr:rowOff>68023</xdr:rowOff>
    </xdr:to>
    <xdr:sp macro="" textlink="">
      <xdr:nvSpPr>
        <xdr:cNvPr id="5" name="Rectangle: Rounded Corners 4">
          <a:extLst>
            <a:ext uri="{FF2B5EF4-FFF2-40B4-BE49-F238E27FC236}">
              <a16:creationId xmlns:a16="http://schemas.microsoft.com/office/drawing/2014/main" id="{8385AA12-64F9-4912-BF4A-2FF5A04C4A03}"/>
            </a:ext>
          </a:extLst>
        </xdr:cNvPr>
        <xdr:cNvSpPr/>
      </xdr:nvSpPr>
      <xdr:spPr>
        <a:xfrm>
          <a:off x="6496050" y="9523"/>
          <a:ext cx="1685925" cy="630000"/>
        </a:xfrm>
        <a:prstGeom prst="roundRect">
          <a:avLst/>
        </a:prstGeom>
        <a:solidFill>
          <a:srgbClr val="D6A655"/>
        </a:solidFill>
        <a:ln>
          <a:solidFill>
            <a:srgbClr val="E6F0ED"/>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i="1">
              <a:solidFill>
                <a:schemeClr val="lt1"/>
              </a:solidFill>
              <a:latin typeface="Berlin Sans FB" panose="020E0602020502020306" pitchFamily="34" charset="0"/>
              <a:ea typeface="+mn-ea"/>
              <a:cs typeface="+mn-cs"/>
            </a:rPr>
            <a:t>Total # of Vendors</a:t>
          </a:r>
          <a:endParaRPr lang="en-GH" sz="1100" b="1" i="1">
            <a:solidFill>
              <a:schemeClr val="lt1"/>
            </a:solidFill>
            <a:latin typeface="Berlin Sans FB" panose="020E0602020502020306" pitchFamily="34" charset="0"/>
            <a:ea typeface="+mn-ea"/>
            <a:cs typeface="+mn-cs"/>
          </a:endParaRPr>
        </a:p>
      </xdr:txBody>
    </xdr:sp>
    <xdr:clientData/>
  </xdr:twoCellAnchor>
  <xdr:twoCellAnchor>
    <xdr:from>
      <xdr:col>13</xdr:col>
      <xdr:colOff>371475</xdr:colOff>
      <xdr:row>0</xdr:row>
      <xdr:rowOff>19048</xdr:rowOff>
    </xdr:from>
    <xdr:to>
      <xdr:col>16</xdr:col>
      <xdr:colOff>228600</xdr:colOff>
      <xdr:row>3</xdr:row>
      <xdr:rowOff>77548</xdr:rowOff>
    </xdr:to>
    <xdr:sp macro="" textlink="">
      <xdr:nvSpPr>
        <xdr:cNvPr id="6" name="Rectangle: Rounded Corners 5">
          <a:extLst>
            <a:ext uri="{FF2B5EF4-FFF2-40B4-BE49-F238E27FC236}">
              <a16:creationId xmlns:a16="http://schemas.microsoft.com/office/drawing/2014/main" id="{2E7C63DF-A56C-4B2E-919B-A330F1F854B4}"/>
            </a:ext>
          </a:extLst>
        </xdr:cNvPr>
        <xdr:cNvSpPr/>
      </xdr:nvSpPr>
      <xdr:spPr>
        <a:xfrm>
          <a:off x="8296275" y="19048"/>
          <a:ext cx="1685925" cy="630000"/>
        </a:xfrm>
        <a:prstGeom prst="roundRect">
          <a:avLst/>
        </a:prstGeom>
        <a:solidFill>
          <a:srgbClr val="D6A655"/>
        </a:solidFill>
        <a:ln>
          <a:solidFill>
            <a:srgbClr val="E6F0ED"/>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200" b="1">
              <a:solidFill>
                <a:schemeClr val="lt1"/>
              </a:solidFill>
              <a:latin typeface="Berlin Sans FB" panose="020E0602020502020306" pitchFamily="34" charset="0"/>
              <a:ea typeface="+mn-ea"/>
              <a:cs typeface="+mn-cs"/>
            </a:rPr>
            <a:t>Pending</a:t>
          </a:r>
          <a:endParaRPr lang="en-GH" sz="1200" b="1">
            <a:solidFill>
              <a:schemeClr val="lt1"/>
            </a:solidFill>
            <a:latin typeface="Berlin Sans FB" panose="020E0602020502020306" pitchFamily="34" charset="0"/>
            <a:ea typeface="+mn-ea"/>
            <a:cs typeface="+mn-cs"/>
          </a:endParaRPr>
        </a:p>
      </xdr:txBody>
    </xdr:sp>
    <xdr:clientData/>
  </xdr:twoCellAnchor>
  <xdr:twoCellAnchor>
    <xdr:from>
      <xdr:col>16</xdr:col>
      <xdr:colOff>323850</xdr:colOff>
      <xdr:row>0</xdr:row>
      <xdr:rowOff>19048</xdr:rowOff>
    </xdr:from>
    <xdr:to>
      <xdr:col>19</xdr:col>
      <xdr:colOff>180975</xdr:colOff>
      <xdr:row>3</xdr:row>
      <xdr:rowOff>77548</xdr:rowOff>
    </xdr:to>
    <xdr:sp macro="" textlink="">
      <xdr:nvSpPr>
        <xdr:cNvPr id="7" name="Rectangle: Rounded Corners 6">
          <a:extLst>
            <a:ext uri="{FF2B5EF4-FFF2-40B4-BE49-F238E27FC236}">
              <a16:creationId xmlns:a16="http://schemas.microsoft.com/office/drawing/2014/main" id="{1B91C385-0982-4D96-AB84-3D6901EA0B98}"/>
            </a:ext>
          </a:extLst>
        </xdr:cNvPr>
        <xdr:cNvSpPr/>
      </xdr:nvSpPr>
      <xdr:spPr>
        <a:xfrm>
          <a:off x="10077450" y="19048"/>
          <a:ext cx="1685925" cy="630000"/>
        </a:xfrm>
        <a:prstGeom prst="roundRect">
          <a:avLst/>
        </a:prstGeom>
        <a:solidFill>
          <a:srgbClr val="D6A655"/>
        </a:solidFill>
        <a:ln>
          <a:solidFill>
            <a:srgbClr val="E6F0ED"/>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200" b="1">
              <a:solidFill>
                <a:schemeClr val="lt1"/>
              </a:solidFill>
              <a:latin typeface="Berlin Sans FB" panose="020E0602020502020306" pitchFamily="34" charset="0"/>
              <a:ea typeface="+mn-ea"/>
              <a:cs typeface="+mn-cs"/>
            </a:rPr>
            <a:t>Received</a:t>
          </a:r>
          <a:endParaRPr lang="en-GH" sz="1200" b="1">
            <a:solidFill>
              <a:schemeClr val="lt1"/>
            </a:solidFill>
            <a:latin typeface="Berlin Sans FB" panose="020E0602020502020306" pitchFamily="34" charset="0"/>
            <a:ea typeface="+mn-ea"/>
            <a:cs typeface="+mn-cs"/>
          </a:endParaRPr>
        </a:p>
      </xdr:txBody>
    </xdr:sp>
    <xdr:clientData/>
  </xdr:twoCellAnchor>
  <xdr:twoCellAnchor>
    <xdr:from>
      <xdr:col>8</xdr:col>
      <xdr:colOff>400050</xdr:colOff>
      <xdr:row>1</xdr:row>
      <xdr:rowOff>133350</xdr:rowOff>
    </xdr:from>
    <xdr:to>
      <xdr:col>9</xdr:col>
      <xdr:colOff>352425</xdr:colOff>
      <xdr:row>2</xdr:row>
      <xdr:rowOff>180975</xdr:rowOff>
    </xdr:to>
    <xdr:sp macro="" textlink="'Pivot Table'!E6">
      <xdr:nvSpPr>
        <xdr:cNvPr id="8" name="TextBox 7">
          <a:extLst>
            <a:ext uri="{FF2B5EF4-FFF2-40B4-BE49-F238E27FC236}">
              <a16:creationId xmlns:a16="http://schemas.microsoft.com/office/drawing/2014/main" id="{E800134F-0FC3-408F-A2BB-B741B7348179}"/>
            </a:ext>
          </a:extLst>
        </xdr:cNvPr>
        <xdr:cNvSpPr txBox="1"/>
      </xdr:nvSpPr>
      <xdr:spPr>
        <a:xfrm>
          <a:off x="5276850" y="323850"/>
          <a:ext cx="5619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D453698-40EB-49BC-9E86-7CCCFE739BD8}" type="TxLink">
            <a:rPr lang="en-US" sz="1600" b="1" i="0" u="none" strike="noStrike">
              <a:solidFill>
                <a:srgbClr val="E6F0ED"/>
              </a:solidFill>
              <a:latin typeface="Calibri"/>
              <a:ea typeface="Calibri"/>
              <a:cs typeface="Calibri"/>
            </a:rPr>
            <a:pPr algn="ctr"/>
            <a:t>100</a:t>
          </a:fld>
          <a:endParaRPr lang="en-GH" sz="1600" b="1">
            <a:solidFill>
              <a:srgbClr val="E6F0ED"/>
            </a:solidFill>
          </a:endParaRPr>
        </a:p>
      </xdr:txBody>
    </xdr:sp>
    <xdr:clientData/>
  </xdr:twoCellAnchor>
  <xdr:twoCellAnchor>
    <xdr:from>
      <xdr:col>11</xdr:col>
      <xdr:colOff>352425</xdr:colOff>
      <xdr:row>1</xdr:row>
      <xdr:rowOff>142874</xdr:rowOff>
    </xdr:from>
    <xdr:to>
      <xdr:col>12</xdr:col>
      <xdr:colOff>485775</xdr:colOff>
      <xdr:row>3</xdr:row>
      <xdr:rowOff>19049</xdr:rowOff>
    </xdr:to>
    <xdr:sp macro="" textlink="Sheet5!A6">
      <xdr:nvSpPr>
        <xdr:cNvPr id="10" name="TextBox 9">
          <a:extLst>
            <a:ext uri="{FF2B5EF4-FFF2-40B4-BE49-F238E27FC236}">
              <a16:creationId xmlns:a16="http://schemas.microsoft.com/office/drawing/2014/main" id="{F0CFA9D8-7257-4D33-81C1-6D207978F899}"/>
            </a:ext>
          </a:extLst>
        </xdr:cNvPr>
        <xdr:cNvSpPr txBox="1"/>
      </xdr:nvSpPr>
      <xdr:spPr>
        <a:xfrm>
          <a:off x="7058025" y="333374"/>
          <a:ext cx="7429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B8DEB68-3D9C-4947-A03A-548C4354422D}" type="TxLink">
            <a:rPr lang="en-US" sz="1600" b="1" i="0" u="none" strike="noStrike">
              <a:solidFill>
                <a:srgbClr val="E6F0ED"/>
              </a:solidFill>
              <a:latin typeface="Calibri"/>
              <a:ea typeface="Calibri"/>
              <a:cs typeface="Calibri"/>
            </a:rPr>
            <a:pPr algn="ctr"/>
            <a:t>10</a:t>
          </a:fld>
          <a:endParaRPr lang="en-GH" sz="1600" b="1">
            <a:solidFill>
              <a:srgbClr val="E6F0ED"/>
            </a:solidFill>
          </a:endParaRPr>
        </a:p>
      </xdr:txBody>
    </xdr:sp>
    <xdr:clientData/>
  </xdr:twoCellAnchor>
  <xdr:twoCellAnchor>
    <xdr:from>
      <xdr:col>14</xdr:col>
      <xdr:colOff>171450</xdr:colOff>
      <xdr:row>2</xdr:row>
      <xdr:rowOff>0</xdr:rowOff>
    </xdr:from>
    <xdr:to>
      <xdr:col>15</xdr:col>
      <xdr:colOff>314325</xdr:colOff>
      <xdr:row>3</xdr:row>
      <xdr:rowOff>47625</xdr:rowOff>
    </xdr:to>
    <xdr:sp macro="" textlink="'Pivot Table'!J8">
      <xdr:nvSpPr>
        <xdr:cNvPr id="11" name="TextBox 10">
          <a:extLst>
            <a:ext uri="{FF2B5EF4-FFF2-40B4-BE49-F238E27FC236}">
              <a16:creationId xmlns:a16="http://schemas.microsoft.com/office/drawing/2014/main" id="{DF07AE0D-1966-471F-8913-7540E32C8312}"/>
            </a:ext>
          </a:extLst>
        </xdr:cNvPr>
        <xdr:cNvSpPr txBox="1"/>
      </xdr:nvSpPr>
      <xdr:spPr>
        <a:xfrm>
          <a:off x="8705850" y="381000"/>
          <a:ext cx="752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D7C10D-5DEA-4CA4-BB1C-5F5F038F39EF}" type="TxLink">
            <a:rPr lang="en-US" sz="1600" b="1" i="0" u="none" strike="noStrike">
              <a:solidFill>
                <a:srgbClr val="E6F0ED"/>
              </a:solidFill>
              <a:latin typeface="Calibri"/>
              <a:ea typeface="Calibri"/>
              <a:cs typeface="Calibri"/>
            </a:rPr>
            <a:pPr algn="ctr"/>
            <a:t>26</a:t>
          </a:fld>
          <a:endParaRPr lang="en-GH" sz="1600" b="1">
            <a:solidFill>
              <a:srgbClr val="E6F0ED"/>
            </a:solidFill>
          </a:endParaRPr>
        </a:p>
      </xdr:txBody>
    </xdr:sp>
    <xdr:clientData/>
  </xdr:twoCellAnchor>
  <xdr:twoCellAnchor>
    <xdr:from>
      <xdr:col>17</xdr:col>
      <xdr:colOff>161925</xdr:colOff>
      <xdr:row>1</xdr:row>
      <xdr:rowOff>123825</xdr:rowOff>
    </xdr:from>
    <xdr:to>
      <xdr:col>18</xdr:col>
      <xdr:colOff>333375</xdr:colOff>
      <xdr:row>2</xdr:row>
      <xdr:rowOff>152400</xdr:rowOff>
    </xdr:to>
    <xdr:sp macro="" textlink="'Pivot Table'!K8">
      <xdr:nvSpPr>
        <xdr:cNvPr id="12" name="TextBox 11">
          <a:extLst>
            <a:ext uri="{FF2B5EF4-FFF2-40B4-BE49-F238E27FC236}">
              <a16:creationId xmlns:a16="http://schemas.microsoft.com/office/drawing/2014/main" id="{72222F2D-DF97-48FC-9244-60B4B9C0DCC4}"/>
            </a:ext>
          </a:extLst>
        </xdr:cNvPr>
        <xdr:cNvSpPr txBox="1"/>
      </xdr:nvSpPr>
      <xdr:spPr>
        <a:xfrm>
          <a:off x="10525125" y="314325"/>
          <a:ext cx="7810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2EAFA85-ACE2-40D3-80E9-1B5ED348F8F6}" type="TxLink">
            <a:rPr lang="en-US" sz="1600" b="1" i="0" u="none" strike="noStrike">
              <a:solidFill>
                <a:srgbClr val="E6F0ED"/>
              </a:solidFill>
              <a:latin typeface="Calibri"/>
              <a:ea typeface="Calibri"/>
              <a:cs typeface="Calibri"/>
            </a:rPr>
            <a:pPr algn="ctr"/>
            <a:t>74</a:t>
          </a:fld>
          <a:endParaRPr lang="en-GH" sz="1600" b="1">
            <a:solidFill>
              <a:srgbClr val="E6F0ED"/>
            </a:solidFill>
          </a:endParaRPr>
        </a:p>
      </xdr:txBody>
    </xdr:sp>
    <xdr:clientData/>
  </xdr:twoCellAnchor>
  <xdr:twoCellAnchor>
    <xdr:from>
      <xdr:col>0</xdr:col>
      <xdr:colOff>9525</xdr:colOff>
      <xdr:row>3</xdr:row>
      <xdr:rowOff>152399</xdr:rowOff>
    </xdr:from>
    <xdr:to>
      <xdr:col>1</xdr:col>
      <xdr:colOff>447675</xdr:colOff>
      <xdr:row>36</xdr:row>
      <xdr:rowOff>66674</xdr:rowOff>
    </xdr:to>
    <xdr:sp macro="" textlink="">
      <xdr:nvSpPr>
        <xdr:cNvPr id="13" name="Rectangle: Rounded Corners 12">
          <a:extLst>
            <a:ext uri="{FF2B5EF4-FFF2-40B4-BE49-F238E27FC236}">
              <a16:creationId xmlns:a16="http://schemas.microsoft.com/office/drawing/2014/main" id="{D3528D61-CCB6-463E-B9E2-59594E2BB9F3}"/>
            </a:ext>
          </a:extLst>
        </xdr:cNvPr>
        <xdr:cNvSpPr/>
      </xdr:nvSpPr>
      <xdr:spPr>
        <a:xfrm>
          <a:off x="9525" y="723899"/>
          <a:ext cx="1047750" cy="6200775"/>
        </a:xfrm>
        <a:prstGeom prst="roundRect">
          <a:avLst/>
        </a:prstGeom>
        <a:solidFill>
          <a:srgbClr val="E6F0ED"/>
        </a:solidFill>
        <a:ln>
          <a:solidFill>
            <a:srgbClr val="E6F0ED"/>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19048</xdr:colOff>
      <xdr:row>3</xdr:row>
      <xdr:rowOff>147637</xdr:rowOff>
    </xdr:from>
    <xdr:to>
      <xdr:col>7</xdr:col>
      <xdr:colOff>391048</xdr:colOff>
      <xdr:row>19</xdr:row>
      <xdr:rowOff>134437</xdr:rowOff>
    </xdr:to>
    <xdr:sp macro="" textlink="">
      <xdr:nvSpPr>
        <xdr:cNvPr id="15" name="Rectangle: Rounded Corners 14">
          <a:extLst>
            <a:ext uri="{FF2B5EF4-FFF2-40B4-BE49-F238E27FC236}">
              <a16:creationId xmlns:a16="http://schemas.microsoft.com/office/drawing/2014/main" id="{812EFED0-0AB4-4DFB-A514-C07DEA564B9D}"/>
            </a:ext>
          </a:extLst>
        </xdr:cNvPr>
        <xdr:cNvSpPr/>
      </xdr:nvSpPr>
      <xdr:spPr>
        <a:xfrm>
          <a:off x="1238248" y="719137"/>
          <a:ext cx="3420000" cy="3034800"/>
        </a:xfrm>
        <a:prstGeom prst="roundRect">
          <a:avLst/>
        </a:prstGeom>
        <a:solidFill>
          <a:srgbClr val="D0E4E2"/>
        </a:solidFill>
        <a:ln>
          <a:solidFill>
            <a:srgbClr val="E6F0ED"/>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66675</xdr:colOff>
      <xdr:row>6</xdr:row>
      <xdr:rowOff>57148</xdr:rowOff>
    </xdr:from>
    <xdr:to>
      <xdr:col>7</xdr:col>
      <xdr:colOff>314325</xdr:colOff>
      <xdr:row>18</xdr:row>
      <xdr:rowOff>133349</xdr:rowOff>
    </xdr:to>
    <xdr:graphicFrame macro="">
      <xdr:nvGraphicFramePr>
        <xdr:cNvPr id="17" name="Chart 16">
          <a:extLst>
            <a:ext uri="{FF2B5EF4-FFF2-40B4-BE49-F238E27FC236}">
              <a16:creationId xmlns:a16="http://schemas.microsoft.com/office/drawing/2014/main" id="{AE04146D-C9C2-4D90-A478-86F6B5A06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390525</xdr:colOff>
      <xdr:row>4</xdr:row>
      <xdr:rowOff>152400</xdr:rowOff>
    </xdr:from>
    <xdr:to>
      <xdr:col>6</xdr:col>
      <xdr:colOff>590550</xdr:colOff>
      <xdr:row>5</xdr:row>
      <xdr:rowOff>171450</xdr:rowOff>
    </xdr:to>
    <xdr:sp macro="" textlink="">
      <xdr:nvSpPr>
        <xdr:cNvPr id="18" name="TextBox 17">
          <a:extLst>
            <a:ext uri="{FF2B5EF4-FFF2-40B4-BE49-F238E27FC236}">
              <a16:creationId xmlns:a16="http://schemas.microsoft.com/office/drawing/2014/main" id="{D349E612-3764-4435-8139-EA909FE8D4C6}"/>
            </a:ext>
          </a:extLst>
        </xdr:cNvPr>
        <xdr:cNvSpPr txBox="1"/>
      </xdr:nvSpPr>
      <xdr:spPr>
        <a:xfrm>
          <a:off x="1609725" y="914400"/>
          <a:ext cx="26384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333333"/>
              </a:solidFill>
              <a:latin typeface="Berlin Sans FB" panose="020E0602020502020306" pitchFamily="34" charset="0"/>
            </a:rPr>
            <a:t>Total Purchase Amount by Product</a:t>
          </a:r>
          <a:endParaRPr lang="en-GH" sz="1100" b="1">
            <a:solidFill>
              <a:srgbClr val="333333"/>
            </a:solidFill>
            <a:latin typeface="Berlin Sans FB" panose="020E0602020502020306" pitchFamily="34" charset="0"/>
          </a:endParaRPr>
        </a:p>
      </xdr:txBody>
    </xdr:sp>
    <xdr:clientData/>
  </xdr:twoCellAnchor>
  <xdr:twoCellAnchor>
    <xdr:from>
      <xdr:col>7</xdr:col>
      <xdr:colOff>571499</xdr:colOff>
      <xdr:row>3</xdr:row>
      <xdr:rowOff>147637</xdr:rowOff>
    </xdr:from>
    <xdr:to>
      <xdr:col>13</xdr:col>
      <xdr:colOff>333899</xdr:colOff>
      <xdr:row>19</xdr:row>
      <xdr:rowOff>134437</xdr:rowOff>
    </xdr:to>
    <xdr:sp macro="" textlink="">
      <xdr:nvSpPr>
        <xdr:cNvPr id="19" name="Rectangle: Rounded Corners 18">
          <a:extLst>
            <a:ext uri="{FF2B5EF4-FFF2-40B4-BE49-F238E27FC236}">
              <a16:creationId xmlns:a16="http://schemas.microsoft.com/office/drawing/2014/main" id="{2A2A441C-22D0-437B-91DC-83CBCD33AE29}"/>
            </a:ext>
          </a:extLst>
        </xdr:cNvPr>
        <xdr:cNvSpPr/>
      </xdr:nvSpPr>
      <xdr:spPr>
        <a:xfrm>
          <a:off x="4838699" y="719137"/>
          <a:ext cx="3420000" cy="3034800"/>
        </a:xfrm>
        <a:prstGeom prst="roundRect">
          <a:avLst/>
        </a:prstGeom>
        <a:solidFill>
          <a:srgbClr val="D0E4E2"/>
        </a:solidFill>
        <a:ln>
          <a:solidFill>
            <a:srgbClr val="E6F0ED"/>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8</xdr:col>
      <xdr:colOff>76199</xdr:colOff>
      <xdr:row>6</xdr:row>
      <xdr:rowOff>28575</xdr:rowOff>
    </xdr:from>
    <xdr:to>
      <xdr:col>13</xdr:col>
      <xdr:colOff>276224</xdr:colOff>
      <xdr:row>18</xdr:row>
      <xdr:rowOff>180975</xdr:rowOff>
    </xdr:to>
    <xdr:graphicFrame macro="">
      <xdr:nvGraphicFramePr>
        <xdr:cNvPr id="20" name="Chart 19">
          <a:extLst>
            <a:ext uri="{FF2B5EF4-FFF2-40B4-BE49-F238E27FC236}">
              <a16:creationId xmlns:a16="http://schemas.microsoft.com/office/drawing/2014/main" id="{1DC4A80F-5784-4D58-90F2-98D1D4BCE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xdr:colOff>
      <xdr:row>4</xdr:row>
      <xdr:rowOff>85725</xdr:rowOff>
    </xdr:from>
    <xdr:to>
      <xdr:col>12</xdr:col>
      <xdr:colOff>257175</xdr:colOff>
      <xdr:row>5</xdr:row>
      <xdr:rowOff>104775</xdr:rowOff>
    </xdr:to>
    <xdr:sp macro="" textlink="">
      <xdr:nvSpPr>
        <xdr:cNvPr id="21" name="TextBox 20">
          <a:extLst>
            <a:ext uri="{FF2B5EF4-FFF2-40B4-BE49-F238E27FC236}">
              <a16:creationId xmlns:a16="http://schemas.microsoft.com/office/drawing/2014/main" id="{E658F0F5-5348-4127-A27B-3A53A68FD352}"/>
            </a:ext>
          </a:extLst>
        </xdr:cNvPr>
        <xdr:cNvSpPr txBox="1"/>
      </xdr:nvSpPr>
      <xdr:spPr>
        <a:xfrm>
          <a:off x="4933950" y="847725"/>
          <a:ext cx="26384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333333"/>
              </a:solidFill>
              <a:latin typeface="Berlin Sans FB" panose="020E0602020502020306" pitchFamily="34" charset="0"/>
            </a:rPr>
            <a:t>Total Quantity</a:t>
          </a:r>
          <a:r>
            <a:rPr lang="en-US" sz="1100" b="1" baseline="0">
              <a:solidFill>
                <a:srgbClr val="333333"/>
              </a:solidFill>
              <a:latin typeface="Berlin Sans FB" panose="020E0602020502020306" pitchFamily="34" charset="0"/>
            </a:rPr>
            <a:t> </a:t>
          </a:r>
          <a:r>
            <a:rPr lang="en-US" sz="1100" b="1">
              <a:solidFill>
                <a:srgbClr val="333333"/>
              </a:solidFill>
              <a:latin typeface="Berlin Sans FB" panose="020E0602020502020306" pitchFamily="34" charset="0"/>
            </a:rPr>
            <a:t>by Product</a:t>
          </a:r>
          <a:endParaRPr lang="en-GH" sz="1100" b="1">
            <a:solidFill>
              <a:srgbClr val="333333"/>
            </a:solidFill>
            <a:latin typeface="Berlin Sans FB" panose="020E0602020502020306" pitchFamily="34" charset="0"/>
          </a:endParaRPr>
        </a:p>
      </xdr:txBody>
    </xdr:sp>
    <xdr:clientData/>
  </xdr:twoCellAnchor>
  <xdr:twoCellAnchor>
    <xdr:from>
      <xdr:col>13</xdr:col>
      <xdr:colOff>552450</xdr:colOff>
      <xdr:row>3</xdr:row>
      <xdr:rowOff>147636</xdr:rowOff>
    </xdr:from>
    <xdr:to>
      <xdr:col>19</xdr:col>
      <xdr:colOff>314325</xdr:colOff>
      <xdr:row>19</xdr:row>
      <xdr:rowOff>133349</xdr:rowOff>
    </xdr:to>
    <xdr:sp macro="" textlink="">
      <xdr:nvSpPr>
        <xdr:cNvPr id="22" name="Rectangle: Rounded Corners 21">
          <a:extLst>
            <a:ext uri="{FF2B5EF4-FFF2-40B4-BE49-F238E27FC236}">
              <a16:creationId xmlns:a16="http://schemas.microsoft.com/office/drawing/2014/main" id="{4D29097B-B966-453F-8A0A-60B7E88B33CC}"/>
            </a:ext>
          </a:extLst>
        </xdr:cNvPr>
        <xdr:cNvSpPr/>
      </xdr:nvSpPr>
      <xdr:spPr>
        <a:xfrm>
          <a:off x="8477250" y="719136"/>
          <a:ext cx="3419475" cy="3033713"/>
        </a:xfrm>
        <a:prstGeom prst="roundRect">
          <a:avLst/>
        </a:prstGeom>
        <a:solidFill>
          <a:srgbClr val="D0E4E2"/>
        </a:solidFill>
        <a:ln>
          <a:solidFill>
            <a:srgbClr val="E6F0ED"/>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14</xdr:col>
      <xdr:colOff>76201</xdr:colOff>
      <xdr:row>5</xdr:row>
      <xdr:rowOff>185736</xdr:rowOff>
    </xdr:from>
    <xdr:to>
      <xdr:col>19</xdr:col>
      <xdr:colOff>219075</xdr:colOff>
      <xdr:row>18</xdr:row>
      <xdr:rowOff>180975</xdr:rowOff>
    </xdr:to>
    <xdr:graphicFrame macro="">
      <xdr:nvGraphicFramePr>
        <xdr:cNvPr id="23" name="Chart 22">
          <a:extLst>
            <a:ext uri="{FF2B5EF4-FFF2-40B4-BE49-F238E27FC236}">
              <a16:creationId xmlns:a16="http://schemas.microsoft.com/office/drawing/2014/main" id="{2C2A334B-91BA-449E-AED5-E66BDD006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28575</xdr:colOff>
      <xdr:row>3</xdr:row>
      <xdr:rowOff>114300</xdr:rowOff>
    </xdr:from>
    <xdr:to>
      <xdr:col>18</xdr:col>
      <xdr:colOff>533400</xdr:colOff>
      <xdr:row>6</xdr:row>
      <xdr:rowOff>0</xdr:rowOff>
    </xdr:to>
    <xdr:sp macro="" textlink="">
      <xdr:nvSpPr>
        <xdr:cNvPr id="24" name="TextBox 23">
          <a:extLst>
            <a:ext uri="{FF2B5EF4-FFF2-40B4-BE49-F238E27FC236}">
              <a16:creationId xmlns:a16="http://schemas.microsoft.com/office/drawing/2014/main" id="{2B048910-4A80-44A8-BAD1-47FC432A4532}"/>
            </a:ext>
          </a:extLst>
        </xdr:cNvPr>
        <xdr:cNvSpPr txBox="1"/>
      </xdr:nvSpPr>
      <xdr:spPr>
        <a:xfrm>
          <a:off x="8562975" y="685800"/>
          <a:ext cx="29432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333333"/>
              </a:solidFill>
              <a:latin typeface="Berlin Sans FB" panose="020E0602020502020306" pitchFamily="34" charset="0"/>
            </a:rPr>
            <a:t>	Percentage</a:t>
          </a:r>
          <a:r>
            <a:rPr lang="en-US" sz="1100" b="1" baseline="0">
              <a:solidFill>
                <a:srgbClr val="333333"/>
              </a:solidFill>
              <a:latin typeface="Berlin Sans FB" panose="020E0602020502020306" pitchFamily="34" charset="0"/>
            </a:rPr>
            <a:t> of Orders Pending And Received by Vendor</a:t>
          </a:r>
        </a:p>
        <a:p>
          <a:pPr algn="ctr"/>
          <a:endParaRPr lang="en-GH" sz="1100" b="1">
            <a:solidFill>
              <a:srgbClr val="333333"/>
            </a:solidFill>
            <a:latin typeface="Berlin Sans FB" panose="020E0602020502020306" pitchFamily="34" charset="0"/>
          </a:endParaRPr>
        </a:p>
      </xdr:txBody>
    </xdr:sp>
    <xdr:clientData/>
  </xdr:twoCellAnchor>
  <xdr:twoCellAnchor>
    <xdr:from>
      <xdr:col>2</xdr:col>
      <xdr:colOff>57149</xdr:colOff>
      <xdr:row>20</xdr:row>
      <xdr:rowOff>66675</xdr:rowOff>
    </xdr:from>
    <xdr:to>
      <xdr:col>10</xdr:col>
      <xdr:colOff>142874</xdr:colOff>
      <xdr:row>36</xdr:row>
      <xdr:rowOff>53475</xdr:rowOff>
    </xdr:to>
    <xdr:sp macro="" textlink="">
      <xdr:nvSpPr>
        <xdr:cNvPr id="25" name="Rectangle: Rounded Corners 24">
          <a:extLst>
            <a:ext uri="{FF2B5EF4-FFF2-40B4-BE49-F238E27FC236}">
              <a16:creationId xmlns:a16="http://schemas.microsoft.com/office/drawing/2014/main" id="{71A027F7-71C9-40ED-824F-A97BBB7D01A9}"/>
            </a:ext>
          </a:extLst>
        </xdr:cNvPr>
        <xdr:cNvSpPr/>
      </xdr:nvSpPr>
      <xdr:spPr>
        <a:xfrm>
          <a:off x="1276349" y="3876675"/>
          <a:ext cx="4962525" cy="3034800"/>
        </a:xfrm>
        <a:prstGeom prst="roundRect">
          <a:avLst/>
        </a:prstGeom>
        <a:solidFill>
          <a:srgbClr val="D0E4E2"/>
        </a:solidFill>
        <a:ln>
          <a:solidFill>
            <a:srgbClr val="E6F0ED"/>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314324</xdr:colOff>
      <xdr:row>22</xdr:row>
      <xdr:rowOff>171451</xdr:rowOff>
    </xdr:from>
    <xdr:to>
      <xdr:col>9</xdr:col>
      <xdr:colOff>495299</xdr:colOff>
      <xdr:row>36</xdr:row>
      <xdr:rowOff>42863</xdr:rowOff>
    </xdr:to>
    <xdr:graphicFrame macro="">
      <xdr:nvGraphicFramePr>
        <xdr:cNvPr id="26" name="Chart 25">
          <a:extLst>
            <a:ext uri="{FF2B5EF4-FFF2-40B4-BE49-F238E27FC236}">
              <a16:creationId xmlns:a16="http://schemas.microsoft.com/office/drawing/2014/main" id="{92C1A297-5EDC-48A5-9815-46FA6F092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428624</xdr:colOff>
      <xdr:row>20</xdr:row>
      <xdr:rowOff>76200</xdr:rowOff>
    </xdr:from>
    <xdr:to>
      <xdr:col>8</xdr:col>
      <xdr:colOff>19049</xdr:colOff>
      <xdr:row>21</xdr:row>
      <xdr:rowOff>95250</xdr:rowOff>
    </xdr:to>
    <xdr:sp macro="" textlink="">
      <xdr:nvSpPr>
        <xdr:cNvPr id="27" name="TextBox 26">
          <a:extLst>
            <a:ext uri="{FF2B5EF4-FFF2-40B4-BE49-F238E27FC236}">
              <a16:creationId xmlns:a16="http://schemas.microsoft.com/office/drawing/2014/main" id="{EDA82764-DD4A-4978-B6F3-D156C473A434}"/>
            </a:ext>
          </a:extLst>
        </xdr:cNvPr>
        <xdr:cNvSpPr txBox="1"/>
      </xdr:nvSpPr>
      <xdr:spPr>
        <a:xfrm>
          <a:off x="2257424" y="3886200"/>
          <a:ext cx="26384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333333"/>
              </a:solidFill>
              <a:latin typeface="Berlin Sans FB" panose="020E0602020502020306" pitchFamily="34" charset="0"/>
            </a:rPr>
            <a:t>Total Inventory</a:t>
          </a:r>
          <a:r>
            <a:rPr lang="en-US" sz="1100" b="1" baseline="0">
              <a:solidFill>
                <a:srgbClr val="333333"/>
              </a:solidFill>
              <a:latin typeface="Berlin Sans FB" panose="020E0602020502020306" pitchFamily="34" charset="0"/>
            </a:rPr>
            <a:t> And Balance</a:t>
          </a:r>
          <a:endParaRPr lang="en-GH" sz="1100" b="1">
            <a:solidFill>
              <a:srgbClr val="333333"/>
            </a:solidFill>
            <a:latin typeface="Berlin Sans FB" panose="020E0602020502020306" pitchFamily="34" charset="0"/>
          </a:endParaRPr>
        </a:p>
      </xdr:txBody>
    </xdr:sp>
    <xdr:clientData/>
  </xdr:twoCellAnchor>
  <xdr:twoCellAnchor>
    <xdr:from>
      <xdr:col>10</xdr:col>
      <xdr:colOff>381001</xdr:colOff>
      <xdr:row>20</xdr:row>
      <xdr:rowOff>66675</xdr:rowOff>
    </xdr:from>
    <xdr:to>
      <xdr:col>19</xdr:col>
      <xdr:colOff>323851</xdr:colOff>
      <xdr:row>36</xdr:row>
      <xdr:rowOff>53475</xdr:rowOff>
    </xdr:to>
    <xdr:sp macro="" textlink="">
      <xdr:nvSpPr>
        <xdr:cNvPr id="28" name="Rectangle: Rounded Corners 27">
          <a:extLst>
            <a:ext uri="{FF2B5EF4-FFF2-40B4-BE49-F238E27FC236}">
              <a16:creationId xmlns:a16="http://schemas.microsoft.com/office/drawing/2014/main" id="{895B8E74-ED01-4101-8207-2A10BF43E19A}"/>
            </a:ext>
          </a:extLst>
        </xdr:cNvPr>
        <xdr:cNvSpPr/>
      </xdr:nvSpPr>
      <xdr:spPr>
        <a:xfrm>
          <a:off x="6477001" y="3876675"/>
          <a:ext cx="5429250" cy="3034800"/>
        </a:xfrm>
        <a:prstGeom prst="roundRect">
          <a:avLst/>
        </a:prstGeom>
        <a:solidFill>
          <a:srgbClr val="D0E4E2"/>
        </a:solidFill>
        <a:ln>
          <a:solidFill>
            <a:srgbClr val="E6F0ED"/>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11</xdr:col>
      <xdr:colOff>85725</xdr:colOff>
      <xdr:row>22</xdr:row>
      <xdr:rowOff>57150</xdr:rowOff>
    </xdr:from>
    <xdr:to>
      <xdr:col>19</xdr:col>
      <xdr:colOff>238125</xdr:colOff>
      <xdr:row>35</xdr:row>
      <xdr:rowOff>171451</xdr:rowOff>
    </xdr:to>
    <xdr:graphicFrame macro="">
      <xdr:nvGraphicFramePr>
        <xdr:cNvPr id="29" name="Chart 28">
          <a:extLst>
            <a:ext uri="{FF2B5EF4-FFF2-40B4-BE49-F238E27FC236}">
              <a16:creationId xmlns:a16="http://schemas.microsoft.com/office/drawing/2014/main" id="{4F66A4E3-AE53-4565-BDAF-C07F62003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266700</xdr:colOff>
      <xdr:row>20</xdr:row>
      <xdr:rowOff>85725</xdr:rowOff>
    </xdr:from>
    <xdr:to>
      <xdr:col>16</xdr:col>
      <xdr:colOff>466725</xdr:colOff>
      <xdr:row>21</xdr:row>
      <xdr:rowOff>104775</xdr:rowOff>
    </xdr:to>
    <xdr:sp macro="" textlink="">
      <xdr:nvSpPr>
        <xdr:cNvPr id="30" name="TextBox 29">
          <a:extLst>
            <a:ext uri="{FF2B5EF4-FFF2-40B4-BE49-F238E27FC236}">
              <a16:creationId xmlns:a16="http://schemas.microsoft.com/office/drawing/2014/main" id="{24126990-F11D-4510-85C2-7EDE79CED8EE}"/>
            </a:ext>
          </a:extLst>
        </xdr:cNvPr>
        <xdr:cNvSpPr txBox="1"/>
      </xdr:nvSpPr>
      <xdr:spPr>
        <a:xfrm>
          <a:off x="7581900" y="3895725"/>
          <a:ext cx="26384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333333"/>
              </a:solidFill>
              <a:latin typeface="Berlin Sans FB" panose="020E0602020502020306" pitchFamily="34" charset="0"/>
            </a:rPr>
            <a:t>Purchase</a:t>
          </a:r>
          <a:r>
            <a:rPr lang="en-US" sz="1100" b="1" baseline="0">
              <a:solidFill>
                <a:srgbClr val="333333"/>
              </a:solidFill>
              <a:latin typeface="Berlin Sans FB" panose="020E0602020502020306" pitchFamily="34" charset="0"/>
            </a:rPr>
            <a:t> Amount by Month</a:t>
          </a:r>
        </a:p>
        <a:p>
          <a:pPr algn="ctr"/>
          <a:endParaRPr lang="en-GH" sz="1100" b="1">
            <a:solidFill>
              <a:srgbClr val="333333"/>
            </a:solidFill>
            <a:latin typeface="Berlin Sans FB" panose="020E0602020502020306" pitchFamily="34" charset="0"/>
          </a:endParaRPr>
        </a:p>
      </xdr:txBody>
    </xdr:sp>
    <xdr:clientData/>
  </xdr:twoCellAnchor>
  <xdr:twoCellAnchor editAs="oneCell">
    <xdr:from>
      <xdr:col>0</xdr:col>
      <xdr:colOff>9525</xdr:colOff>
      <xdr:row>3</xdr:row>
      <xdr:rowOff>152399</xdr:rowOff>
    </xdr:from>
    <xdr:to>
      <xdr:col>1</xdr:col>
      <xdr:colOff>438150</xdr:colOff>
      <xdr:row>17</xdr:row>
      <xdr:rowOff>9524</xdr:rowOff>
    </xdr:to>
    <mc:AlternateContent xmlns:mc="http://schemas.openxmlformats.org/markup-compatibility/2006" xmlns:a14="http://schemas.microsoft.com/office/drawing/2010/main">
      <mc:Choice Requires="a14">
        <xdr:graphicFrame macro="">
          <xdr:nvGraphicFramePr>
            <xdr:cNvPr id="31" name="Months 1">
              <a:extLst>
                <a:ext uri="{FF2B5EF4-FFF2-40B4-BE49-F238E27FC236}">
                  <a16:creationId xmlns:a16="http://schemas.microsoft.com/office/drawing/2014/main" id="{0D6975D6-915E-41D2-82DF-2C0BEE37E50C}"/>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9525" y="723899"/>
              <a:ext cx="1038225"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19049</xdr:rowOff>
    </xdr:from>
    <xdr:to>
      <xdr:col>1</xdr:col>
      <xdr:colOff>428625</xdr:colOff>
      <xdr:row>26</xdr:row>
      <xdr:rowOff>38099</xdr:rowOff>
    </xdr:to>
    <mc:AlternateContent xmlns:mc="http://schemas.openxmlformats.org/markup-compatibility/2006" xmlns:a14="http://schemas.microsoft.com/office/drawing/2010/main">
      <mc:Choice Requires="a14">
        <xdr:graphicFrame macro="">
          <xdr:nvGraphicFramePr>
            <xdr:cNvPr id="32" name="Product 1">
              <a:extLst>
                <a:ext uri="{FF2B5EF4-FFF2-40B4-BE49-F238E27FC236}">
                  <a16:creationId xmlns:a16="http://schemas.microsoft.com/office/drawing/2014/main" id="{FB4195AE-026C-4160-BC18-1DF9A37E023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3257549"/>
              <a:ext cx="1038225" cy="17335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26</xdr:row>
      <xdr:rowOff>28575</xdr:rowOff>
    </xdr:from>
    <xdr:to>
      <xdr:col>1</xdr:col>
      <xdr:colOff>419100</xdr:colOff>
      <xdr:row>33</xdr:row>
      <xdr:rowOff>28574</xdr:rowOff>
    </xdr:to>
    <mc:AlternateContent xmlns:mc="http://schemas.openxmlformats.org/markup-compatibility/2006" xmlns:a14="http://schemas.microsoft.com/office/drawing/2010/main">
      <mc:Choice Requires="a14">
        <xdr:graphicFrame macro="">
          <xdr:nvGraphicFramePr>
            <xdr:cNvPr id="35" name="Status 1">
              <a:extLst>
                <a:ext uri="{FF2B5EF4-FFF2-40B4-BE49-F238E27FC236}">
                  <a16:creationId xmlns:a16="http://schemas.microsoft.com/office/drawing/2014/main" id="{D6403DAD-7C1E-4CC6-A358-185014A1DDFE}"/>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38100" y="4981575"/>
              <a:ext cx="990600" cy="133349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odness Quainoo" refreshedDate="45794.767111574074" createdVersion="7" refreshedVersion="7" minRefreshableVersion="3" recordCount="100" xr:uid="{1EB0D034-5F7E-451E-A598-3E0D9DE41361}">
  <cacheSource type="worksheet">
    <worksheetSource name="PurchaseData"/>
  </cacheSource>
  <cacheFields count="13">
    <cacheField name="S.No" numFmtId="0">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cacheField>
    <cacheField name="PO#" numFmtId="0">
      <sharedItems containsSemiMixedTypes="0" containsString="0" containsNumber="1" containsInteger="1" minValue="1012" maxValue="1309" count="100">
        <n v="1012"/>
        <n v="1015"/>
        <n v="1018"/>
        <n v="1021"/>
        <n v="1024"/>
        <n v="1027"/>
        <n v="1030"/>
        <n v="1033"/>
        <n v="1036"/>
        <n v="1039"/>
        <n v="1042"/>
        <n v="1045"/>
        <n v="1048"/>
        <n v="1051"/>
        <n v="1054"/>
        <n v="1057"/>
        <n v="1060"/>
        <n v="1063"/>
        <n v="1066"/>
        <n v="1069"/>
        <n v="1072"/>
        <n v="1075"/>
        <n v="1078"/>
        <n v="1081"/>
        <n v="1084"/>
        <n v="1087"/>
        <n v="1090"/>
        <n v="1093"/>
        <n v="1096"/>
        <n v="1099"/>
        <n v="1102"/>
        <n v="1105"/>
        <n v="1108"/>
        <n v="1111"/>
        <n v="1114"/>
        <n v="1117"/>
        <n v="1120"/>
        <n v="1123"/>
        <n v="1126"/>
        <n v="1129"/>
        <n v="1132"/>
        <n v="1135"/>
        <n v="1138"/>
        <n v="1141"/>
        <n v="1144"/>
        <n v="1147"/>
        <n v="1150"/>
        <n v="1153"/>
        <n v="1156"/>
        <n v="1159"/>
        <n v="1162"/>
        <n v="1165"/>
        <n v="1168"/>
        <n v="1171"/>
        <n v="1174"/>
        <n v="1177"/>
        <n v="1180"/>
        <n v="1183"/>
        <n v="1186"/>
        <n v="1189"/>
        <n v="1192"/>
        <n v="1195"/>
        <n v="1198"/>
        <n v="1201"/>
        <n v="1204"/>
        <n v="1207"/>
        <n v="1210"/>
        <n v="1213"/>
        <n v="1216"/>
        <n v="1219"/>
        <n v="1222"/>
        <n v="1225"/>
        <n v="1228"/>
        <n v="1231"/>
        <n v="1234"/>
        <n v="1237"/>
        <n v="1240"/>
        <n v="1243"/>
        <n v="1246"/>
        <n v="1249"/>
        <n v="1252"/>
        <n v="1255"/>
        <n v="1258"/>
        <n v="1261"/>
        <n v="1264"/>
        <n v="1267"/>
        <n v="1270"/>
        <n v="1273"/>
        <n v="1276"/>
        <n v="1279"/>
        <n v="1282"/>
        <n v="1285"/>
        <n v="1288"/>
        <n v="1291"/>
        <n v="1294"/>
        <n v="1297"/>
        <n v="1300"/>
        <n v="1303"/>
        <n v="1306"/>
        <n v="1309"/>
      </sharedItems>
    </cacheField>
    <cacheField name="PO Date" numFmtId="164">
      <sharedItems containsSemiMixedTypes="0" containsNonDate="0" containsDate="1" containsString="0" minDate="2022-01-01T00:00:00" maxDate="2022-09-25T00:00:00" count="100">
        <d v="2022-01-01T00:00:00"/>
        <d v="2022-01-05T00:00:00"/>
        <d v="2022-01-09T00:00:00"/>
        <d v="2022-01-13T00:00:00"/>
        <d v="2022-01-17T00:00:00"/>
        <d v="2022-01-20T00:00:00"/>
        <d v="2022-01-22T00:00:00"/>
        <d v="2022-01-23T00:00:00"/>
        <d v="2022-01-24T00:00:00"/>
        <d v="2022-01-28T00:00:00"/>
        <d v="2022-02-01T00:00:00"/>
        <d v="2022-02-04T00:00:00"/>
        <d v="2022-02-06T00:00:00"/>
        <d v="2022-02-10T00:00:00"/>
        <d v="2022-02-12T00:00:00"/>
        <d v="2022-02-16T00:00:00"/>
        <d v="2022-02-17T00:00:00"/>
        <d v="2022-02-20T00:00:00"/>
        <d v="2022-02-22T00:00:00"/>
        <d v="2022-02-23T00:00:00"/>
        <d v="2022-02-27T00:00:00"/>
        <d v="2022-03-02T00:00:00"/>
        <d v="2022-03-06T00:00:00"/>
        <d v="2022-03-09T00:00:00"/>
        <d v="2022-03-10T00:00:00"/>
        <d v="2022-03-14T00:00:00"/>
        <d v="2022-03-17T00:00:00"/>
        <d v="2022-03-19T00:00:00"/>
        <d v="2022-03-23T00:00:00"/>
        <d v="2022-03-25T00:00:00"/>
        <d v="2022-03-27T00:00:00"/>
        <d v="2022-03-28T00:00:00"/>
        <d v="2022-03-31T00:00:00"/>
        <d v="2022-04-04T00:00:00"/>
        <d v="2022-04-08T00:00:00"/>
        <d v="2022-04-12T00:00:00"/>
        <d v="2022-04-16T00:00:00"/>
        <d v="2022-04-17T00:00:00"/>
        <d v="2022-04-18T00:00:00"/>
        <d v="2022-04-21T00:00:00"/>
        <d v="2022-04-24T00:00:00"/>
        <d v="2022-04-25T00:00:00"/>
        <d v="2022-04-26T00:00:00"/>
        <d v="2022-04-27T00:00:00"/>
        <d v="2022-04-28T00:00:00"/>
        <d v="2022-05-02T00:00:00"/>
        <d v="2022-05-06T00:00:00"/>
        <d v="2022-05-08T00:00:00"/>
        <d v="2022-05-12T00:00:00"/>
        <d v="2022-05-13T00:00:00"/>
        <d v="2022-05-14T00:00:00"/>
        <d v="2022-05-16T00:00:00"/>
        <d v="2022-05-18T00:00:00"/>
        <d v="2022-05-21T00:00:00"/>
        <d v="2022-05-22T00:00:00"/>
        <d v="2022-05-24T00:00:00"/>
        <d v="2022-05-25T00:00:00"/>
        <d v="2022-05-26T00:00:00"/>
        <d v="2022-05-29T00:00:00"/>
        <d v="2022-05-31T00:00:00"/>
        <d v="2022-06-04T00:00:00"/>
        <d v="2022-06-05T00:00:00"/>
        <d v="2022-06-06T00:00:00"/>
        <d v="2022-06-10T00:00:00"/>
        <d v="2022-06-11T00:00:00"/>
        <d v="2022-06-15T00:00:00"/>
        <d v="2022-06-18T00:00:00"/>
        <d v="2022-06-21T00:00:00"/>
        <d v="2022-06-24T00:00:00"/>
        <d v="2022-06-27T00:00:00"/>
        <d v="2022-06-28T00:00:00"/>
        <d v="2022-07-02T00:00:00"/>
        <d v="2022-07-06T00:00:00"/>
        <d v="2022-07-07T00:00:00"/>
        <d v="2022-07-08T00:00:00"/>
        <d v="2022-07-11T00:00:00"/>
        <d v="2022-07-14T00:00:00"/>
        <d v="2022-07-18T00:00:00"/>
        <d v="2022-07-21T00:00:00"/>
        <d v="2022-07-25T00:00:00"/>
        <d v="2022-07-29T00:00:00"/>
        <d v="2022-08-02T00:00:00"/>
        <d v="2022-08-06T00:00:00"/>
        <d v="2022-08-10T00:00:00"/>
        <d v="2022-08-12T00:00:00"/>
        <d v="2022-08-14T00:00:00"/>
        <d v="2022-08-17T00:00:00"/>
        <d v="2022-08-18T00:00:00"/>
        <d v="2022-08-20T00:00:00"/>
        <d v="2022-08-24T00:00:00"/>
        <d v="2022-08-28T00:00:00"/>
        <d v="2022-08-31T00:00:00"/>
        <d v="2022-09-04T00:00:00"/>
        <d v="2022-09-07T00:00:00"/>
        <d v="2022-09-10T00:00:00"/>
        <d v="2022-09-13T00:00:00"/>
        <d v="2022-09-17T00:00:00"/>
        <d v="2022-09-19T00:00:00"/>
        <d v="2022-09-23T00:00:00"/>
        <d v="2022-09-24T00:00:00"/>
      </sharedItems>
      <fieldGroup par="12" base="2">
        <rangePr groupBy="days" startDate="2022-01-01T00:00:00" endDate="2022-09-25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5/09/2022"/>
        </groupItems>
      </fieldGroup>
    </cacheField>
    <cacheField name="Product" numFmtId="0">
      <sharedItems count="4">
        <s v="Item-1"/>
        <s v="Item-2"/>
        <s v="Item-3"/>
        <s v="Item-4"/>
      </sharedItems>
    </cacheField>
    <cacheField name="Qty" numFmtId="0">
      <sharedItems containsSemiMixedTypes="0" containsString="0" containsNumber="1" containsInteger="1" minValue="100" maxValue="500"/>
    </cacheField>
    <cacheField name="Price" numFmtId="0">
      <sharedItems containsSemiMixedTypes="0" containsString="0" containsNumber="1" containsInteger="1" minValue="10" maxValue="20"/>
    </cacheField>
    <cacheField name="POAmount" numFmtId="0">
      <sharedItems containsSemiMixedTypes="0" containsString="0" containsNumber="1" containsInteger="1" minValue="1100" maxValue="9500"/>
    </cacheField>
    <cacheField name="Vendor" numFmtId="0">
      <sharedItems count="10">
        <s v="Vendor-5"/>
        <s v="Vendor-7"/>
        <s v="Vendor-2"/>
        <s v="Vendor-8"/>
        <s v="Vendor-3"/>
        <s v="Vendor-10"/>
        <s v="Vendor-1"/>
        <s v="Vendor-6"/>
        <s v="Vendor-9"/>
        <s v="Vendor-4"/>
      </sharedItems>
    </cacheField>
    <cacheField name="Status" numFmtId="0">
      <sharedItems count="2">
        <s v="Received"/>
        <s v="Pending"/>
      </sharedItems>
    </cacheField>
    <cacheField name="InventoryIn" numFmtId="0">
      <sharedItems containsSemiMixedTypes="0" containsString="0" containsNumber="1" containsInteger="1" minValue="0" maxValue="9500"/>
    </cacheField>
    <cacheField name="InventoryOut" numFmtId="0">
      <sharedItems containsSemiMixedTypes="0" containsString="0" containsNumber="1" minValue="0" maxValue="8550"/>
    </cacheField>
    <cacheField name="Balance" numFmtId="0">
      <sharedItems containsSemiMixedTypes="0" containsString="0" containsNumber="1" minValue="0" maxValue="3369.6000000000004"/>
    </cacheField>
    <cacheField name="Months" numFmtId="0" databaseField="0">
      <fieldGroup base="2">
        <rangePr groupBy="months" startDate="2022-01-01T00:00:00" endDate="2022-09-25T00:00:00"/>
        <groupItems count="14">
          <s v="&lt;01/01/2022"/>
          <s v="Jan"/>
          <s v="Feb"/>
          <s v="Mar"/>
          <s v="Apr"/>
          <s v="May"/>
          <s v="Jun"/>
          <s v="Jul"/>
          <s v="Aug"/>
          <s v="Sep"/>
          <s v="Oct"/>
          <s v="Nov"/>
          <s v="Dec"/>
          <s v="&gt;25/09/2022"/>
        </groupItems>
      </fieldGroup>
    </cacheField>
  </cacheFields>
  <extLst>
    <ext xmlns:x14="http://schemas.microsoft.com/office/spreadsheetml/2009/9/main" uri="{725AE2AE-9491-48be-B2B4-4EB974FC3084}">
      <x14:pivotCacheDefinition pivotCacheId="12147485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odness Quainoo" refreshedDate="45794.922202199072" backgroundQuery="1" createdVersion="7" refreshedVersion="7" minRefreshableVersion="3" recordCount="0" supportSubquery="1" supportAdvancedDrill="1" xr:uid="{7913057E-B483-4160-8CD3-763D217A46B3}">
  <cacheSource type="external" connectionId="2"/>
  <cacheFields count="2">
    <cacheField name="[Measures].[Distinct Count of Vendor]" caption="Distinct Count of Vendor" numFmtId="0" hierarchy="32" level="32767"/>
    <cacheField name="[PurchaseData].[Vendor].[Vendor]" caption="Vendor" numFmtId="0" hierarchy="16" level="1">
      <sharedItems containsSemiMixedTypes="0" containsNonDate="0" containsString="0"/>
    </cacheField>
  </cacheFields>
  <cacheHierarchies count="36">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Day]" caption="Day" attribute="1" time="1" defaultMemberUniqueName="[Calendar].[Day].[All]" allUniqueName="[Calendar].[Day].[All]" dimensionUniqueName="[Calendar]" displayFolder="" count="2" memberValueDatatype="20" unbalanced="0"/>
    <cacheHierarchy uniqueName="[PurchaseData].[S.No]" caption="S.No" attribute="1" defaultMemberUniqueName="[PurchaseData].[S.No].[All]" allUniqueName="[PurchaseData].[S.No].[All]" dimensionUniqueName="[PurchaseData]" displayFolder="" count="2" memberValueDatatype="20" unbalanced="0"/>
    <cacheHierarchy uniqueName="[PurchaseData].[PO#]" caption="PO#" attribute="1" defaultMemberUniqueName="[PurchaseData].[PO#].[All]" allUniqueName="[PurchaseData].[PO#].[All]" dimensionUniqueName="[PurchaseData]" displayFolder="" count="2" memberValueDatatype="20" unbalanced="0"/>
    <cacheHierarchy uniqueName="[PurchaseData].[PO Date]" caption="PO Date" attribute="1" time="1" defaultMemberUniqueName="[PurchaseData].[PO Date].[All]" allUniqueName="[PurchaseData].[PO Date].[All]" dimensionUniqueName="[PurchaseData]" displayFolder="" count="2"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2" memberValueDatatype="20" unbalanced="0"/>
    <cacheHierarchy uniqueName="[PurchaseData].[Price]" caption="Price" attribute="1" defaultMemberUniqueName="[PurchaseData].[Price].[All]" allUniqueName="[PurchaseData].[Price].[All]" dimensionUniqueName="[PurchaseData]" displayFolder="" count="2" memberValueDatatype="20" unbalanced="0"/>
    <cacheHierarchy uniqueName="[PurchaseData].[POAmount]" caption="POAmount" attribute="1" defaultMemberUniqueName="[PurchaseData].[POAmount].[All]" allUniqueName="[PurchaseData].[POAmount].[All]" dimensionUniqueName="[PurchaseData]" displayFolder="" count="2"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1"/>
      </fieldsUsage>
    </cacheHierarchy>
    <cacheHierarchy uniqueName="[PurchaseData].[Status]" caption="Status" attribute="1" defaultMemberUniqueName="[PurchaseData].[Status].[All]" allUniqueName="[PurchaseData].[Status].[All]" dimensionUniqueName="[PurchaseData]" displayFolder="" count="2" memberValueDatatype="130" unbalanced="0"/>
    <cacheHierarchy uniqueName="[PurchaseData].[InventoryIn]" caption="InventoryIn" attribute="1" defaultMemberUniqueName="[PurchaseData].[InventoryIn].[All]" allUniqueName="[PurchaseData].[InventoryIn].[All]" dimensionUniqueName="[PurchaseData]" displayFolder="" count="2" memberValueDatatype="20" unbalanced="0"/>
    <cacheHierarchy uniqueName="[PurchaseData].[InventoryOut]" caption="InventoryOut" attribute="1" defaultMemberUniqueName="[PurchaseData].[InventoryOut].[All]" allUniqueName="[PurchaseData].[InventoryOut].[All]" dimensionUniqueName="[PurchaseData]" displayFolder="" count="2" memberValueDatatype="5" unbalanced="0"/>
    <cacheHierarchy uniqueName="[PurchaseData].[Balance]" caption="Balance" attribute="1" defaultMemberUniqueName="[PurchaseData].[Balance].[All]" allUniqueName="[PurchaseData].[Balance].[All]" dimensionUniqueName="[PurchaseData]" displayFolder="" count="2"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O#]" caption="Distinct Count of PO#" measure="1" displayFolder="" measureGroup="PurchaseData" count="0" hidden="1">
      <extLst>
        <ext xmlns:x15="http://schemas.microsoft.com/office/spreadsheetml/2010/11/main" uri="{B97F6D7D-B522-45F9-BDA1-12C45D357490}">
          <x15:cacheHierarchy aggregatedColumn="10"/>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odness Quainoo" refreshedDate="45794.897799189814" backgroundQuery="1" createdVersion="3" refreshedVersion="7" minRefreshableVersion="3" recordCount="0" supportSubquery="1" supportAdvancedDrill="1" xr:uid="{44879023-163D-4ABB-A96D-E599C9E29ABD}">
  <cacheSource type="external" connectionId="2">
    <extLst>
      <ext xmlns:x14="http://schemas.microsoft.com/office/spreadsheetml/2009/9/main" uri="{F057638F-6D5F-4e77-A914-E7F072B9BCA8}">
        <x14:sourceConnection name="ThisWorkbookDataModel"/>
      </ext>
    </extLst>
  </cacheSource>
  <cacheFields count="0"/>
  <cacheHierarchies count="3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0"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0" memberValueDatatype="130" unbalanced="0"/>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O#]" caption="Distinct Count of PO#" measure="1" displayFolder="" measureGroup="Purchase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95783498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n v="360"/>
    <n v="11"/>
    <n v="3960"/>
    <x v="0"/>
    <x v="0"/>
    <n v="0"/>
    <n v="0"/>
    <n v="0"/>
  </r>
  <r>
    <x v="1"/>
    <x v="1"/>
    <x v="1"/>
    <x v="0"/>
    <n v="190"/>
    <n v="16"/>
    <n v="3040"/>
    <x v="1"/>
    <x v="0"/>
    <n v="3040"/>
    <n v="2492.8000000000002"/>
    <n v="547.19999999999982"/>
  </r>
  <r>
    <x v="2"/>
    <x v="2"/>
    <x v="2"/>
    <x v="0"/>
    <n v="310"/>
    <n v="17"/>
    <n v="5270"/>
    <x v="2"/>
    <x v="1"/>
    <n v="0"/>
    <n v="0"/>
    <n v="0"/>
  </r>
  <r>
    <x v="3"/>
    <x v="3"/>
    <x v="3"/>
    <x v="1"/>
    <n v="310"/>
    <n v="18"/>
    <n v="5580"/>
    <x v="3"/>
    <x v="0"/>
    <n v="5580"/>
    <n v="4798.8"/>
    <n v="781.19999999999982"/>
  </r>
  <r>
    <x v="4"/>
    <x v="4"/>
    <x v="4"/>
    <x v="0"/>
    <n v="500"/>
    <n v="16"/>
    <n v="8000"/>
    <x v="4"/>
    <x v="1"/>
    <n v="0"/>
    <n v="0"/>
    <n v="0"/>
  </r>
  <r>
    <x v="5"/>
    <x v="5"/>
    <x v="5"/>
    <x v="1"/>
    <n v="370"/>
    <n v="18"/>
    <n v="6660"/>
    <x v="4"/>
    <x v="0"/>
    <n v="0"/>
    <n v="0"/>
    <n v="0"/>
  </r>
  <r>
    <x v="6"/>
    <x v="6"/>
    <x v="6"/>
    <x v="2"/>
    <n v="170"/>
    <n v="15"/>
    <n v="2550"/>
    <x v="5"/>
    <x v="0"/>
    <n v="2550"/>
    <n v="1989"/>
    <n v="561"/>
  </r>
  <r>
    <x v="7"/>
    <x v="7"/>
    <x v="7"/>
    <x v="1"/>
    <n v="380"/>
    <n v="14"/>
    <n v="5320"/>
    <x v="6"/>
    <x v="0"/>
    <n v="5320"/>
    <n v="4522"/>
    <n v="798"/>
  </r>
  <r>
    <x v="8"/>
    <x v="8"/>
    <x v="8"/>
    <x v="3"/>
    <n v="430"/>
    <n v="20"/>
    <n v="8600"/>
    <x v="7"/>
    <x v="0"/>
    <n v="8600"/>
    <n v="5762"/>
    <n v="2838"/>
  </r>
  <r>
    <x v="9"/>
    <x v="9"/>
    <x v="9"/>
    <x v="0"/>
    <n v="210"/>
    <n v="12"/>
    <n v="2520"/>
    <x v="7"/>
    <x v="0"/>
    <n v="2520"/>
    <n v="2192.4"/>
    <n v="327.59999999999991"/>
  </r>
  <r>
    <x v="10"/>
    <x v="10"/>
    <x v="10"/>
    <x v="1"/>
    <n v="440"/>
    <n v="10"/>
    <n v="4400"/>
    <x v="7"/>
    <x v="0"/>
    <n v="4400"/>
    <n v="2904"/>
    <n v="1496"/>
  </r>
  <r>
    <x v="11"/>
    <x v="11"/>
    <x v="11"/>
    <x v="1"/>
    <n v="130"/>
    <n v="10"/>
    <n v="1300"/>
    <x v="7"/>
    <x v="0"/>
    <n v="1300"/>
    <n v="1144"/>
    <n v="156"/>
  </r>
  <r>
    <x v="12"/>
    <x v="12"/>
    <x v="12"/>
    <x v="0"/>
    <n v="390"/>
    <n v="11"/>
    <n v="4290"/>
    <x v="0"/>
    <x v="1"/>
    <n v="0"/>
    <n v="0"/>
    <n v="0"/>
  </r>
  <r>
    <x v="13"/>
    <x v="13"/>
    <x v="13"/>
    <x v="3"/>
    <n v="490"/>
    <n v="13"/>
    <n v="6370"/>
    <x v="2"/>
    <x v="0"/>
    <n v="6370"/>
    <n v="5796.7"/>
    <n v="573.30000000000018"/>
  </r>
  <r>
    <x v="14"/>
    <x v="14"/>
    <x v="14"/>
    <x v="2"/>
    <n v="170"/>
    <n v="20"/>
    <n v="3400"/>
    <x v="1"/>
    <x v="0"/>
    <n v="3400"/>
    <n v="3366"/>
    <n v="34"/>
  </r>
  <r>
    <x v="15"/>
    <x v="15"/>
    <x v="15"/>
    <x v="2"/>
    <n v="280"/>
    <n v="17"/>
    <n v="4760"/>
    <x v="3"/>
    <x v="0"/>
    <n v="4760"/>
    <n v="3903.2"/>
    <n v="856.80000000000018"/>
  </r>
  <r>
    <x v="16"/>
    <x v="16"/>
    <x v="16"/>
    <x v="0"/>
    <n v="490"/>
    <n v="16"/>
    <n v="7840"/>
    <x v="8"/>
    <x v="0"/>
    <n v="7840"/>
    <n v="7840"/>
    <n v="0"/>
  </r>
  <r>
    <x v="17"/>
    <x v="17"/>
    <x v="17"/>
    <x v="0"/>
    <n v="110"/>
    <n v="20"/>
    <n v="2200"/>
    <x v="5"/>
    <x v="0"/>
    <n v="2200"/>
    <n v="1386"/>
    <n v="814"/>
  </r>
  <r>
    <x v="18"/>
    <x v="18"/>
    <x v="18"/>
    <x v="1"/>
    <n v="350"/>
    <n v="16"/>
    <n v="5600"/>
    <x v="7"/>
    <x v="1"/>
    <n v="0"/>
    <n v="0"/>
    <n v="0"/>
  </r>
  <r>
    <x v="19"/>
    <x v="19"/>
    <x v="19"/>
    <x v="1"/>
    <n v="160"/>
    <n v="12"/>
    <n v="1920"/>
    <x v="2"/>
    <x v="0"/>
    <n v="0"/>
    <n v="0"/>
    <n v="0"/>
  </r>
  <r>
    <x v="20"/>
    <x v="20"/>
    <x v="20"/>
    <x v="0"/>
    <n v="140"/>
    <n v="14"/>
    <n v="1960"/>
    <x v="0"/>
    <x v="0"/>
    <n v="1960"/>
    <n v="1313.2"/>
    <n v="646.79999999999995"/>
  </r>
  <r>
    <x v="21"/>
    <x v="21"/>
    <x v="21"/>
    <x v="3"/>
    <n v="500"/>
    <n v="19"/>
    <n v="9500"/>
    <x v="9"/>
    <x v="1"/>
    <n v="0"/>
    <n v="0"/>
    <n v="0"/>
  </r>
  <r>
    <x v="22"/>
    <x v="22"/>
    <x v="22"/>
    <x v="2"/>
    <n v="110"/>
    <n v="10"/>
    <n v="1100"/>
    <x v="2"/>
    <x v="0"/>
    <n v="1100"/>
    <n v="1089"/>
    <n v="11"/>
  </r>
  <r>
    <x v="23"/>
    <x v="23"/>
    <x v="23"/>
    <x v="1"/>
    <n v="420"/>
    <n v="19"/>
    <n v="7980"/>
    <x v="3"/>
    <x v="0"/>
    <n v="7980"/>
    <n v="6304.2"/>
    <n v="1675.8000000000002"/>
  </r>
  <r>
    <x v="24"/>
    <x v="24"/>
    <x v="24"/>
    <x v="1"/>
    <n v="260"/>
    <n v="10"/>
    <n v="2600"/>
    <x v="0"/>
    <x v="1"/>
    <n v="0"/>
    <n v="0"/>
    <n v="0"/>
  </r>
  <r>
    <x v="25"/>
    <x v="25"/>
    <x v="25"/>
    <x v="3"/>
    <n v="120"/>
    <n v="16"/>
    <n v="1920"/>
    <x v="3"/>
    <x v="0"/>
    <n v="1920"/>
    <n v="1843.2"/>
    <n v="76.799999999999955"/>
  </r>
  <r>
    <x v="26"/>
    <x v="26"/>
    <x v="26"/>
    <x v="0"/>
    <n v="300"/>
    <n v="17"/>
    <n v="5100"/>
    <x v="5"/>
    <x v="0"/>
    <n v="0"/>
    <n v="0"/>
    <n v="0"/>
  </r>
  <r>
    <x v="27"/>
    <x v="27"/>
    <x v="27"/>
    <x v="2"/>
    <n v="280"/>
    <n v="18"/>
    <n v="5040"/>
    <x v="4"/>
    <x v="1"/>
    <n v="0"/>
    <n v="0"/>
    <n v="0"/>
  </r>
  <r>
    <x v="28"/>
    <x v="28"/>
    <x v="28"/>
    <x v="0"/>
    <n v="220"/>
    <n v="13"/>
    <n v="2860"/>
    <x v="9"/>
    <x v="0"/>
    <n v="2860"/>
    <n v="2659.8"/>
    <n v="200.19999999999982"/>
  </r>
  <r>
    <x v="29"/>
    <x v="29"/>
    <x v="29"/>
    <x v="3"/>
    <n v="450"/>
    <n v="16"/>
    <n v="7200"/>
    <x v="9"/>
    <x v="0"/>
    <n v="7200"/>
    <n v="6336"/>
    <n v="864"/>
  </r>
  <r>
    <x v="30"/>
    <x v="30"/>
    <x v="30"/>
    <x v="0"/>
    <n v="460"/>
    <n v="16"/>
    <n v="7360"/>
    <x v="1"/>
    <x v="0"/>
    <n v="7360"/>
    <n v="4931.2"/>
    <n v="2428.8000000000002"/>
  </r>
  <r>
    <x v="31"/>
    <x v="31"/>
    <x v="31"/>
    <x v="1"/>
    <n v="220"/>
    <n v="17"/>
    <n v="3740"/>
    <x v="7"/>
    <x v="0"/>
    <n v="3740"/>
    <n v="2730.2"/>
    <n v="1009.8000000000002"/>
  </r>
  <r>
    <x v="32"/>
    <x v="32"/>
    <x v="32"/>
    <x v="1"/>
    <n v="450"/>
    <n v="17"/>
    <n v="7650"/>
    <x v="8"/>
    <x v="1"/>
    <n v="0"/>
    <n v="0"/>
    <n v="0"/>
  </r>
  <r>
    <x v="33"/>
    <x v="33"/>
    <x v="33"/>
    <x v="0"/>
    <n v="400"/>
    <n v="15"/>
    <n v="6000"/>
    <x v="2"/>
    <x v="0"/>
    <n v="0"/>
    <n v="0"/>
    <n v="0"/>
  </r>
  <r>
    <x v="34"/>
    <x v="34"/>
    <x v="34"/>
    <x v="2"/>
    <n v="370"/>
    <n v="17"/>
    <n v="6290"/>
    <x v="2"/>
    <x v="0"/>
    <n v="6290"/>
    <n v="5723.9"/>
    <n v="566.10000000000036"/>
  </r>
  <r>
    <x v="35"/>
    <x v="35"/>
    <x v="35"/>
    <x v="1"/>
    <n v="260"/>
    <n v="17"/>
    <n v="4420"/>
    <x v="9"/>
    <x v="0"/>
    <n v="4420"/>
    <n v="2961.4"/>
    <n v="1458.6"/>
  </r>
  <r>
    <x v="36"/>
    <x v="36"/>
    <x v="36"/>
    <x v="1"/>
    <n v="350"/>
    <n v="10"/>
    <n v="3500"/>
    <x v="8"/>
    <x v="0"/>
    <n v="3500"/>
    <n v="2765"/>
    <n v="735"/>
  </r>
  <r>
    <x v="37"/>
    <x v="37"/>
    <x v="37"/>
    <x v="2"/>
    <n v="470"/>
    <n v="14"/>
    <n v="6580"/>
    <x v="3"/>
    <x v="0"/>
    <n v="6580"/>
    <n v="6119.4"/>
    <n v="460.60000000000036"/>
  </r>
  <r>
    <x v="38"/>
    <x v="38"/>
    <x v="38"/>
    <x v="1"/>
    <n v="170"/>
    <n v="20"/>
    <n v="3400"/>
    <x v="1"/>
    <x v="1"/>
    <n v="0"/>
    <n v="0"/>
    <n v="0"/>
  </r>
  <r>
    <x v="39"/>
    <x v="39"/>
    <x v="39"/>
    <x v="1"/>
    <n v="290"/>
    <n v="14"/>
    <n v="4060"/>
    <x v="3"/>
    <x v="0"/>
    <n v="4060"/>
    <n v="2963.8"/>
    <n v="1096.1999999999998"/>
  </r>
  <r>
    <x v="40"/>
    <x v="40"/>
    <x v="40"/>
    <x v="3"/>
    <n v="380"/>
    <n v="17"/>
    <n v="6460"/>
    <x v="0"/>
    <x v="1"/>
    <n v="0"/>
    <n v="0"/>
    <n v="0"/>
  </r>
  <r>
    <x v="41"/>
    <x v="41"/>
    <x v="41"/>
    <x v="1"/>
    <n v="420"/>
    <n v="14"/>
    <n v="5880"/>
    <x v="1"/>
    <x v="0"/>
    <n v="0"/>
    <n v="0"/>
    <n v="0"/>
  </r>
  <r>
    <x v="42"/>
    <x v="42"/>
    <x v="42"/>
    <x v="2"/>
    <n v="360"/>
    <n v="18"/>
    <n v="6480"/>
    <x v="1"/>
    <x v="0"/>
    <n v="6480"/>
    <n v="5637.6"/>
    <n v="842.39999999999964"/>
  </r>
  <r>
    <x v="43"/>
    <x v="43"/>
    <x v="43"/>
    <x v="2"/>
    <n v="460"/>
    <n v="14"/>
    <n v="6440"/>
    <x v="7"/>
    <x v="0"/>
    <n v="6440"/>
    <n v="4508"/>
    <n v="1932"/>
  </r>
  <r>
    <x v="44"/>
    <x v="44"/>
    <x v="44"/>
    <x v="1"/>
    <n v="140"/>
    <n v="15"/>
    <n v="2100"/>
    <x v="2"/>
    <x v="0"/>
    <n v="2100"/>
    <n v="2100"/>
    <n v="0"/>
  </r>
  <r>
    <x v="45"/>
    <x v="45"/>
    <x v="45"/>
    <x v="0"/>
    <n v="230"/>
    <n v="14"/>
    <n v="3220"/>
    <x v="1"/>
    <x v="0"/>
    <n v="3220"/>
    <n v="2898"/>
    <n v="322"/>
  </r>
  <r>
    <x v="46"/>
    <x v="46"/>
    <x v="46"/>
    <x v="0"/>
    <n v="460"/>
    <n v="15"/>
    <n v="6900"/>
    <x v="6"/>
    <x v="1"/>
    <n v="0"/>
    <n v="0"/>
    <n v="0"/>
  </r>
  <r>
    <x v="47"/>
    <x v="47"/>
    <x v="47"/>
    <x v="1"/>
    <n v="100"/>
    <n v="17"/>
    <n v="1700"/>
    <x v="1"/>
    <x v="1"/>
    <n v="0"/>
    <n v="0"/>
    <n v="0"/>
  </r>
  <r>
    <x v="48"/>
    <x v="48"/>
    <x v="48"/>
    <x v="1"/>
    <n v="340"/>
    <n v="10"/>
    <n v="3400"/>
    <x v="1"/>
    <x v="0"/>
    <n v="3400"/>
    <n v="2856"/>
    <n v="544"/>
  </r>
  <r>
    <x v="49"/>
    <x v="49"/>
    <x v="49"/>
    <x v="0"/>
    <n v="160"/>
    <n v="10"/>
    <n v="1600"/>
    <x v="8"/>
    <x v="0"/>
    <n v="1600"/>
    <n v="1488"/>
    <n v="112"/>
  </r>
  <r>
    <x v="50"/>
    <x v="50"/>
    <x v="50"/>
    <x v="3"/>
    <n v="220"/>
    <n v="13"/>
    <n v="2860"/>
    <x v="2"/>
    <x v="1"/>
    <n v="0"/>
    <n v="0"/>
    <n v="0"/>
  </r>
  <r>
    <x v="51"/>
    <x v="51"/>
    <x v="51"/>
    <x v="1"/>
    <n v="350"/>
    <n v="14"/>
    <n v="4900"/>
    <x v="0"/>
    <x v="0"/>
    <n v="0"/>
    <n v="0"/>
    <n v="0"/>
  </r>
  <r>
    <x v="52"/>
    <x v="52"/>
    <x v="52"/>
    <x v="1"/>
    <n v="300"/>
    <n v="12"/>
    <n v="3600"/>
    <x v="3"/>
    <x v="0"/>
    <n v="3600"/>
    <n v="2916"/>
    <n v="684"/>
  </r>
  <r>
    <x v="53"/>
    <x v="53"/>
    <x v="53"/>
    <x v="1"/>
    <n v="500"/>
    <n v="15"/>
    <n v="7500"/>
    <x v="1"/>
    <x v="0"/>
    <n v="7500"/>
    <n v="4875"/>
    <n v="2625"/>
  </r>
  <r>
    <x v="54"/>
    <x v="54"/>
    <x v="54"/>
    <x v="0"/>
    <n v="230"/>
    <n v="11"/>
    <n v="2530"/>
    <x v="6"/>
    <x v="0"/>
    <n v="2530"/>
    <n v="1872.2"/>
    <n v="657.8"/>
  </r>
  <r>
    <x v="55"/>
    <x v="55"/>
    <x v="55"/>
    <x v="1"/>
    <n v="140"/>
    <n v="16"/>
    <n v="2240"/>
    <x v="7"/>
    <x v="1"/>
    <n v="0"/>
    <n v="0"/>
    <n v="0"/>
  </r>
  <r>
    <x v="56"/>
    <x v="56"/>
    <x v="56"/>
    <x v="1"/>
    <n v="280"/>
    <n v="11"/>
    <n v="3080"/>
    <x v="9"/>
    <x v="0"/>
    <n v="3080"/>
    <n v="3018.4"/>
    <n v="61.599999999999909"/>
  </r>
  <r>
    <x v="57"/>
    <x v="57"/>
    <x v="57"/>
    <x v="2"/>
    <n v="180"/>
    <n v="15"/>
    <n v="2700"/>
    <x v="9"/>
    <x v="0"/>
    <n v="2700"/>
    <n v="2376"/>
    <n v="324"/>
  </r>
  <r>
    <x v="58"/>
    <x v="58"/>
    <x v="58"/>
    <x v="2"/>
    <n v="450"/>
    <n v="20"/>
    <n v="9000"/>
    <x v="1"/>
    <x v="1"/>
    <n v="0"/>
    <n v="0"/>
    <n v="0"/>
  </r>
  <r>
    <x v="59"/>
    <x v="59"/>
    <x v="59"/>
    <x v="0"/>
    <n v="140"/>
    <n v="19"/>
    <n v="2660"/>
    <x v="1"/>
    <x v="1"/>
    <n v="0"/>
    <n v="0"/>
    <n v="0"/>
  </r>
  <r>
    <x v="60"/>
    <x v="60"/>
    <x v="60"/>
    <x v="1"/>
    <n v="210"/>
    <n v="11"/>
    <n v="2310"/>
    <x v="8"/>
    <x v="0"/>
    <n v="2310"/>
    <n v="1432.2"/>
    <n v="877.8"/>
  </r>
  <r>
    <x v="61"/>
    <x v="61"/>
    <x v="61"/>
    <x v="2"/>
    <n v="290"/>
    <n v="17"/>
    <n v="4930"/>
    <x v="8"/>
    <x v="0"/>
    <n v="0"/>
    <n v="0"/>
    <n v="0"/>
  </r>
  <r>
    <x v="62"/>
    <x v="62"/>
    <x v="62"/>
    <x v="3"/>
    <n v="200"/>
    <n v="18"/>
    <n v="3600"/>
    <x v="8"/>
    <x v="1"/>
    <n v="0"/>
    <n v="0"/>
    <n v="0"/>
  </r>
  <r>
    <x v="63"/>
    <x v="63"/>
    <x v="63"/>
    <x v="2"/>
    <n v="470"/>
    <n v="16"/>
    <n v="7520"/>
    <x v="7"/>
    <x v="0"/>
    <n v="0"/>
    <n v="0"/>
    <n v="0"/>
  </r>
  <r>
    <x v="64"/>
    <x v="64"/>
    <x v="64"/>
    <x v="1"/>
    <n v="290"/>
    <n v="20"/>
    <n v="5800"/>
    <x v="8"/>
    <x v="1"/>
    <n v="0"/>
    <n v="0"/>
    <n v="0"/>
  </r>
  <r>
    <x v="65"/>
    <x v="65"/>
    <x v="65"/>
    <x v="2"/>
    <n v="280"/>
    <n v="10"/>
    <n v="2800"/>
    <x v="7"/>
    <x v="0"/>
    <n v="2800"/>
    <n v="1848"/>
    <n v="952"/>
  </r>
  <r>
    <x v="66"/>
    <x v="66"/>
    <x v="66"/>
    <x v="0"/>
    <n v="220"/>
    <n v="11"/>
    <n v="2420"/>
    <x v="1"/>
    <x v="0"/>
    <n v="2420"/>
    <n v="2395.8000000000002"/>
    <n v="24.199999999999818"/>
  </r>
  <r>
    <x v="67"/>
    <x v="67"/>
    <x v="67"/>
    <x v="0"/>
    <n v="340"/>
    <n v="14"/>
    <n v="4760"/>
    <x v="3"/>
    <x v="0"/>
    <n v="0"/>
    <n v="0"/>
    <n v="0"/>
  </r>
  <r>
    <x v="68"/>
    <x v="68"/>
    <x v="68"/>
    <x v="3"/>
    <n v="150"/>
    <n v="18"/>
    <n v="2700"/>
    <x v="7"/>
    <x v="0"/>
    <n v="2700"/>
    <n v="1917"/>
    <n v="783"/>
  </r>
  <r>
    <x v="69"/>
    <x v="69"/>
    <x v="69"/>
    <x v="1"/>
    <n v="470"/>
    <n v="16"/>
    <n v="7520"/>
    <x v="0"/>
    <x v="0"/>
    <n v="7520"/>
    <n v="5715.2"/>
    <n v="1804.8000000000002"/>
  </r>
  <r>
    <x v="70"/>
    <x v="70"/>
    <x v="70"/>
    <x v="1"/>
    <n v="270"/>
    <n v="15"/>
    <n v="4050"/>
    <x v="7"/>
    <x v="0"/>
    <n v="4050"/>
    <n v="2511"/>
    <n v="1539"/>
  </r>
  <r>
    <x v="71"/>
    <x v="71"/>
    <x v="71"/>
    <x v="0"/>
    <n v="300"/>
    <n v="10"/>
    <n v="3000"/>
    <x v="4"/>
    <x v="1"/>
    <n v="0"/>
    <n v="0"/>
    <n v="0"/>
  </r>
  <r>
    <x v="72"/>
    <x v="72"/>
    <x v="72"/>
    <x v="1"/>
    <n v="160"/>
    <n v="15"/>
    <n v="2400"/>
    <x v="2"/>
    <x v="0"/>
    <n v="2400"/>
    <n v="1632"/>
    <n v="768"/>
  </r>
  <r>
    <x v="73"/>
    <x v="73"/>
    <x v="73"/>
    <x v="0"/>
    <n v="450"/>
    <n v="11"/>
    <n v="4950"/>
    <x v="3"/>
    <x v="0"/>
    <n v="4950"/>
    <n v="4851"/>
    <n v="99"/>
  </r>
  <r>
    <x v="74"/>
    <x v="74"/>
    <x v="74"/>
    <x v="1"/>
    <n v="360"/>
    <n v="18"/>
    <n v="6480"/>
    <x v="8"/>
    <x v="0"/>
    <n v="6480"/>
    <n v="5313.6"/>
    <n v="1166.3999999999996"/>
  </r>
  <r>
    <x v="75"/>
    <x v="75"/>
    <x v="75"/>
    <x v="3"/>
    <n v="170"/>
    <n v="10"/>
    <n v="1700"/>
    <x v="5"/>
    <x v="0"/>
    <n v="1700"/>
    <n v="1275"/>
    <n v="425"/>
  </r>
  <r>
    <x v="76"/>
    <x v="76"/>
    <x v="76"/>
    <x v="1"/>
    <n v="130"/>
    <n v="13"/>
    <n v="1690"/>
    <x v="9"/>
    <x v="1"/>
    <n v="0"/>
    <n v="0"/>
    <n v="0"/>
  </r>
  <r>
    <x v="77"/>
    <x v="77"/>
    <x v="77"/>
    <x v="0"/>
    <n v="140"/>
    <n v="17"/>
    <n v="2380"/>
    <x v="8"/>
    <x v="0"/>
    <n v="2380"/>
    <n v="2118.1999999999998"/>
    <n v="261.80000000000018"/>
  </r>
  <r>
    <x v="78"/>
    <x v="78"/>
    <x v="78"/>
    <x v="2"/>
    <n v="180"/>
    <n v="12"/>
    <n v="2160"/>
    <x v="0"/>
    <x v="0"/>
    <n v="2160"/>
    <n v="2095.1999999999998"/>
    <n v="64.800000000000182"/>
  </r>
  <r>
    <x v="79"/>
    <x v="79"/>
    <x v="79"/>
    <x v="1"/>
    <n v="350"/>
    <n v="14"/>
    <n v="4900"/>
    <x v="2"/>
    <x v="0"/>
    <n v="0"/>
    <n v="0"/>
    <n v="0"/>
  </r>
  <r>
    <x v="80"/>
    <x v="80"/>
    <x v="80"/>
    <x v="2"/>
    <n v="310"/>
    <n v="11"/>
    <n v="3410"/>
    <x v="6"/>
    <x v="0"/>
    <n v="3410"/>
    <n v="2591.6"/>
    <n v="818.40000000000009"/>
  </r>
  <r>
    <x v="81"/>
    <x v="81"/>
    <x v="81"/>
    <x v="2"/>
    <n v="200"/>
    <n v="18"/>
    <n v="3600"/>
    <x v="4"/>
    <x v="0"/>
    <n v="3600"/>
    <n v="2592"/>
    <n v="1008"/>
  </r>
  <r>
    <x v="82"/>
    <x v="82"/>
    <x v="82"/>
    <x v="0"/>
    <n v="500"/>
    <n v="19"/>
    <n v="9500"/>
    <x v="0"/>
    <x v="0"/>
    <n v="9500"/>
    <n v="8550"/>
    <n v="950"/>
  </r>
  <r>
    <x v="83"/>
    <x v="83"/>
    <x v="83"/>
    <x v="3"/>
    <n v="350"/>
    <n v="16"/>
    <n v="5600"/>
    <x v="9"/>
    <x v="0"/>
    <n v="5600"/>
    <n v="4536"/>
    <n v="1064"/>
  </r>
  <r>
    <x v="84"/>
    <x v="84"/>
    <x v="84"/>
    <x v="2"/>
    <n v="440"/>
    <n v="14"/>
    <n v="6160"/>
    <x v="2"/>
    <x v="1"/>
    <n v="0"/>
    <n v="0"/>
    <n v="0"/>
  </r>
  <r>
    <x v="85"/>
    <x v="85"/>
    <x v="85"/>
    <x v="0"/>
    <n v="250"/>
    <n v="12"/>
    <n v="3000"/>
    <x v="5"/>
    <x v="0"/>
    <n v="3000"/>
    <n v="2550"/>
    <n v="450"/>
  </r>
  <r>
    <x v="86"/>
    <x v="86"/>
    <x v="86"/>
    <x v="0"/>
    <n v="480"/>
    <n v="18"/>
    <n v="8640"/>
    <x v="8"/>
    <x v="0"/>
    <n v="8640"/>
    <n v="5270.4"/>
    <n v="3369.6000000000004"/>
  </r>
  <r>
    <x v="87"/>
    <x v="87"/>
    <x v="87"/>
    <x v="2"/>
    <n v="320"/>
    <n v="12"/>
    <n v="3840"/>
    <x v="3"/>
    <x v="1"/>
    <n v="0"/>
    <n v="0"/>
    <n v="0"/>
  </r>
  <r>
    <x v="88"/>
    <x v="88"/>
    <x v="88"/>
    <x v="0"/>
    <n v="270"/>
    <n v="11"/>
    <n v="2970"/>
    <x v="5"/>
    <x v="1"/>
    <n v="0"/>
    <n v="0"/>
    <n v="0"/>
  </r>
  <r>
    <x v="89"/>
    <x v="89"/>
    <x v="89"/>
    <x v="1"/>
    <n v="370"/>
    <n v="11"/>
    <n v="4070"/>
    <x v="1"/>
    <x v="0"/>
    <n v="4070"/>
    <n v="3825.8"/>
    <n v="244.19999999999982"/>
  </r>
  <r>
    <x v="90"/>
    <x v="90"/>
    <x v="90"/>
    <x v="3"/>
    <n v="470"/>
    <n v="19"/>
    <n v="8930"/>
    <x v="9"/>
    <x v="0"/>
    <n v="8930"/>
    <n v="8304.9"/>
    <n v="625.10000000000036"/>
  </r>
  <r>
    <x v="91"/>
    <x v="91"/>
    <x v="91"/>
    <x v="2"/>
    <n v="490"/>
    <n v="12"/>
    <n v="5880"/>
    <x v="9"/>
    <x v="0"/>
    <n v="5880"/>
    <n v="3998.4"/>
    <n v="1881.6"/>
  </r>
  <r>
    <x v="92"/>
    <x v="92"/>
    <x v="92"/>
    <x v="3"/>
    <n v="350"/>
    <n v="15"/>
    <n v="5250"/>
    <x v="7"/>
    <x v="0"/>
    <n v="0"/>
    <n v="0"/>
    <n v="0"/>
  </r>
  <r>
    <x v="93"/>
    <x v="93"/>
    <x v="93"/>
    <x v="1"/>
    <n v="110"/>
    <n v="19"/>
    <n v="2090"/>
    <x v="2"/>
    <x v="1"/>
    <n v="0"/>
    <n v="0"/>
    <n v="0"/>
  </r>
  <r>
    <x v="94"/>
    <x v="94"/>
    <x v="94"/>
    <x v="0"/>
    <n v="430"/>
    <n v="14"/>
    <n v="6020"/>
    <x v="6"/>
    <x v="0"/>
    <n v="0"/>
    <n v="0"/>
    <n v="0"/>
  </r>
  <r>
    <x v="95"/>
    <x v="95"/>
    <x v="95"/>
    <x v="0"/>
    <n v="410"/>
    <n v="15"/>
    <n v="6150"/>
    <x v="4"/>
    <x v="0"/>
    <n v="6150"/>
    <n v="4797"/>
    <n v="1353"/>
  </r>
  <r>
    <x v="96"/>
    <x v="96"/>
    <x v="96"/>
    <x v="2"/>
    <n v="130"/>
    <n v="17"/>
    <n v="2210"/>
    <x v="5"/>
    <x v="1"/>
    <n v="0"/>
    <n v="0"/>
    <n v="0"/>
  </r>
  <r>
    <x v="97"/>
    <x v="97"/>
    <x v="97"/>
    <x v="0"/>
    <n v="200"/>
    <n v="13"/>
    <n v="2600"/>
    <x v="8"/>
    <x v="0"/>
    <n v="2600"/>
    <n v="2028"/>
    <n v="572"/>
  </r>
  <r>
    <x v="98"/>
    <x v="98"/>
    <x v="98"/>
    <x v="1"/>
    <n v="300"/>
    <n v="10"/>
    <n v="3000"/>
    <x v="3"/>
    <x v="1"/>
    <n v="0"/>
    <n v="0"/>
    <n v="0"/>
  </r>
  <r>
    <x v="99"/>
    <x v="99"/>
    <x v="99"/>
    <x v="1"/>
    <n v="200"/>
    <n v="10"/>
    <n v="2000"/>
    <x v="1"/>
    <x v="0"/>
    <n v="2000"/>
    <n v="1940"/>
    <n v="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46C6F-FC53-46F5-9062-BB67AB8BA26B}"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location ref="I3:K5" firstHeaderRow="1" firstDataRow="2" firstDataCol="1"/>
  <pivotFields count="13">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0"/>
        <item x="1"/>
        <item x="2"/>
        <item x="3"/>
        <item t="default"/>
      </items>
    </pivotField>
    <pivotField showAll="0"/>
    <pivotField showAll="0"/>
    <pivotField showAll="0"/>
    <pivotField showAll="0">
      <items count="11">
        <item x="6"/>
        <item x="2"/>
        <item x="4"/>
        <item x="9"/>
        <item x="0"/>
        <item x="7"/>
        <item x="1"/>
        <item x="3"/>
        <item x="8"/>
        <item x="5"/>
        <item t="default"/>
      </items>
    </pivotField>
    <pivotField axis="axisCol" dataField="1" showAll="0">
      <items count="3">
        <item x="1"/>
        <item x="0"/>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8"/>
  </colFields>
  <colItems count="2">
    <i>
      <x/>
    </i>
    <i>
      <x v="1"/>
    </i>
  </colItems>
  <dataFields count="1">
    <dataField name="Count of Status"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4C42A0-9500-455A-8B8E-AB3E2837A942}"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6">
  <location ref="A17:B21" firstHeaderRow="1" firstDataRow="1" firstDataCol="1"/>
  <pivotFields count="13">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0"/>
        <item x="1"/>
        <item x="2"/>
        <item x="3"/>
        <item t="default"/>
      </items>
    </pivotField>
    <pivotField dataField="1" showAll="0"/>
    <pivotField showAll="0"/>
    <pivotField showAll="0"/>
    <pivotField showAll="0">
      <items count="11">
        <item x="6"/>
        <item x="2"/>
        <item x="4"/>
        <item x="9"/>
        <item x="0"/>
        <item x="7"/>
        <item x="1"/>
        <item x="3"/>
        <item x="8"/>
        <item x="5"/>
        <item t="default"/>
      </items>
    </pivotField>
    <pivotField showAll="0">
      <items count="3">
        <item x="1"/>
        <item x="0"/>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4">
    <i>
      <x/>
    </i>
    <i>
      <x v="1"/>
    </i>
    <i>
      <x v="2"/>
    </i>
    <i>
      <x v="3"/>
    </i>
  </rowItems>
  <colItems count="1">
    <i/>
  </colItems>
  <dataFields count="1">
    <dataField name="Count of Qty" fld="4" subtotal="count" baseField="3" baseItem="0"/>
  </dataFields>
  <chartFormats count="11">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3" count="1" selected="0">
            <x v="0"/>
          </reference>
        </references>
      </pivotArea>
    </chartFormat>
    <chartFormat chart="13" format="8">
      <pivotArea type="data" outline="0" fieldPosition="0">
        <references count="2">
          <reference field="4294967294" count="1" selected="0">
            <x v="0"/>
          </reference>
          <reference field="3" count="1" selected="0">
            <x v="1"/>
          </reference>
        </references>
      </pivotArea>
    </chartFormat>
    <chartFormat chart="13" format="9">
      <pivotArea type="data" outline="0" fieldPosition="0">
        <references count="2">
          <reference field="4294967294" count="1" selected="0">
            <x v="0"/>
          </reference>
          <reference field="3" count="1" selected="0">
            <x v="2"/>
          </reference>
        </references>
      </pivotArea>
    </chartFormat>
    <chartFormat chart="13" format="10">
      <pivotArea type="data" outline="0" fieldPosition="0">
        <references count="2">
          <reference field="4294967294" count="1" selected="0">
            <x v="0"/>
          </reference>
          <reference field="3" count="1" selected="0">
            <x v="3"/>
          </reference>
        </references>
      </pivotArea>
    </chartFormat>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3" count="1" selected="0">
            <x v="0"/>
          </reference>
        </references>
      </pivotArea>
    </chartFormat>
    <chartFormat chart="15" format="18">
      <pivotArea type="data" outline="0" fieldPosition="0">
        <references count="2">
          <reference field="4294967294" count="1" selected="0">
            <x v="0"/>
          </reference>
          <reference field="3" count="1" selected="0">
            <x v="1"/>
          </reference>
        </references>
      </pivotArea>
    </chartFormat>
    <chartFormat chart="15" format="19">
      <pivotArea type="data" outline="0" fieldPosition="0">
        <references count="2">
          <reference field="4294967294" count="1" selected="0">
            <x v="0"/>
          </reference>
          <reference field="3" count="1" selected="0">
            <x v="2"/>
          </reference>
        </references>
      </pivotArea>
    </chartFormat>
    <chartFormat chart="15" format="20">
      <pivotArea type="data" outline="0" fieldPosition="0">
        <references count="2">
          <reference field="4294967294" count="1" selected="0">
            <x v="0"/>
          </reference>
          <reference field="3" count="1" selected="0">
            <x v="3"/>
          </reference>
        </references>
      </pivotArea>
    </chartFormat>
    <chartFormat chart="13" format="1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3D2D243-548D-4931-8957-D07F7F4A4AFA}" name="PivotTable10" cacheId="1" applyNumberFormats="0" applyBorderFormats="0" applyFontFormats="0" applyPatternFormats="0" applyAlignmentFormats="0" applyWidthHeightFormats="1" dataCaption="Values" tag="86753889-ccc1-4799-ac9a-5dfe4b84728e" updatedVersion="7" minRefreshableVersion="3" useAutoFormatting="1" itemPrintTitles="1" createdVersion="7"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Vendor" fld="0" subtotal="count" baseField="0" baseItem="0">
      <extLst>
        <ext xmlns:x15="http://schemas.microsoft.com/office/spreadsheetml/2010/11/main" uri="{FABC7310-3BB5-11E1-824E-6D434824019B}">
          <x15:dataField isCountDistinct="1"/>
        </ext>
      </extLst>
    </dataField>
  </dataFields>
  <pivotHierarchies count="3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O#"/>
    <pivotHierarchy dragToData="1"/>
    <pivotHierarchy dragToData="1" caption="Distinct Count of Vendor"/>
    <pivotHierarchy dragToData="1"/>
    <pivotHierarchy dragToData="1"/>
    <pivotHierarchy dragToData="1" caption="Distinct Count of PO#"/>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 Dashboard #2.xlsx!PurchaseData">
        <x15:activeTabTopLevelEntity name="[Purchas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83655B-F9F1-4A8A-8B79-69C1E60E7AE3}"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7">
  <location ref="G3:G4" firstHeaderRow="1" firstDataRow="1" firstDataCol="0"/>
  <pivotFields count="13">
    <pivotField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0"/>
        <item x="1"/>
        <item x="2"/>
        <item x="3"/>
        <item t="default"/>
      </items>
    </pivotField>
    <pivotField showAll="0"/>
    <pivotField showAll="0"/>
    <pivotField showAll="0"/>
    <pivotField dataField="1" showAll="0">
      <items count="11">
        <item x="6"/>
        <item x="2"/>
        <item x="4"/>
        <item x="9"/>
        <item x="0"/>
        <item x="7"/>
        <item x="1"/>
        <item x="3"/>
        <item x="8"/>
        <item x="5"/>
        <item t="default"/>
      </items>
    </pivotField>
    <pivotField showAll="0">
      <items count="3">
        <item x="1"/>
        <item x="0"/>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Vendor" fld="7"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EB1E7D-FD98-4632-9DBC-E54C794930C5}"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5">
  <location ref="D17:E21" firstHeaderRow="1" firstDataRow="1" firstDataCol="1"/>
  <pivotFields count="13">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0"/>
        <item x="1"/>
        <item x="2"/>
        <item x="3"/>
        <item t="default"/>
      </items>
    </pivotField>
    <pivotField showAll="0"/>
    <pivotField showAll="0"/>
    <pivotField dataField="1" showAll="0"/>
    <pivotField showAll="0">
      <items count="11">
        <item x="6"/>
        <item x="2"/>
        <item x="4"/>
        <item x="9"/>
        <item x="0"/>
        <item x="7"/>
        <item x="1"/>
        <item x="3"/>
        <item x="8"/>
        <item x="5"/>
        <item t="default"/>
      </items>
    </pivotField>
    <pivotField showAll="0">
      <items count="3">
        <item x="1"/>
        <item x="0"/>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4">
    <i>
      <x/>
    </i>
    <i>
      <x v="1"/>
    </i>
    <i>
      <x v="2"/>
    </i>
    <i>
      <x v="3"/>
    </i>
  </rowItems>
  <colItems count="1">
    <i/>
  </colItems>
  <dataFields count="1">
    <dataField name="Sum of POAmount" fld="6" baseField="0" baseItem="0"/>
  </dataFields>
  <chartFormats count="16">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3" count="1" selected="0">
            <x v="0"/>
          </reference>
        </references>
      </pivotArea>
    </chartFormat>
    <chartFormat chart="16" format="8">
      <pivotArea type="data" outline="0" fieldPosition="0">
        <references count="2">
          <reference field="4294967294" count="1" selected="0">
            <x v="0"/>
          </reference>
          <reference field="3" count="1" selected="0">
            <x v="1"/>
          </reference>
        </references>
      </pivotArea>
    </chartFormat>
    <chartFormat chart="16" format="9">
      <pivotArea type="data" outline="0" fieldPosition="0">
        <references count="2">
          <reference field="4294967294" count="1" selected="0">
            <x v="0"/>
          </reference>
          <reference field="3" count="1" selected="0">
            <x v="2"/>
          </reference>
        </references>
      </pivotArea>
    </chartFormat>
    <chartFormat chart="16" format="10">
      <pivotArea type="data" outline="0" fieldPosition="0">
        <references count="2">
          <reference field="4294967294" count="1" selected="0">
            <x v="0"/>
          </reference>
          <reference field="3" count="1" selected="0">
            <x v="3"/>
          </reference>
        </references>
      </pivotArea>
    </chartFormat>
    <chartFormat chart="17" format="11" series="1">
      <pivotArea type="data" outline="0" fieldPosition="0">
        <references count="1">
          <reference field="4294967294" count="1" selected="0">
            <x v="0"/>
          </reference>
        </references>
      </pivotArea>
    </chartFormat>
    <chartFormat chart="17" format="12">
      <pivotArea type="data" outline="0" fieldPosition="0">
        <references count="2">
          <reference field="4294967294" count="1" selected="0">
            <x v="0"/>
          </reference>
          <reference field="3" count="1" selected="0">
            <x v="0"/>
          </reference>
        </references>
      </pivotArea>
    </chartFormat>
    <chartFormat chart="17" format="13">
      <pivotArea type="data" outline="0" fieldPosition="0">
        <references count="2">
          <reference field="4294967294" count="1" selected="0">
            <x v="0"/>
          </reference>
          <reference field="3" count="1" selected="0">
            <x v="1"/>
          </reference>
        </references>
      </pivotArea>
    </chartFormat>
    <chartFormat chart="17" format="14">
      <pivotArea type="data" outline="0" fieldPosition="0">
        <references count="2">
          <reference field="4294967294" count="1" selected="0">
            <x v="0"/>
          </reference>
          <reference field="3" count="1" selected="0">
            <x v="2"/>
          </reference>
        </references>
      </pivotArea>
    </chartFormat>
    <chartFormat chart="17" format="15">
      <pivotArea type="data" outline="0" fieldPosition="0">
        <references count="2">
          <reference field="4294967294" count="1" selected="0">
            <x v="0"/>
          </reference>
          <reference field="3" count="1" selected="0">
            <x v="3"/>
          </reference>
        </references>
      </pivotArea>
    </chartFormat>
    <chartFormat chart="24" format="16" series="1">
      <pivotArea type="data" outline="0" fieldPosition="0">
        <references count="1">
          <reference field="4294967294" count="1" selected="0">
            <x v="0"/>
          </reference>
        </references>
      </pivotArea>
    </chartFormat>
    <chartFormat chart="24" format="17">
      <pivotArea type="data" outline="0" fieldPosition="0">
        <references count="2">
          <reference field="4294967294" count="1" selected="0">
            <x v="0"/>
          </reference>
          <reference field="3" count="1" selected="0">
            <x v="0"/>
          </reference>
        </references>
      </pivotArea>
    </chartFormat>
    <chartFormat chart="24" format="18">
      <pivotArea type="data" outline="0" fieldPosition="0">
        <references count="2">
          <reference field="4294967294" count="1" selected="0">
            <x v="0"/>
          </reference>
          <reference field="3" count="1" selected="0">
            <x v="1"/>
          </reference>
        </references>
      </pivotArea>
    </chartFormat>
    <chartFormat chart="24" format="19">
      <pivotArea type="data" outline="0" fieldPosition="0">
        <references count="2">
          <reference field="4294967294" count="1" selected="0">
            <x v="0"/>
          </reference>
          <reference field="3" count="1" selected="0">
            <x v="2"/>
          </reference>
        </references>
      </pivotArea>
    </chartFormat>
    <chartFormat chart="24" format="20">
      <pivotArea type="data" outline="0" fieldPosition="0">
        <references count="2">
          <reference field="4294967294" count="1" selected="0">
            <x v="0"/>
          </reference>
          <reference field="3" count="1" selected="0">
            <x v="3"/>
          </reference>
        </references>
      </pivotArea>
    </chartFormat>
    <chartFormat chart="16" format="1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87164B-6E73-41BE-B775-268CB577F3F4}"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2">
  <location ref="A35:B45" firstHeaderRow="1" firstDataRow="1" firstDataCol="1"/>
  <pivotFields count="13">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0"/>
        <item x="1"/>
        <item x="2"/>
        <item x="3"/>
        <item t="default"/>
      </items>
    </pivotField>
    <pivotField showAll="0"/>
    <pivotField showAll="0"/>
    <pivotField dataField="1" showAll="0"/>
    <pivotField axis="axisRow" showAll="0">
      <items count="11">
        <item x="6"/>
        <item x="2"/>
        <item x="4"/>
        <item x="9"/>
        <item x="0"/>
        <item x="7"/>
        <item x="1"/>
        <item x="3"/>
        <item x="8"/>
        <item x="5"/>
        <item t="default"/>
      </items>
    </pivotField>
    <pivotField showAll="0">
      <items count="3">
        <item x="1"/>
        <item x="0"/>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0">
    <i>
      <x/>
    </i>
    <i>
      <x v="1"/>
    </i>
    <i>
      <x v="2"/>
    </i>
    <i>
      <x v="3"/>
    </i>
    <i>
      <x v="4"/>
    </i>
    <i>
      <x v="5"/>
    </i>
    <i>
      <x v="6"/>
    </i>
    <i>
      <x v="7"/>
    </i>
    <i>
      <x v="8"/>
    </i>
    <i>
      <x v="9"/>
    </i>
  </rowItems>
  <colItems count="1">
    <i/>
  </colItems>
  <dataFields count="1">
    <dataField name="Sum of POAmount" fld="6" baseField="0" baseItem="0"/>
  </dataFields>
  <chartFormats count="6">
    <chartFormat chart="17" format="3"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DF43AB-1858-48CD-BEF7-24B508140CB8}"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location ref="A3:C14" firstHeaderRow="1" firstDataRow="2" firstDataCol="1"/>
  <pivotFields count="13">
    <pivotField showAll="0"/>
    <pivotField dataFiel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0"/>
        <item x="1"/>
        <item x="2"/>
        <item x="3"/>
        <item t="default"/>
      </items>
    </pivotField>
    <pivotField showAll="0"/>
    <pivotField showAll="0"/>
    <pivotField showAll="0"/>
    <pivotField axis="axisRow" showAll="0">
      <items count="11">
        <item x="6"/>
        <item x="2"/>
        <item x="4"/>
        <item x="9"/>
        <item x="0"/>
        <item x="7"/>
        <item x="1"/>
        <item x="3"/>
        <item x="8"/>
        <item x="5"/>
        <item t="default"/>
      </items>
    </pivotField>
    <pivotField axis="axisCol" showAll="0">
      <items count="3">
        <item x="1"/>
        <item x="0"/>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10">
    <i>
      <x/>
    </i>
    <i>
      <x v="1"/>
    </i>
    <i>
      <x v="2"/>
    </i>
    <i>
      <x v="3"/>
    </i>
    <i>
      <x v="4"/>
    </i>
    <i>
      <x v="5"/>
    </i>
    <i>
      <x v="6"/>
    </i>
    <i>
      <x v="7"/>
    </i>
    <i>
      <x v="8"/>
    </i>
    <i>
      <x v="9"/>
    </i>
  </rowItems>
  <colFields count="1">
    <field x="8"/>
  </colFields>
  <colItems count="2">
    <i>
      <x/>
    </i>
    <i>
      <x v="1"/>
    </i>
  </colItems>
  <dataFields count="1">
    <dataField name="Count of PO#" fld="1" subtotal="count" showDataAs="percentOfRow" baseField="7" baseItem="0" numFmtId="9"/>
  </dataFields>
  <chartFormats count="16">
    <chartFormat chart="6" format="4" series="1">
      <pivotArea type="data" outline="0" fieldPosition="0">
        <references count="2">
          <reference field="4294967294" count="1" selected="0">
            <x v="0"/>
          </reference>
          <reference field="8" count="1" selected="0">
            <x v="0"/>
          </reference>
        </references>
      </pivotArea>
    </chartFormat>
    <chartFormat chart="6" format="5" series="1">
      <pivotArea type="data" outline="0" fieldPosition="0">
        <references count="2">
          <reference field="4294967294" count="1" selected="0">
            <x v="0"/>
          </reference>
          <reference field="8" count="1" selected="0">
            <x v="1"/>
          </reference>
        </references>
      </pivotArea>
    </chartFormat>
    <chartFormat chart="8" format="8" series="1">
      <pivotArea type="data" outline="0" fieldPosition="0">
        <references count="2">
          <reference field="4294967294" count="1" selected="0">
            <x v="0"/>
          </reference>
          <reference field="8" count="1" selected="0">
            <x v="0"/>
          </reference>
        </references>
      </pivotArea>
    </chartFormat>
    <chartFormat chart="8" format="9" series="1">
      <pivotArea type="data" outline="0" fieldPosition="0">
        <references count="2">
          <reference field="4294967294" count="1" selected="0">
            <x v="0"/>
          </reference>
          <reference field="8" count="1" selected="0">
            <x v="1"/>
          </reference>
        </references>
      </pivotArea>
    </chartFormat>
    <chartFormat chart="8" format="10">
      <pivotArea type="data" outline="0" fieldPosition="0">
        <references count="3">
          <reference field="4294967294" count="1" selected="0">
            <x v="0"/>
          </reference>
          <reference field="7" count="1" selected="0">
            <x v="9"/>
          </reference>
          <reference field="8" count="1" selected="0">
            <x v="1"/>
          </reference>
        </references>
      </pivotArea>
    </chartFormat>
    <chartFormat chart="8" format="11">
      <pivotArea type="data" outline="0" fieldPosition="0">
        <references count="3">
          <reference field="4294967294" count="1" selected="0">
            <x v="0"/>
          </reference>
          <reference field="7" count="1" selected="0">
            <x v="8"/>
          </reference>
          <reference field="8" count="1" selected="0">
            <x v="1"/>
          </reference>
        </references>
      </pivotArea>
    </chartFormat>
    <chartFormat chart="8" format="12">
      <pivotArea type="data" outline="0" fieldPosition="0">
        <references count="3">
          <reference field="4294967294" count="1" selected="0">
            <x v="0"/>
          </reference>
          <reference field="7" count="1" selected="0">
            <x v="7"/>
          </reference>
          <reference field="8" count="1" selected="0">
            <x v="1"/>
          </reference>
        </references>
      </pivotArea>
    </chartFormat>
    <chartFormat chart="8" format="13">
      <pivotArea type="data" outline="0" fieldPosition="0">
        <references count="3">
          <reference field="4294967294" count="1" selected="0">
            <x v="0"/>
          </reference>
          <reference field="7" count="1" selected="0">
            <x v="6"/>
          </reference>
          <reference field="8" count="1" selected="0">
            <x v="1"/>
          </reference>
        </references>
      </pivotArea>
    </chartFormat>
    <chartFormat chart="8" format="14">
      <pivotArea type="data" outline="0" fieldPosition="0">
        <references count="3">
          <reference field="4294967294" count="1" selected="0">
            <x v="0"/>
          </reference>
          <reference field="7" count="1" selected="0">
            <x v="5"/>
          </reference>
          <reference field="8" count="1" selected="0">
            <x v="1"/>
          </reference>
        </references>
      </pivotArea>
    </chartFormat>
    <chartFormat chart="8" format="15">
      <pivotArea type="data" outline="0" fieldPosition="0">
        <references count="3">
          <reference field="4294967294" count="1" selected="0">
            <x v="0"/>
          </reference>
          <reference field="7" count="1" selected="0">
            <x v="4"/>
          </reference>
          <reference field="8" count="1" selected="0">
            <x v="1"/>
          </reference>
        </references>
      </pivotArea>
    </chartFormat>
    <chartFormat chart="8" format="16">
      <pivotArea type="data" outline="0" fieldPosition="0">
        <references count="3">
          <reference field="4294967294" count="1" selected="0">
            <x v="0"/>
          </reference>
          <reference field="7" count="1" selected="0">
            <x v="3"/>
          </reference>
          <reference field="8" count="1" selected="0">
            <x v="1"/>
          </reference>
        </references>
      </pivotArea>
    </chartFormat>
    <chartFormat chart="8" format="17">
      <pivotArea type="data" outline="0" fieldPosition="0">
        <references count="3">
          <reference field="4294967294" count="1" selected="0">
            <x v="0"/>
          </reference>
          <reference field="7" count="1" selected="0">
            <x v="2"/>
          </reference>
          <reference field="8" count="1" selected="0">
            <x v="1"/>
          </reference>
        </references>
      </pivotArea>
    </chartFormat>
    <chartFormat chart="8" format="18">
      <pivotArea type="data" outline="0" fieldPosition="0">
        <references count="3">
          <reference field="4294967294" count="1" selected="0">
            <x v="0"/>
          </reference>
          <reference field="7" count="1" selected="0">
            <x v="1"/>
          </reference>
          <reference field="8" count="1" selected="0">
            <x v="1"/>
          </reference>
        </references>
      </pivotArea>
    </chartFormat>
    <chartFormat chart="8" format="19">
      <pivotArea type="data" outline="0" fieldPosition="0">
        <references count="3">
          <reference field="4294967294" count="1" selected="0">
            <x v="0"/>
          </reference>
          <reference field="7" count="1" selected="0">
            <x v="0"/>
          </reference>
          <reference field="8" count="1" selected="0">
            <x v="1"/>
          </reference>
        </references>
      </pivotArea>
    </chartFormat>
    <chartFormat chart="8" format="2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01ADC1-D1DF-4FD9-A048-9CEDB7B82614}"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7">
  <location ref="A49:D53" firstHeaderRow="0" firstDataRow="1" firstDataCol="1"/>
  <pivotFields count="13">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0"/>
        <item x="1"/>
        <item x="2"/>
        <item x="3"/>
        <item t="default"/>
      </items>
    </pivotField>
    <pivotField showAll="0"/>
    <pivotField showAll="0"/>
    <pivotField showAll="0"/>
    <pivotField showAll="0">
      <items count="11">
        <item x="6"/>
        <item x="2"/>
        <item x="4"/>
        <item x="9"/>
        <item x="0"/>
        <item x="7"/>
        <item x="1"/>
        <item x="3"/>
        <item x="8"/>
        <item x="5"/>
        <item t="default"/>
      </items>
    </pivotField>
    <pivotField showAll="0">
      <items count="3">
        <item x="1"/>
        <item x="0"/>
        <item t="default"/>
      </items>
    </pivotField>
    <pivotField dataField="1"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i>
    <i>
      <x v="1"/>
    </i>
    <i>
      <x v="2"/>
    </i>
    <i>
      <x v="3"/>
    </i>
  </rowItems>
  <colFields count="1">
    <field x="-2"/>
  </colFields>
  <colItems count="3">
    <i>
      <x/>
    </i>
    <i i="1">
      <x v="1"/>
    </i>
    <i i="2">
      <x v="2"/>
    </i>
  </colItems>
  <dataFields count="3">
    <dataField name="Sum of InventoryIn" fld="9" baseField="3" baseItem="0"/>
    <dataField name="Sum of InventoryOut" fld="10" baseField="0" baseItem="0"/>
    <dataField name="Sum of Balance" fld="11" baseField="0" baseItem="0"/>
  </dataFields>
  <chartFormats count="6">
    <chartFormat chart="24" format="6"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1"/>
          </reference>
        </references>
      </pivotArea>
    </chartFormat>
    <chartFormat chart="24" format="8" series="1">
      <pivotArea type="data" outline="0" fieldPosition="0">
        <references count="1">
          <reference field="4294967294" count="1" selected="0">
            <x v="2"/>
          </reference>
        </references>
      </pivotArea>
    </chartFormat>
    <chartFormat chart="26" format="12" series="1">
      <pivotArea type="data" outline="0" fieldPosition="0">
        <references count="1">
          <reference field="4294967294" count="1" selected="0">
            <x v="0"/>
          </reference>
        </references>
      </pivotArea>
    </chartFormat>
    <chartFormat chart="26" format="13" series="1">
      <pivotArea type="data" outline="0" fieldPosition="0">
        <references count="1">
          <reference field="4294967294" count="1" selected="0">
            <x v="1"/>
          </reference>
        </references>
      </pivotArea>
    </chartFormat>
    <chartFormat chart="26"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B61BD1-95F7-4EF2-9092-402158356F23}"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location ref="E3:E4" firstHeaderRow="1" firstDataRow="1" firstDataCol="0"/>
  <pivotFields count="13">
    <pivotField showAll="0"/>
    <pivotField dataFiel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0"/>
        <item x="1"/>
        <item x="2"/>
        <item x="3"/>
        <item t="default"/>
      </items>
    </pivotField>
    <pivotField showAll="0"/>
    <pivotField showAll="0"/>
    <pivotField showAll="0"/>
    <pivotField showAll="0">
      <items count="11">
        <item x="6"/>
        <item x="2"/>
        <item x="4"/>
        <item x="9"/>
        <item x="0"/>
        <item x="7"/>
        <item x="1"/>
        <item x="3"/>
        <item x="8"/>
        <item x="5"/>
        <item t="default"/>
      </items>
    </pivotField>
    <pivotField showAll="0">
      <items count="3">
        <item x="1"/>
        <item x="0"/>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PO#" fld="1"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16389F-5A93-4E0F-8C12-65D52BD1A082}"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2">
  <location ref="E35:F39" firstHeaderRow="1" firstDataRow="1" firstDataCol="1"/>
  <pivotFields count="13">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0"/>
        <item x="1"/>
        <item x="2"/>
        <item x="3"/>
        <item t="default"/>
      </items>
    </pivotField>
    <pivotField showAll="0"/>
    <pivotField showAll="0"/>
    <pivotField dataField="1" showAll="0"/>
    <pivotField showAll="0">
      <items count="11">
        <item x="6"/>
        <item x="2"/>
        <item x="4"/>
        <item x="9"/>
        <item x="0"/>
        <item x="7"/>
        <item x="1"/>
        <item x="3"/>
        <item x="8"/>
        <item x="5"/>
        <item t="default"/>
      </items>
    </pivotField>
    <pivotField showAll="0">
      <items count="3">
        <item x="1"/>
        <item x="0"/>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i>
    <i>
      <x v="1"/>
    </i>
    <i>
      <x v="2"/>
    </i>
    <i>
      <x v="3"/>
    </i>
  </rowItems>
  <colItems count="1">
    <i/>
  </colItems>
  <dataFields count="1">
    <dataField name="Sum of POAmount" fld="6" baseField="0" baseItem="0"/>
  </dataFields>
  <chartFormats count="7">
    <chartFormat chart="17" format="3"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A6408A8-78E0-42BD-8D0F-D63D954F5CDC}"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1">
  <location ref="A23:B32" firstHeaderRow="1" firstDataRow="1" firstDataCol="1"/>
  <pivotFields count="13">
    <pivotField showAll="0"/>
    <pivotField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0"/>
        <item x="1"/>
        <item x="2"/>
        <item x="3"/>
        <item t="default"/>
      </items>
    </pivotField>
    <pivotField showAll="0"/>
    <pivotField showAll="0"/>
    <pivotField dataField="1" showAll="0"/>
    <pivotField showAll="0">
      <items count="11">
        <item x="6"/>
        <item x="2"/>
        <item x="4"/>
        <item x="9"/>
        <item x="0"/>
        <item x="7"/>
        <item x="1"/>
        <item x="3"/>
        <item x="8"/>
        <item x="5"/>
        <item t="default"/>
      </items>
    </pivotField>
    <pivotField showAll="0">
      <items count="3">
        <item x="1"/>
        <item x="0"/>
        <item t="default"/>
      </items>
    </pivotField>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9">
    <i>
      <x v="1"/>
    </i>
    <i>
      <x v="2"/>
    </i>
    <i>
      <x v="3"/>
    </i>
    <i>
      <x v="4"/>
    </i>
    <i>
      <x v="5"/>
    </i>
    <i>
      <x v="6"/>
    </i>
    <i>
      <x v="7"/>
    </i>
    <i>
      <x v="8"/>
    </i>
    <i>
      <x v="9"/>
    </i>
  </rowItems>
  <colItems count="1">
    <i/>
  </colItems>
  <dataFields count="1">
    <dataField name="Sum of POAmount" fld="6" baseField="0" baseItem="0"/>
  </dataFields>
  <chartFormats count="3">
    <chartFormat chart="17" format="3"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1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757D6F8-0FEB-4C59-9989-442C88704C3D}" sourceName="Product">
  <pivotTables>
    <pivotTable tabId="2" name="PivotTable9"/>
    <pivotTable tabId="2" name="PivotTable1"/>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s>
  <data>
    <tabular pivotCacheId="1214748549">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 xr10:uid="{0B4F7533-1DCF-4C3F-8BD5-9E9AB5A97CDF}" sourceName="[PurchaseData].[Vendor]">
  <pivotTables>
    <pivotTable tabId="6" name="PivotTable10"/>
  </pivotTables>
  <data>
    <olap pivotCacheId="957834983">
      <levels count="2">
        <level uniqueName="[PurchaseData].[Vendor].[(All)]" sourceCaption="(All)" count="0"/>
        <level uniqueName="[PurchaseData].[Vendor].[Vendor]" sourceCaption="Vendor" count="10">
          <ranges>
            <range startItem="0">
              <i n="[PurchaseData].[Vendor].&amp;[Vendor-1]" c="Vendor-1"/>
              <i n="[PurchaseData].[Vendor].&amp;[Vendor-10]" c="Vendor-10"/>
              <i n="[PurchaseData].[Vendor].&amp;[Vendor-2]" c="Vendor-2"/>
              <i n="[PurchaseData].[Vendor].&amp;[Vendor-3]" c="Vendor-3"/>
              <i n="[PurchaseData].[Vendor].&amp;[Vendor-4]" c="Vendor-4"/>
              <i n="[PurchaseData].[Vendor].&amp;[Vendor-5]" c="Vendor-5"/>
              <i n="[PurchaseData].[Vendor].&amp;[Vendor-6]" c="Vendor-6"/>
              <i n="[PurchaseData].[Vendor].&amp;[Vendor-7]" c="Vendor-7"/>
              <i n="[PurchaseData].[Vendor].&amp;[Vendor-8]" c="Vendor-8"/>
              <i n="[PurchaseData].[Vendor].&amp;[Vendor-9]" c="Vendor-9"/>
            </range>
          </ranges>
        </level>
      </levels>
      <selections count="1">
        <selection n="[PurchaseData].[Vendo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9E32A50-35EA-48AD-AD7E-96833BEB45B2}" sourceName="Status">
  <pivotTables>
    <pivotTable tabId="2" name="PivotTable9"/>
    <pivotTable tabId="2" name="PivotTable1"/>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s>
  <data>
    <tabular pivotCacheId="121474854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49A3A948-4AC1-40CB-99FA-5B227E798E49}" sourceName="Months">
  <pivotTables>
    <pivotTable tabId="2" name="PivotTable9"/>
    <pivotTable tabId="2" name="PivotTable1"/>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s>
  <data>
    <tabular pivotCacheId="1214748549">
      <items count="14">
        <i x="1" s="1"/>
        <i x="2" s="1"/>
        <i x="3" s="1"/>
        <i x="4" s="1"/>
        <i x="5" s="1"/>
        <i x="6" s="1"/>
        <i x="7" s="1"/>
        <i x="8" s="1"/>
        <i x="9" s="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902BE58-3AE7-42D1-A011-086BFD5A7633}" cache="Slicer_Product" caption="Product" rowHeight="241300"/>
  <slicer name="Vendor 1" xr10:uid="{2AB2B23D-6368-4F18-B590-43F100FA720F}" cache="Slicer_Vendor" caption="Vendor" level="1" rowHeight="241300"/>
  <slicer name="Status" xr10:uid="{A93AC8B6-A2CB-4BE3-BEC8-2CEF42041800}" cache="Slicer_Status" caption="Status" rowHeight="241300"/>
  <slicer name="Months" xr10:uid="{9AFD01B5-3FF6-43B7-9B36-80EDBD00EAC8}" cache="Slicer_Months" caption="Month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or" xr10:uid="{29B09F29-963C-451F-B497-3E74FCD9A53A}" cache="Slicer_Vendor" caption="Vendor"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3ECB7900-E66B-4153-9672-500FC45D0B0F}" cache="Slicer_Product" caption="Product" style="Slicer Style 2" rowHeight="241300"/>
  <slicer name="Status 1" xr10:uid="{DCFB016E-283E-4AD7-A388-E8D7F38A5662}" cache="Slicer_Status" caption="Status" style="Slicer Style 2" rowHeight="241300"/>
  <slicer name="Months 1" xr10:uid="{EA99CC80-1223-4AF7-8CA1-FE71D37847FA}" cache="Slicer_Months" caption="Months"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5E4F2-3B65-4A56-A659-57949D37C9A9}" name="PurchaseData" displayName="PurchaseData" ref="A1:L101" totalsRowShown="0">
  <autoFilter ref="A1:L101" xr:uid="{86A5E4F2-3B65-4A56-A659-57949D37C9A9}"/>
  <tableColumns count="12">
    <tableColumn id="1" xr3:uid="{6D5C6315-8237-4BB4-BFB5-1D88649304B4}" name="S.No"/>
    <tableColumn id="2" xr3:uid="{54B73556-4C1B-420E-8A89-AECEC8318A79}" name="PO#"/>
    <tableColumn id="3" xr3:uid="{70F09C91-7AF9-4D77-AFBA-B4E9D597461E}" name="PO Date" dataDxfId="0"/>
    <tableColumn id="4" xr3:uid="{5720E09C-058B-4CC6-B728-2FAA5D39546B}" name="Product"/>
    <tableColumn id="5" xr3:uid="{3F2FB967-C5E5-47BE-B49E-3F4936BA9F98}" name="Qty"/>
    <tableColumn id="6" xr3:uid="{DAE461AE-5870-4C04-9F72-5A82880D5FFF}" name="Price"/>
    <tableColumn id="7" xr3:uid="{2927ADB6-D638-41F5-B363-DF79BC5C17EA}" name="POAmount"/>
    <tableColumn id="8" xr3:uid="{722A25A0-465D-4454-B47F-8EAFD20A0051}" name="Vendor"/>
    <tableColumn id="9" xr3:uid="{3A1CFDA4-EE31-4482-9837-7AC8ABD383A3}" name="Status"/>
    <tableColumn id="10" xr3:uid="{1079E5BA-AFA2-483F-84F8-6B6156079580}" name="InventoryIn"/>
    <tableColumn id="11" xr3:uid="{5F7FC060-2FFF-4767-9F69-32BF0FB4EB28}" name="InventoryOut"/>
    <tableColumn id="12" xr3:uid="{119E2638-EACF-4118-8157-D43C5509FE7E}" name="Bala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FEFD9-6867-40EA-AA1B-51ED85554A1A}">
  <dimension ref="A3:K53"/>
  <sheetViews>
    <sheetView topLeftCell="C1" workbookViewId="0">
      <selection activeCell="E3" sqref="E3"/>
    </sheetView>
  </sheetViews>
  <sheetFormatPr defaultRowHeight="15" x14ac:dyDescent="0.25"/>
  <cols>
    <col min="1" max="1" width="13.140625" bestFit="1" customWidth="1"/>
    <col min="2" max="2" width="18.140625" bestFit="1" customWidth="1"/>
    <col min="3" max="3" width="19.7109375" bestFit="1" customWidth="1"/>
    <col min="4" max="4" width="13.140625" bestFit="1" customWidth="1"/>
    <col min="5" max="5" width="12.5703125" bestFit="1" customWidth="1"/>
    <col min="6" max="6" width="17.5703125" bestFit="1" customWidth="1"/>
    <col min="7" max="7" width="15.7109375" bestFit="1" customWidth="1"/>
    <col min="8" max="8" width="17.5703125" bestFit="1" customWidth="1"/>
    <col min="9" max="9" width="14.5703125" bestFit="1" customWidth="1"/>
    <col min="10" max="10" width="16.28515625" bestFit="1" customWidth="1"/>
    <col min="11" max="11" width="9.140625" bestFit="1" customWidth="1"/>
    <col min="12" max="13" width="6.85546875" bestFit="1" customWidth="1"/>
    <col min="14" max="14" width="14.28515625" bestFit="1" customWidth="1"/>
    <col min="15" max="15" width="11.140625" bestFit="1" customWidth="1"/>
    <col min="16" max="18" width="6.85546875" bestFit="1" customWidth="1"/>
    <col min="19" max="19" width="14.28515625" bestFit="1" customWidth="1"/>
    <col min="20" max="20" width="11.140625" bestFit="1" customWidth="1"/>
    <col min="21" max="23" width="6.85546875" bestFit="1" customWidth="1"/>
    <col min="24" max="24" width="14.28515625" bestFit="1" customWidth="1"/>
    <col min="25" max="25" width="11.140625" bestFit="1" customWidth="1"/>
    <col min="26" max="28" width="6.85546875" bestFit="1" customWidth="1"/>
    <col min="29" max="29" width="14.28515625" bestFit="1" customWidth="1"/>
    <col min="30" max="30" width="11.140625" bestFit="1" customWidth="1"/>
    <col min="31" max="32" width="6.85546875" bestFit="1" customWidth="1"/>
    <col min="33" max="33" width="14.28515625" bestFit="1" customWidth="1"/>
    <col min="34" max="34" width="11.140625" bestFit="1" customWidth="1"/>
    <col min="35" max="37" width="6.85546875" bestFit="1" customWidth="1"/>
    <col min="38" max="38" width="14.28515625" bestFit="1" customWidth="1"/>
    <col min="39" max="39" width="11.140625" bestFit="1" customWidth="1"/>
    <col min="40" max="42" width="6.85546875" bestFit="1" customWidth="1"/>
    <col min="43" max="43" width="14.28515625" bestFit="1" customWidth="1"/>
    <col min="44" max="44" width="12.140625" bestFit="1" customWidth="1"/>
    <col min="45" max="46" width="6.85546875" bestFit="1" customWidth="1"/>
    <col min="47" max="47" width="15.28515625" bestFit="1" customWidth="1"/>
  </cols>
  <sheetData>
    <row r="3" spans="1:11" x14ac:dyDescent="0.25">
      <c r="A3" s="2" t="s">
        <v>31</v>
      </c>
      <c r="B3" s="2" t="s">
        <v>30</v>
      </c>
      <c r="E3" t="s">
        <v>31</v>
      </c>
      <c r="G3" t="s">
        <v>46</v>
      </c>
      <c r="J3" s="2" t="s">
        <v>30</v>
      </c>
    </row>
    <row r="4" spans="1:11" x14ac:dyDescent="0.25">
      <c r="A4" s="2" t="s">
        <v>28</v>
      </c>
      <c r="B4" t="s">
        <v>17</v>
      </c>
      <c r="C4" t="s">
        <v>14</v>
      </c>
      <c r="E4" s="4">
        <v>100</v>
      </c>
      <c r="G4" s="4">
        <v>100</v>
      </c>
      <c r="J4" t="s">
        <v>17</v>
      </c>
      <c r="K4" t="s">
        <v>14</v>
      </c>
    </row>
    <row r="5" spans="1:11" x14ac:dyDescent="0.25">
      <c r="A5" s="3" t="s">
        <v>23</v>
      </c>
      <c r="B5" s="5">
        <v>0.2</v>
      </c>
      <c r="C5" s="5">
        <v>0.8</v>
      </c>
      <c r="I5" t="s">
        <v>29</v>
      </c>
      <c r="J5" s="4">
        <v>26</v>
      </c>
      <c r="K5" s="4">
        <v>74</v>
      </c>
    </row>
    <row r="6" spans="1:11" x14ac:dyDescent="0.25">
      <c r="A6" s="3" t="s">
        <v>16</v>
      </c>
      <c r="B6" s="5">
        <v>0.33333333333333331</v>
      </c>
      <c r="C6" s="5">
        <v>0.66666666666666663</v>
      </c>
      <c r="E6">
        <f>GETPIVOTDATA("PO#",$E$3)</f>
        <v>100</v>
      </c>
    </row>
    <row r="7" spans="1:11" x14ac:dyDescent="0.25">
      <c r="A7" s="3" t="s">
        <v>20</v>
      </c>
      <c r="B7" s="5">
        <v>0.5</v>
      </c>
      <c r="C7" s="5">
        <v>0.5</v>
      </c>
    </row>
    <row r="8" spans="1:11" x14ac:dyDescent="0.25">
      <c r="A8" s="3" t="s">
        <v>27</v>
      </c>
      <c r="B8" s="5">
        <v>0.2</v>
      </c>
      <c r="C8" s="5">
        <v>0.8</v>
      </c>
      <c r="J8">
        <f>GETPIVOTDATA("Status",$I$3,"Status","Pending")</f>
        <v>26</v>
      </c>
      <c r="K8">
        <f>GETPIVOTDATA("Status",$I$3,"Status","Received")</f>
        <v>74</v>
      </c>
    </row>
    <row r="9" spans="1:11" x14ac:dyDescent="0.25">
      <c r="A9" s="3" t="s">
        <v>13</v>
      </c>
      <c r="B9" s="5">
        <v>0.33333333333333331</v>
      </c>
      <c r="C9" s="5">
        <v>0.66666666666666663</v>
      </c>
    </row>
    <row r="10" spans="1:11" x14ac:dyDescent="0.25">
      <c r="A10" s="3" t="s">
        <v>25</v>
      </c>
      <c r="B10" s="5">
        <v>0.15384615384615385</v>
      </c>
      <c r="C10" s="5">
        <v>0.84615384615384615</v>
      </c>
    </row>
    <row r="11" spans="1:11" x14ac:dyDescent="0.25">
      <c r="A11" s="3" t="s">
        <v>15</v>
      </c>
      <c r="B11" s="5">
        <v>0.26666666666666666</v>
      </c>
      <c r="C11" s="5">
        <v>0.73333333333333328</v>
      </c>
    </row>
    <row r="12" spans="1:11" x14ac:dyDescent="0.25">
      <c r="A12" s="3" t="s">
        <v>19</v>
      </c>
      <c r="B12" s="5">
        <v>0.18181818181818182</v>
      </c>
      <c r="C12" s="5">
        <v>0.81818181818181823</v>
      </c>
    </row>
    <row r="13" spans="1:11" x14ac:dyDescent="0.25">
      <c r="A13" s="3" t="s">
        <v>26</v>
      </c>
      <c r="B13" s="5">
        <v>0.25</v>
      </c>
      <c r="C13" s="5">
        <v>0.75</v>
      </c>
    </row>
    <row r="14" spans="1:11" x14ac:dyDescent="0.25">
      <c r="A14" s="3" t="s">
        <v>22</v>
      </c>
      <c r="B14" s="5">
        <v>0.2857142857142857</v>
      </c>
      <c r="C14" s="5">
        <v>0.7142857142857143</v>
      </c>
    </row>
    <row r="15" spans="1:11" x14ac:dyDescent="0.25">
      <c r="G15">
        <f>G13</f>
        <v>0</v>
      </c>
    </row>
    <row r="17" spans="1:5" x14ac:dyDescent="0.25">
      <c r="A17" s="2" t="s">
        <v>28</v>
      </c>
      <c r="B17" t="s">
        <v>32</v>
      </c>
      <c r="D17" s="2" t="s">
        <v>28</v>
      </c>
      <c r="E17" t="s">
        <v>33</v>
      </c>
    </row>
    <row r="18" spans="1:5" x14ac:dyDescent="0.25">
      <c r="A18" s="3" t="s">
        <v>12</v>
      </c>
      <c r="B18" s="4">
        <v>30</v>
      </c>
      <c r="D18" s="3" t="s">
        <v>12</v>
      </c>
      <c r="E18" s="4">
        <v>133700</v>
      </c>
    </row>
    <row r="19" spans="1:5" x14ac:dyDescent="0.25">
      <c r="A19" s="3" t="s">
        <v>18</v>
      </c>
      <c r="B19" s="4">
        <v>36</v>
      </c>
      <c r="D19" s="3" t="s">
        <v>18</v>
      </c>
      <c r="E19" s="4">
        <v>148840</v>
      </c>
    </row>
    <row r="20" spans="1:5" x14ac:dyDescent="0.25">
      <c r="A20" s="3" t="s">
        <v>21</v>
      </c>
      <c r="B20" s="4">
        <v>21</v>
      </c>
      <c r="D20" s="3" t="s">
        <v>21</v>
      </c>
      <c r="E20" s="4">
        <v>96850</v>
      </c>
    </row>
    <row r="21" spans="1:5" x14ac:dyDescent="0.25">
      <c r="A21" s="3" t="s">
        <v>24</v>
      </c>
      <c r="B21" s="4">
        <v>13</v>
      </c>
      <c r="D21" s="3" t="s">
        <v>24</v>
      </c>
      <c r="E21" s="4">
        <v>70690</v>
      </c>
    </row>
    <row r="23" spans="1:5" x14ac:dyDescent="0.25">
      <c r="A23" s="2" t="s">
        <v>28</v>
      </c>
      <c r="B23" t="s">
        <v>33</v>
      </c>
    </row>
    <row r="24" spans="1:5" x14ac:dyDescent="0.25">
      <c r="A24" s="3" t="s">
        <v>34</v>
      </c>
      <c r="B24" s="4">
        <v>51500</v>
      </c>
    </row>
    <row r="25" spans="1:5" x14ac:dyDescent="0.25">
      <c r="A25" s="3" t="s">
        <v>35</v>
      </c>
      <c r="B25" s="4">
        <v>44040</v>
      </c>
    </row>
    <row r="26" spans="1:5" x14ac:dyDescent="0.25">
      <c r="A26" s="3" t="s">
        <v>36</v>
      </c>
      <c r="B26" s="4">
        <v>62050</v>
      </c>
    </row>
    <row r="27" spans="1:5" x14ac:dyDescent="0.25">
      <c r="A27" s="3" t="s">
        <v>37</v>
      </c>
      <c r="B27" s="4">
        <v>61610</v>
      </c>
    </row>
    <row r="28" spans="1:5" x14ac:dyDescent="0.25">
      <c r="A28" s="3" t="s">
        <v>38</v>
      </c>
      <c r="B28" s="4">
        <v>57890</v>
      </c>
    </row>
    <row r="29" spans="1:5" x14ac:dyDescent="0.25">
      <c r="A29" s="3" t="s">
        <v>39</v>
      </c>
      <c r="B29" s="4">
        <v>48410</v>
      </c>
    </row>
    <row r="30" spans="1:5" x14ac:dyDescent="0.25">
      <c r="A30" s="3" t="s">
        <v>40</v>
      </c>
      <c r="B30" s="4">
        <v>33070</v>
      </c>
    </row>
    <row r="31" spans="1:5" x14ac:dyDescent="0.25">
      <c r="A31" s="3" t="s">
        <v>41</v>
      </c>
      <c r="B31" s="4">
        <v>62190</v>
      </c>
    </row>
    <row r="32" spans="1:5" x14ac:dyDescent="0.25">
      <c r="A32" s="3" t="s">
        <v>42</v>
      </c>
      <c r="B32" s="4">
        <v>29320</v>
      </c>
    </row>
    <row r="35" spans="1:6" x14ac:dyDescent="0.25">
      <c r="A35" s="2" t="s">
        <v>28</v>
      </c>
      <c r="B35" t="s">
        <v>33</v>
      </c>
      <c r="E35" s="2" t="s">
        <v>28</v>
      </c>
      <c r="F35" t="s">
        <v>33</v>
      </c>
    </row>
    <row r="36" spans="1:6" x14ac:dyDescent="0.25">
      <c r="A36" s="3" t="s">
        <v>23</v>
      </c>
      <c r="B36" s="4">
        <v>24180</v>
      </c>
      <c r="E36" s="3" t="s">
        <v>12</v>
      </c>
      <c r="F36" s="4">
        <v>133700</v>
      </c>
    </row>
    <row r="37" spans="1:6" x14ac:dyDescent="0.25">
      <c r="A37" s="3" t="s">
        <v>16</v>
      </c>
      <c r="B37" s="4">
        <v>47460</v>
      </c>
      <c r="E37" s="3" t="s">
        <v>18</v>
      </c>
      <c r="F37" s="4">
        <v>148840</v>
      </c>
    </row>
    <row r="38" spans="1:6" x14ac:dyDescent="0.25">
      <c r="A38" s="3" t="s">
        <v>20</v>
      </c>
      <c r="B38" s="4">
        <v>32450</v>
      </c>
      <c r="E38" s="3" t="s">
        <v>21</v>
      </c>
      <c r="F38" s="4">
        <v>96850</v>
      </c>
    </row>
    <row r="39" spans="1:6" x14ac:dyDescent="0.25">
      <c r="A39" s="3" t="s">
        <v>27</v>
      </c>
      <c r="B39" s="4">
        <v>51860</v>
      </c>
      <c r="E39" s="3" t="s">
        <v>24</v>
      </c>
      <c r="F39" s="4">
        <v>70690</v>
      </c>
    </row>
    <row r="40" spans="1:6" x14ac:dyDescent="0.25">
      <c r="A40" s="3" t="s">
        <v>13</v>
      </c>
      <c r="B40" s="4">
        <v>43350</v>
      </c>
    </row>
    <row r="41" spans="1:6" x14ac:dyDescent="0.25">
      <c r="A41" s="3" t="s">
        <v>25</v>
      </c>
      <c r="B41" s="4">
        <v>57160</v>
      </c>
    </row>
    <row r="42" spans="1:6" x14ac:dyDescent="0.25">
      <c r="A42" s="3" t="s">
        <v>15</v>
      </c>
      <c r="B42" s="4">
        <v>65530</v>
      </c>
    </row>
    <row r="43" spans="1:6" x14ac:dyDescent="0.25">
      <c r="A43" s="3" t="s">
        <v>19</v>
      </c>
      <c r="B43" s="4">
        <v>51030</v>
      </c>
    </row>
    <row r="44" spans="1:6" x14ac:dyDescent="0.25">
      <c r="A44" s="3" t="s">
        <v>26</v>
      </c>
      <c r="B44" s="4">
        <v>57330</v>
      </c>
    </row>
    <row r="45" spans="1:6" x14ac:dyDescent="0.25">
      <c r="A45" s="3" t="s">
        <v>22</v>
      </c>
      <c r="B45" s="4">
        <v>19730</v>
      </c>
    </row>
    <row r="49" spans="1:4" x14ac:dyDescent="0.25">
      <c r="A49" s="2" t="s">
        <v>28</v>
      </c>
      <c r="B49" t="s">
        <v>43</v>
      </c>
      <c r="C49" t="s">
        <v>44</v>
      </c>
      <c r="D49" t="s">
        <v>45</v>
      </c>
    </row>
    <row r="50" spans="1:4" x14ac:dyDescent="0.25">
      <c r="A50" s="3" t="s">
        <v>12</v>
      </c>
      <c r="B50" s="4">
        <v>74770</v>
      </c>
      <c r="C50" s="4">
        <v>61634</v>
      </c>
      <c r="D50" s="4">
        <v>13136</v>
      </c>
    </row>
    <row r="51" spans="1:4" x14ac:dyDescent="0.25">
      <c r="A51" s="3" t="s">
        <v>18</v>
      </c>
      <c r="B51" s="4">
        <v>88810</v>
      </c>
      <c r="C51" s="4">
        <v>69228.599999999991</v>
      </c>
      <c r="D51" s="4">
        <v>19581.399999999998</v>
      </c>
    </row>
    <row r="52" spans="1:4" x14ac:dyDescent="0.25">
      <c r="A52" s="3" t="s">
        <v>21</v>
      </c>
      <c r="B52" s="4">
        <v>58150</v>
      </c>
      <c r="C52" s="4">
        <v>47837.299999999996</v>
      </c>
      <c r="D52" s="4">
        <v>10312.700000000001</v>
      </c>
    </row>
    <row r="53" spans="1:4" x14ac:dyDescent="0.25">
      <c r="A53" s="3" t="s">
        <v>24</v>
      </c>
      <c r="B53" s="4">
        <v>43020</v>
      </c>
      <c r="C53" s="4">
        <v>35770.800000000003</v>
      </c>
      <c r="D53" s="4">
        <v>7249.2000000000007</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887BD-F10A-42C6-8B66-0850A4A4E699}">
  <dimension ref="A1"/>
  <sheetViews>
    <sheetView topLeftCell="B1" workbookViewId="0">
      <selection activeCell="C13" sqref="C1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2FAF-0AAB-4048-9A3A-A48D33D4B248}">
  <dimension ref="A3:A6"/>
  <sheetViews>
    <sheetView workbookViewId="0">
      <selection activeCell="A3" sqref="A3"/>
    </sheetView>
  </sheetViews>
  <sheetFormatPr defaultRowHeight="15" x14ac:dyDescent="0.25"/>
  <cols>
    <col min="1" max="1" width="23.140625" bestFit="1" customWidth="1"/>
  </cols>
  <sheetData>
    <row r="3" spans="1:1" x14ac:dyDescent="0.25">
      <c r="A3" t="s">
        <v>47</v>
      </c>
    </row>
    <row r="4" spans="1:1" x14ac:dyDescent="0.25">
      <c r="A4" s="4">
        <v>10</v>
      </c>
    </row>
    <row r="6" spans="1:1" x14ac:dyDescent="0.25">
      <c r="A6">
        <f>GETPIVOTDATA("[Measures].[Distinct Count of Vendor]",$A$3)</f>
        <v>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957B4-4876-44A1-8308-BEED398C4CE0}">
  <dimension ref="A1:L101"/>
  <sheetViews>
    <sheetView topLeftCell="A2" workbookViewId="0">
      <selection activeCell="D13" sqref="A2:L101"/>
    </sheetView>
  </sheetViews>
  <sheetFormatPr defaultRowHeight="15" x14ac:dyDescent="0.25"/>
  <cols>
    <col min="1" max="1" width="7.42578125" bestFit="1" customWidth="1"/>
    <col min="2" max="2" width="6.85546875" bestFit="1" customWidth="1"/>
    <col min="3" max="3" width="10.42578125" bestFit="1" customWidth="1"/>
    <col min="4" max="4" width="10.140625" bestFit="1" customWidth="1"/>
    <col min="5" max="5" width="6.42578125" bestFit="1" customWidth="1"/>
    <col min="6" max="6" width="7.7109375" bestFit="1" customWidth="1"/>
    <col min="7" max="7" width="13" bestFit="1" customWidth="1"/>
    <col min="8" max="8" width="10.28515625" bestFit="1" customWidth="1"/>
    <col min="10" max="10" width="13.5703125" bestFit="1" customWidth="1"/>
    <col min="11" max="11" width="15.140625" bestFit="1" customWidth="1"/>
    <col min="12" max="12" width="10.1406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v>1012</v>
      </c>
      <c r="C2" s="1">
        <v>44562</v>
      </c>
      <c r="D2" t="s">
        <v>12</v>
      </c>
      <c r="E2">
        <v>360</v>
      </c>
      <c r="F2">
        <v>11</v>
      </c>
      <c r="G2">
        <v>3960</v>
      </c>
      <c r="H2" t="s">
        <v>13</v>
      </c>
      <c r="I2" t="s">
        <v>14</v>
      </c>
      <c r="J2">
        <v>0</v>
      </c>
      <c r="K2">
        <v>0</v>
      </c>
      <c r="L2">
        <v>0</v>
      </c>
    </row>
    <row r="3" spans="1:12" x14ac:dyDescent="0.25">
      <c r="A3">
        <v>2</v>
      </c>
      <c r="B3">
        <v>1015</v>
      </c>
      <c r="C3" s="1">
        <v>44566</v>
      </c>
      <c r="D3" t="s">
        <v>12</v>
      </c>
      <c r="E3">
        <v>190</v>
      </c>
      <c r="F3">
        <v>16</v>
      </c>
      <c r="G3">
        <v>3040</v>
      </c>
      <c r="H3" t="s">
        <v>15</v>
      </c>
      <c r="I3" t="s">
        <v>14</v>
      </c>
      <c r="J3">
        <v>3040</v>
      </c>
      <c r="K3">
        <v>2492.8000000000002</v>
      </c>
      <c r="L3">
        <v>547.19999999999982</v>
      </c>
    </row>
    <row r="4" spans="1:12" x14ac:dyDescent="0.25">
      <c r="A4">
        <v>3</v>
      </c>
      <c r="B4">
        <v>1018</v>
      </c>
      <c r="C4" s="1">
        <v>44570</v>
      </c>
      <c r="D4" t="s">
        <v>12</v>
      </c>
      <c r="E4">
        <v>310</v>
      </c>
      <c r="F4">
        <v>17</v>
      </c>
      <c r="G4">
        <v>5270</v>
      </c>
      <c r="H4" t="s">
        <v>16</v>
      </c>
      <c r="I4" t="s">
        <v>17</v>
      </c>
      <c r="J4">
        <v>0</v>
      </c>
      <c r="K4">
        <v>0</v>
      </c>
      <c r="L4">
        <v>0</v>
      </c>
    </row>
    <row r="5" spans="1:12" x14ac:dyDescent="0.25">
      <c r="A5">
        <v>4</v>
      </c>
      <c r="B5">
        <v>1021</v>
      </c>
      <c r="C5" s="1">
        <v>44574</v>
      </c>
      <c r="D5" t="s">
        <v>18</v>
      </c>
      <c r="E5">
        <v>310</v>
      </c>
      <c r="F5">
        <v>18</v>
      </c>
      <c r="G5">
        <v>5580</v>
      </c>
      <c r="H5" t="s">
        <v>19</v>
      </c>
      <c r="I5" t="s">
        <v>14</v>
      </c>
      <c r="J5">
        <v>5580</v>
      </c>
      <c r="K5">
        <v>4798.8</v>
      </c>
      <c r="L5">
        <v>781.19999999999982</v>
      </c>
    </row>
    <row r="6" spans="1:12" x14ac:dyDescent="0.25">
      <c r="A6">
        <v>5</v>
      </c>
      <c r="B6">
        <v>1024</v>
      </c>
      <c r="C6" s="1">
        <v>44578</v>
      </c>
      <c r="D6" t="s">
        <v>12</v>
      </c>
      <c r="E6">
        <v>500</v>
      </c>
      <c r="F6">
        <v>16</v>
      </c>
      <c r="G6">
        <v>8000</v>
      </c>
      <c r="H6" t="s">
        <v>20</v>
      </c>
      <c r="I6" t="s">
        <v>17</v>
      </c>
      <c r="J6">
        <v>0</v>
      </c>
      <c r="K6">
        <v>0</v>
      </c>
      <c r="L6">
        <v>0</v>
      </c>
    </row>
    <row r="7" spans="1:12" x14ac:dyDescent="0.25">
      <c r="A7">
        <v>6</v>
      </c>
      <c r="B7">
        <v>1027</v>
      </c>
      <c r="C7" s="1">
        <v>44581</v>
      </c>
      <c r="D7" t="s">
        <v>18</v>
      </c>
      <c r="E7">
        <v>370</v>
      </c>
      <c r="F7">
        <v>18</v>
      </c>
      <c r="G7">
        <v>6660</v>
      </c>
      <c r="H7" t="s">
        <v>20</v>
      </c>
      <c r="I7" t="s">
        <v>14</v>
      </c>
      <c r="J7">
        <v>0</v>
      </c>
      <c r="K7">
        <v>0</v>
      </c>
      <c r="L7">
        <v>0</v>
      </c>
    </row>
    <row r="8" spans="1:12" x14ac:dyDescent="0.25">
      <c r="A8">
        <v>7</v>
      </c>
      <c r="B8">
        <v>1030</v>
      </c>
      <c r="C8" s="1">
        <v>44583</v>
      </c>
      <c r="D8" t="s">
        <v>21</v>
      </c>
      <c r="E8">
        <v>170</v>
      </c>
      <c r="F8">
        <v>15</v>
      </c>
      <c r="G8">
        <v>2550</v>
      </c>
      <c r="H8" t="s">
        <v>22</v>
      </c>
      <c r="I8" t="s">
        <v>14</v>
      </c>
      <c r="J8">
        <v>2550</v>
      </c>
      <c r="K8">
        <v>1989</v>
      </c>
      <c r="L8">
        <v>561</v>
      </c>
    </row>
    <row r="9" spans="1:12" x14ac:dyDescent="0.25">
      <c r="A9">
        <v>8</v>
      </c>
      <c r="B9">
        <v>1033</v>
      </c>
      <c r="C9" s="1">
        <v>44584</v>
      </c>
      <c r="D9" t="s">
        <v>18</v>
      </c>
      <c r="E9">
        <v>380</v>
      </c>
      <c r="F9">
        <v>14</v>
      </c>
      <c r="G9">
        <v>5320</v>
      </c>
      <c r="H9" t="s">
        <v>23</v>
      </c>
      <c r="I9" t="s">
        <v>14</v>
      </c>
      <c r="J9">
        <v>5320</v>
      </c>
      <c r="K9">
        <v>4522</v>
      </c>
      <c r="L9">
        <v>798</v>
      </c>
    </row>
    <row r="10" spans="1:12" x14ac:dyDescent="0.25">
      <c r="A10">
        <v>9</v>
      </c>
      <c r="B10">
        <v>1036</v>
      </c>
      <c r="C10" s="1">
        <v>44585</v>
      </c>
      <c r="D10" t="s">
        <v>24</v>
      </c>
      <c r="E10">
        <v>430</v>
      </c>
      <c r="F10">
        <v>20</v>
      </c>
      <c r="G10">
        <v>8600</v>
      </c>
      <c r="H10" t="s">
        <v>25</v>
      </c>
      <c r="I10" t="s">
        <v>14</v>
      </c>
      <c r="J10">
        <v>8600</v>
      </c>
      <c r="K10">
        <v>5762</v>
      </c>
      <c r="L10">
        <v>2838</v>
      </c>
    </row>
    <row r="11" spans="1:12" x14ac:dyDescent="0.25">
      <c r="A11">
        <v>10</v>
      </c>
      <c r="B11">
        <v>1039</v>
      </c>
      <c r="C11" s="1">
        <v>44589</v>
      </c>
      <c r="D11" t="s">
        <v>12</v>
      </c>
      <c r="E11">
        <v>210</v>
      </c>
      <c r="F11">
        <v>12</v>
      </c>
      <c r="G11">
        <v>2520</v>
      </c>
      <c r="H11" t="s">
        <v>25</v>
      </c>
      <c r="I11" t="s">
        <v>14</v>
      </c>
      <c r="J11">
        <v>2520</v>
      </c>
      <c r="K11">
        <v>2192.4</v>
      </c>
      <c r="L11">
        <v>327.59999999999991</v>
      </c>
    </row>
    <row r="12" spans="1:12" x14ac:dyDescent="0.25">
      <c r="A12">
        <v>11</v>
      </c>
      <c r="B12">
        <v>1042</v>
      </c>
      <c r="C12" s="1">
        <v>44593</v>
      </c>
      <c r="D12" t="s">
        <v>18</v>
      </c>
      <c r="E12">
        <v>440</v>
      </c>
      <c r="F12">
        <v>10</v>
      </c>
      <c r="G12">
        <v>4400</v>
      </c>
      <c r="H12" t="s">
        <v>25</v>
      </c>
      <c r="I12" t="s">
        <v>14</v>
      </c>
      <c r="J12">
        <v>4400</v>
      </c>
      <c r="K12">
        <v>2904</v>
      </c>
      <c r="L12">
        <v>1496</v>
      </c>
    </row>
    <row r="13" spans="1:12" x14ac:dyDescent="0.25">
      <c r="A13">
        <v>12</v>
      </c>
      <c r="B13">
        <v>1045</v>
      </c>
      <c r="C13" s="1">
        <v>44596</v>
      </c>
      <c r="D13" t="s">
        <v>18</v>
      </c>
      <c r="E13">
        <v>130</v>
      </c>
      <c r="F13">
        <v>10</v>
      </c>
      <c r="G13">
        <v>1300</v>
      </c>
      <c r="H13" t="s">
        <v>25</v>
      </c>
      <c r="I13" t="s">
        <v>14</v>
      </c>
      <c r="J13">
        <v>1300</v>
      </c>
      <c r="K13">
        <v>1144</v>
      </c>
      <c r="L13">
        <v>156</v>
      </c>
    </row>
    <row r="14" spans="1:12" x14ac:dyDescent="0.25">
      <c r="A14">
        <v>13</v>
      </c>
      <c r="B14">
        <v>1048</v>
      </c>
      <c r="C14" s="1">
        <v>44598</v>
      </c>
      <c r="D14" t="s">
        <v>12</v>
      </c>
      <c r="E14">
        <v>390</v>
      </c>
      <c r="F14">
        <v>11</v>
      </c>
      <c r="G14">
        <v>4290</v>
      </c>
      <c r="H14" t="s">
        <v>13</v>
      </c>
      <c r="I14" t="s">
        <v>17</v>
      </c>
      <c r="J14">
        <v>0</v>
      </c>
      <c r="K14">
        <v>0</v>
      </c>
      <c r="L14">
        <v>0</v>
      </c>
    </row>
    <row r="15" spans="1:12" x14ac:dyDescent="0.25">
      <c r="A15">
        <v>14</v>
      </c>
      <c r="B15">
        <v>1051</v>
      </c>
      <c r="C15" s="1">
        <v>44602</v>
      </c>
      <c r="D15" t="s">
        <v>24</v>
      </c>
      <c r="E15">
        <v>490</v>
      </c>
      <c r="F15">
        <v>13</v>
      </c>
      <c r="G15">
        <v>6370</v>
      </c>
      <c r="H15" t="s">
        <v>16</v>
      </c>
      <c r="I15" t="s">
        <v>14</v>
      </c>
      <c r="J15">
        <v>6370</v>
      </c>
      <c r="K15">
        <v>5796.7</v>
      </c>
      <c r="L15">
        <v>573.30000000000018</v>
      </c>
    </row>
    <row r="16" spans="1:12" x14ac:dyDescent="0.25">
      <c r="A16">
        <v>15</v>
      </c>
      <c r="B16">
        <v>1054</v>
      </c>
      <c r="C16" s="1">
        <v>44604</v>
      </c>
      <c r="D16" t="s">
        <v>21</v>
      </c>
      <c r="E16">
        <v>170</v>
      </c>
      <c r="F16">
        <v>20</v>
      </c>
      <c r="G16">
        <v>3400</v>
      </c>
      <c r="H16" t="s">
        <v>15</v>
      </c>
      <c r="I16" t="s">
        <v>14</v>
      </c>
      <c r="J16">
        <v>3400</v>
      </c>
      <c r="K16">
        <v>3366</v>
      </c>
      <c r="L16">
        <v>34</v>
      </c>
    </row>
    <row r="17" spans="1:12" x14ac:dyDescent="0.25">
      <c r="A17">
        <v>16</v>
      </c>
      <c r="B17">
        <v>1057</v>
      </c>
      <c r="C17" s="1">
        <v>44608</v>
      </c>
      <c r="D17" t="s">
        <v>21</v>
      </c>
      <c r="E17">
        <v>280</v>
      </c>
      <c r="F17">
        <v>17</v>
      </c>
      <c r="G17">
        <v>4760</v>
      </c>
      <c r="H17" t="s">
        <v>19</v>
      </c>
      <c r="I17" t="s">
        <v>14</v>
      </c>
      <c r="J17">
        <v>4760</v>
      </c>
      <c r="K17">
        <v>3903.2</v>
      </c>
      <c r="L17">
        <v>856.80000000000018</v>
      </c>
    </row>
    <row r="18" spans="1:12" x14ac:dyDescent="0.25">
      <c r="A18">
        <v>17</v>
      </c>
      <c r="B18">
        <v>1060</v>
      </c>
      <c r="C18" s="1">
        <v>44609</v>
      </c>
      <c r="D18" t="s">
        <v>12</v>
      </c>
      <c r="E18">
        <v>490</v>
      </c>
      <c r="F18">
        <v>16</v>
      </c>
      <c r="G18">
        <v>7840</v>
      </c>
      <c r="H18" t="s">
        <v>26</v>
      </c>
      <c r="I18" t="s">
        <v>14</v>
      </c>
      <c r="J18">
        <v>7840</v>
      </c>
      <c r="K18">
        <v>7840</v>
      </c>
      <c r="L18">
        <v>0</v>
      </c>
    </row>
    <row r="19" spans="1:12" x14ac:dyDescent="0.25">
      <c r="A19">
        <v>18</v>
      </c>
      <c r="B19">
        <v>1063</v>
      </c>
      <c r="C19" s="1">
        <v>44612</v>
      </c>
      <c r="D19" t="s">
        <v>12</v>
      </c>
      <c r="E19">
        <v>110</v>
      </c>
      <c r="F19">
        <v>20</v>
      </c>
      <c r="G19">
        <v>2200</v>
      </c>
      <c r="H19" t="s">
        <v>22</v>
      </c>
      <c r="I19" t="s">
        <v>14</v>
      </c>
      <c r="J19">
        <v>2200</v>
      </c>
      <c r="K19">
        <v>1386</v>
      </c>
      <c r="L19">
        <v>814</v>
      </c>
    </row>
    <row r="20" spans="1:12" x14ac:dyDescent="0.25">
      <c r="A20">
        <v>19</v>
      </c>
      <c r="B20">
        <v>1066</v>
      </c>
      <c r="C20" s="1">
        <v>44614</v>
      </c>
      <c r="D20" t="s">
        <v>18</v>
      </c>
      <c r="E20">
        <v>350</v>
      </c>
      <c r="F20">
        <v>16</v>
      </c>
      <c r="G20">
        <v>5600</v>
      </c>
      <c r="H20" t="s">
        <v>25</v>
      </c>
      <c r="I20" t="s">
        <v>17</v>
      </c>
      <c r="J20">
        <v>0</v>
      </c>
      <c r="K20">
        <v>0</v>
      </c>
      <c r="L20">
        <v>0</v>
      </c>
    </row>
    <row r="21" spans="1:12" x14ac:dyDescent="0.25">
      <c r="A21">
        <v>20</v>
      </c>
      <c r="B21">
        <v>1069</v>
      </c>
      <c r="C21" s="1">
        <v>44615</v>
      </c>
      <c r="D21" t="s">
        <v>18</v>
      </c>
      <c r="E21">
        <v>160</v>
      </c>
      <c r="F21">
        <v>12</v>
      </c>
      <c r="G21">
        <v>1920</v>
      </c>
      <c r="H21" t="s">
        <v>16</v>
      </c>
      <c r="I21" t="s">
        <v>14</v>
      </c>
      <c r="J21">
        <v>0</v>
      </c>
      <c r="K21">
        <v>0</v>
      </c>
      <c r="L21">
        <v>0</v>
      </c>
    </row>
    <row r="22" spans="1:12" x14ac:dyDescent="0.25">
      <c r="A22">
        <v>21</v>
      </c>
      <c r="B22">
        <v>1072</v>
      </c>
      <c r="C22" s="1">
        <v>44619</v>
      </c>
      <c r="D22" t="s">
        <v>12</v>
      </c>
      <c r="E22">
        <v>140</v>
      </c>
      <c r="F22">
        <v>14</v>
      </c>
      <c r="G22">
        <v>1960</v>
      </c>
      <c r="H22" t="s">
        <v>13</v>
      </c>
      <c r="I22" t="s">
        <v>14</v>
      </c>
      <c r="J22">
        <v>1960</v>
      </c>
      <c r="K22">
        <v>1313.2</v>
      </c>
      <c r="L22">
        <v>646.79999999999995</v>
      </c>
    </row>
    <row r="23" spans="1:12" x14ac:dyDescent="0.25">
      <c r="A23">
        <v>22</v>
      </c>
      <c r="B23">
        <v>1075</v>
      </c>
      <c r="C23" s="1">
        <v>44622</v>
      </c>
      <c r="D23" t="s">
        <v>24</v>
      </c>
      <c r="E23">
        <v>500</v>
      </c>
      <c r="F23">
        <v>19</v>
      </c>
      <c r="G23">
        <v>9500</v>
      </c>
      <c r="H23" t="s">
        <v>27</v>
      </c>
      <c r="I23" t="s">
        <v>17</v>
      </c>
      <c r="J23">
        <v>0</v>
      </c>
      <c r="K23">
        <v>0</v>
      </c>
      <c r="L23">
        <v>0</v>
      </c>
    </row>
    <row r="24" spans="1:12" x14ac:dyDescent="0.25">
      <c r="A24">
        <v>23</v>
      </c>
      <c r="B24">
        <v>1078</v>
      </c>
      <c r="C24" s="1">
        <v>44626</v>
      </c>
      <c r="D24" t="s">
        <v>21</v>
      </c>
      <c r="E24">
        <v>110</v>
      </c>
      <c r="F24">
        <v>10</v>
      </c>
      <c r="G24">
        <v>1100</v>
      </c>
      <c r="H24" t="s">
        <v>16</v>
      </c>
      <c r="I24" t="s">
        <v>14</v>
      </c>
      <c r="J24">
        <v>1100</v>
      </c>
      <c r="K24">
        <v>1089</v>
      </c>
      <c r="L24">
        <v>11</v>
      </c>
    </row>
    <row r="25" spans="1:12" x14ac:dyDescent="0.25">
      <c r="A25">
        <v>24</v>
      </c>
      <c r="B25">
        <v>1081</v>
      </c>
      <c r="C25" s="1">
        <v>44629</v>
      </c>
      <c r="D25" t="s">
        <v>18</v>
      </c>
      <c r="E25">
        <v>420</v>
      </c>
      <c r="F25">
        <v>19</v>
      </c>
      <c r="G25">
        <v>7980</v>
      </c>
      <c r="H25" t="s">
        <v>19</v>
      </c>
      <c r="I25" t="s">
        <v>14</v>
      </c>
      <c r="J25">
        <v>7980</v>
      </c>
      <c r="K25">
        <v>6304.2</v>
      </c>
      <c r="L25">
        <v>1675.8000000000002</v>
      </c>
    </row>
    <row r="26" spans="1:12" x14ac:dyDescent="0.25">
      <c r="A26">
        <v>25</v>
      </c>
      <c r="B26">
        <v>1084</v>
      </c>
      <c r="C26" s="1">
        <v>44630</v>
      </c>
      <c r="D26" t="s">
        <v>18</v>
      </c>
      <c r="E26">
        <v>260</v>
      </c>
      <c r="F26">
        <v>10</v>
      </c>
      <c r="G26">
        <v>2600</v>
      </c>
      <c r="H26" t="s">
        <v>13</v>
      </c>
      <c r="I26" t="s">
        <v>17</v>
      </c>
      <c r="J26">
        <v>0</v>
      </c>
      <c r="K26">
        <v>0</v>
      </c>
      <c r="L26">
        <v>0</v>
      </c>
    </row>
    <row r="27" spans="1:12" x14ac:dyDescent="0.25">
      <c r="A27">
        <v>26</v>
      </c>
      <c r="B27">
        <v>1087</v>
      </c>
      <c r="C27" s="1">
        <v>44634</v>
      </c>
      <c r="D27" t="s">
        <v>24</v>
      </c>
      <c r="E27">
        <v>120</v>
      </c>
      <c r="F27">
        <v>16</v>
      </c>
      <c r="G27">
        <v>1920</v>
      </c>
      <c r="H27" t="s">
        <v>19</v>
      </c>
      <c r="I27" t="s">
        <v>14</v>
      </c>
      <c r="J27">
        <v>1920</v>
      </c>
      <c r="K27">
        <v>1843.2</v>
      </c>
      <c r="L27">
        <v>76.799999999999955</v>
      </c>
    </row>
    <row r="28" spans="1:12" x14ac:dyDescent="0.25">
      <c r="A28">
        <v>27</v>
      </c>
      <c r="B28">
        <v>1090</v>
      </c>
      <c r="C28" s="1">
        <v>44637</v>
      </c>
      <c r="D28" t="s">
        <v>12</v>
      </c>
      <c r="E28">
        <v>300</v>
      </c>
      <c r="F28">
        <v>17</v>
      </c>
      <c r="G28">
        <v>5100</v>
      </c>
      <c r="H28" t="s">
        <v>22</v>
      </c>
      <c r="I28" t="s">
        <v>14</v>
      </c>
      <c r="J28">
        <v>0</v>
      </c>
      <c r="K28">
        <v>0</v>
      </c>
      <c r="L28">
        <v>0</v>
      </c>
    </row>
    <row r="29" spans="1:12" x14ac:dyDescent="0.25">
      <c r="A29">
        <v>28</v>
      </c>
      <c r="B29">
        <v>1093</v>
      </c>
      <c r="C29" s="1">
        <v>44639</v>
      </c>
      <c r="D29" t="s">
        <v>21</v>
      </c>
      <c r="E29">
        <v>280</v>
      </c>
      <c r="F29">
        <v>18</v>
      </c>
      <c r="G29">
        <v>5040</v>
      </c>
      <c r="H29" t="s">
        <v>20</v>
      </c>
      <c r="I29" t="s">
        <v>17</v>
      </c>
      <c r="J29">
        <v>0</v>
      </c>
      <c r="K29">
        <v>0</v>
      </c>
      <c r="L29">
        <v>0</v>
      </c>
    </row>
    <row r="30" spans="1:12" x14ac:dyDescent="0.25">
      <c r="A30">
        <v>29</v>
      </c>
      <c r="B30">
        <v>1096</v>
      </c>
      <c r="C30" s="1">
        <v>44643</v>
      </c>
      <c r="D30" t="s">
        <v>12</v>
      </c>
      <c r="E30">
        <v>220</v>
      </c>
      <c r="F30">
        <v>13</v>
      </c>
      <c r="G30">
        <v>2860</v>
      </c>
      <c r="H30" t="s">
        <v>27</v>
      </c>
      <c r="I30" t="s">
        <v>14</v>
      </c>
      <c r="J30">
        <v>2860</v>
      </c>
      <c r="K30">
        <v>2659.8</v>
      </c>
      <c r="L30">
        <v>200.19999999999982</v>
      </c>
    </row>
    <row r="31" spans="1:12" x14ac:dyDescent="0.25">
      <c r="A31">
        <v>30</v>
      </c>
      <c r="B31">
        <v>1099</v>
      </c>
      <c r="C31" s="1">
        <v>44645</v>
      </c>
      <c r="D31" t="s">
        <v>24</v>
      </c>
      <c r="E31">
        <v>450</v>
      </c>
      <c r="F31">
        <v>16</v>
      </c>
      <c r="G31">
        <v>7200</v>
      </c>
      <c r="H31" t="s">
        <v>27</v>
      </c>
      <c r="I31" t="s">
        <v>14</v>
      </c>
      <c r="J31">
        <v>7200</v>
      </c>
      <c r="K31">
        <v>6336</v>
      </c>
      <c r="L31">
        <v>864</v>
      </c>
    </row>
    <row r="32" spans="1:12" x14ac:dyDescent="0.25">
      <c r="A32">
        <v>31</v>
      </c>
      <c r="B32">
        <v>1102</v>
      </c>
      <c r="C32" s="1">
        <v>44647</v>
      </c>
      <c r="D32" t="s">
        <v>12</v>
      </c>
      <c r="E32">
        <v>460</v>
      </c>
      <c r="F32">
        <v>16</v>
      </c>
      <c r="G32">
        <v>7360</v>
      </c>
      <c r="H32" t="s">
        <v>15</v>
      </c>
      <c r="I32" t="s">
        <v>14</v>
      </c>
      <c r="J32">
        <v>7360</v>
      </c>
      <c r="K32">
        <v>4931.2</v>
      </c>
      <c r="L32">
        <v>2428.8000000000002</v>
      </c>
    </row>
    <row r="33" spans="1:12" x14ac:dyDescent="0.25">
      <c r="A33">
        <v>32</v>
      </c>
      <c r="B33">
        <v>1105</v>
      </c>
      <c r="C33" s="1">
        <v>44648</v>
      </c>
      <c r="D33" t="s">
        <v>18</v>
      </c>
      <c r="E33">
        <v>220</v>
      </c>
      <c r="F33">
        <v>17</v>
      </c>
      <c r="G33">
        <v>3740</v>
      </c>
      <c r="H33" t="s">
        <v>25</v>
      </c>
      <c r="I33" t="s">
        <v>14</v>
      </c>
      <c r="J33">
        <v>3740</v>
      </c>
      <c r="K33">
        <v>2730.2</v>
      </c>
      <c r="L33">
        <v>1009.8000000000002</v>
      </c>
    </row>
    <row r="34" spans="1:12" x14ac:dyDescent="0.25">
      <c r="A34">
        <v>33</v>
      </c>
      <c r="B34">
        <v>1108</v>
      </c>
      <c r="C34" s="1">
        <v>44651</v>
      </c>
      <c r="D34" t="s">
        <v>18</v>
      </c>
      <c r="E34">
        <v>450</v>
      </c>
      <c r="F34">
        <v>17</v>
      </c>
      <c r="G34">
        <v>7650</v>
      </c>
      <c r="H34" t="s">
        <v>26</v>
      </c>
      <c r="I34" t="s">
        <v>17</v>
      </c>
      <c r="J34">
        <v>0</v>
      </c>
      <c r="K34">
        <v>0</v>
      </c>
      <c r="L34">
        <v>0</v>
      </c>
    </row>
    <row r="35" spans="1:12" x14ac:dyDescent="0.25">
      <c r="A35">
        <v>34</v>
      </c>
      <c r="B35">
        <v>1111</v>
      </c>
      <c r="C35" s="1">
        <v>44655</v>
      </c>
      <c r="D35" t="s">
        <v>12</v>
      </c>
      <c r="E35">
        <v>400</v>
      </c>
      <c r="F35">
        <v>15</v>
      </c>
      <c r="G35">
        <v>6000</v>
      </c>
      <c r="H35" t="s">
        <v>16</v>
      </c>
      <c r="I35" t="s">
        <v>14</v>
      </c>
      <c r="J35">
        <v>0</v>
      </c>
      <c r="K35">
        <v>0</v>
      </c>
      <c r="L35">
        <v>0</v>
      </c>
    </row>
    <row r="36" spans="1:12" x14ac:dyDescent="0.25">
      <c r="A36">
        <v>35</v>
      </c>
      <c r="B36">
        <v>1114</v>
      </c>
      <c r="C36" s="1">
        <v>44659</v>
      </c>
      <c r="D36" t="s">
        <v>21</v>
      </c>
      <c r="E36">
        <v>370</v>
      </c>
      <c r="F36">
        <v>17</v>
      </c>
      <c r="G36">
        <v>6290</v>
      </c>
      <c r="H36" t="s">
        <v>16</v>
      </c>
      <c r="I36" t="s">
        <v>14</v>
      </c>
      <c r="J36">
        <v>6290</v>
      </c>
      <c r="K36">
        <v>5723.9</v>
      </c>
      <c r="L36">
        <v>566.10000000000036</v>
      </c>
    </row>
    <row r="37" spans="1:12" x14ac:dyDescent="0.25">
      <c r="A37">
        <v>36</v>
      </c>
      <c r="B37">
        <v>1117</v>
      </c>
      <c r="C37" s="1">
        <v>44663</v>
      </c>
      <c r="D37" t="s">
        <v>18</v>
      </c>
      <c r="E37">
        <v>260</v>
      </c>
      <c r="F37">
        <v>17</v>
      </c>
      <c r="G37">
        <v>4420</v>
      </c>
      <c r="H37" t="s">
        <v>27</v>
      </c>
      <c r="I37" t="s">
        <v>14</v>
      </c>
      <c r="J37">
        <v>4420</v>
      </c>
      <c r="K37">
        <v>2961.4</v>
      </c>
      <c r="L37">
        <v>1458.6</v>
      </c>
    </row>
    <row r="38" spans="1:12" x14ac:dyDescent="0.25">
      <c r="A38">
        <v>37</v>
      </c>
      <c r="B38">
        <v>1120</v>
      </c>
      <c r="C38" s="1">
        <v>44667</v>
      </c>
      <c r="D38" t="s">
        <v>18</v>
      </c>
      <c r="E38">
        <v>350</v>
      </c>
      <c r="F38">
        <v>10</v>
      </c>
      <c r="G38">
        <v>3500</v>
      </c>
      <c r="H38" t="s">
        <v>26</v>
      </c>
      <c r="I38" t="s">
        <v>14</v>
      </c>
      <c r="J38">
        <v>3500</v>
      </c>
      <c r="K38">
        <v>2765</v>
      </c>
      <c r="L38">
        <v>735</v>
      </c>
    </row>
    <row r="39" spans="1:12" x14ac:dyDescent="0.25">
      <c r="A39">
        <v>38</v>
      </c>
      <c r="B39">
        <v>1123</v>
      </c>
      <c r="C39" s="1">
        <v>44668</v>
      </c>
      <c r="D39" t="s">
        <v>21</v>
      </c>
      <c r="E39">
        <v>470</v>
      </c>
      <c r="F39">
        <v>14</v>
      </c>
      <c r="G39">
        <v>6580</v>
      </c>
      <c r="H39" t="s">
        <v>19</v>
      </c>
      <c r="I39" t="s">
        <v>14</v>
      </c>
      <c r="J39">
        <v>6580</v>
      </c>
      <c r="K39">
        <v>6119.4</v>
      </c>
      <c r="L39">
        <v>460.60000000000036</v>
      </c>
    </row>
    <row r="40" spans="1:12" x14ac:dyDescent="0.25">
      <c r="A40">
        <v>39</v>
      </c>
      <c r="B40">
        <v>1126</v>
      </c>
      <c r="C40" s="1">
        <v>44669</v>
      </c>
      <c r="D40" t="s">
        <v>18</v>
      </c>
      <c r="E40">
        <v>170</v>
      </c>
      <c r="F40">
        <v>20</v>
      </c>
      <c r="G40">
        <v>3400</v>
      </c>
      <c r="H40" t="s">
        <v>15</v>
      </c>
      <c r="I40" t="s">
        <v>17</v>
      </c>
      <c r="J40">
        <v>0</v>
      </c>
      <c r="K40">
        <v>0</v>
      </c>
      <c r="L40">
        <v>0</v>
      </c>
    </row>
    <row r="41" spans="1:12" x14ac:dyDescent="0.25">
      <c r="A41">
        <v>40</v>
      </c>
      <c r="B41">
        <v>1129</v>
      </c>
      <c r="C41" s="1">
        <v>44672</v>
      </c>
      <c r="D41" t="s">
        <v>18</v>
      </c>
      <c r="E41">
        <v>290</v>
      </c>
      <c r="F41">
        <v>14</v>
      </c>
      <c r="G41">
        <v>4060</v>
      </c>
      <c r="H41" t="s">
        <v>19</v>
      </c>
      <c r="I41" t="s">
        <v>14</v>
      </c>
      <c r="J41">
        <v>4060</v>
      </c>
      <c r="K41">
        <v>2963.8</v>
      </c>
      <c r="L41">
        <v>1096.1999999999998</v>
      </c>
    </row>
    <row r="42" spans="1:12" x14ac:dyDescent="0.25">
      <c r="A42">
        <v>41</v>
      </c>
      <c r="B42">
        <v>1132</v>
      </c>
      <c r="C42" s="1">
        <v>44675</v>
      </c>
      <c r="D42" t="s">
        <v>24</v>
      </c>
      <c r="E42">
        <v>380</v>
      </c>
      <c r="F42">
        <v>17</v>
      </c>
      <c r="G42">
        <v>6460</v>
      </c>
      <c r="H42" t="s">
        <v>13</v>
      </c>
      <c r="I42" t="s">
        <v>17</v>
      </c>
      <c r="J42">
        <v>0</v>
      </c>
      <c r="K42">
        <v>0</v>
      </c>
      <c r="L42">
        <v>0</v>
      </c>
    </row>
    <row r="43" spans="1:12" x14ac:dyDescent="0.25">
      <c r="A43">
        <v>42</v>
      </c>
      <c r="B43">
        <v>1135</v>
      </c>
      <c r="C43" s="1">
        <v>44676</v>
      </c>
      <c r="D43" t="s">
        <v>18</v>
      </c>
      <c r="E43">
        <v>420</v>
      </c>
      <c r="F43">
        <v>14</v>
      </c>
      <c r="G43">
        <v>5880</v>
      </c>
      <c r="H43" t="s">
        <v>15</v>
      </c>
      <c r="I43" t="s">
        <v>14</v>
      </c>
      <c r="J43">
        <v>0</v>
      </c>
      <c r="K43">
        <v>0</v>
      </c>
      <c r="L43">
        <v>0</v>
      </c>
    </row>
    <row r="44" spans="1:12" x14ac:dyDescent="0.25">
      <c r="A44">
        <v>43</v>
      </c>
      <c r="B44">
        <v>1138</v>
      </c>
      <c r="C44" s="1">
        <v>44677</v>
      </c>
      <c r="D44" t="s">
        <v>21</v>
      </c>
      <c r="E44">
        <v>360</v>
      </c>
      <c r="F44">
        <v>18</v>
      </c>
      <c r="G44">
        <v>6480</v>
      </c>
      <c r="H44" t="s">
        <v>15</v>
      </c>
      <c r="I44" t="s">
        <v>14</v>
      </c>
      <c r="J44">
        <v>6480</v>
      </c>
      <c r="K44">
        <v>5637.6</v>
      </c>
      <c r="L44">
        <v>842.39999999999964</v>
      </c>
    </row>
    <row r="45" spans="1:12" x14ac:dyDescent="0.25">
      <c r="A45">
        <v>44</v>
      </c>
      <c r="B45">
        <v>1141</v>
      </c>
      <c r="C45" s="1">
        <v>44678</v>
      </c>
      <c r="D45" t="s">
        <v>21</v>
      </c>
      <c r="E45">
        <v>460</v>
      </c>
      <c r="F45">
        <v>14</v>
      </c>
      <c r="G45">
        <v>6440</v>
      </c>
      <c r="H45" t="s">
        <v>25</v>
      </c>
      <c r="I45" t="s">
        <v>14</v>
      </c>
      <c r="J45">
        <v>6440</v>
      </c>
      <c r="K45">
        <v>4508</v>
      </c>
      <c r="L45">
        <v>1932</v>
      </c>
    </row>
    <row r="46" spans="1:12" x14ac:dyDescent="0.25">
      <c r="A46">
        <v>45</v>
      </c>
      <c r="B46">
        <v>1144</v>
      </c>
      <c r="C46" s="1">
        <v>44679</v>
      </c>
      <c r="D46" t="s">
        <v>18</v>
      </c>
      <c r="E46">
        <v>140</v>
      </c>
      <c r="F46">
        <v>15</v>
      </c>
      <c r="G46">
        <v>2100</v>
      </c>
      <c r="H46" t="s">
        <v>16</v>
      </c>
      <c r="I46" t="s">
        <v>14</v>
      </c>
      <c r="J46">
        <v>2100</v>
      </c>
      <c r="K46">
        <v>2100</v>
      </c>
      <c r="L46">
        <v>0</v>
      </c>
    </row>
    <row r="47" spans="1:12" x14ac:dyDescent="0.25">
      <c r="A47">
        <v>46</v>
      </c>
      <c r="B47">
        <v>1147</v>
      </c>
      <c r="C47" s="1">
        <v>44683</v>
      </c>
      <c r="D47" t="s">
        <v>12</v>
      </c>
      <c r="E47">
        <v>230</v>
      </c>
      <c r="F47">
        <v>14</v>
      </c>
      <c r="G47">
        <v>3220</v>
      </c>
      <c r="H47" t="s">
        <v>15</v>
      </c>
      <c r="I47" t="s">
        <v>14</v>
      </c>
      <c r="J47">
        <v>3220</v>
      </c>
      <c r="K47">
        <v>2898</v>
      </c>
      <c r="L47">
        <v>322</v>
      </c>
    </row>
    <row r="48" spans="1:12" x14ac:dyDescent="0.25">
      <c r="A48">
        <v>47</v>
      </c>
      <c r="B48">
        <v>1150</v>
      </c>
      <c r="C48" s="1">
        <v>44687</v>
      </c>
      <c r="D48" t="s">
        <v>12</v>
      </c>
      <c r="E48">
        <v>460</v>
      </c>
      <c r="F48">
        <v>15</v>
      </c>
      <c r="G48">
        <v>6900</v>
      </c>
      <c r="H48" t="s">
        <v>23</v>
      </c>
      <c r="I48" t="s">
        <v>17</v>
      </c>
      <c r="J48">
        <v>0</v>
      </c>
      <c r="K48">
        <v>0</v>
      </c>
      <c r="L48">
        <v>0</v>
      </c>
    </row>
    <row r="49" spans="1:12" x14ac:dyDescent="0.25">
      <c r="A49">
        <v>48</v>
      </c>
      <c r="B49">
        <v>1153</v>
      </c>
      <c r="C49" s="1">
        <v>44689</v>
      </c>
      <c r="D49" t="s">
        <v>18</v>
      </c>
      <c r="E49">
        <v>100</v>
      </c>
      <c r="F49">
        <v>17</v>
      </c>
      <c r="G49">
        <v>1700</v>
      </c>
      <c r="H49" t="s">
        <v>15</v>
      </c>
      <c r="I49" t="s">
        <v>17</v>
      </c>
      <c r="J49">
        <v>0</v>
      </c>
      <c r="K49">
        <v>0</v>
      </c>
      <c r="L49">
        <v>0</v>
      </c>
    </row>
    <row r="50" spans="1:12" x14ac:dyDescent="0.25">
      <c r="A50">
        <v>49</v>
      </c>
      <c r="B50">
        <v>1156</v>
      </c>
      <c r="C50" s="1">
        <v>44693</v>
      </c>
      <c r="D50" t="s">
        <v>18</v>
      </c>
      <c r="E50">
        <v>340</v>
      </c>
      <c r="F50">
        <v>10</v>
      </c>
      <c r="G50">
        <v>3400</v>
      </c>
      <c r="H50" t="s">
        <v>15</v>
      </c>
      <c r="I50" t="s">
        <v>14</v>
      </c>
      <c r="J50">
        <v>3400</v>
      </c>
      <c r="K50">
        <v>2856</v>
      </c>
      <c r="L50">
        <v>544</v>
      </c>
    </row>
    <row r="51" spans="1:12" x14ac:dyDescent="0.25">
      <c r="A51">
        <v>50</v>
      </c>
      <c r="B51">
        <v>1159</v>
      </c>
      <c r="C51" s="1">
        <v>44694</v>
      </c>
      <c r="D51" t="s">
        <v>12</v>
      </c>
      <c r="E51">
        <v>160</v>
      </c>
      <c r="F51">
        <v>10</v>
      </c>
      <c r="G51">
        <v>1600</v>
      </c>
      <c r="H51" t="s">
        <v>26</v>
      </c>
      <c r="I51" t="s">
        <v>14</v>
      </c>
      <c r="J51">
        <v>1600</v>
      </c>
      <c r="K51">
        <v>1488</v>
      </c>
      <c r="L51">
        <v>112</v>
      </c>
    </row>
    <row r="52" spans="1:12" x14ac:dyDescent="0.25">
      <c r="A52">
        <v>51</v>
      </c>
      <c r="B52">
        <v>1162</v>
      </c>
      <c r="C52" s="1">
        <v>44695</v>
      </c>
      <c r="D52" t="s">
        <v>24</v>
      </c>
      <c r="E52">
        <v>220</v>
      </c>
      <c r="F52">
        <v>13</v>
      </c>
      <c r="G52">
        <v>2860</v>
      </c>
      <c r="H52" t="s">
        <v>16</v>
      </c>
      <c r="I52" t="s">
        <v>17</v>
      </c>
      <c r="J52">
        <v>0</v>
      </c>
      <c r="K52">
        <v>0</v>
      </c>
      <c r="L52">
        <v>0</v>
      </c>
    </row>
    <row r="53" spans="1:12" x14ac:dyDescent="0.25">
      <c r="A53">
        <v>52</v>
      </c>
      <c r="B53">
        <v>1165</v>
      </c>
      <c r="C53" s="1">
        <v>44697</v>
      </c>
      <c r="D53" t="s">
        <v>18</v>
      </c>
      <c r="E53">
        <v>350</v>
      </c>
      <c r="F53">
        <v>14</v>
      </c>
      <c r="G53">
        <v>4900</v>
      </c>
      <c r="H53" t="s">
        <v>13</v>
      </c>
      <c r="I53" t="s">
        <v>14</v>
      </c>
      <c r="J53">
        <v>0</v>
      </c>
      <c r="K53">
        <v>0</v>
      </c>
      <c r="L53">
        <v>0</v>
      </c>
    </row>
    <row r="54" spans="1:12" x14ac:dyDescent="0.25">
      <c r="A54">
        <v>53</v>
      </c>
      <c r="B54">
        <v>1168</v>
      </c>
      <c r="C54" s="1">
        <v>44699</v>
      </c>
      <c r="D54" t="s">
        <v>18</v>
      </c>
      <c r="E54">
        <v>300</v>
      </c>
      <c r="F54">
        <v>12</v>
      </c>
      <c r="G54">
        <v>3600</v>
      </c>
      <c r="H54" t="s">
        <v>19</v>
      </c>
      <c r="I54" t="s">
        <v>14</v>
      </c>
      <c r="J54">
        <v>3600</v>
      </c>
      <c r="K54">
        <v>2916</v>
      </c>
      <c r="L54">
        <v>684</v>
      </c>
    </row>
    <row r="55" spans="1:12" x14ac:dyDescent="0.25">
      <c r="A55">
        <v>54</v>
      </c>
      <c r="B55">
        <v>1171</v>
      </c>
      <c r="C55" s="1">
        <v>44702</v>
      </c>
      <c r="D55" t="s">
        <v>18</v>
      </c>
      <c r="E55">
        <v>500</v>
      </c>
      <c r="F55">
        <v>15</v>
      </c>
      <c r="G55">
        <v>7500</v>
      </c>
      <c r="H55" t="s">
        <v>15</v>
      </c>
      <c r="I55" t="s">
        <v>14</v>
      </c>
      <c r="J55">
        <v>7500</v>
      </c>
      <c r="K55">
        <v>4875</v>
      </c>
      <c r="L55">
        <v>2625</v>
      </c>
    </row>
    <row r="56" spans="1:12" x14ac:dyDescent="0.25">
      <c r="A56">
        <v>55</v>
      </c>
      <c r="B56">
        <v>1174</v>
      </c>
      <c r="C56" s="1">
        <v>44703</v>
      </c>
      <c r="D56" t="s">
        <v>12</v>
      </c>
      <c r="E56">
        <v>230</v>
      </c>
      <c r="F56">
        <v>11</v>
      </c>
      <c r="G56">
        <v>2530</v>
      </c>
      <c r="H56" t="s">
        <v>23</v>
      </c>
      <c r="I56" t="s">
        <v>14</v>
      </c>
      <c r="J56">
        <v>2530</v>
      </c>
      <c r="K56">
        <v>1872.2</v>
      </c>
      <c r="L56">
        <v>657.8</v>
      </c>
    </row>
    <row r="57" spans="1:12" x14ac:dyDescent="0.25">
      <c r="A57">
        <v>56</v>
      </c>
      <c r="B57">
        <v>1177</v>
      </c>
      <c r="C57" s="1">
        <v>44705</v>
      </c>
      <c r="D57" t="s">
        <v>18</v>
      </c>
      <c r="E57">
        <v>140</v>
      </c>
      <c r="F57">
        <v>16</v>
      </c>
      <c r="G57">
        <v>2240</v>
      </c>
      <c r="H57" t="s">
        <v>25</v>
      </c>
      <c r="I57" t="s">
        <v>17</v>
      </c>
      <c r="J57">
        <v>0</v>
      </c>
      <c r="K57">
        <v>0</v>
      </c>
      <c r="L57">
        <v>0</v>
      </c>
    </row>
    <row r="58" spans="1:12" x14ac:dyDescent="0.25">
      <c r="A58">
        <v>57</v>
      </c>
      <c r="B58">
        <v>1180</v>
      </c>
      <c r="C58" s="1">
        <v>44706</v>
      </c>
      <c r="D58" t="s">
        <v>18</v>
      </c>
      <c r="E58">
        <v>280</v>
      </c>
      <c r="F58">
        <v>11</v>
      </c>
      <c r="G58">
        <v>3080</v>
      </c>
      <c r="H58" t="s">
        <v>27</v>
      </c>
      <c r="I58" t="s">
        <v>14</v>
      </c>
      <c r="J58">
        <v>3080</v>
      </c>
      <c r="K58">
        <v>3018.4</v>
      </c>
      <c r="L58">
        <v>61.599999999999909</v>
      </c>
    </row>
    <row r="59" spans="1:12" x14ac:dyDescent="0.25">
      <c r="A59">
        <v>58</v>
      </c>
      <c r="B59">
        <v>1183</v>
      </c>
      <c r="C59" s="1">
        <v>44707</v>
      </c>
      <c r="D59" t="s">
        <v>21</v>
      </c>
      <c r="E59">
        <v>180</v>
      </c>
      <c r="F59">
        <v>15</v>
      </c>
      <c r="G59">
        <v>2700</v>
      </c>
      <c r="H59" t="s">
        <v>27</v>
      </c>
      <c r="I59" t="s">
        <v>14</v>
      </c>
      <c r="J59">
        <v>2700</v>
      </c>
      <c r="K59">
        <v>2376</v>
      </c>
      <c r="L59">
        <v>324</v>
      </c>
    </row>
    <row r="60" spans="1:12" x14ac:dyDescent="0.25">
      <c r="A60">
        <v>59</v>
      </c>
      <c r="B60">
        <v>1186</v>
      </c>
      <c r="C60" s="1">
        <v>44710</v>
      </c>
      <c r="D60" t="s">
        <v>21</v>
      </c>
      <c r="E60">
        <v>450</v>
      </c>
      <c r="F60">
        <v>20</v>
      </c>
      <c r="G60">
        <v>9000</v>
      </c>
      <c r="H60" t="s">
        <v>15</v>
      </c>
      <c r="I60" t="s">
        <v>17</v>
      </c>
      <c r="J60">
        <v>0</v>
      </c>
      <c r="K60">
        <v>0</v>
      </c>
      <c r="L60">
        <v>0</v>
      </c>
    </row>
    <row r="61" spans="1:12" x14ac:dyDescent="0.25">
      <c r="A61">
        <v>60</v>
      </c>
      <c r="B61">
        <v>1189</v>
      </c>
      <c r="C61" s="1">
        <v>44712</v>
      </c>
      <c r="D61" t="s">
        <v>12</v>
      </c>
      <c r="E61">
        <v>140</v>
      </c>
      <c r="F61">
        <v>19</v>
      </c>
      <c r="G61">
        <v>2660</v>
      </c>
      <c r="H61" t="s">
        <v>15</v>
      </c>
      <c r="I61" t="s">
        <v>17</v>
      </c>
      <c r="J61">
        <v>0</v>
      </c>
      <c r="K61">
        <v>0</v>
      </c>
      <c r="L61">
        <v>0</v>
      </c>
    </row>
    <row r="62" spans="1:12" x14ac:dyDescent="0.25">
      <c r="A62">
        <v>61</v>
      </c>
      <c r="B62">
        <v>1192</v>
      </c>
      <c r="C62" s="1">
        <v>44716</v>
      </c>
      <c r="D62" t="s">
        <v>18</v>
      </c>
      <c r="E62">
        <v>210</v>
      </c>
      <c r="F62">
        <v>11</v>
      </c>
      <c r="G62">
        <v>2310</v>
      </c>
      <c r="H62" t="s">
        <v>26</v>
      </c>
      <c r="I62" t="s">
        <v>14</v>
      </c>
      <c r="J62">
        <v>2310</v>
      </c>
      <c r="K62">
        <v>1432.2</v>
      </c>
      <c r="L62">
        <v>877.8</v>
      </c>
    </row>
    <row r="63" spans="1:12" x14ac:dyDescent="0.25">
      <c r="A63">
        <v>62</v>
      </c>
      <c r="B63">
        <v>1195</v>
      </c>
      <c r="C63" s="1">
        <v>44717</v>
      </c>
      <c r="D63" t="s">
        <v>21</v>
      </c>
      <c r="E63">
        <v>290</v>
      </c>
      <c r="F63">
        <v>17</v>
      </c>
      <c r="G63">
        <v>4930</v>
      </c>
      <c r="H63" t="s">
        <v>26</v>
      </c>
      <c r="I63" t="s">
        <v>14</v>
      </c>
      <c r="J63">
        <v>0</v>
      </c>
      <c r="K63">
        <v>0</v>
      </c>
      <c r="L63">
        <v>0</v>
      </c>
    </row>
    <row r="64" spans="1:12" x14ac:dyDescent="0.25">
      <c r="A64">
        <v>63</v>
      </c>
      <c r="B64">
        <v>1198</v>
      </c>
      <c r="C64" s="1">
        <v>44718</v>
      </c>
      <c r="D64" t="s">
        <v>24</v>
      </c>
      <c r="E64">
        <v>200</v>
      </c>
      <c r="F64">
        <v>18</v>
      </c>
      <c r="G64">
        <v>3600</v>
      </c>
      <c r="H64" t="s">
        <v>26</v>
      </c>
      <c r="I64" t="s">
        <v>17</v>
      </c>
      <c r="J64">
        <v>0</v>
      </c>
      <c r="K64">
        <v>0</v>
      </c>
      <c r="L64">
        <v>0</v>
      </c>
    </row>
    <row r="65" spans="1:12" x14ac:dyDescent="0.25">
      <c r="A65">
        <v>64</v>
      </c>
      <c r="B65">
        <v>1201</v>
      </c>
      <c r="C65" s="1">
        <v>44722</v>
      </c>
      <c r="D65" t="s">
        <v>21</v>
      </c>
      <c r="E65">
        <v>470</v>
      </c>
      <c r="F65">
        <v>16</v>
      </c>
      <c r="G65">
        <v>7520</v>
      </c>
      <c r="H65" t="s">
        <v>25</v>
      </c>
      <c r="I65" t="s">
        <v>14</v>
      </c>
      <c r="J65">
        <v>0</v>
      </c>
      <c r="K65">
        <v>0</v>
      </c>
      <c r="L65">
        <v>0</v>
      </c>
    </row>
    <row r="66" spans="1:12" x14ac:dyDescent="0.25">
      <c r="A66">
        <v>65</v>
      </c>
      <c r="B66">
        <v>1204</v>
      </c>
      <c r="C66" s="1">
        <v>44723</v>
      </c>
      <c r="D66" t="s">
        <v>18</v>
      </c>
      <c r="E66">
        <v>290</v>
      </c>
      <c r="F66">
        <v>20</v>
      </c>
      <c r="G66">
        <v>5800</v>
      </c>
      <c r="H66" t="s">
        <v>26</v>
      </c>
      <c r="I66" t="s">
        <v>17</v>
      </c>
      <c r="J66">
        <v>0</v>
      </c>
      <c r="K66">
        <v>0</v>
      </c>
      <c r="L66">
        <v>0</v>
      </c>
    </row>
    <row r="67" spans="1:12" x14ac:dyDescent="0.25">
      <c r="A67">
        <v>66</v>
      </c>
      <c r="B67">
        <v>1207</v>
      </c>
      <c r="C67" s="1">
        <v>44727</v>
      </c>
      <c r="D67" t="s">
        <v>21</v>
      </c>
      <c r="E67">
        <v>280</v>
      </c>
      <c r="F67">
        <v>10</v>
      </c>
      <c r="G67">
        <v>2800</v>
      </c>
      <c r="H67" t="s">
        <v>25</v>
      </c>
      <c r="I67" t="s">
        <v>14</v>
      </c>
      <c r="J67">
        <v>2800</v>
      </c>
      <c r="K67">
        <v>1848</v>
      </c>
      <c r="L67">
        <v>952</v>
      </c>
    </row>
    <row r="68" spans="1:12" x14ac:dyDescent="0.25">
      <c r="A68">
        <v>67</v>
      </c>
      <c r="B68">
        <v>1210</v>
      </c>
      <c r="C68" s="1">
        <v>44730</v>
      </c>
      <c r="D68" t="s">
        <v>12</v>
      </c>
      <c r="E68">
        <v>220</v>
      </c>
      <c r="F68">
        <v>11</v>
      </c>
      <c r="G68">
        <v>2420</v>
      </c>
      <c r="H68" t="s">
        <v>15</v>
      </c>
      <c r="I68" t="s">
        <v>14</v>
      </c>
      <c r="J68">
        <v>2420</v>
      </c>
      <c r="K68">
        <v>2395.8000000000002</v>
      </c>
      <c r="L68">
        <v>24.199999999999818</v>
      </c>
    </row>
    <row r="69" spans="1:12" x14ac:dyDescent="0.25">
      <c r="A69">
        <v>68</v>
      </c>
      <c r="B69">
        <v>1213</v>
      </c>
      <c r="C69" s="1">
        <v>44733</v>
      </c>
      <c r="D69" t="s">
        <v>12</v>
      </c>
      <c r="E69">
        <v>340</v>
      </c>
      <c r="F69">
        <v>14</v>
      </c>
      <c r="G69">
        <v>4760</v>
      </c>
      <c r="H69" t="s">
        <v>19</v>
      </c>
      <c r="I69" t="s">
        <v>14</v>
      </c>
      <c r="J69">
        <v>0</v>
      </c>
      <c r="K69">
        <v>0</v>
      </c>
      <c r="L69">
        <v>0</v>
      </c>
    </row>
    <row r="70" spans="1:12" x14ac:dyDescent="0.25">
      <c r="A70">
        <v>69</v>
      </c>
      <c r="B70">
        <v>1216</v>
      </c>
      <c r="C70" s="1">
        <v>44736</v>
      </c>
      <c r="D70" t="s">
        <v>24</v>
      </c>
      <c r="E70">
        <v>150</v>
      </c>
      <c r="F70">
        <v>18</v>
      </c>
      <c r="G70">
        <v>2700</v>
      </c>
      <c r="H70" t="s">
        <v>25</v>
      </c>
      <c r="I70" t="s">
        <v>14</v>
      </c>
      <c r="J70">
        <v>2700</v>
      </c>
      <c r="K70">
        <v>1917</v>
      </c>
      <c r="L70">
        <v>783</v>
      </c>
    </row>
    <row r="71" spans="1:12" x14ac:dyDescent="0.25">
      <c r="A71">
        <v>70</v>
      </c>
      <c r="B71">
        <v>1219</v>
      </c>
      <c r="C71" s="1">
        <v>44739</v>
      </c>
      <c r="D71" t="s">
        <v>18</v>
      </c>
      <c r="E71">
        <v>470</v>
      </c>
      <c r="F71">
        <v>16</v>
      </c>
      <c r="G71">
        <v>7520</v>
      </c>
      <c r="H71" t="s">
        <v>13</v>
      </c>
      <c r="I71" t="s">
        <v>14</v>
      </c>
      <c r="J71">
        <v>7520</v>
      </c>
      <c r="K71">
        <v>5715.2</v>
      </c>
      <c r="L71">
        <v>1804.8000000000002</v>
      </c>
    </row>
    <row r="72" spans="1:12" x14ac:dyDescent="0.25">
      <c r="A72">
        <v>71</v>
      </c>
      <c r="B72">
        <v>1222</v>
      </c>
      <c r="C72" s="1">
        <v>44740</v>
      </c>
      <c r="D72" t="s">
        <v>18</v>
      </c>
      <c r="E72">
        <v>270</v>
      </c>
      <c r="F72">
        <v>15</v>
      </c>
      <c r="G72">
        <v>4050</v>
      </c>
      <c r="H72" t="s">
        <v>25</v>
      </c>
      <c r="I72" t="s">
        <v>14</v>
      </c>
      <c r="J72">
        <v>4050</v>
      </c>
      <c r="K72">
        <v>2511</v>
      </c>
      <c r="L72">
        <v>1539</v>
      </c>
    </row>
    <row r="73" spans="1:12" x14ac:dyDescent="0.25">
      <c r="A73">
        <v>72</v>
      </c>
      <c r="B73">
        <v>1225</v>
      </c>
      <c r="C73" s="1">
        <v>44744</v>
      </c>
      <c r="D73" t="s">
        <v>12</v>
      </c>
      <c r="E73">
        <v>300</v>
      </c>
      <c r="F73">
        <v>10</v>
      </c>
      <c r="G73">
        <v>3000</v>
      </c>
      <c r="H73" t="s">
        <v>20</v>
      </c>
      <c r="I73" t="s">
        <v>17</v>
      </c>
      <c r="J73">
        <v>0</v>
      </c>
      <c r="K73">
        <v>0</v>
      </c>
      <c r="L73">
        <v>0</v>
      </c>
    </row>
    <row r="74" spans="1:12" x14ac:dyDescent="0.25">
      <c r="A74">
        <v>73</v>
      </c>
      <c r="B74">
        <v>1228</v>
      </c>
      <c r="C74" s="1">
        <v>44748</v>
      </c>
      <c r="D74" t="s">
        <v>18</v>
      </c>
      <c r="E74">
        <v>160</v>
      </c>
      <c r="F74">
        <v>15</v>
      </c>
      <c r="G74">
        <v>2400</v>
      </c>
      <c r="H74" t="s">
        <v>16</v>
      </c>
      <c r="I74" t="s">
        <v>14</v>
      </c>
      <c r="J74">
        <v>2400</v>
      </c>
      <c r="K74">
        <v>1632</v>
      </c>
      <c r="L74">
        <v>768</v>
      </c>
    </row>
    <row r="75" spans="1:12" x14ac:dyDescent="0.25">
      <c r="A75">
        <v>74</v>
      </c>
      <c r="B75">
        <v>1231</v>
      </c>
      <c r="C75" s="1">
        <v>44749</v>
      </c>
      <c r="D75" t="s">
        <v>12</v>
      </c>
      <c r="E75">
        <v>450</v>
      </c>
      <c r="F75">
        <v>11</v>
      </c>
      <c r="G75">
        <v>4950</v>
      </c>
      <c r="H75" t="s">
        <v>19</v>
      </c>
      <c r="I75" t="s">
        <v>14</v>
      </c>
      <c r="J75">
        <v>4950</v>
      </c>
      <c r="K75">
        <v>4851</v>
      </c>
      <c r="L75">
        <v>99</v>
      </c>
    </row>
    <row r="76" spans="1:12" x14ac:dyDescent="0.25">
      <c r="A76">
        <v>75</v>
      </c>
      <c r="B76">
        <v>1234</v>
      </c>
      <c r="C76" s="1">
        <v>44750</v>
      </c>
      <c r="D76" t="s">
        <v>18</v>
      </c>
      <c r="E76">
        <v>360</v>
      </c>
      <c r="F76">
        <v>18</v>
      </c>
      <c r="G76">
        <v>6480</v>
      </c>
      <c r="H76" t="s">
        <v>26</v>
      </c>
      <c r="I76" t="s">
        <v>14</v>
      </c>
      <c r="J76">
        <v>6480</v>
      </c>
      <c r="K76">
        <v>5313.6</v>
      </c>
      <c r="L76">
        <v>1166.3999999999996</v>
      </c>
    </row>
    <row r="77" spans="1:12" x14ac:dyDescent="0.25">
      <c r="A77">
        <v>76</v>
      </c>
      <c r="B77">
        <v>1237</v>
      </c>
      <c r="C77" s="1">
        <v>44753</v>
      </c>
      <c r="D77" t="s">
        <v>24</v>
      </c>
      <c r="E77">
        <v>170</v>
      </c>
      <c r="F77">
        <v>10</v>
      </c>
      <c r="G77">
        <v>1700</v>
      </c>
      <c r="H77" t="s">
        <v>22</v>
      </c>
      <c r="I77" t="s">
        <v>14</v>
      </c>
      <c r="J77">
        <v>1700</v>
      </c>
      <c r="K77">
        <v>1275</v>
      </c>
      <c r="L77">
        <v>425</v>
      </c>
    </row>
    <row r="78" spans="1:12" x14ac:dyDescent="0.25">
      <c r="A78">
        <v>77</v>
      </c>
      <c r="B78">
        <v>1240</v>
      </c>
      <c r="C78" s="1">
        <v>44756</v>
      </c>
      <c r="D78" t="s">
        <v>18</v>
      </c>
      <c r="E78">
        <v>130</v>
      </c>
      <c r="F78">
        <v>13</v>
      </c>
      <c r="G78">
        <v>1690</v>
      </c>
      <c r="H78" t="s">
        <v>27</v>
      </c>
      <c r="I78" t="s">
        <v>17</v>
      </c>
      <c r="J78">
        <v>0</v>
      </c>
      <c r="K78">
        <v>0</v>
      </c>
      <c r="L78">
        <v>0</v>
      </c>
    </row>
    <row r="79" spans="1:12" x14ac:dyDescent="0.25">
      <c r="A79">
        <v>78</v>
      </c>
      <c r="B79">
        <v>1243</v>
      </c>
      <c r="C79" s="1">
        <v>44760</v>
      </c>
      <c r="D79" t="s">
        <v>12</v>
      </c>
      <c r="E79">
        <v>140</v>
      </c>
      <c r="F79">
        <v>17</v>
      </c>
      <c r="G79">
        <v>2380</v>
      </c>
      <c r="H79" t="s">
        <v>26</v>
      </c>
      <c r="I79" t="s">
        <v>14</v>
      </c>
      <c r="J79">
        <v>2380</v>
      </c>
      <c r="K79">
        <v>2118.1999999999998</v>
      </c>
      <c r="L79">
        <v>261.80000000000018</v>
      </c>
    </row>
    <row r="80" spans="1:12" x14ac:dyDescent="0.25">
      <c r="A80">
        <v>79</v>
      </c>
      <c r="B80">
        <v>1246</v>
      </c>
      <c r="C80" s="1">
        <v>44763</v>
      </c>
      <c r="D80" t="s">
        <v>21</v>
      </c>
      <c r="E80">
        <v>180</v>
      </c>
      <c r="F80">
        <v>12</v>
      </c>
      <c r="G80">
        <v>2160</v>
      </c>
      <c r="H80" t="s">
        <v>13</v>
      </c>
      <c r="I80" t="s">
        <v>14</v>
      </c>
      <c r="J80">
        <v>2160</v>
      </c>
      <c r="K80">
        <v>2095.1999999999998</v>
      </c>
      <c r="L80">
        <v>64.800000000000182</v>
      </c>
    </row>
    <row r="81" spans="1:12" x14ac:dyDescent="0.25">
      <c r="A81">
        <v>80</v>
      </c>
      <c r="B81">
        <v>1249</v>
      </c>
      <c r="C81" s="1">
        <v>44767</v>
      </c>
      <c r="D81" t="s">
        <v>18</v>
      </c>
      <c r="E81">
        <v>350</v>
      </c>
      <c r="F81">
        <v>14</v>
      </c>
      <c r="G81">
        <v>4900</v>
      </c>
      <c r="H81" t="s">
        <v>16</v>
      </c>
      <c r="I81" t="s">
        <v>14</v>
      </c>
      <c r="J81">
        <v>0</v>
      </c>
      <c r="K81">
        <v>0</v>
      </c>
      <c r="L81">
        <v>0</v>
      </c>
    </row>
    <row r="82" spans="1:12" x14ac:dyDescent="0.25">
      <c r="A82">
        <v>81</v>
      </c>
      <c r="B82">
        <v>1252</v>
      </c>
      <c r="C82" s="1">
        <v>44771</v>
      </c>
      <c r="D82" t="s">
        <v>21</v>
      </c>
      <c r="E82">
        <v>310</v>
      </c>
      <c r="F82">
        <v>11</v>
      </c>
      <c r="G82">
        <v>3410</v>
      </c>
      <c r="H82" t="s">
        <v>23</v>
      </c>
      <c r="I82" t="s">
        <v>14</v>
      </c>
      <c r="J82">
        <v>3410</v>
      </c>
      <c r="K82">
        <v>2591.6</v>
      </c>
      <c r="L82">
        <v>818.40000000000009</v>
      </c>
    </row>
    <row r="83" spans="1:12" x14ac:dyDescent="0.25">
      <c r="A83">
        <v>82</v>
      </c>
      <c r="B83">
        <v>1255</v>
      </c>
      <c r="C83" s="1">
        <v>44775</v>
      </c>
      <c r="D83" t="s">
        <v>21</v>
      </c>
      <c r="E83">
        <v>200</v>
      </c>
      <c r="F83">
        <v>18</v>
      </c>
      <c r="G83">
        <v>3600</v>
      </c>
      <c r="H83" t="s">
        <v>20</v>
      </c>
      <c r="I83" t="s">
        <v>14</v>
      </c>
      <c r="J83">
        <v>3600</v>
      </c>
      <c r="K83">
        <v>2592</v>
      </c>
      <c r="L83">
        <v>1008</v>
      </c>
    </row>
    <row r="84" spans="1:12" x14ac:dyDescent="0.25">
      <c r="A84">
        <v>83</v>
      </c>
      <c r="B84">
        <v>1258</v>
      </c>
      <c r="C84" s="1">
        <v>44779</v>
      </c>
      <c r="D84" t="s">
        <v>12</v>
      </c>
      <c r="E84">
        <v>500</v>
      </c>
      <c r="F84">
        <v>19</v>
      </c>
      <c r="G84">
        <v>9500</v>
      </c>
      <c r="H84" t="s">
        <v>13</v>
      </c>
      <c r="I84" t="s">
        <v>14</v>
      </c>
      <c r="J84">
        <v>9500</v>
      </c>
      <c r="K84">
        <v>8550</v>
      </c>
      <c r="L84">
        <v>950</v>
      </c>
    </row>
    <row r="85" spans="1:12" x14ac:dyDescent="0.25">
      <c r="A85">
        <v>84</v>
      </c>
      <c r="B85">
        <v>1261</v>
      </c>
      <c r="C85" s="1">
        <v>44783</v>
      </c>
      <c r="D85" t="s">
        <v>24</v>
      </c>
      <c r="E85">
        <v>350</v>
      </c>
      <c r="F85">
        <v>16</v>
      </c>
      <c r="G85">
        <v>5600</v>
      </c>
      <c r="H85" t="s">
        <v>27</v>
      </c>
      <c r="I85" t="s">
        <v>14</v>
      </c>
      <c r="J85">
        <v>5600</v>
      </c>
      <c r="K85">
        <v>4536</v>
      </c>
      <c r="L85">
        <v>1064</v>
      </c>
    </row>
    <row r="86" spans="1:12" x14ac:dyDescent="0.25">
      <c r="A86">
        <v>85</v>
      </c>
      <c r="B86">
        <v>1264</v>
      </c>
      <c r="C86" s="1">
        <v>44785</v>
      </c>
      <c r="D86" t="s">
        <v>21</v>
      </c>
      <c r="E86">
        <v>440</v>
      </c>
      <c r="F86">
        <v>14</v>
      </c>
      <c r="G86">
        <v>6160</v>
      </c>
      <c r="H86" t="s">
        <v>16</v>
      </c>
      <c r="I86" t="s">
        <v>17</v>
      </c>
      <c r="J86">
        <v>0</v>
      </c>
      <c r="K86">
        <v>0</v>
      </c>
      <c r="L86">
        <v>0</v>
      </c>
    </row>
    <row r="87" spans="1:12" x14ac:dyDescent="0.25">
      <c r="A87">
        <v>86</v>
      </c>
      <c r="B87">
        <v>1267</v>
      </c>
      <c r="C87" s="1">
        <v>44787</v>
      </c>
      <c r="D87" t="s">
        <v>12</v>
      </c>
      <c r="E87">
        <v>250</v>
      </c>
      <c r="F87">
        <v>12</v>
      </c>
      <c r="G87">
        <v>3000</v>
      </c>
      <c r="H87" t="s">
        <v>22</v>
      </c>
      <c r="I87" t="s">
        <v>14</v>
      </c>
      <c r="J87">
        <v>3000</v>
      </c>
      <c r="K87">
        <v>2550</v>
      </c>
      <c r="L87">
        <v>450</v>
      </c>
    </row>
    <row r="88" spans="1:12" x14ac:dyDescent="0.25">
      <c r="A88">
        <v>87</v>
      </c>
      <c r="B88">
        <v>1270</v>
      </c>
      <c r="C88" s="1">
        <v>44790</v>
      </c>
      <c r="D88" t="s">
        <v>12</v>
      </c>
      <c r="E88">
        <v>480</v>
      </c>
      <c r="F88">
        <v>18</v>
      </c>
      <c r="G88">
        <v>8640</v>
      </c>
      <c r="H88" t="s">
        <v>26</v>
      </c>
      <c r="I88" t="s">
        <v>14</v>
      </c>
      <c r="J88">
        <v>8640</v>
      </c>
      <c r="K88">
        <v>5270.4</v>
      </c>
      <c r="L88">
        <v>3369.6000000000004</v>
      </c>
    </row>
    <row r="89" spans="1:12" x14ac:dyDescent="0.25">
      <c r="A89">
        <v>88</v>
      </c>
      <c r="B89">
        <v>1273</v>
      </c>
      <c r="C89" s="1">
        <v>44791</v>
      </c>
      <c r="D89" t="s">
        <v>21</v>
      </c>
      <c r="E89">
        <v>320</v>
      </c>
      <c r="F89">
        <v>12</v>
      </c>
      <c r="G89">
        <v>3840</v>
      </c>
      <c r="H89" t="s">
        <v>19</v>
      </c>
      <c r="I89" t="s">
        <v>17</v>
      </c>
      <c r="J89">
        <v>0</v>
      </c>
      <c r="K89">
        <v>0</v>
      </c>
      <c r="L89">
        <v>0</v>
      </c>
    </row>
    <row r="90" spans="1:12" x14ac:dyDescent="0.25">
      <c r="A90">
        <v>89</v>
      </c>
      <c r="B90">
        <v>1276</v>
      </c>
      <c r="C90" s="1">
        <v>44793</v>
      </c>
      <c r="D90" t="s">
        <v>12</v>
      </c>
      <c r="E90">
        <v>270</v>
      </c>
      <c r="F90">
        <v>11</v>
      </c>
      <c r="G90">
        <v>2970</v>
      </c>
      <c r="H90" t="s">
        <v>22</v>
      </c>
      <c r="I90" t="s">
        <v>17</v>
      </c>
      <c r="J90">
        <v>0</v>
      </c>
      <c r="K90">
        <v>0</v>
      </c>
      <c r="L90">
        <v>0</v>
      </c>
    </row>
    <row r="91" spans="1:12" x14ac:dyDescent="0.25">
      <c r="A91">
        <v>90</v>
      </c>
      <c r="B91">
        <v>1279</v>
      </c>
      <c r="C91" s="1">
        <v>44797</v>
      </c>
      <c r="D91" t="s">
        <v>18</v>
      </c>
      <c r="E91">
        <v>370</v>
      </c>
      <c r="F91">
        <v>11</v>
      </c>
      <c r="G91">
        <v>4070</v>
      </c>
      <c r="H91" t="s">
        <v>15</v>
      </c>
      <c r="I91" t="s">
        <v>14</v>
      </c>
      <c r="J91">
        <v>4070</v>
      </c>
      <c r="K91">
        <v>3825.8</v>
      </c>
      <c r="L91">
        <v>244.19999999999982</v>
      </c>
    </row>
    <row r="92" spans="1:12" x14ac:dyDescent="0.25">
      <c r="A92">
        <v>91</v>
      </c>
      <c r="B92">
        <v>1282</v>
      </c>
      <c r="C92" s="1">
        <v>44801</v>
      </c>
      <c r="D92" t="s">
        <v>24</v>
      </c>
      <c r="E92">
        <v>470</v>
      </c>
      <c r="F92">
        <v>19</v>
      </c>
      <c r="G92">
        <v>8930</v>
      </c>
      <c r="H92" t="s">
        <v>27</v>
      </c>
      <c r="I92" t="s">
        <v>14</v>
      </c>
      <c r="J92">
        <v>8930</v>
      </c>
      <c r="K92">
        <v>8304.9</v>
      </c>
      <c r="L92">
        <v>625.10000000000036</v>
      </c>
    </row>
    <row r="93" spans="1:12" x14ac:dyDescent="0.25">
      <c r="A93">
        <v>92</v>
      </c>
      <c r="B93">
        <v>1285</v>
      </c>
      <c r="C93" s="1">
        <v>44804</v>
      </c>
      <c r="D93" t="s">
        <v>21</v>
      </c>
      <c r="E93">
        <v>490</v>
      </c>
      <c r="F93">
        <v>12</v>
      </c>
      <c r="G93">
        <v>5880</v>
      </c>
      <c r="H93" t="s">
        <v>27</v>
      </c>
      <c r="I93" t="s">
        <v>14</v>
      </c>
      <c r="J93">
        <v>5880</v>
      </c>
      <c r="K93">
        <v>3998.4</v>
      </c>
      <c r="L93">
        <v>1881.6</v>
      </c>
    </row>
    <row r="94" spans="1:12" x14ac:dyDescent="0.25">
      <c r="A94">
        <v>93</v>
      </c>
      <c r="B94">
        <v>1288</v>
      </c>
      <c r="C94" s="1">
        <v>44808</v>
      </c>
      <c r="D94" t="s">
        <v>24</v>
      </c>
      <c r="E94">
        <v>350</v>
      </c>
      <c r="F94">
        <v>15</v>
      </c>
      <c r="G94">
        <v>5250</v>
      </c>
      <c r="H94" t="s">
        <v>25</v>
      </c>
      <c r="I94" t="s">
        <v>14</v>
      </c>
      <c r="J94">
        <v>0</v>
      </c>
      <c r="K94">
        <v>0</v>
      </c>
      <c r="L94">
        <v>0</v>
      </c>
    </row>
    <row r="95" spans="1:12" x14ac:dyDescent="0.25">
      <c r="A95">
        <v>94</v>
      </c>
      <c r="B95">
        <v>1291</v>
      </c>
      <c r="C95" s="1">
        <v>44811</v>
      </c>
      <c r="D95" t="s">
        <v>18</v>
      </c>
      <c r="E95">
        <v>110</v>
      </c>
      <c r="F95">
        <v>19</v>
      </c>
      <c r="G95">
        <v>2090</v>
      </c>
      <c r="H95" t="s">
        <v>16</v>
      </c>
      <c r="I95" t="s">
        <v>17</v>
      </c>
      <c r="J95">
        <v>0</v>
      </c>
      <c r="K95">
        <v>0</v>
      </c>
      <c r="L95">
        <v>0</v>
      </c>
    </row>
    <row r="96" spans="1:12" x14ac:dyDescent="0.25">
      <c r="A96">
        <v>95</v>
      </c>
      <c r="B96">
        <v>1294</v>
      </c>
      <c r="C96" s="1">
        <v>44814</v>
      </c>
      <c r="D96" t="s">
        <v>12</v>
      </c>
      <c r="E96">
        <v>430</v>
      </c>
      <c r="F96">
        <v>14</v>
      </c>
      <c r="G96">
        <v>6020</v>
      </c>
      <c r="H96" t="s">
        <v>23</v>
      </c>
      <c r="I96" t="s">
        <v>14</v>
      </c>
      <c r="J96">
        <v>0</v>
      </c>
      <c r="K96">
        <v>0</v>
      </c>
      <c r="L96">
        <v>0</v>
      </c>
    </row>
    <row r="97" spans="1:12" x14ac:dyDescent="0.25">
      <c r="A97">
        <v>96</v>
      </c>
      <c r="B97">
        <v>1297</v>
      </c>
      <c r="C97" s="1">
        <v>44817</v>
      </c>
      <c r="D97" t="s">
        <v>12</v>
      </c>
      <c r="E97">
        <v>410</v>
      </c>
      <c r="F97">
        <v>15</v>
      </c>
      <c r="G97">
        <v>6150</v>
      </c>
      <c r="H97" t="s">
        <v>20</v>
      </c>
      <c r="I97" t="s">
        <v>14</v>
      </c>
      <c r="J97">
        <v>6150</v>
      </c>
      <c r="K97">
        <v>4797</v>
      </c>
      <c r="L97">
        <v>1353</v>
      </c>
    </row>
    <row r="98" spans="1:12" x14ac:dyDescent="0.25">
      <c r="A98">
        <v>97</v>
      </c>
      <c r="B98">
        <v>1300</v>
      </c>
      <c r="C98" s="1">
        <v>44821</v>
      </c>
      <c r="D98" t="s">
        <v>21</v>
      </c>
      <c r="E98">
        <v>130</v>
      </c>
      <c r="F98">
        <v>17</v>
      </c>
      <c r="G98">
        <v>2210</v>
      </c>
      <c r="H98" t="s">
        <v>22</v>
      </c>
      <c r="I98" t="s">
        <v>17</v>
      </c>
      <c r="J98">
        <v>0</v>
      </c>
      <c r="K98">
        <v>0</v>
      </c>
      <c r="L98">
        <v>0</v>
      </c>
    </row>
    <row r="99" spans="1:12" x14ac:dyDescent="0.25">
      <c r="A99">
        <v>98</v>
      </c>
      <c r="B99">
        <v>1303</v>
      </c>
      <c r="C99" s="1">
        <v>44823</v>
      </c>
      <c r="D99" t="s">
        <v>12</v>
      </c>
      <c r="E99">
        <v>200</v>
      </c>
      <c r="F99">
        <v>13</v>
      </c>
      <c r="G99">
        <v>2600</v>
      </c>
      <c r="H99" t="s">
        <v>26</v>
      </c>
      <c r="I99" t="s">
        <v>14</v>
      </c>
      <c r="J99">
        <v>2600</v>
      </c>
      <c r="K99">
        <v>2028</v>
      </c>
      <c r="L99">
        <v>572</v>
      </c>
    </row>
    <row r="100" spans="1:12" x14ac:dyDescent="0.25">
      <c r="A100">
        <v>99</v>
      </c>
      <c r="B100">
        <v>1306</v>
      </c>
      <c r="C100" s="1">
        <v>44827</v>
      </c>
      <c r="D100" t="s">
        <v>18</v>
      </c>
      <c r="E100">
        <v>300</v>
      </c>
      <c r="F100">
        <v>10</v>
      </c>
      <c r="G100">
        <v>3000</v>
      </c>
      <c r="H100" t="s">
        <v>19</v>
      </c>
      <c r="I100" t="s">
        <v>17</v>
      </c>
      <c r="J100">
        <v>0</v>
      </c>
      <c r="K100">
        <v>0</v>
      </c>
      <c r="L100">
        <v>0</v>
      </c>
    </row>
    <row r="101" spans="1:12" x14ac:dyDescent="0.25">
      <c r="A101">
        <v>100</v>
      </c>
      <c r="B101">
        <v>1309</v>
      </c>
      <c r="C101" s="1">
        <v>44828</v>
      </c>
      <c r="D101" t="s">
        <v>18</v>
      </c>
      <c r="E101">
        <v>200</v>
      </c>
      <c r="F101">
        <v>10</v>
      </c>
      <c r="G101">
        <v>2000</v>
      </c>
      <c r="H101" t="s">
        <v>15</v>
      </c>
      <c r="I101" t="s">
        <v>14</v>
      </c>
      <c r="J101">
        <v>2000</v>
      </c>
      <c r="K101">
        <v>1940</v>
      </c>
      <c r="L101">
        <v>60</v>
      </c>
    </row>
  </sheetData>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23FCA-CEF6-48E4-A024-1406D2306884}">
  <dimension ref="D6:E9"/>
  <sheetViews>
    <sheetView showGridLines="0" tabSelected="1" topLeftCell="A20" workbookViewId="0">
      <selection activeCell="U4" sqref="U4"/>
    </sheetView>
  </sheetViews>
  <sheetFormatPr defaultRowHeight="15" x14ac:dyDescent="0.25"/>
  <cols>
    <col min="1" max="16384" width="9.140625" style="6"/>
  </cols>
  <sheetData>
    <row r="6" spans="4:5" x14ac:dyDescent="0.25">
      <c r="D6" s="8"/>
    </row>
    <row r="9" spans="4:5" x14ac:dyDescent="0.25">
      <c r="E9"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C l i e n t W i n d o w X M L " > < C u s t o m C o n t e n t > < ! [ C D A T A [ C a l e n d a r ] ] > < / 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i t e m > < k e y > < s t r i n g > D a y < / 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 D a y < / 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 P u r c h a s e D a t a < / K e y > < V a l u e   x m l n s : a = " h t t p : / / s c h e m a s . d a t a c o n t r a c t . o r g / 2 0 0 4 / 0 7 / M i c r o s o f t . A n a l y s i s S e r v i c e s . C o m m o n " > < a : H a s F o c u s > t r u e < / a : H a s F o c u s > < a : S i z e A t D p i 9 6 > 1 3 0 < / a : S i z e A t D p i 9 6 > < a : V i s i b l e > t r u e < / a : V i s i b l e > < / V a l u e > < / K e y V a l u e O f s t r i n g S a n d b o x E d i t o r . M e a s u r e G r i d S t a t e S c d E 3 5 R y > < K e y V a l u e O f s t r i n g S a n d b o x E d i t o r . M e a s u r e G r i d S t a t e S c d E 3 5 R y > < K e y > C a l e n d a r < / 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I s S a n d b o x E m b e d d e d " > < C u s t o m C o n t e n t > < ! [ C D A T A [ y e 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 2 0 2 5 - 0 5 - 1 7 T 2 2 : 4 6 : 3 1 . 5 4 0 8 3 6 + 0 0 : 0 0 < / L a s t P r o c e s s e d T i m e > < / D a t a M o d e l i n g S a n d b o x . S e r i a l i z e d S a n d b o x E r r o r C a c h e > ] ] > < / C u s t o m C o n t e n t > < / G e m i n i > 
</file>

<file path=customXml/item3.xml>��< ? x m l   v e r s i o n = " 1 . 0 "   e n c o d i n g = " U T F - 1 6 " ? > < G e m i n i   x m l n s = " h t t p : / / g e m i n i / p i v o t c u s t o m i z a t i o n / T a b l e O r d e r " > < C u s t o m C o n t e n t > < ! [ C D A T A [ P u r c h a s e D a t a , C a l e n d a r ] ] > < / 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 P u r c h a s e D a t a 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 P u r c h a s e D a t a 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 C o l u m n s \ P O # < / K e y > < / a : K e y > < a : V a l u e   i : t y p e = " T a b l e W i d g e t B a s e V i e w S t a t e " / > < / a : K e y V a l u e O f D i a g r a m O b j e c t K e y a n y T y p e z b w N T n L X > < a : K e y V a l u e O f D i a g r a m O b j e c t K e y a n y T y p e z b w N T n L X > < a : K e y > < K e y > C o l u m n s \ P O   D a t e 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 C o l u m n s \ P O A m o u n t < / K e y > < / a : K e y > < a : V a l u e   i : t y p e = " T a b l e W i d g e t B a s e V i e w S t a t e " / > < / a : K e y V a l u e O f D i a g r a m O b j e c t K e y a n y T y p e z b w N T n L X > < a : K e y V a l u e O f D i a g r a m O b j e c t K e y a n y T y p e z b w N T n L X > < a : K e y > < K e y > C o l u m n s \ V e n d o r < / 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 C o l u m n s \ I n v e n t o r y I n < / K e y > < / a : K e y > < a : V a l u e   i : t y p e = " T a b l e W i d g e t B a s e V i e w S t a t e " / > < / a : K e y V a l u e O f D i a g r a m O b j e c t K e y a n y T y p e z b w N T n L X > < a : K e y V a l u e O f D i a g r a m O b j e c t K e y a n y T y p e z b w N T n L X > < a : K e y > < K e y > C o l u m n s \ I n v e n t o r y O u t < / 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 P u r c h a s e D a t a 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 P u r c h a s e D a t a 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 Q t y < / K e y > < / D i a g r a m O b j e c t K e y > < D i a g r a m O b j e c t K e y > < K e y > M e a s u r e s \ S u m   o f   Q t y \ T a g I n f o \ F o r m u l a < / K e y > < / D i a g r a m O b j e c t K e y > < D i a g r a m O b j e c t K e y > < K e y > M e a s u r e s \ S u m   o f   Q t y \ T a g I n f o \ V a l u e < / K e y > < / D i a g r a m O b j e c t K e y > < D i a g r a m O b j e c t K e y > < K e y > M e a s u r e s \ S u m   o f   P r i c e < / K e y > < / D i a g r a m O b j e c t K e y > < D i a g r a m O b j e c t K e y > < K e y > M e a s u r e s \ S u m   o f   P r i c e \ T a g I n f o \ F o r m u l a < / K e y > < / D i a g r a m O b j e c t K e y > < D i a g r a m O b j e c t K e y > < K e y > M e a s u r e s \ S u m   o f   P r i c e \ T a g I n f o \ V a l u e < / K e y > < / D i a g r a m O b j e c t K e y > < D i a g r a m O b j e c t K e y > < K e y > M e a s u r e s \ S u m   o f   P O A m o u n t < / K e y > < / D i a g r a m O b j e c t K e y > < D i a g r a m O b j e c t K e y > < K e y > M e a s u r e s \ S u m   o f   P O A m o u n t \ T a g I n f o \ F o r m u l a < / K e y > < / D i a g r a m O b j e c t K e y > < D i a g r a m O b j e c t K e y > < K e y > M e a s u r e s \ S u m   o f   P O A m o u n t \ T a g I n f o \ V a l u e < / K e y > < / D i a g r a m O b j e c t K e y > < D i a g r a m O b j e c t K e y > < K e y > M e a s u r e s \ S u m   o f   I n v e n t o r y O u t < / K e y > < / D i a g r a m O b j e c t K e y > < D i a g r a m O b j e c t K e y > < K e y > M e a s u r e s \ S u m   o f   I n v e n t o r y O u t \ T a g I n f o \ F o r m u l a < / K e y > < / D i a g r a m O b j e c t K e y > < D i a g r a m O b j e c t K e y > < K e y > M e a s u r e s \ S u m   o f   I n v e n t o r y O u t \ T a g I n f o \ V a l u e < / K e y > < / D i a g r a m O b j e c t K e y > < D i a g r a m O b j e c t K e y > < K e y > M e a s u r e s \ S u m   o f   B a l a n c e < / K e y > < / D i a g r a m O b j e c t K e y > < D i a g r a m O b j e c t K e y > < K e y > M e a s u r e s \ S u m   o f   B a l a n c e \ T a g I n f o \ F o r m u l a < / K e y > < / D i a g r a m O b j e c t K e y > < D i a g r a m O b j e c t K e y > < K e y > M e a s u r e s \ S u m   o f   B a l a n c e \ T a g I n f o \ V a l u e < / K e y > < / D i a g r a m O b j e c t K e y > < D i a g r a m O b j e c t K e y > < K e y > M e a s u r e s \ S u m   o f   P O # < / K e y > < / D i a g r a m O b j e c t K e y > < D i a g r a m O b j e c t K e y > < K e y > M e a s u r e s \ S u m   o f   P O # \ T a g I n f o \ F o r m u l a < / K e y > < / D i a g r a m O b j e c t K e y > < D i a g r a m O b j e c t K e y > < K e y > M e a s u r e s \ S u m   o f   P O # \ T a g I n f o \ V a l u e < / K e y > < / D i a g r a m O b j e c t K e y > < D i a g r a m O b j e c t K e y > < K e y > M e a s u r e s \ C o u n t   o f   P O # < / K e y > < / D i a g r a m O b j e c t K e y > < D i a g r a m O b j e c t K e y > < K e y > M e a s u r e s \ C o u n t   o f   P O # \ T a g I n f o \ F o r m u l a < / K e y > < / D i a g r a m O b j e c t K e y > < D i a g r a m O b j e c t K e y > < K e y > M e a s u r e s \ C o u n t   o f   P O # \ T a g I n f o \ V a l u e < / K e y > < / D i a g r a m O b j e c t K e y > < D i a g r a m O b j e c t K e y > < K e y > M e a s u r e s \ C o u n t   o f   V e n d o r < / K e y > < / D i a g r a m O b j e c t K e y > < D i a g r a m O b j e c t K e y > < K e y > M e a s u r e s \ C o u n t   o f   V e n d o r \ T a g I n f o \ F o r m u l a < / K e y > < / D i a g r a m O b j e c t K e y > < D i a g r a m O b j e c t K e y > < K e y > M e a s u r e s \ C o u n t   o f   V e n d o r \ T a g I n f o \ V a l u e < / K e y > < / D i a g r a m O b j e c t K e y > < D i a g r a m O b j e c t K e y > < K e y > M e a s u r e s \ D i s t i n c t   C o u n t   o f   V e n d o r < / K e y > < / D i a g r a m O b j e c t K e y > < D i a g r a m O b j e c t K e y > < K e y > M e a s u r e s \ D i s t i n c t   C o u n t   o f   V e n d o r \ T a g I n f o \ F o r m u l a < / K e y > < / D i a g r a m O b j e c t K e y > < D i a g r a m O b j e c t K e y > < K e y > M e a s u r e s \ D i s t i n c t   C o u n t   o f   V e n d o r \ T a g I n f o \ V a l u e < / K e y > < / D i a g r a m O b j e c t K e y > < D i a g r a m O b j e c t K e y > < K e y > M e a s u r e s \ C o u n t   o f   P r o d u c t < / K e y > < / D i a g r a m O b j e c t K e y > < D i a g r a m O b j e c t K e y > < K e y > M e a s u r e s \ C o u n t   o f   P r o d u c t \ T a g I n f o \ F o r m u l a < / K e y > < / D i a g r a m O b j e c t K e y > < D i a g r a m O b j e c t K e y > < K e y > M e a s u r e s \ C o u n t   o f   P r o d u c t \ T a g I n f o \ V a l u e < / K e y > < / D i a g r a m O b j e c t K e y > < D i a g r a m O b j e c t K e y > < K e y > M e a s u r e s \ D i s t i n c t   C o u n t   o f   P r o d u c t < / K e y > < / D i a g r a m O b j e c t K e y > < D i a g r a m O b j e c t K e y > < K e y > M e a s u r e s \ D i s t i n c t   C o u n t   o f   P r o d u c t \ T a g I n f o \ F o r m u l a < / K e y > < / D i a g r a m O b j e c t K e y > < D i a g r a m O b j e c t K e y > < K e y > M e a s u r e s \ D i s t i n c t   C o u n t   o f   P r o d u c t \ T a g I n f o \ V a l u e < / K e y > < / D i a g r a m O b j e c t K e y > < D i a g r a m O b j e c t K e y > < K e y > C o l u m n s \ S . N o < / K e y > < / D i a g r a m O b j e c t K e y > < D i a g r a m O b j e c t K e y > < K e y > C o l u m n s \ P O # < / K e y > < / D i a g r a m O b j e c t K e y > < D i a g r a m O b j e c t K e y > < K e y > C o l u m n s \ P O   D a t e < / K e y > < / D i a g r a m O b j e c t K e y > < D i a g r a m O b j e c t K e y > < K e y > C o l u m n s \ P r o d u c t < / K e y > < / D i a g r a m O b j e c t K e y > < D i a g r a m O b j e c t K e y > < K e y > C o l u m n s \ Q t y < / K e y > < / D i a g r a m O b j e c t K e y > < D i a g r a m O b j e c t K e y > < K e y > C o l u m n s \ P r i c e < / K e y > < / D i a g r a m O b j e c t K e y > < D i a g r a m O b j e c t K e y > < K e y > C o l u m n s \ P O A m o u n t < / K e y > < / D i a g r a m O b j e c t K e y > < D i a g r a m O b j e c t K e y > < K e y > C o l u m n s \ V e n d o r < / K e y > < / D i a g r a m O b j e c t K e y > < D i a g r a m O b j e c t K e y > < K e y > C o l u m n s \ S t a t u s < / K e y > < / D i a g r a m O b j e c t K e y > < D i a g r a m O b j e c t K e y > < K e y > C o l u m n s \ I n v e n t o r y I n < / K e y > < / D i a g r a m O b j e c t K e y > < D i a g r a m O b j e c t K e y > < K e y > C o l u m n s \ I n v e n t o r y O u t < / K e y > < / D i a g r a m O b j e c t K e y > < D i a g r a m O b j e c t K e y > < K e y > C o l u m n s \ B a l a n c e < / K e y > < / D i a g r a m O b j e c t K e y > < D i a g r a m O b j e c t K e y > < K e y > L i n k s \ & l t ; C o l u m n s \ S u m   o f   Q t y & g t ; - & l t ; M e a s u r e s \ Q t y & g t ; < / K e y > < / D i a g r a m O b j e c t K e y > < D i a g r a m O b j e c t K e y > < K e y > L i n k s \ & l t ; C o l u m n s \ S u m   o f   Q t y & g t ; - & l t ; M e a s u r e s \ Q t y & g t ; \ C O L U M N < / K e y > < / D i a g r a m O b j e c t K e y > < D i a g r a m O b j e c t K e y > < K e y > L i n k s \ & l t ; C o l u m n s \ S u m   o f   Q t y & g t ; - & l t ; M e a s u r e s \ Q t y & g t ; \ M E A S U R E 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 P O A m o u n t & g t ; - & l t ; M e a s u r e s \ P O A m o u n t & g t ; < / K e y > < / D i a g r a m O b j e c t K e y > < D i a g r a m O b j e c t K e y > < K e y > L i n k s \ & l t ; C o l u m n s \ S u m   o f   P O A m o u n t & g t ; - & l t ; M e a s u r e s \ P O A m o u n t & g t ; \ C O L U M N < / K e y > < / D i a g r a m O b j e c t K e y > < D i a g r a m O b j e c t K e y > < K e y > L i n k s \ & l t ; C o l u m n s \ S u m   o f   P O A m o u n t & g t ; - & l t ; M e a s u r e s \ P O A m o u n t & g t ; \ M E A S U R E < / K e y > < / D i a g r a m O b j e c t K e y > < D i a g r a m O b j e c t K e y > < K e y > L i n k s \ & l t ; C o l u m n s \ S u m   o f   I n v e n t o r y O u t & g t ; - & l t ; M e a s u r e s \ I n v e n t o r y O u t & g t ; < / K e y > < / D i a g r a m O b j e c t K e y > < D i a g r a m O b j e c t K e y > < K e y > L i n k s \ & l t ; C o l u m n s \ S u m   o f   I n v e n t o r y O u t & g t ; - & l t ; M e a s u r e s \ I n v e n t o r y O u t & g t ; \ C O L U M N < / K e y > < / D i a g r a m O b j e c t K e y > < D i a g r a m O b j e c t K e y > < K e y > L i n k s \ & l t ; C o l u m n s \ S u m   o f   I n v e n t o r y O u t & g t ; - & l t ; M e a s u r e s \ I n v e n t o r y O u t & g t ; \ M E A S U R E < / K e y > < / D i a g r a m O b j e c t K e y > < D i a g r a m O b j e c t K e y > < K e y > L i n k s \ & l t ; C o l u m n s \ S u m   o f   B a l a n c e & g t ; - & l t ; M e a s u r e s \ B a l a n c e & g t ; < / K e y > < / D i a g r a m O b j e c t K e y > < D i a g r a m O b j e c t K e y > < K e y > L i n k s \ & l t ; C o l u m n s \ S u m   o f   B a l a n c e & g t ; - & l t ; M e a s u r e s \ B a l a n c e & g t ; \ C O L U M N < / K e y > < / D i a g r a m O b j e c t K e y > < D i a g r a m O b j e c t K e y > < K e y > L i n k s \ & l t ; C o l u m n s \ S u m   o f   B a l a n c e & g t ; - & l t ; M e a s u r e s \ B a l a n c e & g t ; \ M E A S U R E < / K e y > < / D i a g r a m O b j e c t K e y > < D i a g r a m O b j e c t K e y > < K e y > L i n k s \ & l t ; C o l u m n s \ S u m   o f   P O # & g t ; - & l t ; M e a s u r e s \ P O # & g t ; < / K e y > < / D i a g r a m O b j e c t K e y > < D i a g r a m O b j e c t K e y > < K e y > L i n k s \ & l t ; C o l u m n s \ S u m   o f   P O # & g t ; - & l t ; M e a s u r e s \ P O # & g t ; \ C O L U M N < / K e y > < / D i a g r a m O b j e c t K e y > < D i a g r a m O b j e c t K e y > < K e y > L i n k s \ & l t ; C o l u m n s \ S u m   o f   P O # & g t ; - & l t ; M e a s u r e s \ P O # & g t ; \ M E A S U R E < / K e y > < / D i a g r a m O b j e c t K e y > < D i a g r a m O b j e c t K e y > < K e y > L i n k s \ & l t ; C o l u m n s \ C o u n t   o f   P O # & g t ; - & l t ; M e a s u r e s \ P O # & g t ; < / K e y > < / D i a g r a m O b j e c t K e y > < D i a g r a m O b j e c t K e y > < K e y > L i n k s \ & l t ; C o l u m n s \ C o u n t   o f   P O # & g t ; - & l t ; M e a s u r e s \ P O # & g t ; \ C O L U M N < / K e y > < / D i a g r a m O b j e c t K e y > < D i a g r a m O b j e c t K e y > < K e y > L i n k s \ & l t ; C o l u m n s \ C o u n t   o f   P O # & g t ; - & l t ; M e a s u r e s \ P O # & g t ; \ M E A S U R E < / K e y > < / D i a g r a m O b j e c t K e y > < D i a g r a m O b j e c t K e y > < K e y > L i n k s \ & l t ; C o l u m n s \ C o u n t   o f   V e n d o r & g t ; - & l t ; M e a s u r e s \ V e n d o r & g t ; < / K e y > < / D i a g r a m O b j e c t K e y > < D i a g r a m O b j e c t K e y > < K e y > L i n k s \ & l t ; C o l u m n s \ C o u n t   o f   V e n d o r & g t ; - & l t ; M e a s u r e s \ V e n d o r & g t ; \ C O L U M N < / K e y > < / D i a g r a m O b j e c t K e y > < D i a g r a m O b j e c t K e y > < K e y > L i n k s \ & l t ; C o l u m n s \ C o u n t   o f   V e n d o r & g t ; - & l t ; M e a s u r e s \ V e n d o r & g t ; \ M E A S U R E < / K e y > < / D i a g r a m O b j e c t K e y > < D i a g r a m O b j e c t K e y > < K e y > L i n k s \ & l t ; C o l u m n s \ D i s t i n c t   C o u n t   o f   V e n d o r & g t ; - & l t ; M e a s u r e s \ V e n d o r & g t ; < / K e y > < / D i a g r a m O b j e c t K e y > < D i a g r a m O b j e c t K e y > < K e y > L i n k s \ & l t ; C o l u m n s \ D i s t i n c t   C o u n t   o f   V e n d o r & g t ; - & l t ; M e a s u r e s \ V e n d o r & g t ; \ C O L U M N < / K e y > < / D i a g r a m O b j e c t K e y > < D i a g r a m O b j e c t K e y > < K e y > L i n k s \ & l t ; C o l u m n s \ D i s t i n c t   C o u n t   o f   V e n d o r & g t ; - & l t ; M e a s u r e s \ V e n d o r & g t ; \ M E A S U R E < / K e y > < / D i a g r a m O b j e c t K e y > < D i a g r a m O b j e c t K e y > < K e y > L i n k s \ & l t ; C o l u m n s \ C o u n t   o f   P r o d u c t & g t ; - & l t ; M e a s u r e s \ P r o d u c t & g t ; < / K e y > < / D i a g r a m O b j e c t K e y > < D i a g r a m O b j e c t K e y > < K e y > L i n k s \ & l t ; C o l u m n s \ C o u n t   o f   P r o d u c t & g t ; - & l t ; M e a s u r e s \ P r o d u c t & g t ; \ C O L U M N < / K e y > < / D i a g r a m O b j e c t K e y > < D i a g r a m O b j e c t K e y > < K e y > L i n k s \ & l t ; C o l u m n s \ C o u n t   o f   P r o d u c t & g t ; - & l t ; M e a s u r e s \ P r o d u c t & g t ; \ M E A S U R E < / K e y > < / D i a g r a m O b j e c t K e y > < D i a g r a m O b j e c t K e y > < K e y > L i n k s \ & l t ; C o l u m n s \ D i s t i n c t   C o u n t   o f   P r o d u c t & g t ; - & l t ; M e a s u r e s \ P r o d u c t & g t ; < / K e y > < / D i a g r a m O b j e c t K e y > < D i a g r a m O b j e c t K e y > < K e y > L i n k s \ & l t ; C o l u m n s \ D i s t i n c t   C o u n t   o f   P r o d u c t & g t ; - & l t ; M e a s u r e s \ P r o d u c t & g t ; \ C O L U M N < / K e y > < / D i a g r a m O b j e c t K e y > < D i a g r a m O b j e c t K e y > < K e y > L i n k s \ & l t ; C o l u m n s \ D i s t i n c t   C o u n t   o f   P r o d u c t & g t ; - & l t ; M e a s u r e s \ P r o d u c t & g t ; \ M E A S U R E 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 Q t y < / K e y > < / a : K e y > < a : V a l u e   i : t y p e = " M e a s u r e G r i d N o d e V i e w S t a t e " > < C o l u m n > 4 < / C o l u m n > < L a y e d O u t > t r u e < / L a y e d O u t > < W a s U I I n v i s i b l e > t r u e < / W a s U I I n v i s i b l e > < / a : V a l u e > < / a : K e y V a l u e O f D i a g r a m O b j e c t K e y a n y T y p e z b w N T n L X > < a : K e y V a l u e O f D i a g r a m O b j e c t K e y a n y T y p e z b w N T n L X > < a : K e y > < K e y > M e a s u r e s \ S u m   o f   Q t y \ T a g I n f o \ F o r m u l a < / K e y > < / a : K e y > < a : V a l u e   i : t y p e = " M e a s u r e G r i d V i e w S t a t e I D i a g r a m T a g A d d i t i o n a l I n f o " / > < / a : K e y V a l u e O f D i a g r a m O b j e c t K e y a n y T y p e z b w N T n L X > < a : K e y V a l u e O f D i a g r a m O b j e c t K e y a n y T y p e z b w N T n L X > < a : K e y > < K e y > M e a s u r e s \ S u m   o f   Q t y \ T a g I n f o \ V a l u e < / K e y > < / a : K e y > < a : V a l u e   i : t y p e = " M e a s u r e G r i d V i e w S t a t e I D i a g r a m T a g A d d i t i o n a l I n f o " / > < / a : K e y V a l u e O f D i a g r a m O b j e c t K e y a n y T y p e z b w N T n L X > < a : K e y V a l u e O f D i a g r a m O b j e c t K e y a n y T y p e z b w N T n L X > < a : K e y > < K e y > M e a s u r e s \ S u m   o f   P r i c e < / K e y > < / a : K e y > < a : V a l u e   i : t y p e = " M e a s u r e G r i d N o d e V i e w S t a t e " > < C o l u m n > 5 < / 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 P O A m o u n t < / K e y > < / a : K e y > < a : V a l u e   i : t y p e = " M e a s u r e G r i d N o d e V i e w S t a t e " > < C o l u m n > 6 < / C o l u m n > < L a y e d O u t > t r u e < / L a y e d O u t > < W a s U I I n v i s i b l e > t r u e < / W a s U I I n v i s i b l e > < / a : V a l u e > < / a : K e y V a l u e O f D i a g r a m O b j e c t K e y a n y T y p e z b w N T n L X > < a : K e y V a l u e O f D i a g r a m O b j e c t K e y a n y T y p e z b w N T n L X > < a : K e y > < K e y > M e a s u r e s \ S u m   o f   P O A m o u n t \ T a g I n f o \ F o r m u l a < / K e y > < / a : K e y > < a : V a l u e   i : t y p e = " M e a s u r e G r i d V i e w S t a t e I D i a g r a m T a g A d d i t i o n a l I n f o " / > < / a : K e y V a l u e O f D i a g r a m O b j e c t K e y a n y T y p e z b w N T n L X > < a : K e y V a l u e O f D i a g r a m O b j e c t K e y a n y T y p e z b w N T n L X > < a : K e y > < K e y > M e a s u r e s \ S u m   o f   P O A m o u n t \ T a g I n f o \ V a l u e < / K e y > < / a : K e y > < a : V a l u e   i : t y p e = " M e a s u r e G r i d V i e w S t a t e I D i a g r a m T a g A d d i t i o n a l I n f o " / > < / a : K e y V a l u e O f D i a g r a m O b j e c t K e y a n y T y p e z b w N T n L X > < a : K e y V a l u e O f D i a g r a m O b j e c t K e y a n y T y p e z b w N T n L X > < a : K e y > < K e y > M e a s u r e s \ S u m   o f   I n v e n t o r y O u t < / K e y > < / a : K e y > < a : V a l u e   i : t y p e = " M e a s u r e G r i d N o d e V i e w S t a t e " > < C o l u m n > 1 0 < / C o l u m n > < L a y e d O u t > t r u e < / L a y e d O u t > < W a s U I I n v i s i b l e > t r u e < / W a s U I I n v i s i b l e > < / a : V a l u e > < / a : K e y V a l u e O f D i a g r a m O b j e c t K e y a n y T y p e z b w N T n L X > < a : K e y V a l u e O f D i a g r a m O b j e c t K e y a n y T y p e z b w N T n L X > < a : K e y > < K e y > M e a s u r e s \ S u m   o f   I n v e n t o r y O u t \ T a g I n f o \ F o r m u l a < / K e y > < / a : K e y > < a : V a l u e   i : t y p e = " M e a s u r e G r i d V i e w S t a t e I D i a g r a m T a g A d d i t i o n a l I n f o " / > < / a : K e y V a l u e O f D i a g r a m O b j e c t K e y a n y T y p e z b w N T n L X > < a : K e y V a l u e O f D i a g r a m O b j e c t K e y a n y T y p e z b w N T n L X > < a : K e y > < K e y > M e a s u r e s \ S u m   o f   I n v e n t o r y O u t \ T a g I n f o \ V a l u e < / K e y > < / a : K e y > < a : V a l u e   i : t y p e = " M e a s u r e G r i d V i e w S t a t e I D i a g r a m T a g A d d i t i o n a l I n f o " / > < / a : K e y V a l u e O f D i a g r a m O b j e c t K e y a n y T y p e z b w N T n L X > < a : K e y V a l u e O f D i a g r a m O b j e c t K e y a n y T y p e z b w N T n L X > < a : K e y > < K e y > M e a s u r e s \ S u m   o f   B a l a n c e < / K e y > < / a : K e y > < a : V a l u e   i : t y p e = " M e a s u r e G r i d N o d e V i e w S t a t e " > < C o l u m n > 1 1 < / C o l u m n > < L a y e d O u t > t r u e < / L a y e d O u t > < W a s U I I n v i s i b l e > t r u e < / W a s U I I n v i s i b l e > < / a : V a l u e > < / a : K e y V a l u e O f D i a g r a m O b j e c t K e y a n y T y p e z b w N T n L X > < a : K e y V a l u e O f D i a g r a m O b j e c t K e y a n y T y p e z b w N T n L X > < a : K e y > < K e y > M e a s u r e s \ S u m   o f   B a l a n c e \ T a g I n f o \ F o r m u l a < / K e y > < / a : K e y > < a : V a l u e   i : t y p e = " M e a s u r e G r i d V i e w S t a t e I D i a g r a m T a g A d d i t i o n a l I n f o " / > < / a : K e y V a l u e O f D i a g r a m O b j e c t K e y a n y T y p e z b w N T n L X > < a : K e y V a l u e O f D i a g r a m O b j e c t K e y a n y T y p e z b w N T n L X > < a : K e y > < K e y > M e a s u r e s \ S u m   o f   B a l a n c e \ T a g I n f o \ V a l u e < / K e y > < / a : K e y > < a : V a l u e   i : t y p e = " M e a s u r e G r i d V i e w S t a t e I D i a g r a m T a g A d d i t i o n a l I n f o " / > < / a : K e y V a l u e O f D i a g r a m O b j e c t K e y a n y T y p e z b w N T n L X > < a : K e y V a l u e O f D i a g r a m O b j e c t K e y a n y T y p e z b w N T n L X > < a : K e y > < K e y > M e a s u r e s \ S u m   o f   P O # < / K e y > < / a : K e y > < a : V a l u e   i : t y p e = " M e a s u r e G r i d N o d e V i e w S t a t e " > < C o l u m n > 1 < / C o l u m n > < L a y e d O u t > t r u e < / L a y e d O u t > < W a s U I I n v i s i b l e > t r u e < / W a s U I I n v i s i b l e > < / a : V a l u e > < / a : K e y V a l u e O f D i a g r a m O b j e c t K e y a n y T y p e z b w N T n L X > < a : K e y V a l u e O f D i a g r a m O b j e c t K e y a n y T y p e z b w N T n L X > < a : K e y > < K e y > M e a s u r e s \ S u m   o f   P O # \ T a g I n f o \ F o r m u l a < / K e y > < / a : K e y > < a : V a l u e   i : t y p e = " M e a s u r e G r i d V i e w S t a t e I D i a g r a m T a g A d d i t i o n a l I n f o " / > < / a : K e y V a l u e O f D i a g r a m O b j e c t K e y a n y T y p e z b w N T n L X > < a : K e y V a l u e O f D i a g r a m O b j e c t K e y a n y T y p e z b w N T n L X > < a : K e y > < K e y > M e a s u r e s \ S u m   o f   P O # \ T a g I n f o \ V a l u e < / K e y > < / a : K e y > < a : V a l u e   i : t y p e = " M e a s u r e G r i d V i e w S t a t e I D i a g r a m T a g A d d i t i o n a l I n f o " / > < / a : K e y V a l u e O f D i a g r a m O b j e c t K e y a n y T y p e z b w N T n L X > < a : K e y V a l u e O f D i a g r a m O b j e c t K e y a n y T y p e z b w N T n L X > < a : K e y > < K e y > M e a s u r e s \ C o u n t   o f   P O # < / K e y > < / a : K e y > < a : V a l u e   i : t y p e = " M e a s u r e G r i d N o d e V i e w S t a t e " > < C o l u m n > 1 < / C o l u m n > < L a y e d O u t > t r u e < / L a y e d O u t > < W a s U I I n v i s i b l e > t r u e < / W a s U I I n v i s i b l e > < / a : V a l u e > < / a : K e y V a l u e O f D i a g r a m O b j e c t K e y a n y T y p e z b w N T n L X > < a : K e y V a l u e O f D i a g r a m O b j e c t K e y a n y T y p e z b w N T n L X > < a : K e y > < K e y > M e a s u r e s \ C o u n t   o f   P O # \ T a g I n f o \ F o r m u l a < / K e y > < / a : K e y > < a : V a l u e   i : t y p e = " M e a s u r e G r i d V i e w S t a t e I D i a g r a m T a g A d d i t i o n a l I n f o " / > < / a : K e y V a l u e O f D i a g r a m O b j e c t K e y a n y T y p e z b w N T n L X > < a : K e y V a l u e O f D i a g r a m O b j e c t K e y a n y T y p e z b w N T n L X > < a : K e y > < K e y > M e a s u r e s \ C o u n t   o f   P O # \ T a g I n f o \ V a l u e < / K e y > < / a : K e y > < a : V a l u e   i : t y p e = " M e a s u r e G r i d V i e w S t a t e I D i a g r a m T a g A d d i t i o n a l I n f o " / > < / a : K e y V a l u e O f D i a g r a m O b j e c t K e y a n y T y p e z b w N T n L X > < a : K e y V a l u e O f D i a g r a m O b j e c t K e y a n y T y p e z b w N T n L X > < a : K e y > < K e y > M e a s u r e s \ C o u n t   o f   V e n d o r < / K e y > < / a : K e y > < a : V a l u e   i : t y p e = " M e a s u r e G r i d N o d e V i e w S t a t e " > < C o l u m n > 7 < / C o l u m n > < L a y e d O u t > t r u e < / L a y e d O u t > < W a s U I I n v i s i b l e > t r u e < / W a s U I I n v i s i b l e > < / a : V a l u e > < / a : K e y V a l u e O f D i a g r a m O b j e c t K e y a n y T y p e z b w N T n L X > < a : K e y V a l u e O f D i a g r a m O b j e c t K e y a n y T y p e z b w N T n L X > < a : K e y > < K e y > M e a s u r e s \ C o u n t   o f   V e n d o r \ T a g I n f o \ F o r m u l a < / K e y > < / a : K e y > < a : V a l u e   i : t y p e = " M e a s u r e G r i d V i e w S t a t e I D i a g r a m T a g A d d i t i o n a l I n f o " / > < / a : K e y V a l u e O f D i a g r a m O b j e c t K e y a n y T y p e z b w N T n L X > < a : K e y V a l u e O f D i a g r a m O b j e c t K e y a n y T y p e z b w N T n L X > < a : K e y > < K e y > M e a s u r e s \ C o u n t   o f   V e n d o r \ T a g I n f o \ V a l u e < / K e y > < / a : K e y > < a : V a l u e   i : t y p e = " M e a s u r e G r i d V i e w S t a t e I D i a g r a m T a g A d d i t i o n a l I n f o " / > < / a : K e y V a l u e O f D i a g r a m O b j e c t K e y a n y T y p e z b w N T n L X > < a : K e y V a l u e O f D i a g r a m O b j e c t K e y a n y T y p e z b w N T n L X > < a : K e y > < K e y > M e a s u r e s \ D i s t i n c t   C o u n t   o f   V e n d o r < / K e y > < / a : K e y > < a : V a l u e   i : t y p e = " M e a s u r e G r i d N o d e V i e w S t a t e " > < C o l u m n > 7 < / C o l u m n > < L a y e d O u t > t r u e < / L a y e d O u t > < W a s U I I n v i s i b l e > t r u e < / W a s U I I n v i s i b l e > < / a : V a l u e > < / a : K e y V a l u e O f D i a g r a m O b j e c t K e y a n y T y p e z b w N T n L X > < a : K e y V a l u e O f D i a g r a m O b j e c t K e y a n y T y p e z b w N T n L X > < a : K e y > < K e y > M e a s u r e s \ D i s t i n c t   C o u n t   o f   V e n d o r \ T a g I n f o \ F o r m u l a < / K e y > < / a : K e y > < a : V a l u e   i : t y p e = " M e a s u r e G r i d V i e w S t a t e I D i a g r a m T a g A d d i t i o n a l I n f o " / > < / a : K e y V a l u e O f D i a g r a m O b j e c t K e y a n y T y p e z b w N T n L X > < a : K e y V a l u e O f D i a g r a m O b j e c t K e y a n y T y p e z b w N T n L X > < a : K e y > < K e y > M e a s u r e s \ D i s t i n c t   C o u n t   o f   V e n d o r \ T a g I n f o \ V a l u e < / K e y > < / a : K e y > < a : V a l u e   i : t y p e = " M e a s u r e G r i d V i e w S t a t e I D i a g r a m T a g A d d i t i o n a l I n f o " / > < / a : K e y V a l u e O f D i a g r a m O b j e c t K e y a n y T y p e z b w N T n L X > < a : K e y V a l u e O f D i a g r a m O b j e c t K e y a n y T y p e z b w N T n L X > < a : K e y > < K e y > M e a s u r e s \ C o u n t   o f   P r o d u c t < / K e y > < / a : K e y > < a : V a l u e   i : t y p e = " M e a s u r e G r i d N o d e V i e w S t a t e " > < C o l u m n > 3 < / C o l u m n > < L a y e d O u t > t r u e < / L a y e d O u t > < W a s U I I n v i s i b l e > t r u e < / W a s U I I n v i s i b l e > < / a : V a l u e > < / a : K e y V a l u e O f D i a g r a m O b j e c t K e y a n y T y p e z b w N T n L X > < a : K e y V a l u e O f D i a g r a m O b j e c t K e y a n y T y p e z b w N T n L X > < a : K e y > < K e y > M e a s u r e s \ C o u n t   o f   P r o d u c t \ T a g I n f o \ F o r m u l a < / K e y > < / a : K e y > < a : V a l u e   i : t y p e = " M e a s u r e G r i d V i e w S t a t e I D i a g r a m T a g A d d i t i o n a l I n f o " / > < / a : K e y V a l u e O f D i a g r a m O b j e c t K e y a n y T y p e z b w N T n L X > < a : K e y V a l u e O f D i a g r a m O b j e c t K e y a n y T y p e z b w N T n L X > < a : K e y > < K e y > M e a s u r e s \ C o u n t   o f   P r o d u c t \ T a g I n f o \ V a l u e < / K e y > < / a : K e y > < a : V a l u e   i : t y p e = " M e a s u r e G r i d V i e w S t a t e I D i a g r a m T a g A d d i t i o n a l I n f o " / > < / a : K e y V a l u e O f D i a g r a m O b j e c t K e y a n y T y p e z b w N T n L X > < a : K e y V a l u e O f D i a g r a m O b j e c t K e y a n y T y p e z b w N T n L X > < a : K e y > < K e y > M e a s u r e s \ D i s t i n c t   C o u n t   o f   P r o d u c t < / K e y > < / a : K e y > < a : V a l u e   i : t y p e = " M e a s u r e G r i d N o d e V i e w S t a t e " > < C o l u m n > 3 < / C o l u m n > < L a y e d O u t > t r u e < / L a y e d O u t > < W a s U I I n v i s i b l e > t r u e < / W a s U I I n v i s i b l e > < / a : V a l u e > < / a : K e y V a l u e O f D i a g r a m O b j e c t K e y a n y T y p e z b w N T n L X > < a : K e y V a l u e O f D i a g r a m O b j e c t K e y a n y T y p e z b w N T n L X > < a : K e y > < K e y > M e a s u r e s \ D i s t i n c t   C o u n t   o f   P r o d u c t \ T a g I n f o \ F o r m u l a < / K e y > < / a : K e y > < a : V a l u e   i : t y p e = " M e a s u r e G r i d V i e w S t a t e I D i a g r a m T a g A d d i t i o n a l I n f o " / > < / a : K e y V a l u e O f D i a g r a m O b j e c t K e y a n y T y p e z b w N T n L X > < a : K e y V a l u e O f D i a g r a m O b j e c t K e y a n y T y p e z b w N T n L X > < a : K e y > < K e y > M e a s u r e s \ D i s t i n c t   C o u n t   o f   P r o d u c t \ T a g I n f o \ V a l u e < / K e y > < / a : K e y > < a : V a l u e   i : t y p e = " M e a s u r e G r i d V i e w S t a t e I D i a g r a m T a g A d d i t i o n a l I n f o " / > < / a : K e y V a l u e O f D i a g r a m O b j e c t K e y a n y T y p e z b w N T n L X > < a : K e y V a l u e O f D i a g r a m O b j e c t K e y a n y T y p e z b w N T n L X > < a : K e y > < K e y > C o l u m n s \ S . N o < / K e y > < / a : K e y > < a : V a l u e   i : t y p e = " M e a s u r e G r i d N o d e V i e w S t a t e " > < L a y e d O u t > t r u e < / L a y e d O u t > < / a : V a l u e > < / a : K e y V a l u e O f D i a g r a m O b j e c t K e y a n y T y p e z b w N T n L X > < a : K e y V a l u e O f D i a g r a m O b j e c t K e y a n y T y p e z b w N T n L X > < a : K e y > < K e y > C o l u m n s \ P O # < / K e y > < / a : K e y > < a : V a l u e   i : t y p e = " M e a s u r e G r i d N o d e V i e w S t a t e " > < C o l u m n > 1 < / C o l u m n > < L a y e d O u t > t r u e < / L a y e d O u t > < / a : V a l u e > < / a : K e y V a l u e O f D i a g r a m O b j e c t K e y a n y T y p e z b w N T n L X > < a : K e y V a l u e O f D i a g r a m O b j e c t K e y a n y T y p e z b w N T n L X > < a : K e y > < K e y > C o l u m n s \ P O   D a t e < / 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 C o l u m n s \ Q t y < / 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 C o l u m n s \ P O A m o u n t < / K e y > < / a : K e y > < a : V a l u e   i : t y p e = " M e a s u r e G r i d N o d e V i e w S t a t e " > < C o l u m n > 6 < / C o l u m n > < L a y e d O u t > t r u e < / L a y e d O u t > < / a : V a l u e > < / a : K e y V a l u e O f D i a g r a m O b j e c t K e y a n y T y p e z b w N T n L X > < a : K e y V a l u e O f D i a g r a m O b j e c t K e y a n y T y p e z b w N T n L X > < a : K e y > < K e y > C o l u m n s \ V e n d o r < / K e y > < / a : K e y > < a : V a l u e   i : t y p e = " M e a s u r e G r i d N o d e V i e w S t a t e " > < C o l u m n > 7 < / C o l u m n > < L a y e d O u t > t r u e < / L a y e d O u t > < / a : V a l u e > < / a : K e y V a l u e O f D i a g r a m O b j e c t K e y a n y T y p e z b w N T n L X > < a : K e y V a l u e O f D i a g r a m O b j e c t K e y a n y T y p e z b w N T n L X > < a : K e y > < K e y > C o l u m n s \ S t a t u s < / K e y > < / a : K e y > < a : V a l u e   i : t y p e = " M e a s u r e G r i d N o d e V i e w S t a t e " > < C o l u m n > 8 < / C o l u m n > < L a y e d O u t > t r u e < / L a y e d O u t > < / a : V a l u e > < / a : K e y V a l u e O f D i a g r a m O b j e c t K e y a n y T y p e z b w N T n L X > < a : K e y V a l u e O f D i a g r a m O b j e c t K e y a n y T y p e z b w N T n L X > < a : K e y > < K e y > C o l u m n s \ I n v e n t o r y I n < / K e y > < / a : K e y > < a : V a l u e   i : t y p e = " M e a s u r e G r i d N o d e V i e w S t a t e " > < C o l u m n > 9 < / C o l u m n > < L a y e d O u t > t r u e < / L a y e d O u t > < / a : V a l u e > < / a : K e y V a l u e O f D i a g r a m O b j e c t K e y a n y T y p e z b w N T n L X > < a : K e y V a l u e O f D i a g r a m O b j e c t K e y a n y T y p e z b w N T n L X > < a : K e y > < K e y > C o l u m n s \ I n v e n t o r y O u t < / K e y > < / a : K e y > < a : V a l u e   i : t y p e = " M e a s u r e G r i d N o d e V i e w S t a t e " > < C o l u m n > 1 0 < / C o l u m n > < L a y e d O u t > t r u e < / L a y e d O u t > < / a : V a l u e > < / a : K e y V a l u e O f D i a g r a m O b j e c t K e y a n y T y p e z b w N T n L X > < a : K e y V a l u e O f D i a g r a m O b j e c t K e y a n y T y p e z b w N T n L X > < a : K e y > < K e y > C o l u m n s \ B a l a n c e < / K e y > < / a : K e y > < a : V a l u e   i : t y p e = " M e a s u r e G r i d N o d e V i e w S t a t e " > < C o l u m n > 1 1 < / C o l u m n > < L a y e d O u t > t r u e < / L a y e d O u t > < / a : V a l u e > < / a : K e y V a l u e O f D i a g r a m O b j e c t K e y a n y T y p e z b w N T n L X > < a : K e y V a l u e O f D i a g r a m O b j e c t K e y a n y T y p e z b w N T n L X > < a : K e y > < K e y > L i n k s \ & l t ; C o l u m n s \ S u m   o f   Q t y & g t ; - & l t ; M e a s u r e s \ Q t y & g t ; < / K e y > < / a : K e y > < a : V a l u e   i : t y p e = " M e a s u r e G r i d V i e w S t a t e I D i a g r a m L i n k " / > < / a : K e y V a l u e O f D i a g r a m O b j e c t K e y a n y T y p e z b w N T n L X > < a : K e y V a l u e O f D i a g r a m O b j e c t K e y a n y T y p e z b w N T n L X > < a : K e y > < K e y > L i n k s \ & l t ; C o l u m n s \ S u m   o f   Q t y & g t ; - & l t ; M e a s u r e s \ Q t y & g t ; \ C O L U M N < / K e y > < / a : K e y > < a : V a l u e   i : t y p e = " M e a s u r e G r i d V i e w S t a t e I D i a g r a m L i n k E n d p o i n t " / > < / a : K e y V a l u e O f D i a g r a m O b j e c t K e y a n y T y p e z b w N T n L X > < a : K e y V a l u e O f D i a g r a m O b j e c t K e y a n y T y p e z b w N T n L X > < a : K e y > < K e y > L i n k s \ & l t ; C o l u m n s \ S u m   o f   Q t y & g t ; - & l t ; M e a s u r e s \ Q t y & g t ; \ M E A S U R E 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 P O A m o u n t & g t ; - & l t ; M e a s u r e s \ P O A m o u n t & g t ; < / K e y > < / a : K e y > < a : V a l u e   i : t y p e = " M e a s u r e G r i d V i e w S t a t e I D i a g r a m L i n k " / > < / a : K e y V a l u e O f D i a g r a m O b j e c t K e y a n y T y p e z b w N T n L X > < a : K e y V a l u e O f D i a g r a m O b j e c t K e y a n y T y p e z b w N T n L X > < a : K e y > < K e y > L i n k s \ & l t ; C o l u m n s \ S u m   o f   P O A m o u n t & g t ; - & l t ; M e a s u r e s \ P O A m o u n t & g t ; \ C O L U M N < / K e y > < / a : K e y > < a : V a l u e   i : t y p e = " M e a s u r e G r i d V i e w S t a t e I D i a g r a m L i n k E n d p o i n t " / > < / a : K e y V a l u e O f D i a g r a m O b j e c t K e y a n y T y p e z b w N T n L X > < a : K e y V a l u e O f D i a g r a m O b j e c t K e y a n y T y p e z b w N T n L X > < a : K e y > < K e y > L i n k s \ & l t ; C o l u m n s \ S u m   o f   P O A m o u n t & g t ; - & l t ; M e a s u r e s \ P O A m o u n t & g t ; \ M E A S U R E < / K e y > < / a : K e y > < a : V a l u e   i : t y p e = " M e a s u r e G r i d V i e w S t a t e I D i a g r a m L i n k E n d p o i n t " / > < / a : K e y V a l u e O f D i a g r a m O b j e c t K e y a n y T y p e z b w N T n L X > < a : K e y V a l u e O f D i a g r a m O b j e c t K e y a n y T y p e z b w N T n L X > < a : K e y > < K e y > L i n k s \ & l t ; C o l u m n s \ S u m   o f   I n v e n t o r y O u t & g t ; - & l t ; M e a s u r e s \ I n v e n t o r y O u t & g t ; < / K e y > < / a : K e y > < a : V a l u e   i : t y p e = " M e a s u r e G r i d V i e w S t a t e I D i a g r a m L i n k " / > < / a : K e y V a l u e O f D i a g r a m O b j e c t K e y a n y T y p e z b w N T n L X > < a : K e y V a l u e O f D i a g r a m O b j e c t K e y a n y T y p e z b w N T n L X > < a : K e y > < K e y > L i n k s \ & l t ; C o l u m n s \ S u m   o f   I n v e n t o r y O u t & g t ; - & l t ; M e a s u r e s \ I n v e n t o r y O u t & g t ; \ C O L U M N < / K e y > < / a : K e y > < a : V a l u e   i : t y p e = " M e a s u r e G r i d V i e w S t a t e I D i a g r a m L i n k E n d p o i n t " / > < / a : K e y V a l u e O f D i a g r a m O b j e c t K e y a n y T y p e z b w N T n L X > < a : K e y V a l u e O f D i a g r a m O b j e c t K e y a n y T y p e z b w N T n L X > < a : K e y > < K e y > L i n k s \ & l t ; C o l u m n s \ S u m   o f   I n v e n t o r y O u t & g t ; - & l t ; M e a s u r e s \ I n v e n t o r y O u t & g t ; \ M E A S U R E < / K e y > < / a : K e y > < a : V a l u e   i : t y p e = " M e a s u r e G r i d V i e w S t a t e I D i a g r a m L i n k E n d p o i n t " / > < / a : K e y V a l u e O f D i a g r a m O b j e c t K e y a n y T y p e z b w N T n L X > < a : K e y V a l u e O f D i a g r a m O b j e c t K e y a n y T y p e z b w N T n L X > < a : K e y > < K e y > L i n k s \ & l t ; C o l u m n s \ S u m   o f   B a l a n c e & g t ; - & l t ; M e a s u r e s \ B a l a n c e & g t ; < / K e y > < / a : K e y > < a : V a l u e   i : t y p e = " M e a s u r e G r i d V i e w S t a t e I D i a g r a m L i n k " / > < / a : K e y V a l u e O f D i a g r a m O b j e c t K e y a n y T y p e z b w N T n L X > < a : K e y V a l u e O f D i a g r a m O b j e c t K e y a n y T y p e z b w N T n L X > < a : K e y > < K e y > L i n k s \ & l t ; C o l u m n s \ S u m   o f   B a l a n c e & g t ; - & l t ; M e a s u r e s \ B a l a n c e & g t ; \ C O L U M N < / K e y > < / a : K e y > < a : V a l u e   i : t y p e = " M e a s u r e G r i d V i e w S t a t e I D i a g r a m L i n k E n d p o i n t " / > < / a : K e y V a l u e O f D i a g r a m O b j e c t K e y a n y T y p e z b w N T n L X > < a : K e y V a l u e O f D i a g r a m O b j e c t K e y a n y T y p e z b w N T n L X > < a : K e y > < K e y > L i n k s \ & l t ; C o l u m n s \ S u m   o f   B a l a n c e & g t ; - & l t ; M e a s u r e s \ B a l a n c e & g t ; \ M E A S U R E < / K e y > < / a : K e y > < a : V a l u e   i : t y p e = " M e a s u r e G r i d V i e w S t a t e I D i a g r a m L i n k E n d p o i n t " / > < / a : K e y V a l u e O f D i a g r a m O b j e c t K e y a n y T y p e z b w N T n L X > < a : K e y V a l u e O f D i a g r a m O b j e c t K e y a n y T y p e z b w N T n L X > < a : K e y > < K e y > L i n k s \ & l t ; C o l u m n s \ S u m   o f   P O # & g t ; - & l t ; M e a s u r e s \ P O # & g t ; < / K e y > < / a : K e y > < a : V a l u e   i : t y p e = " M e a s u r e G r i d V i e w S t a t e I D i a g r a m L i n k " / > < / a : K e y V a l u e O f D i a g r a m O b j e c t K e y a n y T y p e z b w N T n L X > < a : K e y V a l u e O f D i a g r a m O b j e c t K e y a n y T y p e z b w N T n L X > < a : K e y > < K e y > L i n k s \ & l t ; C o l u m n s \ S u m   o f   P O # & g t ; - & l t ; M e a s u r e s \ P O # & g t ; \ C O L U M N < / K e y > < / a : K e y > < a : V a l u e   i : t y p e = " M e a s u r e G r i d V i e w S t a t e I D i a g r a m L i n k E n d p o i n t " / > < / a : K e y V a l u e O f D i a g r a m O b j e c t K e y a n y T y p e z b w N T n L X > < a : K e y V a l u e O f D i a g r a m O b j e c t K e y a n y T y p e z b w N T n L X > < a : K e y > < K e y > L i n k s \ & l t ; C o l u m n s \ S u m   o f   P O # & g t ; - & l t ; M e a s u r e s \ P O # & g t ; \ M E A S U R E < / K e y > < / a : K e y > < a : V a l u e   i : t y p e = " M e a s u r e G r i d V i e w S t a t e I D i a g r a m L i n k E n d p o i n t " / > < / a : K e y V a l u e O f D i a g r a m O b j e c t K e y a n y T y p e z b w N T n L X > < a : K e y V a l u e O f D i a g r a m O b j e c t K e y a n y T y p e z b w N T n L X > < a : K e y > < K e y > L i n k s \ & l t ; C o l u m n s \ C o u n t   o f   P O # & g t ; - & l t ; M e a s u r e s \ P O # & g t ; < / K e y > < / a : K e y > < a : V a l u e   i : t y p e = " M e a s u r e G r i d V i e w S t a t e I D i a g r a m L i n k " / > < / a : K e y V a l u e O f D i a g r a m O b j e c t K e y a n y T y p e z b w N T n L X > < a : K e y V a l u e O f D i a g r a m O b j e c t K e y a n y T y p e z b w N T n L X > < a : K e y > < K e y > L i n k s \ & l t ; C o l u m n s \ C o u n t   o f   P O # & g t ; - & l t ; M e a s u r e s \ P O # & g t ; \ C O L U M N < / K e y > < / a : K e y > < a : V a l u e   i : t y p e = " M e a s u r e G r i d V i e w S t a t e I D i a g r a m L i n k E n d p o i n t " / > < / a : K e y V a l u e O f D i a g r a m O b j e c t K e y a n y T y p e z b w N T n L X > < a : K e y V a l u e O f D i a g r a m O b j e c t K e y a n y T y p e z b w N T n L X > < a : K e y > < K e y > L i n k s \ & l t ; C o l u m n s \ C o u n t   o f   P O # & g t ; - & l t ; M e a s u r e s \ P O # & g t ; \ M E A S U R E < / K e y > < / a : K e y > < a : V a l u e   i : t y p e = " M e a s u r e G r i d V i e w S t a t e I D i a g r a m L i n k E n d p o i n t " / > < / a : K e y V a l u e O f D i a g r a m O b j e c t K e y a n y T y p e z b w N T n L X > < a : K e y V a l u e O f D i a g r a m O b j e c t K e y a n y T y p e z b w N T n L X > < a : K e y > < K e y > L i n k s \ & l t ; C o l u m n s \ C o u n t   o f   V e n d o r & g t ; - & l t ; M e a s u r e s \ V e n d o r & g t ; < / K e y > < / a : K e y > < a : V a l u e   i : t y p e = " M e a s u r e G r i d V i e w S t a t e I D i a g r a m L i n k " / > < / a : K e y V a l u e O f D i a g r a m O b j e c t K e y a n y T y p e z b w N T n L X > < a : K e y V a l u e O f D i a g r a m O b j e c t K e y a n y T y p e z b w N T n L X > < a : K e y > < K e y > L i n k s \ & l t ; C o l u m n s \ C o u n t   o f   V e n d o r & g t ; - & l t ; M e a s u r e s \ V e n d o r & g t ; \ C O L U M N < / K e y > < / a : K e y > < a : V a l u e   i : t y p e = " M e a s u r e G r i d V i e w S t a t e I D i a g r a m L i n k E n d p o i n t " / > < / a : K e y V a l u e O f D i a g r a m O b j e c t K e y a n y T y p e z b w N T n L X > < a : K e y V a l u e O f D i a g r a m O b j e c t K e y a n y T y p e z b w N T n L X > < a : K e y > < K e y > L i n k s \ & l t ; C o l u m n s \ C o u n t   o f   V e n d o r & g t ; - & l t ; M e a s u r e s \ V e n d o r & g t ; \ M E A S U R E < / K e y > < / a : K e y > < a : V a l u e   i : t y p e = " M e a s u r e G r i d V i e w S t a t e I D i a g r a m L i n k E n d p o i n t " / > < / a : K e y V a l u e O f D i a g r a m O b j e c t K e y a n y T y p e z b w N T n L X > < a : K e y V a l u e O f D i a g r a m O b j e c t K e y a n y T y p e z b w N T n L X > < a : K e y > < K e y > L i n k s \ & l t ; C o l u m n s \ D i s t i n c t   C o u n t   o f   V e n d o r & g t ; - & l t ; M e a s u r e s \ V e n d o r & g t ; < / K e y > < / a : K e y > < a : V a l u e   i : t y p e = " M e a s u r e G r i d V i e w S t a t e I D i a g r a m L i n k " / > < / a : K e y V a l u e O f D i a g r a m O b j e c t K e y a n y T y p e z b w N T n L X > < a : K e y V a l u e O f D i a g r a m O b j e c t K e y a n y T y p e z b w N T n L X > < a : K e y > < K e y > L i n k s \ & l t ; C o l u m n s \ D i s t i n c t   C o u n t   o f   V e n d o r & g t ; - & l t ; M e a s u r e s \ V e n d o r & g t ; \ C O L U M N < / K e y > < / a : K e y > < a : V a l u e   i : t y p e = " M e a s u r e G r i d V i e w S t a t e I D i a g r a m L i n k E n d p o i n t " / > < / a : K e y V a l u e O f D i a g r a m O b j e c t K e y a n y T y p e z b w N T n L X > < a : K e y V a l u e O f D i a g r a m O b j e c t K e y a n y T y p e z b w N T n L X > < a : K e y > < K e y > L i n k s \ & l t ; C o l u m n s \ D i s t i n c t   C o u n t   o f   V e n d o r & g t ; - & l t ; M e a s u r e s \ V e n d o r & g t ; \ M E A S U R E < / K e y > < / a : K e y > < a : V a l u e   i : t y p e = " M e a s u r e G r i d V i e w S t a t e I D i a g r a m L i n k E n d p o i n t " / > < / a : K e y V a l u e O f D i a g r a m O b j e c t K e y a n y T y p e z b w N T n L X > < a : K e y V a l u e O f D i a g r a m O b j e c t K e y a n y T y p e z b w N T n L X > < a : K e y > < K e y > L i n k s \ & l t ; C o l u m n s \ C o u n t   o f   P r o d u c t & g t ; - & l t ; M e a s u r e s \ P r o d u c t & g t ; < / K e y > < / a : K e y > < a : V a l u e   i : t y p e = " M e a s u r e G r i d V i e w S t a t e I D i a g r a m L i n k " / > < / a : K e y V a l u e O f D i a g r a m O b j e c t K e y a n y T y p e z b w N T n L X > < a : K e y V a l u e O f D i a g r a m O b j e c t K e y a n y T y p e z b w N T n L X > < a : K e y > < K e y > L i n k s \ & l t ; C o l u m n s \ C o u n t   o f   P r o d u c t & g t ; - & l t ; M e a s u r e s \ P r o d u c t & g t ; \ C O L U M N < / K e y > < / a : K e y > < a : V a l u e   i : t y p e = " M e a s u r e G r i d V i e w S t a t e I D i a g r a m L i n k E n d p o i n t " / > < / a : K e y V a l u e O f D i a g r a m O b j e c t K e y a n y T y p e z b w N T n L X > < a : K e y V a l u e O f D i a g r a m O b j e c t K e y a n y T y p e z b w N T n L X > < a : K e y > < K e y > L i n k s \ & l t ; C o l u m n s \ C o u n t   o f   P r o d u c t & g t ; - & l t ; M e a s u r e s \ P r o d u c t & g t ; \ M E A S U R E < / K e y > < / a : K e y > < a : V a l u e   i : t y p e = " M e a s u r e G r i d V i e w S t a t e I D i a g r a m L i n k E n d p o i n t " / > < / a : K e y V a l u e O f D i a g r a m O b j e c t K e y a n y T y p e z b w N T n L X > < a : K e y V a l u e O f D i a g r a m O b j e c t K e y a n y T y p e z b w N T n L X > < a : K e y > < K e y > L i n k s \ & l t ; C o l u m n s \ D i s t i n c t   C o u n t   o f   P r o d u c t & g t ; - & l t ; M e a s u r e s \ P r o d u c t & g t ; < / K e y > < / a : K e y > < a : V a l u e   i : t y p e = " M e a s u r e G r i d V i e w S t a t e I D i a g r a m L i n k " / > < / a : K e y V a l u e O f D i a g r a m O b j e c t K e y a n y T y p e z b w N T n L X > < a : K e y V a l u e O f D i a g r a m O b j e c t K e y a n y T y p e z b w N T n L X > < a : K e y > < K e y > L i n k s \ & l t ; C o l u m n s \ D i s t i n c t   C o u n t   o f   P r o d u c t & g t ; - & l t ; M e a s u r e s \ P r o d u c t & g t ; \ C O L U M N < / K e y > < / a : K e y > < a : V a l u e   i : t y p e = " M e a s u r e G r i d V i e w S t a t e I D i a g r a m L i n k E n d p o i n t " / > < / a : K e y V a l u e O f D i a g r a m O b j e c t K e y a n y T y p e z b w N T n L X > < a : K e y V a l u e O f D i a g r a m O b j e c t K e y a n y T y p e z b w N T n L X > < a : K e y > < K e y > L i n k s \ & l t ; C o l u m n s \ D i s t i n c t   C o u n t   o f   P r o d u c t & g t ; - & l t ; M e a s u r e s \ P r o d u c t & g t ; \ M E A S U R E 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 C o l u m n s \ D a y < / 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 T a g s \ T a b l e s \ & l t ; T a b l e s \ P u r c h a s e D a t a & g t ; < / K e y > < / D i a g r a m O b j e c t K e y > < D i a g r a m O b j e c t K e y > < K e y > D y n a m i c   T a g s \ T a b l e s \ & l t ; T a b l e s \ C a l e n d a r & g t ; < / K e y > < / D i a g r a m O b j e c t K e y > < D i a g r a m O b j e c t K e y > < K e y > D y n a m i c   T a g s \ H i e r a r c h i e s \ & l t ; T a b l e s \ C a l e n d a r \ H i e r a r c h i e s \ D a t e   H i e r a r c h y & g t ; < / K e y > < / D i a g r a m O b j e c t K e y > < D i a g r a m O b j e c t K e y > < K e y > T a b l e s \ P u r c h a s e D a t a < / K e y > < / D i a g r a m O b j e c t K e y > < D i a g r a m O b j e c t K e y > < K e y > T a b l e s \ P u r c h a s e D a t a \ C o l u m n s \ S . N o < / K e y > < / D i a g r a m O b j e c t K e y > < D i a g r a m O b j e c t K e y > < K e y > T a b l e s \ P u r c h a s e D a t a \ C o l u m n s \ P O # < / K e y > < / D i a g r a m O b j e c t K e y > < D i a g r a m O b j e c t K e y > < K e y > T a b l e s \ P u r c h a s e D a t a \ C o l u m n s \ P O   D a t e < / K e y > < / D i a g r a m O b j e c t K e y > < D i a g r a m O b j e c t K e y > < K e y > T a b l e s \ P u r c h a s e D a t a \ C o l u m n s \ P r o d u c t < / K e y > < / D i a g r a m O b j e c t K e y > < D i a g r a m O b j e c t K e y > < K e y > T a b l e s \ P u r c h a s e D a t a \ C o l u m n s \ Q t y < / K e y > < / D i a g r a m O b j e c t K e y > < D i a g r a m O b j e c t K e y > < K e y > T a b l e s \ P u r c h a s e D a t a \ C o l u m n s \ P r i c e < / K e y > < / D i a g r a m O b j e c t K e y > < D i a g r a m O b j e c t K e y > < K e y > T a b l e s \ P u r c h a s e D a t a \ C o l u m n s \ P O A m o u n t < / K e y > < / D i a g r a m O b j e c t K e y > < D i a g r a m O b j e c t K e y > < K e y > T a b l e s \ P u r c h a s e D a t a \ C o l u m n s \ V e n d o r < / K e y > < / D i a g r a m O b j e c t K e y > < D i a g r a m O b j e c t K e y > < K e y > T a b l e s \ P u r c h a s e D a t a \ C o l u m n s \ S t a t u s < / K e y > < / D i a g r a m O b j e c t K e y > < D i a g r a m O b j e c t K e y > < K e y > T a b l e s \ P u r c h a s e D a t a \ C o l u m n s \ I n v e n t o r y I n < / K e y > < / D i a g r a m O b j e c t K e y > < D i a g r a m O b j e c t K e y > < K e y > T a b l e s \ P u r c h a s e D a t a \ C o l u m n s \ I n v e n t o r y O u t < / K e y > < / D i a g r a m O b j e c t K e y > < D i a g r a m O b j e c t K e y > < K e y > T a b l e s \ P u r c h a s e D a t a \ C o l u m n s \ B a l a n c e < / K e y > < / D i a g r a m O b j e c t K e y > < D i a g r a m O b j e c t K e y > < K e y > T a b l e s \ P u r c h a s e D a t a \ M e a s u r e s \ S u m   o f   Q t y < / K e y > < / D i a g r a m O b j e c t K e y > < D i a g r a m O b j e c t K e y > < K e y > T a b l e s \ P u r c h a s e D a t a \ S u m   o f   Q t y \ A d d i t i o n a l   I n f o \ I m p l i c i t   M e a s u r e < / K e y > < / D i a g r a m O b j e c t K e y > < D i a g r a m O b j e c t K e y > < K e y > T a b l e s \ P u r c h a s e D a t a \ M e a s u r e s \ S u m   o f   P r i c e < / K e y > < / D i a g r a m O b j e c t K e y > < D i a g r a m O b j e c t K e y > < K e y > T a b l e s \ P u r c h a s e D a t a \ S u m   o f   P r i c e \ A d d i t i o n a l   I n f o \ I m p l i c i t   M e a s u r e < / K e y > < / D i a g r a m O b j e c t K e y > < D i a g r a m O b j e c t K e y > < K e y > T a b l e s \ P u r c h a s e D a t a \ M e a s u r e s \ S u m   o f   P O A m o u n t < / K e y > < / D i a g r a m O b j e c t K e y > < D i a g r a m O b j e c t K e y > < K e y > T a b l e s \ P u r c h a s e D a t a \ S u m   o f   P O A m o u n t \ A d d i t i o n a l   I n f o \ I m p l i c i t   M e a s u r e < / K e y > < / D i a g r a m O b j e c t K e y > < D i a g r a m O b j e c t K e y > < K e y > T a b l e s \ P u r c h a s e D a t a \ M e a s u r e s \ S u m   o f   I n v e n t o r y O u t < / K e y > < / D i a g r a m O b j e c t K e y > < D i a g r a m O b j e c t K e y > < K e y > T a b l e s \ P u r c h a s e D a t a \ S u m   o f   I n v e n t o r y O u t \ A d d i t i o n a l   I n f o \ I m p l i c i t   M e a s u r e < / K e y > < / D i a g r a m O b j e c t K e y > < D i a g r a m O b j e c t K e y > < K e y > T a b l e s \ P u r c h a s e D a t a \ M e a s u r e s \ S u m   o f   B a l a n c e < / K e y > < / D i a g r a m O b j e c t K e y > < D i a g r a m O b j e c t K e y > < K e y > T a b l e s \ P u r c h a s e D a t a \ S u m   o f   B a l a n c e \ A d d i t i o n a l   I n f o \ I m p l i c i t   M e a s u r e < / K e y > < / D i a g r a m O b j e c t K e y > < D i a g r a m O b j e c t K e y > < K e y > T a b l e s \ P u r c h a s e D a t a \ M e a s u r e s \ S u m   o f   P O # < / K e y > < / D i a g r a m O b j e c t K e y > < D i a g r a m O b j e c t K e y > < K e y > T a b l e s \ P u r c h a s e D a t a \ S u m   o f   P O # \ A d d i t i o n a l   I n f o \ I m p l i c i t   M e a s u r e < / K e y > < / D i a g r a m O b j e c t K e y > < D i a g r a m O b j e c t K e y > < K e y > T a b l e s \ P u r c h a s e D a t a \ M e a s u r e s \ C o u n t   o f   P O # < / K e y > < / D i a g r a m O b j e c t K e y > < D i a g r a m O b j e c t K e y > < K e y > T a b l e s \ P u r c h a s e D a t a \ C o u n t   o f   P O # \ A d d i t i o n a l   I n f o \ I m p l i c i t   M e a s u r e < / K e y > < / D i a g r a m O b j e c t K e y > < D i a g r a m O b j e c t K e y > < K e y > T a b l e s \ P u r c h a s e D a t a \ M e a s u r e s \ C o u n t   o f   V e n d o r < / K e y > < / D i a g r a m O b j e c t K e y > < D i a g r a m O b j e c t K e y > < K e y > T a b l e s \ P u r c h a s e D a t a \ C o u n t   o f   V e n d o r \ A d d i t i o n a l   I n f o \ I m p l i c i t   M e a s u r e < / K e y > < / D i a g r a m O b j e c t K e y > < D i a g r a m O b j e c t K e y > < K e y > T a b l e s \ P u r c h a s e D a t a \ M e a s u r e s \ D i s t i n c t   C o u n t   o f   V e n d o r < / K e y > < / D i a g r a m O b j e c t K e y > < D i a g r a m O b j e c t K e y > < K e y > T a b l e s \ P u r c h a s e D a t a \ D i s t i n c t   C o u n t   o f   V e n d o r \ A d d i t i o n a l   I n f o \ I m p l i c i t   M e a s u r e < / K e y > < / D i a g r a m O b j e c t K e y > < D i a g r a m O b j e c t K e y > < K e y > T a b l e s \ P u r c h a s e D a t a \ M e a s u r e s \ C o u n t   o f   P r o d u c t < / K e y > < / D i a g r a m O b j e c t K e y > < D i a g r a m O b j e c t K e y > < K e y > T a b l e s \ P u r c h a s e D a t a \ C o u n t   o f   P r o d u c t \ A d d i t i o n a l   I n f o \ I m p l i c i t   M e a s u r e < / K e y > < / D i a g r a m O b j e c t K e y > < D i a g r a m O b j e c t K e y > < K e y > T a b l e s \ P u r c h a s e D a t a \ M e a s u r e s \ D i s t i n c t   C o u n t   o f   P r o d u c t < / K e y > < / D i a g r a m O b j e c t K e y > < D i a g r a m O b j e c t K e y > < K e y > T a b l e s \ P u r c h a s e D a t a \ D i s t i n c t   C o u n t   o f   P r o d u c t \ A d d i t i o n a l 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 T a b l e s \ C a l e n d a r \ C o l u m n s \ D a y < / 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 R e l a t i o n s h i p s \ & l t ; T a b l e s \ P u r c h a s e D a t a \ C o l u m n s \ P O   D a t e & g t ; - & l t ; T a b l e s \ C a l e n d a r \ C o l u m n s \ D a t e & g t ; < / K e y > < / D i a g r a m O b j e c t K e y > < D i a g r a m O b j e c t K e y > < K e y > R e l a t i o n s h i p s \ & l t ; T a b l e s \ P u r c h a s e D a t a \ C o l u m n s \ P O   D a t e & g t ; - & l t ; T a b l e s \ C a l e n d a r \ C o l u m n s \ D a t e & g t ; \ F K < / K e y > < / D i a g r a m O b j e c t K e y > < D i a g r a m O b j e c t K e y > < K e y > R e l a t i o n s h i p s \ & l t ; T a b l e s \ P u r c h a s e D a t a \ C o l u m n s \ P O   D a t e & g t ; - & l t ; T a b l e s \ C a l e n d a r \ C o l u m n s \ D a t e & g t ; \ P K < / K e y > < / D i a g r a m O b j e c t K e y > < D i a g r a m O b j e c t K e y > < K e y > R e l a t i o n s h i p s \ & l t ; T a b l e s \ P u r c h a s e D a t a \ C o l u m n s \ P O   D a t e & g t ; - & l t ; T a b l e s \ C a l e n d a r \ C o l u m n s \ D a t e & g t ; \ C r o s s F i l t e r < / K e y > < / D i a g r a m O b j e c t K e y > < / A l l K e y s > < S e l e c t e d K e y s > < D i a g r a m O b j e c t K e y > < K e y > R e l a t i o n s h i p s \ & l t ; T a b l e s \ P u r c h a s e D a t a \ C o l u m n s \ P O 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 T a g s \ T a b l e s \ & l t ; T a b l e s \ P u r c h a s e D a t a & g t ; 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 T a b l e s \ P u r c h a s e D a t a < / K e y > < / a : K e y > < a : V a l u e   i : t y p e = " D i a g r a m D i s p l a y N o d e V i e w S t a t e " > < H e i g h t > 3 5 0 . 8 < / H e i g h t > < I s E x p a n d e d > t r u e < / I s E x p a n d e d > < L a y e d O u t > t r u e < / L a y e d O u t > < L e f t > 3 5 5 . 2 0 0 0 0 0 0 0 0 0 0 0 0 5 < / L e f t > < T a b I n d e x > 1 < / T a b I n d e x > < T o p > 4 9 . 5 9 9 9 9 9 9 9 9 9 9 9 9 9 4 < / T o p > < W i d t h > 2 0 0 < / W i d t h > < / a : V a l u e > < / a : K e y V a l u e O f D i a g r a m O b j e c t K e y a n y T y p e z b w N T n L X > < a : K e y V a l u e O f D i a g r a m O b j e c t K e y a n y T y p e z b w N T n L X > < a : K e y > < K e y > T a b l e s \ P u r c h a s e D a t a \ C o l u m n s \ S . N o < / K e y > < / a : K e y > < a : V a l u e   i : t y p e = " D i a g r a m D i s p l a y N o d e V i e w S t a t e " > < H e i g h t > 1 5 0 < / H e i g h t > < I s E x p a n d e d > t r u e < / I s E x p a n d e d > < W i d t h > 2 0 0 < / W i d t h > < / a : V a l u e > < / a : K e y V a l u e O f D i a g r a m O b j e c t K e y a n y T y p e z b w N T n L X > < a : K e y V a l u e O f D i a g r a m O b j e c t K e y a n y T y p e z b w N T n L X > < a : K e y > < K e y > T a b l e s \ P u r c h a s e D a t a \ C o l u m n s \ P O # < / K e y > < / a : K e y > < a : V a l u e   i : t y p e = " D i a g r a m D i s p l a y N o d e V i e w S t a t e " > < H e i g h t > 1 5 0 < / H e i g h t > < I s E x p a n d e d > t r u e < / I s E x p a n d e d > < W i d t h > 2 0 0 < / W i d t h > < / a : V a l u e > < / a : K e y V a l u e O f D i a g r a m O b j e c t K e y a n y T y p e z b w N T n L X > < a : K e y V a l u e O f D i a g r a m O b j e c t K e y a n y T y p e z b w N T n L X > < a : K e y > < K e y > T a b l e s \ P u r c h a s e D a t a \ C o l u m n s \ P O   D a t e < / K e y > < / a : K e y > < a : V a l u e   i : t y p e = " D i a g r a m D i s p l a y N o d e V i e w S t a t e " > < H e i g h t > 1 5 0 < / H e i g h t > < I s E x p a n d e d > t r u e < / I s E x p a n d e d > < W i d t h > 2 0 0 < / W i d t h > < / a : V a l u e > < / a : K e y V a l u e O f D i a g r a m O b j e c t K e y a n y T y p e z b w N T n L X > < a : K e y V a l u e O f D i a g r a m O b j e c t K e y a n y T y p e z b w N T n L X > < a : K e y > < K e y > T a b l e s \ P u r c h a s e D a t a \ C o l u m n s \ P r o d u c t < / K e y > < / a : K e y > < a : V a l u e   i : t y p e = " D i a g r a m D i s p l a y N o d e V i e w S t a t e " > < H e i g h t > 1 5 0 < / H e i g h t > < I s E x p a n d e d > t r u e < / I s E x p a n d e d > < W i d t h > 2 0 0 < / W i d t h > < / a : V a l u e > < / a : K e y V a l u e O f D i a g r a m O b j e c t K e y a n y T y p e z b w N T n L X > < a : K e y V a l u e O f D i a g r a m O b j e c t K e y a n y T y p e z b w N T n L X > < a : K e y > < K e y > T a b l e s \ P u r c h a s e D a t a \ C o l u m n s \ Q t y < / K e y > < / a : K e y > < a : V a l u e   i : t y p e = " D i a g r a m D i s p l a y N o d e V i e w S t a t e " > < H e i g h t > 1 5 0 < / H e i g h t > < I s E x p a n d e d > t r u e < / I s E x p a n d e d > < W i d t h > 2 0 0 < / W i d t h > < / a : V a l u e > < / a : K e y V a l u e O f D i a g r a m O b j e c t K e y a n y T y p e z b w N T n L X > < a : K e y V a l u e O f D i a g r a m O b j e c t K e y a n y T y p e z b w N T n L X > < a : K e y > < K e y > T a b l e s \ P u r c h a s e D a t a \ C o l u m n s \ P r i c e < / K e y > < / a : K e y > < a : V a l u e   i : t y p e = " D i a g r a m D i s p l a y N o d e V i e w S t a t e " > < H e i g h t > 1 5 0 < / H e i g h t > < I s E x p a n d e d > t r u e < / I s E x p a n d e d > < W i d t h > 2 0 0 < / W i d t h > < / a : V a l u e > < / a : K e y V a l u e O f D i a g r a m O b j e c t K e y a n y T y p e z b w N T n L X > < a : K e y V a l u e O f D i a g r a m O b j e c t K e y a n y T y p e z b w N T n L X > < a : K e y > < K e y > T a b l e s \ P u r c h a s e D a t a \ C o l u m n s \ P O A m o u n t < / K e y > < / a : K e y > < a : V a l u e   i : t y p e = " D i a g r a m D i s p l a y N o d e V i e w S t a t e " > < H e i g h t > 1 5 0 < / H e i g h t > < I s E x p a n d e d > t r u e < / I s E x p a n d e d > < W i d t h > 2 0 0 < / W i d t h > < / a : V a l u e > < / a : K e y V a l u e O f D i a g r a m O b j e c t K e y a n y T y p e z b w N T n L X > < a : K e y V a l u e O f D i a g r a m O b j e c t K e y a n y T y p e z b w N T n L X > < a : K e y > < K e y > T a b l e s \ P u r c h a s e D a t a \ C o l u m n s \ V e n d o r < / K e y > < / a : K e y > < a : V a l u e   i : t y p e = " D i a g r a m D i s p l a y N o d e V i e w S t a t e " > < H e i g h t > 1 5 0 < / H e i g h t > < I s E x p a n d e d > t r u e < / I s E x p a n d e d > < W i d t h > 2 0 0 < / W i d t h > < / a : V a l u e > < / a : K e y V a l u e O f D i a g r a m O b j e c t K e y a n y T y p e z b w N T n L X > < a : K e y V a l u e O f D i a g r a m O b j e c t K e y a n y T y p e z b w N T n L X > < a : K e y > < K e y > T a b l e s \ P u r c h a s e D a t a \ C o l u m n s \ S t a t u s < / K e y > < / a : K e y > < a : V a l u e   i : t y p e = " D i a g r a m D i s p l a y N o d e V i e w S t a t e " > < H e i g h t > 1 5 0 < / H e i g h t > < I s E x p a n d e d > t r u e < / I s E x p a n d e d > < W i d t h > 2 0 0 < / W i d t h > < / a : V a l u e > < / a : K e y V a l u e O f D i a g r a m O b j e c t K e y a n y T y p e z b w N T n L X > < a : K e y V a l u e O f D i a g r a m O b j e c t K e y a n y T y p e z b w N T n L X > < a : K e y > < K e y > T a b l e s \ P u r c h a s e D a t a \ C o l u m n s \ I n v e n t o r y I n < / K e y > < / a : K e y > < a : V a l u e   i : t y p e = " D i a g r a m D i s p l a y N o d e V i e w S t a t e " > < H e i g h t > 1 5 0 < / H e i g h t > < I s E x p a n d e d > t r u e < / I s E x p a n d e d > < W i d t h > 2 0 0 < / W i d t h > < / a : V a l u e > < / a : K e y V a l u e O f D i a g r a m O b j e c t K e y a n y T y p e z b w N T n L X > < a : K e y V a l u e O f D i a g r a m O b j e c t K e y a n y T y p e z b w N T n L X > < a : K e y > < K e y > T a b l e s \ P u r c h a s e D a t a \ C o l u m n s \ I n v e n t o r y O u t < / K e y > < / a : K e y > < a : V a l u e   i : t y p e = " D i a g r a m D i s p l a y N o d e V i e w S t a t e " > < H e i g h t > 1 5 0 < / H e i g h t > < I s E x p a n d e d > t r u e < / I s E x p a n d e d > < W i d t h > 2 0 0 < / W i d t h > < / a : V a l u e > < / a : K e y V a l u e O f D i a g r a m O b j e c t K e y a n y T y p e z b w N T n L X > < a : K e y V a l u e O f D i a g r a m O b j e c t K e y a n y T y p e z b w N T n L X > < a : K e y > < K e y > T a b l e s \ P u r c h a s e D a t a \ C o l u m n s \ B a l a n c e < / K e y > < / a : K e y > < a : V a l u e   i : t y p e = " D i a g r a m D i s p l a y N o d e V i e w S t a t e " > < H e i g h t > 1 5 0 < / H e i g h t > < I s E x p a n d e d > t r u e < / I s E x p a n d e d > < W i d t h > 2 0 0 < / W i d t h > < / a : V a l u e > < / a : K e y V a l u e O f D i a g r a m O b j e c t K e y a n y T y p e z b w N T n L X > < a : K e y V a l u e O f D i a g r a m O b j e c t K e y a n y T y p e z b w N T n L X > < a : K e y > < K e y > T a b l e s \ P u r c h a s e D a t a \ M e a s u r e s \ S u m   o f   Q t y < / K e y > < / a : K e y > < a : V a l u e   i : t y p e = " D i a g r a m D i s p l a y N o d e V i e w S t a t e " > < H e i g h t > 1 5 0 < / H e i g h t > < I s E x p a n d e d > t r u e < / I s E x p a n d e d > < W i d t h > 2 0 0 < / W i d t h > < / a : V a l u e > < / a : K e y V a l u e O f D i a g r a m O b j e c t K e y a n y T y p e z b w N T n L X > < a : K e y V a l u e O f D i a g r a m O b j e c t K e y a n y T y p e z b w N T n L X > < a : K e y > < K e y > T a b l e s \ P u r c h a s e D a t a \ S u m   o f   Q t y \ A d d i t i o n a l   I n f o \ I m p l i c i t   M e a s u r e < / K e y > < / a : K e y > < a : V a l u e   i : t y p e = " D i a g r a m D i s p l a y V i e w S t a t e I D i a g r a m T a g A d d i t i o n a l I n f o " / > < / a : K e y V a l u e O f D i a g r a m O b j e c t K e y a n y T y p e z b w N T n L X > < a : K e y V a l u e O f D i a g r a m O b j e c t K e y a n y T y p e z b w N T n L X > < a : K e y > < K e y > T a b l e s \ P u r c h a s e D a t a \ M e a s u r e s \ S u m   o f   P r i c e < / K e y > < / a : K e y > < a : V a l u e   i : t y p e = " D i a g r a m D i s p l a y N o d e V i e w S t a t e " > < H e i g h t > 1 5 0 < / H e i g h t > < I s E x p a n d e d > t r u e < / I s E x p a n d e d > < W i d t h > 2 0 0 < / W i d t h > < / a : V a l u e > < / a : K e y V a l u e O f D i a g r a m O b j e c t K e y a n y T y p e z b w N T n L X > < a : K e y V a l u e O f D i a g r a m O b j e c t K e y a n y T y p e z b w N T n L X > < a : K e y > < K e y > T a b l e s \ P u r c h a s e D a t a \ S u m   o f   P r i c e \ A d d i t i o n a l   I n f o \ I m p l i c i t   M e a s u r e < / K e y > < / a : K e y > < a : V a l u e   i : t y p e = " D i a g r a m D i s p l a y V i e w S t a t e I D i a g r a m T a g A d d i t i o n a l I n f o " / > < / a : K e y V a l u e O f D i a g r a m O b j e c t K e y a n y T y p e z b w N T n L X > < a : K e y V a l u e O f D i a g r a m O b j e c t K e y a n y T y p e z b w N T n L X > < a : K e y > < K e y > T a b l e s \ P u r c h a s e D a t a \ M e a s u r e s \ S u m   o f   P O A m o u n t < / K e y > < / a : K e y > < a : V a l u e   i : t y p e = " D i a g r a m D i s p l a y N o d e V i e w S t a t e " > < H e i g h t > 1 5 0 < / H e i g h t > < I s E x p a n d e d > t r u e < / I s E x p a n d e d > < W i d t h > 2 0 0 < / W i d t h > < / a : V a l u e > < / a : K e y V a l u e O f D i a g r a m O b j e c t K e y a n y T y p e z b w N T n L X > < a : K e y V a l u e O f D i a g r a m O b j e c t K e y a n y T y p e z b w N T n L X > < a : K e y > < K e y > T a b l e s \ P u r c h a s e D a t a \ S u m   o f   P O A m o u n t \ A d d i t i o n a l   I n f o \ I m p l i c i t   M e a s u r e < / K e y > < / a : K e y > < a : V a l u e   i : t y p e = " D i a g r a m D i s p l a y V i e w S t a t e I D i a g r a m T a g A d d i t i o n a l I n f o " / > < / a : K e y V a l u e O f D i a g r a m O b j e c t K e y a n y T y p e z b w N T n L X > < a : K e y V a l u e O f D i a g r a m O b j e c t K e y a n y T y p e z b w N T n L X > < a : K e y > < K e y > T a b l e s \ P u r c h a s e D a t a \ M e a s u r e s \ S u m   o f   I n v e n t o r y O u t < / K e y > < / a : K e y > < a : V a l u e   i : t y p e = " D i a g r a m D i s p l a y N o d e V i e w S t a t e " > < H e i g h t > 1 5 0 < / H e i g h t > < I s E x p a n d e d > t r u e < / I s E x p a n d e d > < W i d t h > 2 0 0 < / W i d t h > < / a : V a l u e > < / a : K e y V a l u e O f D i a g r a m O b j e c t K e y a n y T y p e z b w N T n L X > < a : K e y V a l u e O f D i a g r a m O b j e c t K e y a n y T y p e z b w N T n L X > < a : K e y > < K e y > T a b l e s \ P u r c h a s e D a t a \ S u m   o f   I n v e n t o r y O u t \ A d d i t i o n a l   I n f o \ I m p l i c i t   M e a s u r e < / K e y > < / a : K e y > < a : V a l u e   i : t y p e = " D i a g r a m D i s p l a y V i e w S t a t e I D i a g r a m T a g A d d i t i o n a l I n f o " / > < / a : K e y V a l u e O f D i a g r a m O b j e c t K e y a n y T y p e z b w N T n L X > < a : K e y V a l u e O f D i a g r a m O b j e c t K e y a n y T y p e z b w N T n L X > < a : K e y > < K e y > T a b l e s \ P u r c h a s e D a t a \ M e a s u r e s \ S u m   o f   B a l a n c e < / K e y > < / a : K e y > < a : V a l u e   i : t y p e = " D i a g r a m D i s p l a y N o d e V i e w S t a t e " > < H e i g h t > 1 5 0 < / H e i g h t > < I s E x p a n d e d > t r u e < / I s E x p a n d e d > < W i d t h > 2 0 0 < / W i d t h > < / a : V a l u e > < / a : K e y V a l u e O f D i a g r a m O b j e c t K e y a n y T y p e z b w N T n L X > < a : K e y V a l u e O f D i a g r a m O b j e c t K e y a n y T y p e z b w N T n L X > < a : K e y > < K e y > T a b l e s \ P u r c h a s e D a t a \ S u m   o f   B a l a n c e \ A d d i t i o n a l   I n f o \ I m p l i c i t   M e a s u r e < / K e y > < / a : K e y > < a : V a l u e   i : t y p e = " D i a g r a m D i s p l a y V i e w S t a t e I D i a g r a m T a g A d d i t i o n a l I n f o " / > < / a : K e y V a l u e O f D i a g r a m O b j e c t K e y a n y T y p e z b w N T n L X > < a : K e y V a l u e O f D i a g r a m O b j e c t K e y a n y T y p e z b w N T n L X > < a : K e y > < K e y > T a b l e s \ P u r c h a s e D a t a \ M e a s u r e s \ S u m   o f   P O # < / K e y > < / a : K e y > < a : V a l u e   i : t y p e = " D i a g r a m D i s p l a y N o d e V i e w S t a t e " > < H e i g h t > 1 5 0 < / H e i g h t > < I s E x p a n d e d > t r u e < / I s E x p a n d e d > < W i d t h > 2 0 0 < / W i d t h > < / a : V a l u e > < / a : K e y V a l u e O f D i a g r a m O b j e c t K e y a n y T y p e z b w N T n L X > < a : K e y V a l u e O f D i a g r a m O b j e c t K e y a n y T y p e z b w N T n L X > < a : K e y > < K e y > T a b l e s \ P u r c h a s e D a t a \ S u m   o f   P O # \ A d d i t i o n a l   I n f o \ I m p l i c i t   M e a s u r e < / K e y > < / a : K e y > < a : V a l u e   i : t y p e = " D i a g r a m D i s p l a y V i e w S t a t e I D i a g r a m T a g A d d i t i o n a l I n f o " / > < / a : K e y V a l u e O f D i a g r a m O b j e c t K e y a n y T y p e z b w N T n L X > < a : K e y V a l u e O f D i a g r a m O b j e c t K e y a n y T y p e z b w N T n L X > < a : K e y > < K e y > T a b l e s \ P u r c h a s e D a t a \ M e a s u r e s \ C o u n t   o f   P O # < / K e y > < / a : K e y > < a : V a l u e   i : t y p e = " D i a g r a m D i s p l a y N o d e V i e w S t a t e " > < H e i g h t > 1 5 0 < / H e i g h t > < I s E x p a n d e d > t r u e < / I s E x p a n d e d > < W i d t h > 2 0 0 < / W i d t h > < / a : V a l u e > < / a : K e y V a l u e O f D i a g r a m O b j e c t K e y a n y T y p e z b w N T n L X > < a : K e y V a l u e O f D i a g r a m O b j e c t K e y a n y T y p e z b w N T n L X > < a : K e y > < K e y > T a b l e s \ P u r c h a s e D a t a \ C o u n t   o f   P O # \ A d d i t i o n a l   I n f o \ I m p l i c i t   M e a s u r e < / K e y > < / a : K e y > < a : V a l u e   i : t y p e = " D i a g r a m D i s p l a y V i e w S t a t e I D i a g r a m T a g A d d i t i o n a l I n f o " / > < / a : K e y V a l u e O f D i a g r a m O b j e c t K e y a n y T y p e z b w N T n L X > < a : K e y V a l u e O f D i a g r a m O b j e c t K e y a n y T y p e z b w N T n L X > < a : K e y > < K e y > T a b l e s \ P u r c h a s e D a t a \ M e a s u r e s \ C o u n t   o f   V e n d o r < / K e y > < / a : K e y > < a : V a l u e   i : t y p e = " D i a g r a m D i s p l a y N o d e V i e w S t a t e " > < H e i g h t > 1 5 0 < / H e i g h t > < I s E x p a n d e d > t r u e < / I s E x p a n d e d > < W i d t h > 2 0 0 < / W i d t h > < / a : V a l u e > < / a : K e y V a l u e O f D i a g r a m O b j e c t K e y a n y T y p e z b w N T n L X > < a : K e y V a l u e O f D i a g r a m O b j e c t K e y a n y T y p e z b w N T n L X > < a : K e y > < K e y > T a b l e s \ P u r c h a s e D a t a \ C o u n t   o f   V e n d o r \ A d d i t i o n a l   I n f o \ I m p l i c i t   M e a s u r e < / K e y > < / a : K e y > < a : V a l u e   i : t y p e = " D i a g r a m D i s p l a y V i e w S t a t e I D i a g r a m T a g A d d i t i o n a l I n f o " / > < / a : K e y V a l u e O f D i a g r a m O b j e c t K e y a n y T y p e z b w N T n L X > < a : K e y V a l u e O f D i a g r a m O b j e c t K e y a n y T y p e z b w N T n L X > < a : K e y > < K e y > T a b l e s \ P u r c h a s e D a t a \ M e a s u r e s \ D i s t i n c t   C o u n t   o f   V e n d o r < / K e y > < / a : K e y > < a : V a l u e   i : t y p e = " D i a g r a m D i s p l a y N o d e V i e w S t a t e " > < H e i g h t > 1 5 0 < / H e i g h t > < I s E x p a n d e d > t r u e < / I s E x p a n d e d > < W i d t h > 2 0 0 < / W i d t h > < / a : V a l u e > < / a : K e y V a l u e O f D i a g r a m O b j e c t K e y a n y T y p e z b w N T n L X > < a : K e y V a l u e O f D i a g r a m O b j e c t K e y a n y T y p e z b w N T n L X > < a : K e y > < K e y > T a b l e s \ P u r c h a s e D a t a \ D i s t i n c t   C o u n t   o f   V e n d o r \ A d d i t i o n a l   I n f o \ I m p l i c i t   M e a s u r e < / K e y > < / a : K e y > < a : V a l u e   i : t y p e = " D i a g r a m D i s p l a y V i e w S t a t e I D i a g r a m T a g A d d i t i o n a l I n f o " / > < / a : K e y V a l u e O f D i a g r a m O b j e c t K e y a n y T y p e z b w N T n L X > < a : K e y V a l u e O f D i a g r a m O b j e c t K e y a n y T y p e z b w N T n L X > < a : K e y > < K e y > T a b l e s \ P u r c h a s e D a t a \ M e a s u r e s \ C o u n t   o f   P r o d u c t < / K e y > < / a : K e y > < a : V a l u e   i : t y p e = " D i a g r a m D i s p l a y N o d e V i e w S t a t e " > < H e i g h t > 1 5 0 < / H e i g h t > < I s E x p a n d e d > t r u e < / I s E x p a n d e d > < W i d t h > 2 0 0 < / W i d t h > < / a : V a l u e > < / a : K e y V a l u e O f D i a g r a m O b j e c t K e y a n y T y p e z b w N T n L X > < a : K e y V a l u e O f D i a g r a m O b j e c t K e y a n y T y p e z b w N T n L X > < a : K e y > < K e y > T a b l e s \ P u r c h a s e D a t a \ C o u n t   o f   P r o d u c t \ A d d i t i o n a l   I n f o \ I m p l i c i t   M e a s u r e < / K e y > < / a : K e y > < a : V a l u e   i : t y p e = " D i a g r a m D i s p l a y V i e w S t a t e I D i a g r a m T a g A d d i t i o n a l I n f o " / > < / a : K e y V a l u e O f D i a g r a m O b j e c t K e y a n y T y p e z b w N T n L X > < a : K e y V a l u e O f D i a g r a m O b j e c t K e y a n y T y p e z b w N T n L X > < a : K e y > < K e y > T a b l e s \ P u r c h a s e D a t a \ M e a s u r e s \ D i s t i n c t   C o u n t   o f   P r o d u c t < / K e y > < / a : K e y > < a : V a l u e   i : t y p e = " D i a g r a m D i s p l a y N o d e V i e w S t a t e " > < H e i g h t > 1 5 0 < / H e i g h t > < I s E x p a n d e d > t r u e < / I s E x p a n d e d > < W i d t h > 2 0 0 < / W i d t h > < / a : V a l u e > < / a : K e y V a l u e O f D i a g r a m O b j e c t K e y a n y T y p e z b w N T n L X > < a : K e y V a l u e O f D i a g r a m O b j e c t K e y a n y T y p e z b w N T n L X > < a : K e y > < K e y > T a b l e s \ P u r c h a s e D a t a \ D i s t i n c t   C o u n t   o f   P r o d u c t \ A d d i t i o n a l   I n f o \ I m p l i c i t   M e a s u r e < / K e y > < / a : K e y > < a : V a l u e   i : t y p e = " D i a g r a m D i s p l a y V i e w S t a t e I D i a g r a m T a g A d d i t i o n a l I n f o " / > < / a : K e y V a l u e O f D i a g r a m O b j e c t K e y a n y T y p e z b w N T n L X > < a : K e y V a l u e O f D i a g r a m O b j e c t K e y a n y T y p e z b w N T n L X > < a : K e y > < K e y > T a b l e s \ C a l e n d a r < / K e y > < / a : K e y > < a : V a l u e   i : t y p e = " D i a g r a m D i s p l a y N o d e V i e w S t a t e " > < H e i g h t > 3 0 6 < / H e i g h t > < I s E x p a n d e d > t r u e < / I s E x p a n d e d > < L a y e d O u t > t r u e < / L a y e d O u 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 T a b l e s \ C a l e n d a r \ C o l u m n s \ D a y < / 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 R e l a t i o n s h i p s \ & l t ; T a b l e s \ P u r c h a s e D a t a \ C o l u m n s \ P O   D a t e & g t ; - & l t ; T a b l e s \ C a l e n d a r \ C o l u m n s \ D a t e & g t ; < / K e y > < / a : K e y > < a : V a l u e   i : t y p e = " D i a g r a m D i s p l a y L i n k V i e w S t a t e " > < A u t o m a t i o n P r o p e r t y H e l p e r T e x t > E n d   p o i n t   1 :   ( 3 3 9 . 2 , 2 2 5 ) .   E n d   p o i n t   2 :   ( 2 1 6 , 1 5 3 )   < / A u t o m a t i o n P r o p e r t y H e l p e r T e x t > < L a y e d O u t > t r u e < / L a y e d O u t > < P o i n t s   x m l n s : b = " h t t p : / / s c h e m a s . d a t a c o n t r a c t . o r g / 2 0 0 4 / 0 7 / S y s t e m . W i n d o w s " > < b : P o i n t > < b : _ x > 3 3 9 . 2 0 0 0 0 0 0 0 0 0 0 0 0 5 < / b : _ x > < b : _ y > 2 2 5 < / b : _ y > < / b : P o i n t > < b : P o i n t > < b : _ x > 2 7 9 . 6 < / b : _ x > < b : _ y > 2 2 5 < / b : _ y > < / b : P o i n t > < b : P o i n t > < b : _ x > 2 7 7 . 6 < / b : _ x > < b : _ y > 2 2 3 < / b : _ y > < / b : P o i n t > < b : P o i n t > < b : _ x > 2 7 7 . 6 < / b : _ x > < b : _ y > 1 5 5 < / b : _ y > < / b : P o i n t > < b : P o i n t > < b : _ x > 2 7 5 . 6 < / b : _ x > < b : _ y > 1 5 3 < / b : _ y > < / b : P o i n t > < b : P o i n t > < b : _ x > 2 1 6 . 0 0 0 0 0 0 0 0 0 0 0 0 0 6 < / b : _ x > < b : _ y > 1 5 3 < / b : _ y > < / b : P o i n t > < / P o i n t s > < / a : V a l u e > < / a : K e y V a l u e O f D i a g r a m O b j e c t K e y a n y T y p e z b w N T n L X > < a : K e y V a l u e O f D i a g r a m O b j e c t K e y a n y T y p e z b w N T n L X > < a : K e y > < K e y > R e l a t i o n s h i p s \ & l t ; T a b l e s \ P u r c h a s e D a t a \ C o l u m n s \ P O   D a t e & g t ; - & l t ; T a b l e s \ C a l e n d a r \ C o l u m n s \ D a t e & g t ; \ F K < / K e y > < / a : K e y > < a : V a l u e   i : t y p e = " D i a g r a m D i s p l a y L i n k E n d p o i n t V i e w S t a t e " > < H e i g h t > 1 6 < / H e i g h t > < L a b e l L o c a t i o n   x m l n s : b = " h t t p : / / s c h e m a s . d a t a c o n t r a c t . o r g / 2 0 0 4 / 0 7 / S y s t e m . W i n d o w s " > < b : _ x > 3 3 9 . 2 0 0 0 0 0 0 0 0 0 0 0 0 5 < / b : _ x > < b : _ y > 2 1 7 < / b : _ y > < / L a b e l L o c a t i o n > < L o c a t i o n   x m l n s : b = " h t t p : / / s c h e m a s . d a t a c o n t r a c t . o r g / 2 0 0 4 / 0 7 / S y s t e m . W i n d o w s " > < b : _ x > 3 5 5 . 2 0 0 0 0 0 0 0 0 0 0 0 0 5 < / b : _ x > < b : _ y > 2 2 5 < / b : _ y > < / L o c a t i o n > < S h a p e R o t a t e A n g l e > 1 8 0 < / S h a p e R o t a t e A n g l e > < W i d t h > 1 6 < / W i d t h > < / a : V a l u e > < / a : K e y V a l u e O f D i a g r a m O b j e c t K e y a n y T y p e z b w N T n L X > < a : K e y V a l u e O f D i a g r a m O b j e c t K e y a n y T y p e z b w N T n L X > < a : K e y > < K e y > R e l a t i o n s h i p s \ & l t ; T a b l e s \ P u r c h a s e D a t a \ C o l u m n s \ P O   D a t e & g t ; - & l t ; T a b l e s \ C a l e n d a r \ C o l u m n s \ D a t e & g t ; \ P K < / K e y > < / a : K e y > < a : V a l u e   i : t y p e = " D i a g r a m D i s p l a y L i n k E n d p o i n t V i e w S t a t e " > < H e i g h t > 1 6 < / H e i g h t > < L a b e l L o c a t i o n   x m l n s : b = " h t t p : / / s c h e m a s . d a t a c o n t r a c t . o r g / 2 0 0 4 / 0 7 / S y s t e m . W i n d o w s " > < b : _ x > 2 0 0 . 0 0 0 0 0 0 0 0 0 0 0 0 0 6 < / b : _ x > < b : _ y > 1 4 5 < / b : _ y > < / L a b e l L o c a t i o n > < L o c a t i o n   x m l n s : b = " h t t p : / / s c h e m a s . d a t a c o n t r a c t . o r g / 2 0 0 4 / 0 7 / S y s t e m . W i n d o w s " > < b : _ x > 2 0 0 . 0 0 0 0 0 0 0 0 0 0 0 0 0 3 < / b : _ x > < b : _ y > 1 5 3 < / b : _ y > < / L o c a t i o n > < S h a p e R o t a t e A n g l e > 3 6 0 < / S h a p e R o t a t e A n g l e > < W i d t h > 1 6 < / W i d t h > < / a : V a l u e > < / a : K e y V a l u e O f D i a g r a m O b j e c t K e y a n y T y p e z b w N T n L X > < a : K e y V a l u e O f D i a g r a m O b j e c t K e y a n y T y p e z b w N T n L X > < a : K e y > < K e y > R e l a t i o n s h i p s \ & l t ; T a b l e s \ P u r c h a s e D a t a \ C o l u m n s \ P O   D a t e & g t ; - & l t ; T a b l e s \ C a l e n d a r \ C o l u m n s \ D a t e & g t ; \ C r o s s F i l t e r < / K e y > < / a : K e y > < a : V a l u e   i : t y p e = " D i a g r a m D i s p l a y L i n k C r o s s F i l t e r V i e w S t a t e " > < P o i n t s   x m l n s : b = " h t t p : / / s c h e m a s . d a t a c o n t r a c t . o r g / 2 0 0 4 / 0 7 / S y s t e m . W i n d o w s " > < b : P o i n t > < b : _ x > 3 3 9 . 2 0 0 0 0 0 0 0 0 0 0 0 0 5 < / b : _ x > < b : _ y > 2 2 5 < / b : _ y > < / b : P o i n t > < b : P o i n t > < b : _ x > 2 7 9 . 6 < / b : _ x > < b : _ y > 2 2 5 < / b : _ y > < / b : P o i n t > < b : P o i n t > < b : _ x > 2 7 7 . 6 < / b : _ x > < b : _ y > 2 2 3 < / b : _ y > < / b : P o i n t > < b : P o i n t > < b : _ x > 2 7 7 . 6 < / b : _ x > < b : _ y > 1 5 5 < / b : _ y > < / b : P o i n t > < b : P o i n t > < b : _ x > 2 7 5 . 6 < / b : _ x > < b : _ y > 1 5 3 < / b : _ y > < / b : P o i n t > < b : P o i n t > < b : _ x > 2 1 6 . 0 0 0 0 0 0 0 0 0 0 0 0 0 6 < / b : _ x > < b : _ y > 1 5 3 < / b : _ y > < / b : P o i n t > < / P o i n t s > < / a : V a l u e > < / a : K e y V a l u e O f D i a g r a m O b j e c t K e y a n y T y p e z b w N T n L X > < / V i e w S t a t e s > < / D i a g r a m M a n a g e r . S e r i a l i z a b l e D i a g r a m > < / A r r a y O f D i a g r a m M a n a g e r . S e r i a l i z a b l e D i a g r a m > ] ] > < / C u s t o m C o n t e n t > < / G e m i n i > 
</file>

<file path=customXml/item8.xml>��< ? x m l   v e r s i o n = " 1 . 0 "   e n c o d i n g = " U T F - 1 6 " ? > < G e m i n i   x m l n s = " h t t p : / / g e m i n i / p i v o t c u s t o m i z a t i o n / T a b l e X M L _ P u r c h a s e D a t a " > < 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 7 9 < / i n t > < / v a l u e > < / i t e m > < i t e m > < k e y > < s t r i n g > P O # < / s t r i n g > < / k e y > < v a l u e > < i n t > 7 5 < / i n t > < / v a l u e > < / i t e m > < i t e m > < k e y > < s t r i n g > P O   D a t e < / s t r i n g > < / k e y > < v a l u e > < i n t > 1 0 6 < / i n t > < / v a l u e > < / i t e m > < i t e m > < k e y > < s t r i n g > P r o d u c t < / s t r i n g > < / k e y > < v a l u e > < i n t > 1 0 4 < / i n t > < / v a l u e > < / i t e m > < i t e m > < k e y > < s t r i n g > Q t y < / s t r i n g > < / k e y > < v a l u e > < i n t > 7 1 < / i n t > < / v a l u e > < / i t e m > < i t e m > < k e y > < s t r i n g > P r i c e < / s t r i n g > < / k e y > < v a l u e > < i n t > 8 1 < / i n t > < / v a l u e > < / i t e m > < i t e m > < k e y > < s t r i n g > P O A m o u n t < / s t r i n g > < / k e y > < v a l u e > < i n t > 1 2 8 < / i n t > < / v a l u e > < / i t e m > < i t e m > < k e y > < s t r i n g > V e n d o r < / s t r i n g > < / k e y > < v a l u e > < i n t > 9 9 < / i n t > < / v a l u e > < / i t e m > < i t e m > < k e y > < s t r i n g > S t a t u s < / s t r i n g > < / k e y > < v a l u e > < i n t > 9 1 < / i n t > < / v a l u e > < / i t e m > < i t e m > < k e y > < s t r i n g > I n v e n t o r y I n < / s t r i n g > < / k e y > < v a l u e > < i n t > 1 3 5 < / i n t > < / v a l u e > < / i t e m > < i t e m > < k e y > < s t r i n g > I n v e n t o r y O u t < / s t r i n g > < / k e y > < v a l u e > < i n t > 1 4 8 < / i n t > < / v a l u e > < / i t e m > < i t e m > < k e y > < s t r i n g > B a l a n c e < / s t r i n g > < / k e y > < v a l u e > < i n t > 1 0 2 < / i n t > < / v a l u e > < / i t e m > < / C o l u m n W i d t h s > < C o l u m n D i s p l a y I n d e x > < i t e m > < k e y > < s t r i n g > S . N o < / s t r i n g > < / k e y > < v a l u e > < i n t > 0 < / i n t > < / v a l u e > < / i t e m > < i t e m > < k e y > < s t r i n g > P O # < / s t r i n g > < / k e y > < v a l u e > < i n t > 1 < / i n t > < / v a l u e > < / i t e m > < i t e m > < k e y > < s t r i n g > P O   D a t e < / s t r i n g > < / k e y > < v a l u e > < i n t > 2 < / i n t > < / v a l u e > < / i t e m > < i t e m > < k e y > < s t r i n g > P r o d u c t < / s t r i n g > < / k e y > < v a l u e > < i n t > 3 < / i n t > < / v a l u e > < / i t e m > < i t e m > < k e y > < s t r i n g > Q t y < / s t r i n g > < / k e y > < v a l u e > < i n t > 4 < / i n t > < / v a l u e > < / i t e m > < i t e m > < k e y > < s t r i n g > P r i c e < / s t r i n g > < / k e y > < v a l u e > < i n t > 5 < / i n t > < / v a l u e > < / i t e m > < i t e m > < k e y > < s t r i n g > P O A m o u n t < / s t r i n g > < / k e y > < v a l u e > < i n t > 6 < / i n t > < / v a l u e > < / i t e m > < i t e m > < k e y > < s t r i n g > V e n d o r < / s t r i n g > < / k e y > < v a l u e > < i n t > 7 < / i n t > < / v a l u e > < / i t e m > < i t e m > < k e y > < s t r i n g > S t a t u s < / s t r i n g > < / k e y > < v a l u e > < i n t > 8 < / i n t > < / v a l u e > < / i t e m > < i t e m > < k e y > < s t r i n g > I n v e n t o r y I n < / s t r i n g > < / k e y > < v a l u e > < i n t > 9 < / i n t > < / v a l u e > < / i t e m > < i t e m > < k e y > < s t r i n g > I n v e n t o r y O u t < / s t r i n g > < / k e y > < v a l u e > < i n t > 1 0 < / i n t > < / v a l u e > < / i t e m > < i t e m > < k e y > < s t r i n g > B a l a n c e < / 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F a l s e ] ] > < / C u s t o m C o n t e n t > < / G e m i n i > 
</file>

<file path=customXml/itemProps1.xml><?xml version="1.0" encoding="utf-8"?>
<ds:datastoreItem xmlns:ds="http://schemas.openxmlformats.org/officeDocument/2006/customXml" ds:itemID="{392FD43B-6E0A-4DC9-AC25-D826902827D8}">
  <ds:schemaRefs/>
</ds:datastoreItem>
</file>

<file path=customXml/itemProps10.xml><?xml version="1.0" encoding="utf-8"?>
<ds:datastoreItem xmlns:ds="http://schemas.openxmlformats.org/officeDocument/2006/customXml" ds:itemID="{6F53908F-FC63-4294-B0EB-B5DB5EE8DB5D}">
  <ds:schemaRefs/>
</ds:datastoreItem>
</file>

<file path=customXml/itemProps11.xml><?xml version="1.0" encoding="utf-8"?>
<ds:datastoreItem xmlns:ds="http://schemas.openxmlformats.org/officeDocument/2006/customXml" ds:itemID="{18ADDBE3-C132-4A56-A16E-A973CC8F9051}">
  <ds:schemaRefs/>
</ds:datastoreItem>
</file>

<file path=customXml/itemProps12.xml><?xml version="1.0" encoding="utf-8"?>
<ds:datastoreItem xmlns:ds="http://schemas.openxmlformats.org/officeDocument/2006/customXml" ds:itemID="{733546A3-890C-4572-A933-E6D1E5CF51F3}">
  <ds:schemaRefs/>
</ds:datastoreItem>
</file>

<file path=customXml/itemProps13.xml><?xml version="1.0" encoding="utf-8"?>
<ds:datastoreItem xmlns:ds="http://schemas.openxmlformats.org/officeDocument/2006/customXml" ds:itemID="{ECFC0A6F-2A2F-4D95-9D56-357268266DCF}">
  <ds:schemaRefs/>
</ds:datastoreItem>
</file>

<file path=customXml/itemProps14.xml><?xml version="1.0" encoding="utf-8"?>
<ds:datastoreItem xmlns:ds="http://schemas.openxmlformats.org/officeDocument/2006/customXml" ds:itemID="{0DC8B99D-F815-47A1-85CF-BB1D0C18A09E}">
  <ds:schemaRefs/>
</ds:datastoreItem>
</file>

<file path=customXml/itemProps15.xml><?xml version="1.0" encoding="utf-8"?>
<ds:datastoreItem xmlns:ds="http://schemas.openxmlformats.org/officeDocument/2006/customXml" ds:itemID="{5592E3A3-A5C3-4E95-94B6-4A1601FDA078}">
  <ds:schemaRefs/>
</ds:datastoreItem>
</file>

<file path=customXml/itemProps16.xml><?xml version="1.0" encoding="utf-8"?>
<ds:datastoreItem xmlns:ds="http://schemas.openxmlformats.org/officeDocument/2006/customXml" ds:itemID="{E83F7586-6589-4874-9BB0-7EB6738B1F77}">
  <ds:schemaRefs/>
</ds:datastoreItem>
</file>

<file path=customXml/itemProps17.xml><?xml version="1.0" encoding="utf-8"?>
<ds:datastoreItem xmlns:ds="http://schemas.openxmlformats.org/officeDocument/2006/customXml" ds:itemID="{88DEED66-529D-41DA-BC5D-1A4F07B0AF8E}">
  <ds:schemaRefs/>
</ds:datastoreItem>
</file>

<file path=customXml/itemProps2.xml><?xml version="1.0" encoding="utf-8"?>
<ds:datastoreItem xmlns:ds="http://schemas.openxmlformats.org/officeDocument/2006/customXml" ds:itemID="{FDD6B673-82FE-4C7F-BFC3-D628029D58EE}">
  <ds:schemaRefs/>
</ds:datastoreItem>
</file>

<file path=customXml/itemProps3.xml><?xml version="1.0" encoding="utf-8"?>
<ds:datastoreItem xmlns:ds="http://schemas.openxmlformats.org/officeDocument/2006/customXml" ds:itemID="{5841D083-E14F-44AD-A8D8-2B61DA9A5702}">
  <ds:schemaRefs/>
</ds:datastoreItem>
</file>

<file path=customXml/itemProps4.xml><?xml version="1.0" encoding="utf-8"?>
<ds:datastoreItem xmlns:ds="http://schemas.openxmlformats.org/officeDocument/2006/customXml" ds:itemID="{DB38623C-04F4-402E-AD29-487F87A2125A}">
  <ds:schemaRefs/>
</ds:datastoreItem>
</file>

<file path=customXml/itemProps5.xml><?xml version="1.0" encoding="utf-8"?>
<ds:datastoreItem xmlns:ds="http://schemas.openxmlformats.org/officeDocument/2006/customXml" ds:itemID="{0AE06A04-FF14-470D-A23A-C9FB62217BBB}">
  <ds:schemaRefs/>
</ds:datastoreItem>
</file>

<file path=customXml/itemProps6.xml><?xml version="1.0" encoding="utf-8"?>
<ds:datastoreItem xmlns:ds="http://schemas.openxmlformats.org/officeDocument/2006/customXml" ds:itemID="{17209BC2-53E5-4996-9728-8E186C426B19}">
  <ds:schemaRefs/>
</ds:datastoreItem>
</file>

<file path=customXml/itemProps7.xml><?xml version="1.0" encoding="utf-8"?>
<ds:datastoreItem xmlns:ds="http://schemas.openxmlformats.org/officeDocument/2006/customXml" ds:itemID="{31B3618B-F8FD-408C-B943-036DB188BC27}">
  <ds:schemaRefs/>
</ds:datastoreItem>
</file>

<file path=customXml/itemProps8.xml><?xml version="1.0" encoding="utf-8"?>
<ds:datastoreItem xmlns:ds="http://schemas.openxmlformats.org/officeDocument/2006/customXml" ds:itemID="{9687E2E8-F319-40B9-A350-C0AE844AFE85}">
  <ds:schemaRefs/>
</ds:datastoreItem>
</file>

<file path=customXml/itemProps9.xml><?xml version="1.0" encoding="utf-8"?>
<ds:datastoreItem xmlns:ds="http://schemas.openxmlformats.org/officeDocument/2006/customXml" ds:itemID="{0AE2C3FF-69A8-46EC-AC35-15BB87108C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Charts</vt:lpstr>
      <vt:lpstr>Sheet5</vt:lpstr>
      <vt:lpstr>PurchaseData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Rashid.Shabir-RC</dc:creator>
  <cp:lastModifiedBy>Goodness Quainoo</cp:lastModifiedBy>
  <dcterms:created xsi:type="dcterms:W3CDTF">2023-06-08T05:02:44Z</dcterms:created>
  <dcterms:modified xsi:type="dcterms:W3CDTF">2025-05-19T09:24:14Z</dcterms:modified>
</cp:coreProperties>
</file>