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F33CA278-72BD-4A6A-8746-76FEC2FAF95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Overall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Q8" i="1"/>
  <c r="R8" i="1"/>
  <c r="F3" i="1" l="1"/>
  <c r="S8" i="1"/>
  <c r="T8" i="1" l="1"/>
  <c r="T4" i="1"/>
  <c r="F4" i="1" l="1"/>
  <c r="B4" i="1"/>
  <c r="O4" i="1"/>
  <c r="K4" i="1"/>
</calcChain>
</file>

<file path=xl/sharedStrings.xml><?xml version="1.0" encoding="utf-8"?>
<sst xmlns="http://schemas.openxmlformats.org/spreadsheetml/2006/main" count="35" uniqueCount="35">
  <si>
    <t>Matric No.</t>
  </si>
  <si>
    <t>TCU</t>
  </si>
  <si>
    <t>TQP</t>
  </si>
  <si>
    <t>CGPA</t>
  </si>
  <si>
    <t>Name</t>
  </si>
  <si>
    <t>QP2</t>
  </si>
  <si>
    <t>CU2</t>
  </si>
  <si>
    <t>CU3</t>
  </si>
  <si>
    <t>CU4</t>
  </si>
  <si>
    <t>CU5</t>
  </si>
  <si>
    <t>CU6</t>
  </si>
  <si>
    <t>CU7</t>
  </si>
  <si>
    <t>QP3</t>
  </si>
  <si>
    <t>QP4</t>
  </si>
  <si>
    <t>QP5</t>
  </si>
  <si>
    <t>QP6</t>
  </si>
  <si>
    <t>QP7</t>
  </si>
  <si>
    <t>QP1</t>
  </si>
  <si>
    <t>CU1</t>
  </si>
  <si>
    <t>CLASS</t>
  </si>
  <si>
    <t>YEAR I</t>
  </si>
  <si>
    <t>YEAR II</t>
  </si>
  <si>
    <t>YEAR III</t>
  </si>
  <si>
    <t>YEAR IV</t>
  </si>
  <si>
    <t>YEAR V</t>
  </si>
  <si>
    <t>YEAR VI</t>
  </si>
  <si>
    <t>YEAR VII</t>
  </si>
  <si>
    <t>TOTAL</t>
  </si>
  <si>
    <t>RESULT</t>
  </si>
  <si>
    <t>Overall Summary:</t>
  </si>
  <si>
    <t>2nd Class Lower:</t>
  </si>
  <si>
    <t>3rd Class:</t>
  </si>
  <si>
    <t>Pass:</t>
  </si>
  <si>
    <t>Total:</t>
  </si>
  <si>
    <t>Max TCU: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</si>
</sst>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2" fontId="1" fillId="0" borderId="0">
      <alignment horizontal="center"/>
    </xf>
    <xf numFmtId="0" fontId="3" fillId="0" borderId="0">
      <alignment horizontal="center"/>
    </xf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2" applyFill="1">
      <alignment horizontal="center"/>
    </xf>
    <xf numFmtId="2" fontId="1" fillId="0" borderId="0" xfId="1" applyFill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5" fillId="0" borderId="1" xfId="0" applyFont="1" applyBorder="1" applyAlignment="1">
      <alignment horizontal="center"/>
    </xf>
  </cellXfs>
  <cellStyles count="3">
    <cellStyle name="GPAStyle" xfId="1" xr:uid="{598DCCA2-33D8-4C15-9939-EE9625C09B9F}"/>
    <cellStyle name="Normal" xfId="0" builtinId="0" customBuiltin="1"/>
    <cellStyle name="Number Style" xfId="2" xr:uid="{1E6CCB1E-C922-410A-B874-9E31AC0A2274}"/>
  </cellStyles>
  <dxfs count="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2F01980-9E2B-41E3-A488-617C17121A73}">
      <tableStyleElement type="wholeTable" dxfId="28"/>
      <tableStyleElement type="headerRow" dxfId="27"/>
      <tableStyleElement type="totalRow" dxfId="26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7D862-8CCF-431A-9754-E5E349291777}" name="SummaryTable" displayName="SummaryTable" ref="A7:T8">
  <autoFilter ref="A7:T8" xr:uid="{0767D862-8CCF-431A-9754-E5E349291777}"/>
  <sortState xmlns:xlrd2="http://schemas.microsoft.com/office/spreadsheetml/2017/richdata2" ref="A8:T8">
    <sortCondition descending="1" ref="S7:S8"/>
  </sortState>
  <tableColumns count="20">
    <tableColumn id="1" xr3:uid="{710D6CAC-E468-4D05-A423-33FA95329E96}" name="Matric No." totalsRowLabel="Max"/>
    <tableColumn id="5" xr3:uid="{2C08B502-4B49-4BB8-9625-6E2B5C745250}" name="Name"/>
    <tableColumn id="8" xr3:uid="{D5F0A91C-07BA-4CB8-AB21-71AD3A728D83}" name="QP1" totalsRowFunction="max" totalsRowDxfId="18" dataCellStyle="Number Style"/>
    <tableColumn id="9" xr3:uid="{5204B242-A57C-4CE6-A269-1EEEE36EE15F}" name="CU1" totalsRowFunction="max" totalsRowDxfId="17" dataCellStyle="Number Style"/>
    <tableColumn id="7" xr3:uid="{07804743-89D7-473F-BABC-E87263AF17A8}" name="QP2" totalsRowFunction="max" totalsRowDxfId="16" dataCellStyle="Number Style"/>
    <tableColumn id="6" xr3:uid="{6A881AB3-08C5-4E99-A410-C51A8414D6EE}" name="CU2" totalsRowFunction="max" totalsRowDxfId="15" dataCellStyle="Number Style"/>
    <tableColumn id="10" xr3:uid="{74E222AD-C28C-46A6-BA57-68D3E7B886B3}" name="QP3" totalsRowFunction="max" totalsRowDxfId="14" dataCellStyle="Number Style"/>
    <tableColumn id="11" xr3:uid="{04AAA8E5-0836-4EE5-B7F1-F0E45CCA999F}" name="CU3" totalsRowFunction="max" totalsRowDxfId="13" dataCellStyle="Number Style"/>
    <tableColumn id="12" xr3:uid="{1D522166-EB32-4CDF-95A6-6922EE582131}" name="QP4" totalsRowFunction="max" totalsRowDxfId="12" dataCellStyle="Number Style"/>
    <tableColumn id="13" xr3:uid="{3FF9F0B9-4C66-48AE-92F5-8E95E01078E6}" name="CU4" totalsRowFunction="max" totalsRowDxfId="11" dataCellStyle="Number Style"/>
    <tableColumn id="14" xr3:uid="{5F8E3635-B3BC-467F-B4F7-D0A09C6FEED1}" name="QP5" totalsRowFunction="max" totalsRowDxfId="10" dataCellStyle="Number Style"/>
    <tableColumn id="15" xr3:uid="{20EF5D98-08DD-4ED8-8653-77A304D2B3CC}" name="CU5" totalsRowFunction="max" totalsRowDxfId="9" dataCellStyle="Number Style"/>
    <tableColumn id="18" xr3:uid="{D75E5019-06FC-48D0-B4C0-3B29E66740C0}" name="QP6" totalsRowFunction="max" totalsRowDxfId="8" dataCellStyle="Number Style"/>
    <tableColumn id="19" xr3:uid="{33A6AC78-E230-4B01-9B0F-377AD99CE1E7}" name="CU6" totalsRowFunction="max" totalsRowDxfId="7" dataCellStyle="Number Style"/>
    <tableColumn id="16" xr3:uid="{67694929-7983-4AFB-9433-C823426CA72A}" name="QP7" totalsRowFunction="max" totalsRowDxfId="6" dataCellStyle="Number Style"/>
    <tableColumn id="17" xr3:uid="{6E0E33D8-EDC4-4833-9680-E48C57D13966}" name="CU7" totalsRowFunction="max" totalsRowDxfId="5" dataCellStyle="Number Style"/>
    <tableColumn id="3" xr3:uid="{284CAE8F-75FF-4977-8EB0-92BEE5C42085}" name="TQP" totalsRowFunction="max" totalsRowDxfId="4" dataCellStyle="Number Style">
      <calculatedColumnFormula>SummaryTable[[#This Row],[QP1]]+SummaryTable[[#This Row],[QP2]]+SummaryTable[[#This Row],[QP3]]+SummaryTable[[#This Row],[QP4]]+SummaryTable[[#This Row],[QP5]]+SummaryTable[[#This Row],[QP6]]+SummaryTable[[#This Row],[QP7]]</calculatedColumnFormula>
    </tableColumn>
    <tableColumn id="2" xr3:uid="{34A22D75-EE7F-40DB-875D-33CCEF3A60D6}" name="TCU" totalsRowFunction="max" totalsRowDxfId="3" dataCellStyle="Number Style">
      <calculatedColumnFormula>SummaryTable[[#This Row],[CU1]]+SummaryTable[[#This Row],[CU2]]+SummaryTable[[#This Row],[CU3]]+SummaryTable[[#This Row],[CU4]]+SummaryTable[[#This Row],[CU5]]+SummaryTable[[#This Row],[CU6]]+SummaryTable[[#This Row],[CU7]]</calculatedColumnFormula>
    </tableColumn>
    <tableColumn id="4" xr3:uid="{12D26180-D890-4F1C-9FFB-00A2E34D19B5}" name="CGPA" totalsRowFunction="max" dataDxfId="2" totalsRowDxfId="1" dataCellStyle="GPAStyle">
      <calculatedColumnFormula>IFERROR(SummaryTable[[#This Row],[TQP]]/SummaryTable[[#This Row],[TCU]],0)</calculatedColumnFormula>
    </tableColumn>
    <tableColumn id="20" xr3:uid="{B86400EE-D3E2-4990-992B-21AB818397B6}" name="CLASS" dataDxfId="0" dataCellStyle="Number Style">
      <calculatedColumnFormula>IF(SummaryTable[[#This Row],[CGPA]]&gt;4.49,"1st",IF(SummaryTable[[#This Row],[CGPA]]&gt;3.49,"2.1",IF(SummaryTable[[#This Row],[CGPA]]&gt;2.39,"2.2",IF(SummaryTable[[#This Row],[CGPA]]&gt;1.49,"3rd","Pass"))))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U10"/>
  <sheetViews>
    <sheetView tabSelected="1" zoomScaleNormal="100" workbookViewId="0">
      <selection activeCell="A3" sqref="A3"/>
    </sheetView>
  </sheetViews>
  <sheetFormatPr defaultRowHeight="14.25" x14ac:dyDescent="0.65"/>
  <cols>
    <col min="1" max="1" width="15" customWidth="1"/>
    <col min="2" max="2" width="32.875" customWidth="1"/>
    <col min="3" max="16" width="4.9140625" customWidth="1"/>
    <col min="17" max="20" width="7.625" customWidth="1"/>
  </cols>
  <sheetData>
    <row r="3" spans="1:21" ht="14.75" x14ac:dyDescent="0.75">
      <c r="A3" s="6" t="s">
        <v>29</v>
      </c>
      <c r="B3" s="7"/>
      <c r="C3" s="16" t="s">
        <v>34</v>
      </c>
      <c r="D3" s="16"/>
      <c r="E3" s="16"/>
      <c r="F3" s="13">
        <f>MAX(SummaryTable[TCU])</f>
        <v>0</v>
      </c>
      <c r="G3" s="7"/>
      <c r="H3" s="7"/>
      <c r="I3" s="7"/>
      <c r="J3" s="7"/>
      <c r="K3" s="7"/>
      <c r="L3" s="7"/>
      <c r="M3" s="7"/>
      <c r="N3" s="7"/>
      <c r="O3" s="7"/>
      <c r="P3" s="7"/>
      <c r="Q3" s="3"/>
      <c r="R3" s="3"/>
      <c r="S3" s="3"/>
      <c r="T3" s="4"/>
    </row>
    <row r="4" spans="1:21" ht="14.75" x14ac:dyDescent="0.75">
      <c r="A4" s="8" t="str">
        <f>_xlfn.CONCAT("First Class:  ", COUNTIF(SummaryTable[CLASS],"=1st"))</f>
        <v>First Class:  0</v>
      </c>
      <c r="B4" s="9" t="str">
        <f>_xlfn.CONCAT("2nd Class Upper:  ", COUNTIF(SummaryTable[CLASS],"=2.1"))</f>
        <v>2nd Class Upper:  0</v>
      </c>
      <c r="C4" s="17" t="s">
        <v>30</v>
      </c>
      <c r="D4" s="17"/>
      <c r="E4" s="17"/>
      <c r="F4" s="10">
        <f>COUNTIF(SummaryTable[CLASS],"=2.2")</f>
        <v>0</v>
      </c>
      <c r="G4" s="9"/>
      <c r="H4" s="5"/>
      <c r="I4" s="17" t="s">
        <v>31</v>
      </c>
      <c r="J4" s="17"/>
      <c r="K4" s="10">
        <f>COUNTIF(SummaryTable[CLASS],"=3rd")</f>
        <v>0</v>
      </c>
      <c r="L4" s="5"/>
      <c r="M4" s="5"/>
      <c r="N4" s="11" t="s">
        <v>32</v>
      </c>
      <c r="O4" s="10">
        <f>COUNTIF(SummaryTable[CLASS],"=Pass")</f>
        <v>1</v>
      </c>
      <c r="P4" s="5"/>
      <c r="Q4" s="5"/>
      <c r="R4" s="5"/>
      <c r="S4" s="11" t="s">
        <v>33</v>
      </c>
      <c r="T4" s="12">
        <f>COUNT(SummaryTable[CGPA])</f>
        <v>1</v>
      </c>
    </row>
    <row r="6" spans="1:21" x14ac:dyDescent="0.65">
      <c r="C6" s="18" t="s">
        <v>20</v>
      </c>
      <c r="D6" s="18"/>
      <c r="E6" s="18" t="s">
        <v>21</v>
      </c>
      <c r="F6" s="18"/>
      <c r="G6" s="18" t="s">
        <v>22</v>
      </c>
      <c r="H6" s="18"/>
      <c r="I6" s="18" t="s">
        <v>23</v>
      </c>
      <c r="J6" s="18"/>
      <c r="K6" s="18" t="s">
        <v>24</v>
      </c>
      <c r="L6" s="18"/>
      <c r="M6" s="18" t="s">
        <v>25</v>
      </c>
      <c r="N6" s="18"/>
      <c r="O6" s="18" t="s">
        <v>26</v>
      </c>
      <c r="P6" s="18"/>
      <c r="Q6" s="18" t="s">
        <v>27</v>
      </c>
      <c r="R6" s="18"/>
      <c r="S6" s="18" t="s">
        <v>28</v>
      </c>
      <c r="T6" s="18"/>
    </row>
    <row r="7" spans="1:21" x14ac:dyDescent="0.65">
      <c r="A7" t="s">
        <v>0</v>
      </c>
      <c r="B7" t="s">
        <v>4</v>
      </c>
      <c r="C7" s="2" t="s">
        <v>17</v>
      </c>
      <c r="D7" s="2" t="s">
        <v>18</v>
      </c>
      <c r="E7" s="2" t="s">
        <v>5</v>
      </c>
      <c r="F7" s="2" t="s">
        <v>6</v>
      </c>
      <c r="G7" s="2" t="s">
        <v>12</v>
      </c>
      <c r="H7" s="2" t="s">
        <v>7</v>
      </c>
      <c r="I7" s="2" t="s">
        <v>13</v>
      </c>
      <c r="J7" s="2" t="s">
        <v>8</v>
      </c>
      <c r="K7" s="2" t="s">
        <v>14</v>
      </c>
      <c r="L7" s="2" t="s">
        <v>9</v>
      </c>
      <c r="M7" s="2" t="s">
        <v>15</v>
      </c>
      <c r="N7" s="2" t="s">
        <v>10</v>
      </c>
      <c r="O7" s="2" t="s">
        <v>16</v>
      </c>
      <c r="P7" s="2" t="s">
        <v>11</v>
      </c>
      <c r="Q7" s="2" t="s">
        <v>2</v>
      </c>
      <c r="R7" s="2" t="s">
        <v>1</v>
      </c>
      <c r="S7" s="2" t="s">
        <v>3</v>
      </c>
      <c r="T7" s="2" t="s">
        <v>19</v>
      </c>
      <c r="U7" s="1"/>
    </row>
    <row r="8" spans="1:21" ht="14.75" x14ac:dyDescent="0.7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>SummaryTable[[#This Row],[QP1]]+SummaryTable[[#This Row],[QP2]]+SummaryTable[[#This Row],[QP3]]+SummaryTable[[#This Row],[QP4]]+SummaryTable[[#This Row],[QP5]]+SummaryTable[[#This Row],[QP6]]+SummaryTable[[#This Row],[QP7]]</f>
        <v>0</v>
      </c>
      <c r="R8" s="14">
        <f>SummaryTable[[#This Row],[CU1]]+SummaryTable[[#This Row],[CU2]]+SummaryTable[[#This Row],[CU3]]+SummaryTable[[#This Row],[CU4]]+SummaryTable[[#This Row],[CU5]]+SummaryTable[[#This Row],[CU6]]+SummaryTable[[#This Row],[CU7]]</f>
        <v>0</v>
      </c>
      <c r="S8" s="15">
        <f>IFERROR(SummaryTable[[#This Row],[TQP]]/SummaryTable[[#This Row],[TCU]],0)</f>
        <v>0</v>
      </c>
      <c r="T8" s="14" t="str">
        <f>IF(SummaryTable[[#This Row],[CGPA]]&gt;4.49,"1st",IF(SummaryTable[[#This Row],[CGPA]]&gt;3.49,"2.1",IF(SummaryTable[[#This Row],[CGPA]]&gt;2.39,"2.2",IF(SummaryTable[[#This Row],[CGPA]]&gt;1.49,"3rd","Pass"))))</f>
        <v>Pass</v>
      </c>
      <c r="U8" s="1"/>
    </row>
    <row r="9" spans="1:21" x14ac:dyDescent="0.65">
      <c r="G9" s="1"/>
      <c r="U9" s="1"/>
    </row>
    <row r="10" spans="1:21" x14ac:dyDescent="0.65">
      <c r="U10" s="1"/>
    </row>
  </sheetData>
  <mergeCells count="12">
    <mergeCell ref="C3:E3"/>
    <mergeCell ref="I4:J4"/>
    <mergeCell ref="O6:P6"/>
    <mergeCell ref="Q6:R6"/>
    <mergeCell ref="S6:T6"/>
    <mergeCell ref="C4:E4"/>
    <mergeCell ref="G6:H6"/>
    <mergeCell ref="C6:D6"/>
    <mergeCell ref="E6:F6"/>
    <mergeCell ref="I6:J6"/>
    <mergeCell ref="K6:L6"/>
    <mergeCell ref="M6:N6"/>
  </mergeCells>
  <phoneticPr fontId="4" type="noConversion"/>
  <conditionalFormatting sqref="R1:R1048576">
    <cfRule type="cellIs" dxfId="25" priority="9" operator="between">
      <formula>-0.5</formula>
      <formula>$F$3 - 0.5</formula>
    </cfRule>
  </conditionalFormatting>
  <conditionalFormatting sqref="R1:S1048576">
    <cfRule type="cellIs" priority="6" stopIfTrue="1" operator="equal">
      <formula>""</formula>
    </cfRule>
  </conditionalFormatting>
  <conditionalFormatting sqref="S1:S1048576">
    <cfRule type="cellIs" dxfId="24" priority="8" operator="lessThan">
      <formula>1</formula>
    </cfRule>
  </conditionalFormatting>
  <conditionalFormatting sqref="T1:T1048576">
    <cfRule type="cellIs" dxfId="23" priority="1" operator="equal">
      <formula>"Pass"</formula>
    </cfRule>
    <cfRule type="cellIs" dxfId="22" priority="2" operator="equal">
      <formula>"3rd"</formula>
    </cfRule>
    <cfRule type="cellIs" dxfId="21" priority="3" operator="equal">
      <formula>"2.2"</formula>
    </cfRule>
    <cfRule type="cellIs" dxfId="20" priority="4" operator="equal">
      <formula>"2.1"</formula>
    </cfRule>
    <cfRule type="cellIs" dxfId="19" priority="5" operator="equal">
      <formula>"1st"</formula>
    </cfRule>
  </conditionalFormatting>
  <pageMargins left="0.7" right="0.7" top="0.75" bottom="0.75" header="0.3" footer="0.3"/>
  <pageSetup scale="7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2021-10-18T12:44:08Z</cp:lastPrinted>
  <dcterms:created xsi:type="dcterms:W3CDTF">2015-06-05T18:17:20Z</dcterms:created>
  <dcterms:modified xsi:type="dcterms:W3CDTF">2021-10-18T14:35:44Z</dcterms:modified>
</cp:coreProperties>
</file>