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F03C626-1A1F-4BA1-B171-0A09A05BC569}" xr6:coauthVersionLast="36" xr6:coauthVersionMax="36" xr10:uidLastSave="{00000000-0000-0000-0000-000000000000}"/>
  <bookViews>
    <workbookView xWindow="0" yWindow="0" windowWidth="20490" windowHeight="7575" xr2:uid="{00000000-000D-0000-FFFF-FFFF00000000}"/>
  </bookViews>
  <sheets>
    <sheet name="Ravindhar Konatam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3" l="1"/>
  <c r="C27" i="3" l="1"/>
  <c r="D28" i="3"/>
  <c r="D30" i="3" s="1"/>
  <c r="C25" i="3" l="1"/>
  <c r="C24" i="3" l="1"/>
  <c r="C23" i="3"/>
  <c r="C22" i="3"/>
  <c r="C21" i="3"/>
  <c r="C14" i="3"/>
  <c r="C13" i="3"/>
  <c r="C12" i="3"/>
  <c r="C11" i="3"/>
  <c r="C10" i="3"/>
  <c r="C9" i="3"/>
  <c r="C8" i="3"/>
  <c r="C4" i="3"/>
  <c r="C3" i="3"/>
  <c r="C2" i="3"/>
  <c r="E2" i="3"/>
  <c r="C15" i="3"/>
  <c r="C16" i="3"/>
  <c r="C17" i="3"/>
  <c r="C18" i="3"/>
  <c r="C19" i="3"/>
  <c r="C20" i="3"/>
  <c r="C28" i="3" l="1"/>
  <c r="B3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</calcChain>
</file>

<file path=xl/sharedStrings.xml><?xml version="1.0" encoding="utf-8"?>
<sst xmlns="http://schemas.openxmlformats.org/spreadsheetml/2006/main" count="128" uniqueCount="94">
  <si>
    <t>Hours Worked</t>
  </si>
  <si>
    <t xml:space="preserve"> </t>
  </si>
  <si>
    <t>Premium</t>
  </si>
  <si>
    <t>TOTAL</t>
  </si>
  <si>
    <t>Grand Total</t>
  </si>
  <si>
    <t>Net</t>
  </si>
  <si>
    <t>Paid</t>
  </si>
  <si>
    <t>Difference</t>
  </si>
  <si>
    <t>Payment received date</t>
  </si>
  <si>
    <t>Training Expenses</t>
  </si>
  <si>
    <t>Monnth</t>
  </si>
  <si>
    <t>Advance</t>
  </si>
  <si>
    <t>US01</t>
  </si>
  <si>
    <t>Y</t>
  </si>
  <si>
    <t>A</t>
  </si>
  <si>
    <t>DEFAULT</t>
  </si>
  <si>
    <t>N</t>
  </si>
  <si>
    <t>CHEC</t>
  </si>
  <si>
    <t>I</t>
  </si>
  <si>
    <t>T435434</t>
  </si>
  <si>
    <t>PROD_ID_OBSOLETE_N</t>
  </si>
  <si>
    <t>SETID,</t>
  </si>
  <si>
    <t>PRODUCT_ID,</t>
  </si>
  <si>
    <t>DESCR,</t>
  </si>
  <si>
    <t>MODEL_NBR,</t>
  </si>
  <si>
    <t>CATALOG_NBR,</t>
  </si>
  <si>
    <t>TAX_PRODUCT_NBR,</t>
  </si>
  <si>
    <t>TAX_TRANS_TYPE,</t>
  </si>
  <si>
    <t>TAX_TRANS_SUB_TYPE,</t>
  </si>
  <si>
    <t>PRODUCT_KIT_FLAG,</t>
  </si>
  <si>
    <t>EFF_STATUS,</t>
  </si>
  <si>
    <t>INV_ITEM_ID,</t>
  </si>
  <si>
    <t>DROP_SHIP_FLAG,</t>
  </si>
  <si>
    <t>COMM_FLAG,</t>
  </si>
  <si>
    <t>COMM_PCT,</t>
  </si>
  <si>
    <t>UPPER_MARGIN_PCT,</t>
  </si>
  <si>
    <t>LOWER_MARGIN_PCT,</t>
  </si>
  <si>
    <t>HOLD_UPDATE_SW,</t>
  </si>
  <si>
    <t>BUSINESS_UNIT_PC,</t>
  </si>
  <si>
    <t>PROJECT_ID,</t>
  </si>
  <si>
    <t>ACTIVITY_ID,</t>
  </si>
  <si>
    <t>COST_ELEMENT,</t>
  </si>
  <si>
    <t>EXPORT_LIC_REQ,</t>
  </si>
  <si>
    <t>RETURN_FLAG,</t>
  </si>
  <si>
    <t>DESCR254,</t>
  </si>
  <si>
    <t>CFG_KIT_FLAG,</t>
  </si>
  <si>
    <t>CFG_CODE_OPT,</t>
  </si>
  <si>
    <t>CP_TEMPLATE_ID,</t>
  </si>
  <si>
    <t>CP_TREE_DIST,</t>
  </si>
  <si>
    <t>PRICE_KIT_FLAG,</t>
  </si>
  <si>
    <t>PROD_BRAND,</t>
  </si>
  <si>
    <t>PROD_CATEGORY,</t>
  </si>
  <si>
    <t>PROD_FIELD_C1_A,</t>
  </si>
  <si>
    <t>PROD_FIELD_C1_B,</t>
  </si>
  <si>
    <t>PROD_FIELD_C1_C,</t>
  </si>
  <si>
    <t>PROD_FIELD_C1_D,</t>
  </si>
  <si>
    <t>PROD_FIELD_C10_A,</t>
  </si>
  <si>
    <t>PROD_FIELD_C10_B,</t>
  </si>
  <si>
    <t>PROD_FIELD_C10_C,</t>
  </si>
  <si>
    <t>PROD_FIELD_C10_D,</t>
  </si>
  <si>
    <t>PROD_FIELD_C2,</t>
  </si>
  <si>
    <t>PROD_FIELD_C30_A,</t>
  </si>
  <si>
    <t>PROD_FIELD_C30_B,</t>
  </si>
  <si>
    <t>PROD_FIELD_C30_C,</t>
  </si>
  <si>
    <t>PROD_FIELD_C30_D,</t>
  </si>
  <si>
    <t>PROD_FIELD_C4,</t>
  </si>
  <si>
    <t>PROD_FIELD_C6,</t>
  </si>
  <si>
    <t>PROD_FIELD_C8,</t>
  </si>
  <si>
    <t>PROD_FIELD_N12_A,</t>
  </si>
  <si>
    <t>PROD_FIELD_N12_B,</t>
  </si>
  <si>
    <t>PROD_FIELD_N12_C,</t>
  </si>
  <si>
    <t>PROD_FIELD_N12_D,</t>
  </si>
  <si>
    <t>PROD_FIELD_N15_A,</t>
  </si>
  <si>
    <t>PROD_FIELD_N15_B,</t>
  </si>
  <si>
    <t>PROD_FIELD_N15_C,</t>
  </si>
  <si>
    <t>PROD_FIELD_N15_D,</t>
  </si>
  <si>
    <t>DATETIME_ADDED,</t>
  </si>
  <si>
    <t>LASTUPDDTTM,</t>
  </si>
  <si>
    <t>LAST_MAINT_OPRID,</t>
  </si>
  <si>
    <t>STATUS_DATE_N,</t>
  </si>
  <si>
    <t>SHORT_DESCR_N,</t>
  </si>
  <si>
    <t>PRODUCT_CODE_N,</t>
  </si>
  <si>
    <t>NUMBER_OF_PLY_N,</t>
  </si>
  <si>
    <t>SYSTEM_COMPONENT_N,</t>
  </si>
  <si>
    <t>CHECK_CREDIT_N,</t>
  </si>
  <si>
    <t>53151N-1</t>
  </si>
  <si>
    <t>150 Intro Pkg 3-on-pg w/dep</t>
  </si>
  <si>
    <t>Haider</t>
  </si>
  <si>
    <t>Check Kits</t>
  </si>
  <si>
    <t>BIS - Kits (81)</t>
  </si>
  <si>
    <t>C</t>
  </si>
  <si>
    <t>CHCH05</t>
  </si>
  <si>
    <t>150 Intro Pkg</t>
  </si>
  <si>
    <t>53151N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</si>
</sst>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5" fontId="0" fillId="0" borderId="0" xfId="0" applyNumberFormat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4" workbookViewId="0">
      <selection activeCell="H31" sqref="H31"/>
    </sheetView>
  </sheetViews>
  <sheetFormatPr defaultRowHeight="15" x14ac:dyDescent="0.25"/>
  <cols>
    <col min="1" max="1" width="15.42578125" customWidth="1"/>
    <col min="2" max="2" width="11.7109375" customWidth="1"/>
    <col min="3" max="3" width="15.28515625" customWidth="1"/>
    <col min="4" max="5" width="11.7109375" customWidth="1"/>
    <col min="6" max="6" width="13.42578125" style="6" customWidth="1"/>
    <col min="7" max="7" width="12.140625" customWidth="1"/>
  </cols>
  <sheetData>
    <row r="1" spans="1:11" x14ac:dyDescent="0.25">
      <c r="A1" s="1" t="s">
        <v>10</v>
      </c>
      <c r="B1" s="1" t="s">
        <v>0</v>
      </c>
      <c r="C1" s="1" t="s">
        <v>5</v>
      </c>
      <c r="D1" s="3" t="s">
        <v>6</v>
      </c>
      <c r="E1" s="3" t="s">
        <v>7</v>
      </c>
      <c r="F1" s="4" t="s">
        <v>8</v>
      </c>
      <c r="G1" s="1" t="s">
        <v>9</v>
      </c>
      <c r="H1" s="1" t="s">
        <v>11</v>
      </c>
      <c r="I1" t="s">
        <v>2</v>
      </c>
    </row>
    <row r="2" spans="1:11" x14ac:dyDescent="0.25">
      <c r="A2" s="2">
        <v>42644</v>
      </c>
      <c r="B2">
        <v>72</v>
      </c>
      <c r="C2">
        <f>B2*65*0.7</f>
        <v>3276</v>
      </c>
      <c r="D2">
        <v>5500</v>
      </c>
      <c r="E2">
        <f>C2-D2</f>
        <v>-2224</v>
      </c>
      <c r="F2" s="5">
        <v>42807</v>
      </c>
      <c r="I2" t="s">
        <v>1</v>
      </c>
      <c r="K2" s="2"/>
    </row>
    <row r="3" spans="1:11" x14ac:dyDescent="0.25">
      <c r="A3" s="2">
        <v>42675</v>
      </c>
      <c r="B3">
        <v>160</v>
      </c>
      <c r="C3">
        <f>B3*65*0.7</f>
        <v>7279.9999999999991</v>
      </c>
      <c r="D3">
        <v>5500</v>
      </c>
      <c r="E3">
        <f t="shared" ref="E3:E24" si="0">C3-D3+E2</f>
        <v>-444.00000000000091</v>
      </c>
      <c r="F3" s="5">
        <v>42846</v>
      </c>
      <c r="K3" s="2"/>
    </row>
    <row r="4" spans="1:11" x14ac:dyDescent="0.25">
      <c r="A4" s="2">
        <v>42705</v>
      </c>
      <c r="B4">
        <v>160</v>
      </c>
      <c r="C4">
        <f>B4*65*0.7</f>
        <v>7279.9999999999991</v>
      </c>
      <c r="D4">
        <v>5500</v>
      </c>
      <c r="E4">
        <f t="shared" si="0"/>
        <v>1335.9999999999982</v>
      </c>
      <c r="F4" s="5">
        <v>42866</v>
      </c>
      <c r="K4" s="2"/>
    </row>
    <row r="5" spans="1:11" x14ac:dyDescent="0.25">
      <c r="A5" s="2">
        <v>42736</v>
      </c>
      <c r="B5">
        <v>0</v>
      </c>
      <c r="C5">
        <v>0</v>
      </c>
      <c r="D5">
        <v>5500</v>
      </c>
      <c r="E5">
        <f t="shared" si="0"/>
        <v>-4164.0000000000018</v>
      </c>
      <c r="K5" s="2"/>
    </row>
    <row r="6" spans="1:11" x14ac:dyDescent="0.25">
      <c r="A6" s="2">
        <v>42767</v>
      </c>
      <c r="B6">
        <v>0</v>
      </c>
      <c r="C6">
        <v>0</v>
      </c>
      <c r="D6">
        <v>5500</v>
      </c>
      <c r="E6">
        <f t="shared" si="0"/>
        <v>-9664.0000000000018</v>
      </c>
      <c r="K6" s="2"/>
    </row>
    <row r="7" spans="1:11" x14ac:dyDescent="0.25">
      <c r="A7" s="2">
        <v>42795</v>
      </c>
      <c r="B7">
        <v>0</v>
      </c>
      <c r="C7">
        <v>0</v>
      </c>
      <c r="D7">
        <v>5500</v>
      </c>
      <c r="E7">
        <f t="shared" si="0"/>
        <v>-15164.000000000002</v>
      </c>
      <c r="K7" s="2"/>
    </row>
    <row r="8" spans="1:11" x14ac:dyDescent="0.25">
      <c r="A8" s="2">
        <v>42826</v>
      </c>
      <c r="B8">
        <v>200</v>
      </c>
      <c r="C8">
        <f>B8*70*0.7</f>
        <v>9800</v>
      </c>
      <c r="D8">
        <v>5500</v>
      </c>
      <c r="E8">
        <f t="shared" si="0"/>
        <v>-10864.000000000002</v>
      </c>
      <c r="F8" s="5">
        <v>42968</v>
      </c>
      <c r="I8" t="s">
        <v>1</v>
      </c>
      <c r="K8" s="2"/>
    </row>
    <row r="9" spans="1:11" x14ac:dyDescent="0.25">
      <c r="A9" s="2">
        <v>42856</v>
      </c>
      <c r="B9">
        <v>160</v>
      </c>
      <c r="C9">
        <f>B9*70*0.7</f>
        <v>7839.9999999999991</v>
      </c>
      <c r="D9">
        <v>5500</v>
      </c>
      <c r="E9">
        <f t="shared" si="0"/>
        <v>-8524.0000000000036</v>
      </c>
      <c r="F9" s="5">
        <v>42968</v>
      </c>
      <c r="I9" t="s">
        <v>1</v>
      </c>
      <c r="K9" s="2"/>
    </row>
    <row r="10" spans="1:11" x14ac:dyDescent="0.25">
      <c r="A10" s="2">
        <v>42887</v>
      </c>
      <c r="B10">
        <v>143</v>
      </c>
      <c r="C10">
        <f t="shared" ref="C10:C16" si="1">B10*70*0.7</f>
        <v>7007</v>
      </c>
      <c r="D10">
        <v>5500</v>
      </c>
      <c r="E10">
        <f t="shared" si="0"/>
        <v>-7017.0000000000036</v>
      </c>
      <c r="F10" s="5">
        <v>42968</v>
      </c>
      <c r="I10" t="s">
        <v>1</v>
      </c>
      <c r="K10" s="2"/>
    </row>
    <row r="11" spans="1:11" x14ac:dyDescent="0.25">
      <c r="A11" s="2">
        <v>42917</v>
      </c>
      <c r="B11">
        <v>144</v>
      </c>
      <c r="C11">
        <f t="shared" si="1"/>
        <v>7056</v>
      </c>
      <c r="D11">
        <v>5500</v>
      </c>
      <c r="E11">
        <f t="shared" si="0"/>
        <v>-5461.0000000000036</v>
      </c>
      <c r="F11" s="5">
        <v>43003</v>
      </c>
      <c r="K11" s="2"/>
    </row>
    <row r="12" spans="1:11" x14ac:dyDescent="0.25">
      <c r="A12" s="2">
        <v>42964</v>
      </c>
      <c r="B12">
        <v>196</v>
      </c>
      <c r="C12">
        <f t="shared" si="1"/>
        <v>9604</v>
      </c>
      <c r="D12">
        <v>5500</v>
      </c>
      <c r="E12">
        <f t="shared" si="0"/>
        <v>-1357.0000000000036</v>
      </c>
      <c r="F12" s="5">
        <v>43035</v>
      </c>
    </row>
    <row r="13" spans="1:11" x14ac:dyDescent="0.25">
      <c r="A13" s="2">
        <v>42995</v>
      </c>
      <c r="B13">
        <v>174</v>
      </c>
      <c r="C13">
        <f t="shared" si="1"/>
        <v>8526</v>
      </c>
      <c r="D13">
        <v>5500</v>
      </c>
      <c r="E13">
        <f t="shared" si="0"/>
        <v>1668.9999999999964</v>
      </c>
      <c r="F13" s="5">
        <v>43063</v>
      </c>
    </row>
    <row r="14" spans="1:11" x14ac:dyDescent="0.25">
      <c r="A14" s="2">
        <v>43025</v>
      </c>
      <c r="B14">
        <v>196</v>
      </c>
      <c r="C14">
        <f t="shared" si="1"/>
        <v>9604</v>
      </c>
      <c r="D14">
        <v>5500</v>
      </c>
      <c r="E14">
        <f t="shared" si="0"/>
        <v>5772.9999999999964</v>
      </c>
      <c r="F14" s="5">
        <v>43103</v>
      </c>
    </row>
    <row r="15" spans="1:11" x14ac:dyDescent="0.25">
      <c r="A15" s="2">
        <v>43056</v>
      </c>
      <c r="B15">
        <v>172</v>
      </c>
      <c r="C15">
        <f t="shared" si="1"/>
        <v>8428</v>
      </c>
      <c r="D15">
        <v>5500</v>
      </c>
      <c r="E15">
        <f t="shared" si="0"/>
        <v>8700.9999999999964</v>
      </c>
      <c r="F15" s="5">
        <v>43130</v>
      </c>
    </row>
    <row r="16" spans="1:11" x14ac:dyDescent="0.25">
      <c r="A16" s="2">
        <v>43086</v>
      </c>
      <c r="B16">
        <v>48</v>
      </c>
      <c r="C16">
        <f t="shared" si="1"/>
        <v>2352</v>
      </c>
      <c r="D16">
        <v>5500</v>
      </c>
      <c r="E16">
        <f t="shared" si="0"/>
        <v>5552.9999999999964</v>
      </c>
      <c r="F16" s="5">
        <v>43157</v>
      </c>
    </row>
    <row r="17" spans="1:10" x14ac:dyDescent="0.25">
      <c r="A17" s="2">
        <v>43118</v>
      </c>
      <c r="B17">
        <v>64</v>
      </c>
      <c r="C17">
        <f>B17*75*0.7</f>
        <v>3360</v>
      </c>
      <c r="D17">
        <v>11000</v>
      </c>
      <c r="E17">
        <f t="shared" si="0"/>
        <v>-2087.0000000000036</v>
      </c>
      <c r="F17" s="5">
        <v>43164</v>
      </c>
    </row>
    <row r="18" spans="1:10" x14ac:dyDescent="0.25">
      <c r="A18" s="2">
        <v>43149</v>
      </c>
      <c r="B18">
        <v>160</v>
      </c>
      <c r="C18">
        <f>B18*75*0.7</f>
        <v>8400</v>
      </c>
      <c r="D18">
        <v>5500</v>
      </c>
      <c r="E18">
        <f t="shared" si="0"/>
        <v>812.99999999999636</v>
      </c>
      <c r="F18" s="5">
        <v>43196</v>
      </c>
    </row>
    <row r="19" spans="1:10" x14ac:dyDescent="0.25">
      <c r="A19" s="2">
        <v>43177</v>
      </c>
      <c r="B19">
        <v>176</v>
      </c>
      <c r="C19">
        <f t="shared" ref="C19:C27" si="2">B19*75*0.75</f>
        <v>9900</v>
      </c>
      <c r="D19">
        <v>5500</v>
      </c>
      <c r="E19">
        <f t="shared" si="0"/>
        <v>5212.9999999999964</v>
      </c>
      <c r="F19" s="5">
        <v>43227</v>
      </c>
    </row>
    <row r="20" spans="1:10" x14ac:dyDescent="0.25">
      <c r="A20" s="2">
        <v>43208</v>
      </c>
      <c r="B20">
        <v>168</v>
      </c>
      <c r="C20">
        <f t="shared" si="2"/>
        <v>9450</v>
      </c>
      <c r="D20">
        <v>5500</v>
      </c>
      <c r="E20">
        <f t="shared" si="0"/>
        <v>9162.9999999999964</v>
      </c>
      <c r="F20" s="5">
        <v>43259</v>
      </c>
    </row>
    <row r="21" spans="1:10" x14ac:dyDescent="0.25">
      <c r="A21" s="2">
        <v>43238</v>
      </c>
      <c r="B21">
        <v>184</v>
      </c>
      <c r="C21">
        <f t="shared" si="2"/>
        <v>10350</v>
      </c>
      <c r="D21">
        <v>5500</v>
      </c>
      <c r="E21">
        <f t="shared" si="0"/>
        <v>14012.999999999996</v>
      </c>
      <c r="F21" s="5">
        <v>43287</v>
      </c>
    </row>
    <row r="22" spans="1:10" x14ac:dyDescent="0.25">
      <c r="A22" s="2">
        <v>43269</v>
      </c>
      <c r="B22">
        <v>168</v>
      </c>
      <c r="C22">
        <f t="shared" si="2"/>
        <v>9450</v>
      </c>
      <c r="D22">
        <v>5500</v>
      </c>
      <c r="E22">
        <f t="shared" si="0"/>
        <v>17962.999999999996</v>
      </c>
      <c r="F22" s="5">
        <v>43318</v>
      </c>
      <c r="J22" t="s">
        <v>1</v>
      </c>
    </row>
    <row r="23" spans="1:10" x14ac:dyDescent="0.25">
      <c r="A23" s="2">
        <v>43299</v>
      </c>
      <c r="B23">
        <v>168</v>
      </c>
      <c r="C23">
        <f t="shared" si="2"/>
        <v>9450</v>
      </c>
      <c r="D23">
        <v>5500</v>
      </c>
      <c r="E23">
        <f t="shared" si="0"/>
        <v>21912.999999999996</v>
      </c>
      <c r="F23" s="5">
        <v>43349</v>
      </c>
    </row>
    <row r="24" spans="1:10" x14ac:dyDescent="0.25">
      <c r="A24" s="2">
        <v>43330</v>
      </c>
      <c r="B24">
        <v>192</v>
      </c>
      <c r="C24">
        <f t="shared" si="2"/>
        <v>10800</v>
      </c>
      <c r="D24">
        <v>8500</v>
      </c>
      <c r="E24">
        <f t="shared" si="0"/>
        <v>24212.999999999996</v>
      </c>
      <c r="F24" s="5">
        <v>43379</v>
      </c>
    </row>
    <row r="25" spans="1:10" x14ac:dyDescent="0.25">
      <c r="A25" s="2">
        <v>43361</v>
      </c>
      <c r="B25">
        <v>161</v>
      </c>
      <c r="C25">
        <f t="shared" si="2"/>
        <v>9056.25</v>
      </c>
      <c r="D25">
        <v>5500</v>
      </c>
      <c r="E25">
        <f>C25-D25+E24</f>
        <v>27769.249999999996</v>
      </c>
      <c r="F25" s="5">
        <v>43410</v>
      </c>
    </row>
    <row r="26" spans="1:10" x14ac:dyDescent="0.25">
      <c r="A26" s="2">
        <v>43391</v>
      </c>
      <c r="B26">
        <v>188</v>
      </c>
      <c r="C26">
        <f>B26*75*0.75</f>
        <v>10575</v>
      </c>
      <c r="D26">
        <v>5500</v>
      </c>
      <c r="E26">
        <f>C26-D26+E25</f>
        <v>32844.25</v>
      </c>
      <c r="F26" s="5">
        <v>43440</v>
      </c>
    </row>
    <row r="27" spans="1:10" x14ac:dyDescent="0.25">
      <c r="A27" s="2">
        <v>43422</v>
      </c>
      <c r="B27">
        <v>0</v>
      </c>
      <c r="C27">
        <f t="shared" si="2"/>
        <v>0</v>
      </c>
      <c r="D27">
        <v>5500</v>
      </c>
      <c r="E27">
        <f>C27-D27+E26</f>
        <v>27344.25</v>
      </c>
      <c r="F27" s="5"/>
    </row>
    <row r="28" spans="1:10" x14ac:dyDescent="0.25">
      <c r="A28" t="s">
        <v>3</v>
      </c>
      <c r="C28">
        <f>SUM(C2:C27)</f>
        <v>178844.25</v>
      </c>
      <c r="D28">
        <f>SUM(D2:D27)</f>
        <v>151500</v>
      </c>
    </row>
    <row r="29" spans="1:10" x14ac:dyDescent="0.25">
      <c r="D29">
        <v>152500</v>
      </c>
    </row>
    <row r="30" spans="1:10" x14ac:dyDescent="0.25">
      <c r="D30">
        <f>D29-D28</f>
        <v>1000</v>
      </c>
    </row>
    <row r="31" spans="1:10" x14ac:dyDescent="0.25">
      <c r="A31" s="1" t="s">
        <v>4</v>
      </c>
      <c r="B31" s="1">
        <f>D28+G28-C28</f>
        <v>-27344.25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8556-D4A4-4BD2-90DB-99B42CCF1D28}">
  <dimension ref="V1:CH22"/>
  <sheetViews>
    <sheetView topLeftCell="N1" workbookViewId="0">
      <selection activeCell="V7" sqref="V7"/>
    </sheetView>
  </sheetViews>
  <sheetFormatPr defaultRowHeight="15" x14ac:dyDescent="0.25"/>
  <cols>
    <col min="82" max="82" width="19.42578125" customWidth="1"/>
  </cols>
  <sheetData>
    <row r="1" spans="22:86" x14ac:dyDescent="0.25"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20</v>
      </c>
    </row>
    <row r="2" spans="22:86" x14ac:dyDescent="0.25">
      <c r="V2" t="s">
        <v>12</v>
      </c>
      <c r="W2" t="s">
        <v>85</v>
      </c>
      <c r="X2" t="s">
        <v>86</v>
      </c>
      <c r="Y2" t="s">
        <v>1</v>
      </c>
      <c r="Z2" t="s">
        <v>1</v>
      </c>
      <c r="AA2">
        <v>66064</v>
      </c>
      <c r="AB2" t="s">
        <v>1</v>
      </c>
      <c r="AC2" t="s">
        <v>1</v>
      </c>
      <c r="AD2" t="s">
        <v>13</v>
      </c>
      <c r="AE2" t="s">
        <v>14</v>
      </c>
      <c r="AF2" t="s">
        <v>15</v>
      </c>
      <c r="AG2" t="s">
        <v>13</v>
      </c>
      <c r="AH2" t="s">
        <v>16</v>
      </c>
      <c r="AI2">
        <v>0</v>
      </c>
      <c r="AJ2">
        <v>0</v>
      </c>
      <c r="AK2">
        <v>0</v>
      </c>
      <c r="AL2" t="s">
        <v>16</v>
      </c>
      <c r="AM2" t="s">
        <v>1</v>
      </c>
      <c r="AN2" t="s">
        <v>1</v>
      </c>
      <c r="AO2" t="s">
        <v>1</v>
      </c>
      <c r="AP2" t="s">
        <v>1</v>
      </c>
      <c r="AQ2" t="s">
        <v>16</v>
      </c>
      <c r="AR2" t="s">
        <v>13</v>
      </c>
      <c r="AS2" t="s">
        <v>1</v>
      </c>
      <c r="AT2" t="s">
        <v>16</v>
      </c>
      <c r="AU2" t="s">
        <v>16</v>
      </c>
      <c r="AV2" t="s">
        <v>17</v>
      </c>
      <c r="AW2" t="s">
        <v>1</v>
      </c>
      <c r="AX2" t="s">
        <v>1</v>
      </c>
      <c r="AY2" t="s">
        <v>1</v>
      </c>
      <c r="AZ2" t="s">
        <v>18</v>
      </c>
      <c r="BA2" t="s">
        <v>16</v>
      </c>
      <c r="BB2" t="s">
        <v>13</v>
      </c>
      <c r="BC2" t="s">
        <v>16</v>
      </c>
      <c r="BD2" t="s">
        <v>16</v>
      </c>
      <c r="BE2">
        <v>51000</v>
      </c>
      <c r="BF2" t="s">
        <v>1</v>
      </c>
      <c r="BG2" t="s">
        <v>1</v>
      </c>
      <c r="BH2">
        <v>51000</v>
      </c>
      <c r="BI2" t="s">
        <v>16</v>
      </c>
      <c r="BJ2" t="s">
        <v>87</v>
      </c>
      <c r="BK2" t="s">
        <v>1</v>
      </c>
      <c r="BL2" t="s">
        <v>88</v>
      </c>
      <c r="BM2" t="s">
        <v>89</v>
      </c>
      <c r="BN2" t="s">
        <v>90</v>
      </c>
      <c r="BO2" t="s">
        <v>1</v>
      </c>
      <c r="BP2" t="s">
        <v>91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7">
        <v>39020</v>
      </c>
      <c r="BZ2" s="7">
        <v>43433</v>
      </c>
      <c r="CA2" t="s">
        <v>19</v>
      </c>
      <c r="CB2" s="7">
        <v>39020</v>
      </c>
      <c r="CC2" t="s">
        <v>92</v>
      </c>
      <c r="CD2" t="s">
        <v>93</v>
      </c>
      <c r="CE2">
        <v>0</v>
      </c>
      <c r="CF2" t="s">
        <v>16</v>
      </c>
      <c r="CG2" t="s">
        <v>16</v>
      </c>
      <c r="CH2" t="s">
        <v>1</v>
      </c>
    </row>
    <row r="12" spans="22:86" ht="15.75" thickBot="1" x14ac:dyDescent="0.3"/>
    <row r="13" spans="22:86" ht="17.25" thickBot="1" x14ac:dyDescent="0.3">
      <c r="AA13" s="8">
        <v>64.83</v>
      </c>
    </row>
    <row r="14" spans="22:86" ht="17.25" thickBot="1" x14ac:dyDescent="0.3">
      <c r="AA14" s="8">
        <v>31</v>
      </c>
    </row>
    <row r="15" spans="22:86" ht="17.25" thickBot="1" x14ac:dyDescent="0.3">
      <c r="AA15" s="8"/>
    </row>
    <row r="16" spans="22:86" ht="17.25" thickBot="1" x14ac:dyDescent="0.3">
      <c r="AA16" s="8">
        <v>15</v>
      </c>
    </row>
    <row r="17" spans="27:27" ht="17.25" thickBot="1" x14ac:dyDescent="0.3">
      <c r="AA17" s="8">
        <v>65</v>
      </c>
    </row>
    <row r="18" spans="27:27" ht="17.25" thickBot="1" x14ac:dyDescent="0.3">
      <c r="AA18" s="8">
        <v>18</v>
      </c>
    </row>
    <row r="19" spans="27:27" ht="17.25" thickBot="1" x14ac:dyDescent="0.3">
      <c r="AA19" s="8">
        <v>30</v>
      </c>
    </row>
    <row r="20" spans="27:27" ht="17.25" thickBot="1" x14ac:dyDescent="0.3">
      <c r="AA20" s="8">
        <v>65</v>
      </c>
    </row>
    <row r="21" spans="27:27" ht="17.25" thickBot="1" x14ac:dyDescent="0.3">
      <c r="AA21" s="8">
        <v>105</v>
      </c>
    </row>
    <row r="22" spans="27:27" ht="17.25" thickBot="1" x14ac:dyDescent="0.3">
      <c r="AA22" s="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Ravindhar Konatam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2019-02-21T19:44:44Z</dcterms:modified>
  <cp:category/>
  <cp:contentStatus/>
</cp:coreProperties>
</file>