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480C5567-62D8-4D91-B672-0E05F956D9EC}" xr6:coauthVersionLast="47" xr6:coauthVersionMax="47" xr10:uidLastSave="{00000000-0000-0000-0000-000000000000}"/>
  <bookViews>
    <workbookView xWindow="-118" yWindow="-118" windowWidth="25370" windowHeight="13759" tabRatio="819" activeTab="1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Vida Post" sheetId="2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21" l="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Z12" i="13"/>
  <c r="AB12" i="13"/>
  <c r="AA12" i="13"/>
  <c r="AB11" i="13"/>
  <c r="AA11" i="13"/>
  <c r="Z11" i="13"/>
  <c r="Z12" i="18"/>
  <c r="AB12" i="18"/>
  <c r="AA12" i="18"/>
  <c r="Z11" i="18"/>
  <c r="AB11" i="18"/>
  <c r="AA11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AB10" i="13"/>
  <c r="AA10" i="13"/>
  <c r="Z10" i="13"/>
  <c r="AB9" i="13"/>
  <c r="AA9" i="13"/>
  <c r="Z9" i="13"/>
  <c r="Z10" i="18"/>
  <c r="AB10" i="18"/>
  <c r="AA10" i="18"/>
  <c r="Z9" i="18"/>
  <c r="AB9" i="18"/>
  <c r="AA9" i="18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AB8" i="13"/>
  <c r="AA8" i="13"/>
  <c r="Z8" i="13"/>
  <c r="H8" i="13"/>
  <c r="G8" i="13"/>
  <c r="F8" i="13"/>
  <c r="U8" i="13"/>
  <c r="O8" i="13"/>
  <c r="N8" i="13"/>
  <c r="M8" i="13"/>
  <c r="Z8" i="18"/>
  <c r="AB8" i="18"/>
  <c r="AA8" i="18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Z7" i="18"/>
  <c r="AB7" i="18"/>
  <c r="AA7" i="18"/>
  <c r="Z7" i="13"/>
  <c r="AB7" i="13"/>
  <c r="AA7" i="13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AB6" i="13"/>
  <c r="AA6" i="13"/>
  <c r="Z6" i="13"/>
  <c r="AB6" i="18"/>
  <c r="AA6" i="18"/>
  <c r="Z6" i="18"/>
  <c r="Z4" i="18"/>
  <c r="Z5" i="13"/>
  <c r="AB4" i="13"/>
  <c r="AB5" i="13"/>
  <c r="AA4" i="13"/>
  <c r="AA5" i="13"/>
  <c r="Z4" i="13"/>
  <c r="AB4" i="18"/>
  <c r="AB5" i="18"/>
  <c r="AA4" i="18"/>
  <c r="AA5" i="18"/>
  <c r="Z5" i="18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AB3" i="18"/>
  <c r="AA3" i="18"/>
  <c r="Z3" i="18"/>
  <c r="R3" i="18"/>
  <c r="O3" i="18"/>
  <c r="N3" i="18"/>
  <c r="M3" i="18"/>
  <c r="H3" i="18"/>
  <c r="G3" i="18"/>
  <c r="F3" i="18"/>
  <c r="AB3" i="13"/>
  <c r="AA3" i="13"/>
  <c r="Z3" i="13"/>
  <c r="U3" i="13"/>
  <c r="R3" i="13"/>
  <c r="O3" i="13"/>
  <c r="N3" i="13"/>
  <c r="M3" i="13"/>
  <c r="H3" i="13"/>
  <c r="G3" i="13"/>
  <c r="F3" i="13"/>
  <c r="O104" i="13" l="1"/>
  <c r="N103" i="13"/>
</calcChain>
</file>

<file path=xl/sharedStrings.xml><?xml version="1.0" encoding="utf-8"?>
<sst xmlns="http://schemas.openxmlformats.org/spreadsheetml/2006/main" count="207" uniqueCount="67">
  <si>
    <t>Candidate</t>
  </si>
  <si>
    <t>Facebook</t>
  </si>
  <si>
    <t>Instagram</t>
  </si>
  <si>
    <t>Gálvez</t>
  </si>
  <si>
    <t>Shenbaum</t>
  </si>
  <si>
    <t>Twitter</t>
  </si>
  <si>
    <t>YouTube</t>
  </si>
  <si>
    <t>TikTok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</si>
  <si>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</si>
  <si>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</si>
  <si>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</si>
  <si>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</si>
  <si>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</si>
  <si>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</si>
  <si>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</si>
  <si>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</si>
  <si>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</si>
  <si>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</si>
  <si>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</si>
  <si>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</si>
  <si>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</si>
  <si>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</si>
  <si>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</si>
  <si>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</si>
  <si>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</si>
  <si>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</si>
  <si>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</si>
  <si>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</si>
  <si>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</si>
  <si>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</si>
  <si>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TTPosts</t>
  </si>
  <si>
    <t>TTViews</t>
  </si>
  <si>
    <t>TTLikes</t>
  </si>
  <si>
    <t>TTComms</t>
  </si>
  <si>
    <t>TTViewsPPost</t>
  </si>
  <si>
    <t>TTLikesPPost</t>
  </si>
  <si>
    <t>TTCommsPPost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</si>
  <si>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</si>
  <si>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</si>
  <si>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</si>
  <si>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</si>
  <si>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</si>
  <si>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</si>
  <si>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</si>
  <si>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</si>
  <si>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</si>
  <si>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https://twitter.com/Claudiashein/status/1748050333274714587</t>
  </si>
  <si>
    <t>https://twitter.com/XochitlGalvez/status/1748075123658117400</t>
  </si>
  <si>
    <t>https://twitter.com/AlvarezMaynez/status/1748072739749945601</t>
  </si>
  <si>
    <t>AlvarezMaynez</t>
  </si>
  <si>
    <t>Bruta</t>
  </si>
  <si>
    <t>Jan 2024</t>
  </si>
  <si>
    <t>Mitofsky</t>
  </si>
  <si>
    <t>Mendoza Blanco &amp; Asoc</t>
  </si>
  <si>
    <t>Demotecnia</t>
  </si>
  <si>
    <t>Berumen</t>
  </si>
  <si>
    <t>Varela y Asoc / Citibanamex</t>
  </si>
  <si>
    <t>Dec 2023</t>
  </si>
  <si>
    <t>Parametría</t>
  </si>
  <si>
    <t>Covarrubias y Asoc</t>
  </si>
  <si>
    <t>Buendía &amp; Márquez</t>
  </si>
  <si>
    <t>Estimación</t>
  </si>
  <si>
    <t>Encuestadora</t>
  </si>
  <si>
    <t>Fecha</t>
  </si>
  <si>
    <t>XG</t>
  </si>
  <si>
    <t>CS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</si>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</sst>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AlvarezMaynez/status/1748072739749945601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Claudiashein/status/1748050333274714587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FB253"/>
  <sheetViews>
    <sheetView zoomScale="85" zoomScaleNormal="85" workbookViewId="0">
      <pane ySplit="1" topLeftCell="A126" activePane="bottomLeft" state="frozen"/>
      <selection pane="bottomLeft" activeCell="B132" sqref="B132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8" max="18" width="11.5546875" style="2"/>
    <col min="20" max="20" width="8" bestFit="1" customWidth="1"/>
    <col min="21" max="21" width="12.109375" style="2" bestFit="1" customWidth="1"/>
    <col min="28" max="28" width="12.6640625" style="2" customWidth="1"/>
  </cols>
  <sheetData>
    <row r="1" spans="1:28 16259:16382" x14ac:dyDescent="0.3">
      <c r="B1" s="23" t="s">
        <v>10</v>
      </c>
      <c r="C1" s="24"/>
      <c r="D1" s="24"/>
      <c r="E1" s="24"/>
      <c r="F1" s="24"/>
      <c r="G1" s="24"/>
      <c r="H1" s="25"/>
      <c r="I1" s="24" t="s">
        <v>1</v>
      </c>
      <c r="J1" s="24"/>
      <c r="K1" s="24"/>
      <c r="L1" s="24"/>
      <c r="M1" s="24"/>
      <c r="N1" s="24"/>
      <c r="O1" s="25"/>
      <c r="P1" s="23" t="s">
        <v>2</v>
      </c>
      <c r="Q1" s="24"/>
      <c r="R1" s="24"/>
      <c r="S1" s="23" t="s">
        <v>6</v>
      </c>
      <c r="T1" s="24"/>
      <c r="U1" s="25"/>
      <c r="V1" s="23" t="s">
        <v>7</v>
      </c>
      <c r="W1" s="24"/>
      <c r="X1" s="24"/>
      <c r="Y1" s="24"/>
      <c r="Z1" s="24"/>
      <c r="AA1" s="24"/>
      <c r="AB1" s="25"/>
    </row>
    <row r="2" spans="1:28 16259:16382" s="10" customFormat="1" x14ac:dyDescent="0.3">
      <c r="A2" s="7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5" t="s">
        <v>36</v>
      </c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</row>
    <row r="3" spans="1:28 16259:16382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  <c r="V3" s="6">
        <v>1</v>
      </c>
      <c r="W3" s="6">
        <v>249400</v>
      </c>
      <c r="X3" s="6">
        <v>21600</v>
      </c>
      <c r="Y3" s="6">
        <v>4176</v>
      </c>
      <c r="Z3" s="6">
        <f>W3/V3</f>
        <v>249400</v>
      </c>
      <c r="AA3" s="6">
        <f>X3/V3</f>
        <v>21600</v>
      </c>
      <c r="AB3" s="8">
        <f>Y3/V3</f>
        <v>4176</v>
      </c>
    </row>
    <row r="4" spans="1:28 16259:16382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  <c r="V4" s="6">
        <v>2</v>
      </c>
      <c r="W4" s="6">
        <v>93400</v>
      </c>
      <c r="X4" s="6">
        <v>5114</v>
      </c>
      <c r="Y4" s="6">
        <v>985</v>
      </c>
      <c r="Z4" s="6">
        <f t="shared" ref="Z4" si="7">W4/V4</f>
        <v>46700</v>
      </c>
      <c r="AA4" s="6">
        <f t="shared" ref="AA4:AA12" si="8">X4/V4</f>
        <v>2557</v>
      </c>
      <c r="AB4" s="8">
        <f t="shared" ref="AB4:AB12" si="9">Y4/V4</f>
        <v>492.5</v>
      </c>
    </row>
    <row r="5" spans="1:28 16259:16382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10">T5/S5</f>
        <v>38733.333333333336</v>
      </c>
      <c r="V5" s="6">
        <v>2</v>
      </c>
      <c r="W5" s="6">
        <v>845400</v>
      </c>
      <c r="X5" s="6">
        <v>40606</v>
      </c>
      <c r="Y5" s="6">
        <v>10796</v>
      </c>
      <c r="Z5" s="6">
        <f t="shared" ref="Z5:Z12" si="11">W5/V5</f>
        <v>422700</v>
      </c>
      <c r="AA5" s="6">
        <f t="shared" si="8"/>
        <v>20303</v>
      </c>
      <c r="AB5" s="8">
        <f t="shared" si="9"/>
        <v>5398</v>
      </c>
    </row>
    <row r="6" spans="1:28 16259:16382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10"/>
        <v>65000</v>
      </c>
      <c r="V6" s="6">
        <v>1</v>
      </c>
      <c r="W6" s="6">
        <v>37700</v>
      </c>
      <c r="X6" s="6">
        <v>2627</v>
      </c>
      <c r="Y6" s="6">
        <v>416</v>
      </c>
      <c r="Z6" s="6">
        <f t="shared" si="11"/>
        <v>37700</v>
      </c>
      <c r="AA6" s="6">
        <f t="shared" si="8"/>
        <v>2627</v>
      </c>
      <c r="AB6" s="8">
        <f t="shared" si="9"/>
        <v>416</v>
      </c>
    </row>
    <row r="7" spans="1:28 16259:16382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10"/>
        <v>241333.33333333334</v>
      </c>
      <c r="V7" s="6">
        <v>1</v>
      </c>
      <c r="W7" s="6">
        <v>206700</v>
      </c>
      <c r="X7" s="6">
        <v>8755</v>
      </c>
      <c r="Y7" s="6">
        <v>1017</v>
      </c>
      <c r="Z7" s="6">
        <f t="shared" si="11"/>
        <v>206700</v>
      </c>
      <c r="AA7" s="6">
        <f t="shared" si="8"/>
        <v>8755</v>
      </c>
      <c r="AB7" s="8">
        <f t="shared" si="9"/>
        <v>1017</v>
      </c>
    </row>
    <row r="8" spans="1:28 16259:16382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10"/>
        <v>20820</v>
      </c>
      <c r="V8" s="6">
        <v>2</v>
      </c>
      <c r="W8" s="6">
        <v>157700</v>
      </c>
      <c r="X8" s="6">
        <v>9368</v>
      </c>
      <c r="Y8" s="6">
        <v>2096</v>
      </c>
      <c r="Z8" s="6">
        <f t="shared" si="11"/>
        <v>78850</v>
      </c>
      <c r="AA8" s="6">
        <f t="shared" si="8"/>
        <v>4684</v>
      </c>
      <c r="AB8" s="8">
        <f t="shared" si="9"/>
        <v>1048</v>
      </c>
    </row>
    <row r="9" spans="1:28 16259:16382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10"/>
        <v>35100</v>
      </c>
      <c r="V9" s="6">
        <v>2</v>
      </c>
      <c r="W9" s="6">
        <v>692600</v>
      </c>
      <c r="X9" s="6">
        <v>50981</v>
      </c>
      <c r="Y9" s="6">
        <v>15720</v>
      </c>
      <c r="Z9" s="6">
        <f t="shared" si="11"/>
        <v>346300</v>
      </c>
      <c r="AA9" s="6">
        <f t="shared" si="8"/>
        <v>25490.5</v>
      </c>
      <c r="AB9" s="8">
        <f t="shared" si="9"/>
        <v>7860</v>
      </c>
    </row>
    <row r="10" spans="1:28 16259:16382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10"/>
        <v>30500</v>
      </c>
      <c r="V10" s="6">
        <v>3</v>
      </c>
      <c r="W10" s="6">
        <v>809900</v>
      </c>
      <c r="X10" s="6">
        <v>30667</v>
      </c>
      <c r="Y10" s="6">
        <v>8371</v>
      </c>
      <c r="Z10" s="6">
        <f t="shared" si="11"/>
        <v>269966.66666666669</v>
      </c>
      <c r="AA10" s="6">
        <f t="shared" si="8"/>
        <v>10222.333333333334</v>
      </c>
      <c r="AB10" s="8">
        <f t="shared" si="9"/>
        <v>2790.3333333333335</v>
      </c>
    </row>
    <row r="11" spans="1:28 16259:16382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10"/>
        <v>85820</v>
      </c>
      <c r="V11" s="6">
        <v>2</v>
      </c>
      <c r="W11" s="6">
        <v>198900</v>
      </c>
      <c r="X11" s="6">
        <v>15374</v>
      </c>
      <c r="Y11" s="6">
        <v>2829</v>
      </c>
      <c r="Z11" s="6">
        <f t="shared" si="11"/>
        <v>99450</v>
      </c>
      <c r="AA11" s="6">
        <f t="shared" si="8"/>
        <v>7687</v>
      </c>
      <c r="AB11" s="8">
        <f t="shared" si="9"/>
        <v>1414.5</v>
      </c>
    </row>
    <row r="12" spans="1:28 16259:16382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10"/>
        <v>40575</v>
      </c>
      <c r="V12" s="6">
        <v>1</v>
      </c>
      <c r="W12" s="6">
        <v>50600</v>
      </c>
      <c r="X12" s="6">
        <v>2379</v>
      </c>
      <c r="Y12" s="6">
        <v>609</v>
      </c>
      <c r="Z12" s="6">
        <f t="shared" si="11"/>
        <v>50600</v>
      </c>
      <c r="AA12" s="6">
        <f t="shared" si="8"/>
        <v>2379</v>
      </c>
      <c r="AB12" s="8">
        <f t="shared" si="9"/>
        <v>609</v>
      </c>
    </row>
    <row r="13" spans="1:28 16259:16382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  <c r="V13" s="6"/>
      <c r="W13" s="6"/>
      <c r="X13" s="6"/>
      <c r="Y13" s="6"/>
    </row>
    <row r="14" spans="1:28 16259:16382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  <c r="V14" s="6"/>
      <c r="W14" s="6"/>
      <c r="X14" s="6"/>
      <c r="Y14" s="6"/>
    </row>
    <row r="15" spans="1:28 16259:16382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8 16259:16382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12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12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12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12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12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12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12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12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13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13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4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4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5">J37/I37</f>
        <v>4044.4444444444443</v>
      </c>
      <c r="N37" s="6">
        <f t="shared" ref="N37:N47" si="16">K37/I37</f>
        <v>838.33333333333337</v>
      </c>
      <c r="O37" s="8">
        <f t="shared" ref="O37:O47" si="17">L37/I37</f>
        <v>320.88888888888891</v>
      </c>
      <c r="P37" s="6">
        <v>7</v>
      </c>
      <c r="Q37" s="6">
        <v>43000</v>
      </c>
      <c r="R37" s="8">
        <f t="shared" si="14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5"/>
        <v>5307.6923076923076</v>
      </c>
      <c r="N38" s="6">
        <f t="shared" si="16"/>
        <v>1460.3076923076924</v>
      </c>
      <c r="O38" s="8">
        <f t="shared" si="17"/>
        <v>265.23076923076923</v>
      </c>
      <c r="P38" s="6">
        <v>12</v>
      </c>
      <c r="Q38" s="6">
        <v>50107</v>
      </c>
      <c r="R38" s="8">
        <f t="shared" si="14"/>
        <v>4175.583333333333</v>
      </c>
      <c r="S38" s="6">
        <v>1</v>
      </c>
      <c r="T38" s="6">
        <v>38800</v>
      </c>
      <c r="U38" s="8">
        <f t="shared" ref="U38:U45" si="18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5"/>
        <v>3492.3076923076924</v>
      </c>
      <c r="N39" s="6">
        <f t="shared" si="16"/>
        <v>599</v>
      </c>
      <c r="O39" s="8">
        <f t="shared" si="17"/>
        <v>179.84615384615384</v>
      </c>
      <c r="P39" s="6">
        <v>14</v>
      </c>
      <c r="Q39" s="6">
        <v>56334</v>
      </c>
      <c r="R39" s="8">
        <f t="shared" si="14"/>
        <v>4023.8571428571427</v>
      </c>
      <c r="S39" s="6">
        <v>1</v>
      </c>
      <c r="T39" s="6">
        <v>21600</v>
      </c>
      <c r="U39" s="8">
        <f t="shared" si="18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5"/>
        <v>7436.363636363636</v>
      </c>
      <c r="N40" s="6">
        <f t="shared" si="16"/>
        <v>2016.7272727272727</v>
      </c>
      <c r="O40" s="8">
        <f t="shared" si="17"/>
        <v>489.18181818181819</v>
      </c>
      <c r="P40" s="6">
        <v>11</v>
      </c>
      <c r="Q40" s="6">
        <v>57228</v>
      </c>
      <c r="R40" s="8">
        <f t="shared" si="14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5"/>
        <v>4300</v>
      </c>
      <c r="N41" s="6">
        <f t="shared" si="16"/>
        <v>842.88888888888891</v>
      </c>
      <c r="O41" s="8">
        <f t="shared" si="17"/>
        <v>354.11111111111109</v>
      </c>
      <c r="P41" s="6">
        <v>8</v>
      </c>
      <c r="Q41" s="6">
        <v>36503</v>
      </c>
      <c r="R41" s="8">
        <f t="shared" si="14"/>
        <v>4562.875</v>
      </c>
      <c r="S41" s="6">
        <v>1</v>
      </c>
      <c r="T41" s="6">
        <v>32000</v>
      </c>
      <c r="U41" s="8">
        <f t="shared" si="18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5"/>
        <v>6687.5</v>
      </c>
      <c r="N42" s="6">
        <f t="shared" si="16"/>
        <v>1530.875</v>
      </c>
      <c r="O42" s="8">
        <f t="shared" si="17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8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5"/>
        <v>6662.5</v>
      </c>
      <c r="N43" s="6">
        <f t="shared" si="16"/>
        <v>1851.25</v>
      </c>
      <c r="O43" s="8">
        <f t="shared" si="17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8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5"/>
        <v>4118.181818181818</v>
      </c>
      <c r="N44" s="6">
        <f t="shared" si="16"/>
        <v>969.18181818181813</v>
      </c>
      <c r="O44" s="8">
        <f t="shared" si="17"/>
        <v>346.72727272727275</v>
      </c>
      <c r="P44" s="6">
        <v>8</v>
      </c>
      <c r="Q44" s="6">
        <v>42549</v>
      </c>
      <c r="R44" s="8">
        <f t="shared" ref="R44:R102" si="19">Q44/P44</f>
        <v>5318.625</v>
      </c>
      <c r="S44" s="6">
        <v>17</v>
      </c>
      <c r="T44" s="6">
        <v>45057</v>
      </c>
      <c r="U44" s="8">
        <f t="shared" si="18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5"/>
        <v>7356.25</v>
      </c>
      <c r="N45" s="6">
        <f t="shared" si="16"/>
        <v>2253.3125</v>
      </c>
      <c r="O45" s="8">
        <f t="shared" si="17"/>
        <v>504.0625</v>
      </c>
      <c r="P45" s="6">
        <v>13</v>
      </c>
      <c r="Q45" s="6">
        <v>45247</v>
      </c>
      <c r="R45" s="8">
        <f t="shared" si="19"/>
        <v>3480.5384615384614</v>
      </c>
      <c r="S45" s="6">
        <v>2</v>
      </c>
      <c r="T45" s="6">
        <v>53800</v>
      </c>
      <c r="U45" s="8">
        <f t="shared" si="18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5"/>
        <v>7025</v>
      </c>
      <c r="N46" s="6">
        <f t="shared" si="16"/>
        <v>1656.6666666666667</v>
      </c>
      <c r="O46" s="8">
        <f t="shared" si="17"/>
        <v>410</v>
      </c>
      <c r="P46" s="6">
        <v>9</v>
      </c>
      <c r="Q46" s="6">
        <v>51569</v>
      </c>
      <c r="R46" s="8">
        <f t="shared" si="19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5"/>
        <v>4583.333333333333</v>
      </c>
      <c r="N47" s="6">
        <f t="shared" si="16"/>
        <v>948.33333333333337</v>
      </c>
      <c r="O47" s="8">
        <f t="shared" si="17"/>
        <v>340.33333333333331</v>
      </c>
      <c r="P47" s="6">
        <v>7</v>
      </c>
      <c r="Q47" s="6">
        <v>41558</v>
      </c>
      <c r="R47" s="8">
        <f t="shared" si="19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9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9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20">J50/I50</f>
        <v>5254.545454545455</v>
      </c>
      <c r="N50" s="6">
        <f t="shared" ref="N50:N53" si="21">K50/I50</f>
        <v>1702</v>
      </c>
      <c r="O50" s="8">
        <f t="shared" ref="O50:O53" si="22">L50/I50</f>
        <v>500.81818181818181</v>
      </c>
      <c r="P50" s="6">
        <v>5</v>
      </c>
      <c r="Q50" s="6">
        <v>45895</v>
      </c>
      <c r="R50" s="8">
        <f t="shared" si="19"/>
        <v>9179</v>
      </c>
      <c r="S50" s="6">
        <v>3</v>
      </c>
      <c r="T50" s="6">
        <v>20700</v>
      </c>
      <c r="U50" s="8">
        <f t="shared" ref="U50:U53" si="23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20"/>
        <v>5780</v>
      </c>
      <c r="N51" s="6">
        <f t="shared" si="21"/>
        <v>2775.4</v>
      </c>
      <c r="O51" s="8">
        <f t="shared" si="22"/>
        <v>438.46666666666664</v>
      </c>
      <c r="P51" s="6">
        <v>3</v>
      </c>
      <c r="Q51" s="6">
        <v>26268</v>
      </c>
      <c r="R51" s="8">
        <f t="shared" si="19"/>
        <v>8756</v>
      </c>
      <c r="S51" s="6">
        <v>2</v>
      </c>
      <c r="T51" s="6">
        <v>11700</v>
      </c>
      <c r="U51" s="8">
        <f t="shared" si="23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20"/>
        <v>6844.4444444444443</v>
      </c>
      <c r="N52" s="6">
        <f t="shared" si="21"/>
        <v>3134</v>
      </c>
      <c r="O52" s="8">
        <f t="shared" si="22"/>
        <v>559.33333333333337</v>
      </c>
      <c r="P52" s="6">
        <v>6</v>
      </c>
      <c r="Q52" s="6">
        <v>52353</v>
      </c>
      <c r="R52" s="8">
        <f t="shared" si="19"/>
        <v>8725.5</v>
      </c>
      <c r="S52" s="6">
        <v>2</v>
      </c>
      <c r="T52" s="6">
        <v>25800</v>
      </c>
      <c r="U52" s="8">
        <f t="shared" si="23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20"/>
        <v>20000</v>
      </c>
      <c r="N53" s="6">
        <f t="shared" si="21"/>
        <v>11000</v>
      </c>
      <c r="O53" s="8">
        <f t="shared" si="22"/>
        <v>3000</v>
      </c>
      <c r="P53" s="6">
        <v>1</v>
      </c>
      <c r="Q53" s="6">
        <v>20309</v>
      </c>
      <c r="R53" s="8">
        <f t="shared" si="19"/>
        <v>20309</v>
      </c>
      <c r="S53" s="6">
        <v>1</v>
      </c>
      <c r="T53" s="6">
        <v>21900</v>
      </c>
      <c r="U53" s="8">
        <f t="shared" si="23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9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9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4">J56/I56</f>
        <v>3866.6666666666665</v>
      </c>
      <c r="N56" s="6">
        <f t="shared" ref="N56:N68" si="25">K56/I56</f>
        <v>1441.5</v>
      </c>
      <c r="O56" s="8">
        <f t="shared" ref="O56:O68" si="26">L56/I56</f>
        <v>244.33333333333334</v>
      </c>
      <c r="P56" s="6">
        <v>3</v>
      </c>
      <c r="Q56" s="6">
        <v>7639</v>
      </c>
      <c r="R56" s="8">
        <f t="shared" si="19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4"/>
        <v>10460</v>
      </c>
      <c r="N57" s="6">
        <f t="shared" si="25"/>
        <v>4694.2</v>
      </c>
      <c r="O57" s="8">
        <f t="shared" si="26"/>
        <v>680.2</v>
      </c>
      <c r="P57" s="6">
        <v>4</v>
      </c>
      <c r="Q57" s="6">
        <v>29440</v>
      </c>
      <c r="R57" s="8">
        <f t="shared" si="19"/>
        <v>7360</v>
      </c>
      <c r="S57" s="6">
        <v>1</v>
      </c>
      <c r="T57" s="6">
        <v>9282</v>
      </c>
      <c r="U57" s="8">
        <f t="shared" ref="U57:U58" si="27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4"/>
        <v>7733.333333333333</v>
      </c>
      <c r="N58" s="6">
        <f t="shared" si="25"/>
        <v>2117</v>
      </c>
      <c r="O58" s="8">
        <f t="shared" si="26"/>
        <v>342.83333333333331</v>
      </c>
      <c r="P58" s="6">
        <v>7</v>
      </c>
      <c r="Q58" s="6">
        <v>36650</v>
      </c>
      <c r="R58" s="8">
        <f t="shared" si="19"/>
        <v>5235.7142857142853</v>
      </c>
      <c r="S58" s="6">
        <v>3</v>
      </c>
      <c r="T58" s="6">
        <v>40889</v>
      </c>
      <c r="U58" s="8">
        <f t="shared" si="27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4"/>
        <v>10328.571428571429</v>
      </c>
      <c r="N59" s="6">
        <f t="shared" si="25"/>
        <v>2588.4285714285716</v>
      </c>
      <c r="O59" s="8">
        <f t="shared" si="26"/>
        <v>442.71428571428572</v>
      </c>
      <c r="P59" s="6">
        <v>6</v>
      </c>
      <c r="Q59" s="6">
        <v>37851</v>
      </c>
      <c r="R59" s="8">
        <f t="shared" si="19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4"/>
        <v>6962.5</v>
      </c>
      <c r="N60" s="6">
        <f t="shared" si="25"/>
        <v>1781.25</v>
      </c>
      <c r="O60" s="8">
        <f t="shared" si="26"/>
        <v>426</v>
      </c>
      <c r="P60" s="6">
        <v>11</v>
      </c>
      <c r="Q60" s="6">
        <v>58237</v>
      </c>
      <c r="R60" s="8">
        <f t="shared" si="19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4"/>
        <v>7727.272727272727</v>
      </c>
      <c r="N61" s="6">
        <f t="shared" si="25"/>
        <v>1474.3636363636363</v>
      </c>
      <c r="O61" s="8">
        <f t="shared" si="26"/>
        <v>352.54545454545456</v>
      </c>
      <c r="P61" s="6">
        <v>8</v>
      </c>
      <c r="Q61" s="6">
        <v>28295</v>
      </c>
      <c r="R61" s="8">
        <f t="shared" si="19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4"/>
        <v>4500</v>
      </c>
      <c r="N62" s="6">
        <f t="shared" si="25"/>
        <v>1237.4166666666667</v>
      </c>
      <c r="O62" s="8">
        <f t="shared" si="26"/>
        <v>274.41666666666669</v>
      </c>
      <c r="P62" s="6">
        <v>7</v>
      </c>
      <c r="Q62" s="6">
        <v>34154</v>
      </c>
      <c r="R62" s="8">
        <f t="shared" si="19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4"/>
        <v>8150</v>
      </c>
      <c r="N63" s="6">
        <f t="shared" si="25"/>
        <v>2087.3333333333335</v>
      </c>
      <c r="O63" s="8">
        <f t="shared" si="26"/>
        <v>452.75</v>
      </c>
      <c r="P63" s="6">
        <v>10</v>
      </c>
      <c r="Q63" s="6">
        <v>36858</v>
      </c>
      <c r="R63" s="8">
        <f t="shared" si="19"/>
        <v>3685.8</v>
      </c>
      <c r="S63" s="6">
        <v>2</v>
      </c>
      <c r="T63" s="6">
        <v>38300</v>
      </c>
      <c r="U63" s="8">
        <f t="shared" ref="U63:U66" si="28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4"/>
        <v>6588.8888888888887</v>
      </c>
      <c r="N64" s="6">
        <f t="shared" si="25"/>
        <v>2388.7777777777778</v>
      </c>
      <c r="O64" s="8">
        <f t="shared" si="26"/>
        <v>400.22222222222223</v>
      </c>
      <c r="P64" s="6">
        <v>6</v>
      </c>
      <c r="Q64" s="6">
        <v>28794</v>
      </c>
      <c r="R64" s="8">
        <f t="shared" si="19"/>
        <v>4799</v>
      </c>
      <c r="S64" s="6">
        <v>1</v>
      </c>
      <c r="T64" s="6">
        <v>18000</v>
      </c>
      <c r="U64" s="8">
        <f t="shared" si="28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4"/>
        <v>5155.5555555555557</v>
      </c>
      <c r="N65" s="6">
        <f t="shared" si="25"/>
        <v>1716.4444444444443</v>
      </c>
      <c r="O65" s="8">
        <f t="shared" si="26"/>
        <v>338.88888888888891</v>
      </c>
      <c r="P65" s="6">
        <v>8</v>
      </c>
      <c r="Q65" s="6">
        <v>55189</v>
      </c>
      <c r="R65" s="8">
        <f t="shared" si="19"/>
        <v>6898.625</v>
      </c>
      <c r="S65" s="6">
        <v>1</v>
      </c>
      <c r="T65" s="6">
        <v>8600</v>
      </c>
      <c r="U65" s="8">
        <f t="shared" si="28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4"/>
        <v>4536.363636363636</v>
      </c>
      <c r="N66" s="6">
        <f t="shared" si="25"/>
        <v>1162.5454545454545</v>
      </c>
      <c r="O66" s="8">
        <f t="shared" si="26"/>
        <v>315.18181818181819</v>
      </c>
      <c r="P66" s="6">
        <v>8</v>
      </c>
      <c r="Q66" s="6">
        <v>39021</v>
      </c>
      <c r="R66" s="8">
        <f t="shared" si="19"/>
        <v>4877.625</v>
      </c>
      <c r="S66" s="6">
        <v>2</v>
      </c>
      <c r="T66" s="6">
        <v>9942</v>
      </c>
      <c r="U66" s="8">
        <f t="shared" si="28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4"/>
        <v>5642.8571428571431</v>
      </c>
      <c r="N67" s="6">
        <f t="shared" si="25"/>
        <v>834.28571428571433</v>
      </c>
      <c r="O67" s="8">
        <f t="shared" si="26"/>
        <v>478.28571428571428</v>
      </c>
      <c r="P67" s="6">
        <v>7</v>
      </c>
      <c r="Q67" s="6">
        <v>40259</v>
      </c>
      <c r="R67" s="8">
        <f t="shared" si="19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9">C68/B68</f>
        <v>851.625</v>
      </c>
      <c r="G68" s="6">
        <f t="shared" ref="G68:G72" si="30">D68/B68</f>
        <v>2459.75</v>
      </c>
      <c r="H68" s="8">
        <f t="shared" ref="H68:H72" si="31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4"/>
        <v>4457.1428571428569</v>
      </c>
      <c r="N68" s="6">
        <f t="shared" si="25"/>
        <v>798.57142857142856</v>
      </c>
      <c r="O68" s="8">
        <f t="shared" si="26"/>
        <v>308.85714285714283</v>
      </c>
      <c r="P68" s="6">
        <v>8</v>
      </c>
      <c r="Q68" s="6">
        <v>40956</v>
      </c>
      <c r="R68" s="8">
        <f t="shared" si="19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9"/>
        <v>1081.7777777777778</v>
      </c>
      <c r="G69" s="6">
        <f t="shared" si="30"/>
        <v>3722.2222222222222</v>
      </c>
      <c r="H69" s="8">
        <f t="shared" si="31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9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9"/>
        <v>694.9</v>
      </c>
      <c r="G70" s="6">
        <f t="shared" si="30"/>
        <v>1630.2</v>
      </c>
      <c r="H70" s="8">
        <f t="shared" si="31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9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9"/>
        <v>513.5</v>
      </c>
      <c r="G71" s="6">
        <f t="shared" si="30"/>
        <v>1770</v>
      </c>
      <c r="H71" s="8">
        <f t="shared" si="31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32">J71/I71</f>
        <v>4370</v>
      </c>
      <c r="N71" s="6">
        <f t="shared" ref="N71:N92" si="33">K71/I71</f>
        <v>755.5</v>
      </c>
      <c r="O71" s="8">
        <f t="shared" ref="O71:O92" si="34">L71/I71</f>
        <v>268.39999999999998</v>
      </c>
      <c r="P71" s="6">
        <v>7</v>
      </c>
      <c r="Q71" s="6">
        <v>21725</v>
      </c>
      <c r="R71" s="8">
        <f t="shared" si="19"/>
        <v>3103.5714285714284</v>
      </c>
      <c r="S71" s="6">
        <v>4</v>
      </c>
      <c r="T71" s="6">
        <v>22166</v>
      </c>
      <c r="U71" s="8">
        <f t="shared" ref="U71:U80" si="35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9"/>
        <v>693.0625</v>
      </c>
      <c r="G72" s="6">
        <f t="shared" si="30"/>
        <v>1617.9375</v>
      </c>
      <c r="H72" s="8">
        <f t="shared" si="31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32"/>
        <v>5221.4285714285716</v>
      </c>
      <c r="N72" s="6">
        <f t="shared" si="33"/>
        <v>1365</v>
      </c>
      <c r="O72" s="8">
        <f t="shared" si="34"/>
        <v>325.92857142857144</v>
      </c>
      <c r="P72" s="6">
        <v>10</v>
      </c>
      <c r="Q72" s="6">
        <v>36650</v>
      </c>
      <c r="R72" s="8">
        <f t="shared" si="19"/>
        <v>3665</v>
      </c>
      <c r="S72" s="6">
        <v>3</v>
      </c>
      <c r="T72" s="6">
        <v>19782</v>
      </c>
      <c r="U72" s="8">
        <f t="shared" si="35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6">C73/B73</f>
        <v>1853.625</v>
      </c>
      <c r="G73" s="6">
        <f t="shared" ref="G73:G110" si="37">D73/B73</f>
        <v>2134.375</v>
      </c>
      <c r="H73" s="8">
        <f t="shared" ref="H73:H110" si="38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32"/>
        <v>3900</v>
      </c>
      <c r="N73" s="6">
        <f t="shared" si="33"/>
        <v>1043.375</v>
      </c>
      <c r="O73" s="8">
        <f t="shared" si="34"/>
        <v>255.75</v>
      </c>
      <c r="P73" s="6">
        <v>4</v>
      </c>
      <c r="Q73" s="6">
        <v>22397</v>
      </c>
      <c r="R73" s="8">
        <f t="shared" si="19"/>
        <v>5599.25</v>
      </c>
      <c r="S73" s="6">
        <v>3</v>
      </c>
      <c r="T73" s="6">
        <v>18855</v>
      </c>
      <c r="U73" s="8">
        <f t="shared" si="35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6"/>
        <v>550.09090909090912</v>
      </c>
      <c r="G74" s="6">
        <f t="shared" si="37"/>
        <v>1673.4545454545455</v>
      </c>
      <c r="H74" s="8">
        <f t="shared" si="38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32"/>
        <v>4474.166666666667</v>
      </c>
      <c r="N74" s="6">
        <f t="shared" si="33"/>
        <v>977.08333333333337</v>
      </c>
      <c r="O74" s="8">
        <f t="shared" si="34"/>
        <v>274.83333333333331</v>
      </c>
      <c r="P74" s="6">
        <v>6</v>
      </c>
      <c r="Q74" s="6">
        <v>27259</v>
      </c>
      <c r="R74" s="8">
        <f t="shared" si="19"/>
        <v>4543.166666666667</v>
      </c>
      <c r="S74" s="6">
        <v>7</v>
      </c>
      <c r="T74" s="6">
        <v>52274</v>
      </c>
      <c r="U74" s="8">
        <f t="shared" si="35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6"/>
        <v>878.42857142857144</v>
      </c>
      <c r="G75" s="6">
        <f t="shared" si="37"/>
        <v>1885.7142857142858</v>
      </c>
      <c r="H75" s="8">
        <f t="shared" si="38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32"/>
        <v>4185.7142857142853</v>
      </c>
      <c r="N75" s="6">
        <f t="shared" si="33"/>
        <v>770</v>
      </c>
      <c r="O75" s="8">
        <f t="shared" si="34"/>
        <v>241.71428571428572</v>
      </c>
      <c r="P75" s="6">
        <v>6</v>
      </c>
      <c r="Q75" s="6">
        <v>29743</v>
      </c>
      <c r="R75" s="8">
        <f t="shared" si="19"/>
        <v>4957.166666666667</v>
      </c>
      <c r="S75" s="6">
        <v>1</v>
      </c>
      <c r="T75" s="6">
        <v>9146</v>
      </c>
      <c r="U75" s="8">
        <f t="shared" si="35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6"/>
        <v>3881.5833333333335</v>
      </c>
      <c r="G76" s="6">
        <f t="shared" si="37"/>
        <v>2032.3333333333333</v>
      </c>
      <c r="H76" s="8">
        <f t="shared" si="38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32"/>
        <v>7868.7692307692305</v>
      </c>
      <c r="N76" s="6">
        <f t="shared" si="33"/>
        <v>1511.5384615384614</v>
      </c>
      <c r="O76" s="8">
        <f t="shared" si="34"/>
        <v>377.61538461538464</v>
      </c>
      <c r="P76" s="6">
        <v>10</v>
      </c>
      <c r="Q76" s="6">
        <v>71058</v>
      </c>
      <c r="R76" s="8">
        <f t="shared" si="19"/>
        <v>7105.8</v>
      </c>
      <c r="S76" s="6">
        <v>5</v>
      </c>
      <c r="T76" s="6">
        <v>77729</v>
      </c>
      <c r="U76" s="8">
        <f t="shared" si="35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6"/>
        <v>689.63636363636363</v>
      </c>
      <c r="G77" s="6">
        <f t="shared" si="37"/>
        <v>2681.818181818182</v>
      </c>
      <c r="H77" s="8">
        <f t="shared" si="38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32"/>
        <v>9512.5</v>
      </c>
      <c r="N77" s="6">
        <f t="shared" si="33"/>
        <v>1862.375</v>
      </c>
      <c r="O77" s="8">
        <f t="shared" si="34"/>
        <v>860.5</v>
      </c>
      <c r="P77" s="6">
        <v>10</v>
      </c>
      <c r="Q77" s="6">
        <v>67207</v>
      </c>
      <c r="R77" s="8">
        <f t="shared" si="19"/>
        <v>6720.7</v>
      </c>
      <c r="S77" s="6">
        <v>5</v>
      </c>
      <c r="T77" s="6">
        <v>272733</v>
      </c>
      <c r="U77" s="8">
        <f t="shared" si="35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6"/>
        <v>485.86666666666667</v>
      </c>
      <c r="G78" s="6">
        <f t="shared" si="37"/>
        <v>1709.2666666666667</v>
      </c>
      <c r="H78" s="8">
        <f t="shared" si="38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32"/>
        <v>8366.6666666666661</v>
      </c>
      <c r="N78" s="6">
        <f t="shared" si="33"/>
        <v>1217.5</v>
      </c>
      <c r="O78" s="8">
        <f t="shared" si="34"/>
        <v>563.66666666666663</v>
      </c>
      <c r="P78" s="6">
        <v>10</v>
      </c>
      <c r="Q78" s="6">
        <v>51681</v>
      </c>
      <c r="R78" s="8">
        <f t="shared" si="19"/>
        <v>5168.1000000000004</v>
      </c>
      <c r="S78" s="6">
        <v>1</v>
      </c>
      <c r="T78" s="6">
        <v>11115</v>
      </c>
      <c r="U78" s="8">
        <f t="shared" si="35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6"/>
        <v>446.92857142857144</v>
      </c>
      <c r="G79" s="6">
        <f t="shared" si="37"/>
        <v>1245.0714285714287</v>
      </c>
      <c r="H79" s="8">
        <f t="shared" si="38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32"/>
        <v>4183.333333333333</v>
      </c>
      <c r="N79" s="6">
        <f t="shared" si="33"/>
        <v>707.83333333333337</v>
      </c>
      <c r="O79" s="8">
        <f t="shared" si="34"/>
        <v>323.33333333333331</v>
      </c>
      <c r="P79" s="6">
        <v>7</v>
      </c>
      <c r="Q79" s="6">
        <v>31991</v>
      </c>
      <c r="R79" s="8">
        <f t="shared" si="19"/>
        <v>4570.1428571428569</v>
      </c>
      <c r="S79" s="6">
        <v>1</v>
      </c>
      <c r="T79" s="6">
        <v>14353</v>
      </c>
      <c r="U79" s="8">
        <f t="shared" si="35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6"/>
        <v>567</v>
      </c>
      <c r="G80" s="6">
        <f t="shared" si="37"/>
        <v>2026.375</v>
      </c>
      <c r="H80" s="8">
        <f t="shared" si="38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32"/>
        <v>11575</v>
      </c>
      <c r="N80" s="6">
        <f t="shared" si="33"/>
        <v>2652.75</v>
      </c>
      <c r="O80" s="8">
        <f t="shared" si="34"/>
        <v>1185.75</v>
      </c>
      <c r="P80" s="6">
        <v>5</v>
      </c>
      <c r="Q80" s="6">
        <v>33077</v>
      </c>
      <c r="R80" s="8">
        <f t="shared" si="19"/>
        <v>6615.4</v>
      </c>
      <c r="S80" s="6">
        <v>2</v>
      </c>
      <c r="T80" s="6">
        <v>28318</v>
      </c>
      <c r="U80" s="8">
        <f t="shared" si="35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6"/>
        <v>345.8125</v>
      </c>
      <c r="G81" s="6">
        <f t="shared" si="37"/>
        <v>1025</v>
      </c>
      <c r="H81" s="8">
        <f t="shared" si="38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32"/>
        <v>6977.7777777777774</v>
      </c>
      <c r="N81" s="6">
        <f t="shared" si="33"/>
        <v>1227.3333333333333</v>
      </c>
      <c r="O81" s="8">
        <f t="shared" si="34"/>
        <v>553.77777777777783</v>
      </c>
      <c r="P81" s="6">
        <v>5</v>
      </c>
      <c r="Q81" s="6">
        <v>21248</v>
      </c>
      <c r="R81" s="8">
        <f t="shared" si="19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6"/>
        <v>555.26086956521738</v>
      </c>
      <c r="G82" s="6">
        <f t="shared" si="37"/>
        <v>1550.2608695652175</v>
      </c>
      <c r="H82" s="8">
        <f t="shared" si="38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32"/>
        <v>4907.1428571428569</v>
      </c>
      <c r="N82" s="6">
        <f t="shared" si="33"/>
        <v>837.5</v>
      </c>
      <c r="O82" s="8">
        <f t="shared" si="34"/>
        <v>498</v>
      </c>
      <c r="P82" s="6">
        <v>12</v>
      </c>
      <c r="Q82" s="6">
        <v>53229</v>
      </c>
      <c r="R82" s="8">
        <f t="shared" si="19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6"/>
        <v>805.4</v>
      </c>
      <c r="G83" s="6">
        <f t="shared" si="37"/>
        <v>2680</v>
      </c>
      <c r="H83" s="8">
        <f t="shared" si="38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32"/>
        <v>5110</v>
      </c>
      <c r="N83" s="6">
        <f t="shared" si="33"/>
        <v>920.1</v>
      </c>
      <c r="O83" s="8">
        <f t="shared" si="34"/>
        <v>470.4</v>
      </c>
      <c r="P83" s="6">
        <v>10</v>
      </c>
      <c r="Q83" s="6">
        <v>58621</v>
      </c>
      <c r="R83" s="8">
        <f t="shared" si="19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6"/>
        <v>1054.3333333333333</v>
      </c>
      <c r="G84" s="6">
        <f t="shared" si="37"/>
        <v>2478.6666666666665</v>
      </c>
      <c r="H84" s="8">
        <f t="shared" si="38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32"/>
        <v>6100</v>
      </c>
      <c r="N84" s="6">
        <f t="shared" si="33"/>
        <v>875.85714285714289</v>
      </c>
      <c r="O84" s="8">
        <f t="shared" si="34"/>
        <v>646.28571428571433</v>
      </c>
      <c r="P84" s="6">
        <v>6</v>
      </c>
      <c r="Q84" s="6">
        <v>37815</v>
      </c>
      <c r="R84" s="8">
        <f t="shared" si="19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6"/>
        <v>903.72727272727275</v>
      </c>
      <c r="G85" s="6">
        <f t="shared" si="37"/>
        <v>2679.909090909091</v>
      </c>
      <c r="H85" s="8">
        <f t="shared" si="38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32"/>
        <v>6975</v>
      </c>
      <c r="N85" s="6">
        <f t="shared" si="33"/>
        <v>1201</v>
      </c>
      <c r="O85" s="8">
        <f t="shared" si="34"/>
        <v>822.5</v>
      </c>
      <c r="P85" s="6">
        <v>8</v>
      </c>
      <c r="Q85" s="6">
        <v>59022</v>
      </c>
      <c r="R85" s="8">
        <f t="shared" si="19"/>
        <v>7377.75</v>
      </c>
      <c r="S85" s="6">
        <v>1</v>
      </c>
      <c r="T85" s="6">
        <v>12000</v>
      </c>
      <c r="U85" s="8">
        <f t="shared" ref="U85:U88" si="39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6"/>
        <v>708.91666666666663</v>
      </c>
      <c r="G86" s="6">
        <f t="shared" si="37"/>
        <v>2264.5</v>
      </c>
      <c r="H86" s="8">
        <f t="shared" si="38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32"/>
        <v>4877.7777777777774</v>
      </c>
      <c r="N86" s="6">
        <f t="shared" si="33"/>
        <v>809.11111111111109</v>
      </c>
      <c r="O86" s="8">
        <f t="shared" si="34"/>
        <v>443.88888888888891</v>
      </c>
      <c r="P86" s="6">
        <v>7</v>
      </c>
      <c r="Q86" s="6">
        <v>28854</v>
      </c>
      <c r="R86" s="8">
        <f t="shared" si="19"/>
        <v>4122</v>
      </c>
      <c r="S86" s="6">
        <v>2</v>
      </c>
      <c r="T86" s="6">
        <v>16467</v>
      </c>
      <c r="U86" s="8">
        <f t="shared" si="39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6"/>
        <v>673.16666666666663</v>
      </c>
      <c r="G87" s="6">
        <f t="shared" si="37"/>
        <v>2636.3333333333335</v>
      </c>
      <c r="H87" s="8">
        <f t="shared" si="38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32"/>
        <v>6420</v>
      </c>
      <c r="N87" s="6">
        <f t="shared" si="33"/>
        <v>1375.8</v>
      </c>
      <c r="O87" s="8">
        <f t="shared" si="34"/>
        <v>826</v>
      </c>
      <c r="P87" s="6">
        <v>5</v>
      </c>
      <c r="Q87" s="6">
        <v>39711</v>
      </c>
      <c r="R87" s="8">
        <f t="shared" si="19"/>
        <v>7942.2</v>
      </c>
      <c r="S87" s="6">
        <v>2</v>
      </c>
      <c r="T87" s="6">
        <v>12953</v>
      </c>
      <c r="U87" s="8">
        <f t="shared" si="39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6"/>
        <v>1433.2</v>
      </c>
      <c r="G88" s="6">
        <f t="shared" si="37"/>
        <v>3760</v>
      </c>
      <c r="H88" s="8">
        <f t="shared" si="38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32"/>
        <v>5625</v>
      </c>
      <c r="N88" s="6">
        <f t="shared" si="33"/>
        <v>939.25</v>
      </c>
      <c r="O88" s="8">
        <f t="shared" si="34"/>
        <v>609</v>
      </c>
      <c r="P88" s="6">
        <v>2</v>
      </c>
      <c r="Q88" s="6">
        <v>14988</v>
      </c>
      <c r="R88" s="8">
        <f t="shared" si="19"/>
        <v>7494</v>
      </c>
      <c r="S88" s="6">
        <v>1</v>
      </c>
      <c r="T88" s="6">
        <v>13495</v>
      </c>
      <c r="U88" s="8">
        <f t="shared" si="39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6"/>
        <v>1061.5999999999999</v>
      </c>
      <c r="G89" s="6">
        <f t="shared" si="37"/>
        <v>3600</v>
      </c>
      <c r="H89" s="8">
        <f t="shared" si="38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32"/>
        <v>23516.666666666668</v>
      </c>
      <c r="N89" s="6">
        <f t="shared" si="33"/>
        <v>2949.5</v>
      </c>
      <c r="O89" s="8">
        <f t="shared" si="34"/>
        <v>667.5</v>
      </c>
      <c r="P89" s="6">
        <v>6</v>
      </c>
      <c r="Q89" s="6">
        <v>41589</v>
      </c>
      <c r="R89" s="8">
        <f t="shared" si="19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6"/>
        <v>847.81818181818187</v>
      </c>
      <c r="G90" s="6">
        <f t="shared" si="37"/>
        <v>2249.818181818182</v>
      </c>
      <c r="H90" s="8">
        <f t="shared" si="38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32"/>
        <v>15214.285714285714</v>
      </c>
      <c r="N90" s="6">
        <f t="shared" si="33"/>
        <v>3548.7142857142858</v>
      </c>
      <c r="O90" s="8">
        <f t="shared" si="34"/>
        <v>698</v>
      </c>
      <c r="P90" s="6">
        <v>7</v>
      </c>
      <c r="Q90" s="6">
        <v>107621</v>
      </c>
      <c r="R90" s="8">
        <f t="shared" si="19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6"/>
        <v>622.5</v>
      </c>
      <c r="G91" s="6">
        <f t="shared" si="37"/>
        <v>2517.6666666666665</v>
      </c>
      <c r="H91" s="8">
        <f t="shared" si="38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32"/>
        <v>12200</v>
      </c>
      <c r="N91" s="6">
        <f t="shared" si="33"/>
        <v>2566.1999999999998</v>
      </c>
      <c r="O91" s="8">
        <f t="shared" si="34"/>
        <v>754.6</v>
      </c>
      <c r="P91" s="6">
        <v>5</v>
      </c>
      <c r="Q91" s="6">
        <v>28211</v>
      </c>
      <c r="R91" s="8">
        <f t="shared" si="19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6"/>
        <v>1078</v>
      </c>
      <c r="G92" s="6">
        <f t="shared" si="37"/>
        <v>2150</v>
      </c>
      <c r="H92" s="8">
        <f t="shared" si="38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32"/>
        <v>13800</v>
      </c>
      <c r="N92" s="6">
        <f t="shared" si="33"/>
        <v>3749.5</v>
      </c>
      <c r="O92" s="8">
        <f t="shared" si="34"/>
        <v>874.75</v>
      </c>
      <c r="P92" s="6">
        <v>5</v>
      </c>
      <c r="Q92" s="6">
        <v>31789</v>
      </c>
      <c r="R92" s="8">
        <f t="shared" si="19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6"/>
        <v>791.75</v>
      </c>
      <c r="G93" s="6">
        <f t="shared" si="37"/>
        <v>2248.25</v>
      </c>
      <c r="H93" s="8">
        <f t="shared" si="38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9"/>
        <v>7778.333333333333</v>
      </c>
      <c r="S93" s="6">
        <v>3</v>
      </c>
      <c r="T93" s="6">
        <v>4831000</v>
      </c>
      <c r="U93" s="8">
        <f t="shared" ref="U93:U98" si="40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6"/>
        <v>828.5</v>
      </c>
      <c r="G94" s="6">
        <f t="shared" si="37"/>
        <v>2675</v>
      </c>
      <c r="H94" s="8">
        <f t="shared" si="38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9"/>
        <v>6477.166666666667</v>
      </c>
      <c r="S94" s="6">
        <v>3</v>
      </c>
      <c r="T94" s="6">
        <v>401638</v>
      </c>
      <c r="U94" s="8">
        <f t="shared" si="40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6"/>
        <v>835.42857142857144</v>
      </c>
      <c r="G95" s="6">
        <f t="shared" si="37"/>
        <v>2785.7142857142858</v>
      </c>
      <c r="H95" s="8">
        <f t="shared" si="38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41">J95/I95</f>
        <v>12533.333333333334</v>
      </c>
      <c r="N95" s="6">
        <f t="shared" ref="N95:N96" si="42">K95/I95</f>
        <v>3502.5</v>
      </c>
      <c r="O95" s="8">
        <f t="shared" ref="O95:O96" si="43">L95/I95</f>
        <v>837.83333333333337</v>
      </c>
      <c r="P95" s="6">
        <v>5</v>
      </c>
      <c r="Q95" s="6">
        <v>18875</v>
      </c>
      <c r="R95" s="8">
        <f t="shared" si="19"/>
        <v>3775</v>
      </c>
      <c r="S95" s="6">
        <v>2</v>
      </c>
      <c r="T95" s="6">
        <v>143360</v>
      </c>
      <c r="U95" s="8">
        <f t="shared" si="40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6"/>
        <v>1169.8333333333333</v>
      </c>
      <c r="G96" s="6">
        <f t="shared" si="37"/>
        <v>3550</v>
      </c>
      <c r="H96" s="8">
        <f t="shared" si="38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41"/>
        <v>19966.666666666668</v>
      </c>
      <c r="N96" s="6">
        <f t="shared" si="42"/>
        <v>6123.333333333333</v>
      </c>
      <c r="O96" s="8">
        <f t="shared" si="43"/>
        <v>1173.5</v>
      </c>
      <c r="P96" s="6">
        <v>4</v>
      </c>
      <c r="Q96" s="6">
        <v>27237</v>
      </c>
      <c r="R96" s="8">
        <f t="shared" si="19"/>
        <v>6809.25</v>
      </c>
      <c r="S96" s="6">
        <v>2</v>
      </c>
      <c r="T96" s="6">
        <v>98317</v>
      </c>
      <c r="U96" s="8">
        <f t="shared" si="40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6"/>
        <v>681.16666666666663</v>
      </c>
      <c r="G97" s="6">
        <f t="shared" si="37"/>
        <v>3066.6666666666665</v>
      </c>
      <c r="H97" s="8">
        <f t="shared" si="38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9"/>
        <v>12754.875</v>
      </c>
      <c r="S97" s="6">
        <v>2</v>
      </c>
      <c r="T97" s="6">
        <v>1344732</v>
      </c>
      <c r="U97" s="8">
        <f t="shared" si="40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6"/>
        <v>892.25</v>
      </c>
      <c r="G98" s="6">
        <f t="shared" si="37"/>
        <v>2874.625</v>
      </c>
      <c r="H98" s="8">
        <f t="shared" si="38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9"/>
        <v>7350.333333333333</v>
      </c>
      <c r="S98" s="6">
        <v>2</v>
      </c>
      <c r="T98" s="6">
        <v>90742</v>
      </c>
      <c r="U98" s="8">
        <f t="shared" si="40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6"/>
        <v>1278.5999999999999</v>
      </c>
      <c r="G99" s="6">
        <f t="shared" si="37"/>
        <v>3220</v>
      </c>
      <c r="H99" s="8">
        <f t="shared" si="38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32" si="44">J99/I99</f>
        <v>23440</v>
      </c>
      <c r="N99" s="6">
        <f t="shared" ref="N99:N132" si="45">K99/I99</f>
        <v>5860</v>
      </c>
      <c r="O99" s="8">
        <f t="shared" ref="O99:O132" si="46">L99/I99</f>
        <v>1408.8</v>
      </c>
      <c r="P99" s="6">
        <v>4</v>
      </c>
      <c r="Q99" s="6">
        <v>28781</v>
      </c>
      <c r="R99" s="8">
        <f t="shared" si="19"/>
        <v>7195.25</v>
      </c>
      <c r="S99" s="6">
        <v>3</v>
      </c>
      <c r="T99" s="6">
        <v>199500</v>
      </c>
      <c r="U99" s="8">
        <f t="shared" ref="U99:U111" si="47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6"/>
        <v>828.375</v>
      </c>
      <c r="G100" s="6">
        <f t="shared" si="37"/>
        <v>2509.125</v>
      </c>
      <c r="H100" s="8">
        <f t="shared" si="38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4"/>
        <v>33816.666666666664</v>
      </c>
      <c r="N100" s="6">
        <f t="shared" si="45"/>
        <v>10907</v>
      </c>
      <c r="O100" s="8">
        <f t="shared" si="46"/>
        <v>1176.8333333333333</v>
      </c>
      <c r="P100" s="6">
        <v>7</v>
      </c>
      <c r="Q100" s="6">
        <v>35484</v>
      </c>
      <c r="R100" s="8">
        <f t="shared" si="19"/>
        <v>5069.1428571428569</v>
      </c>
      <c r="S100" s="6">
        <v>1</v>
      </c>
      <c r="T100" s="6">
        <v>106658</v>
      </c>
      <c r="U100" s="8">
        <f t="shared" si="47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6"/>
        <v>1024.8333333333333</v>
      </c>
      <c r="G101" s="6">
        <f t="shared" si="37"/>
        <v>3056.6666666666665</v>
      </c>
      <c r="H101" s="8">
        <f t="shared" si="38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4"/>
        <v>33816.666666666664</v>
      </c>
      <c r="N101" s="6">
        <f t="shared" si="45"/>
        <v>10907</v>
      </c>
      <c r="O101" s="8">
        <f t="shared" si="46"/>
        <v>1176.8333333333333</v>
      </c>
      <c r="P101" s="6">
        <v>3</v>
      </c>
      <c r="Q101" s="6">
        <v>19179</v>
      </c>
      <c r="R101" s="8">
        <f t="shared" si="19"/>
        <v>6393</v>
      </c>
      <c r="S101" s="6">
        <v>3</v>
      </c>
      <c r="T101" s="6">
        <v>83000</v>
      </c>
      <c r="U101" s="8">
        <f t="shared" si="47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6"/>
        <v>1047.5</v>
      </c>
      <c r="G102" s="6">
        <f t="shared" si="37"/>
        <v>3333.3333333333335</v>
      </c>
      <c r="H102" s="8">
        <f t="shared" si="38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4"/>
        <v>15000</v>
      </c>
      <c r="N102" s="6">
        <f t="shared" si="45"/>
        <v>3733.3333333333335</v>
      </c>
      <c r="O102" s="8">
        <f t="shared" si="46"/>
        <v>952.66666666666663</v>
      </c>
      <c r="P102" s="6">
        <v>6</v>
      </c>
      <c r="Q102" s="6">
        <v>43670</v>
      </c>
      <c r="R102" s="8">
        <f t="shared" si="19"/>
        <v>7278.333333333333</v>
      </c>
      <c r="S102" s="6">
        <v>2</v>
      </c>
      <c r="T102" s="6">
        <v>48926</v>
      </c>
      <c r="U102" s="8">
        <f t="shared" si="47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6"/>
        <v>1043.1666666666667</v>
      </c>
      <c r="G103" s="6">
        <f t="shared" si="37"/>
        <v>2119.5</v>
      </c>
      <c r="H103" s="8">
        <f t="shared" si="38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4"/>
        <v>17075</v>
      </c>
      <c r="N103" s="6">
        <f t="shared" si="45"/>
        <v>4475</v>
      </c>
      <c r="O103" s="8">
        <f t="shared" si="46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7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6"/>
        <v>1122.6666666666667</v>
      </c>
      <c r="G104" s="6">
        <f t="shared" si="37"/>
        <v>2550</v>
      </c>
      <c r="H104" s="8">
        <f t="shared" si="38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4"/>
        <v>20550</v>
      </c>
      <c r="N104" s="6">
        <f t="shared" si="45"/>
        <v>4896</v>
      </c>
      <c r="O104" s="8">
        <f t="shared" si="46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7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6"/>
        <v>1051.75</v>
      </c>
      <c r="G105" s="6">
        <f t="shared" si="37"/>
        <v>3175</v>
      </c>
      <c r="H105" s="8">
        <f t="shared" si="38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4"/>
        <v>7700</v>
      </c>
      <c r="N105" s="6">
        <f t="shared" si="45"/>
        <v>1675</v>
      </c>
      <c r="O105" s="8">
        <f t="shared" si="46"/>
        <v>835.75</v>
      </c>
      <c r="P105" s="6">
        <v>7</v>
      </c>
      <c r="Q105" s="6">
        <v>33845</v>
      </c>
      <c r="R105" s="8">
        <f t="shared" ref="R105:R132" si="48">Q105/P105</f>
        <v>4835</v>
      </c>
      <c r="S105" s="6">
        <v>3</v>
      </c>
      <c r="T105" s="6">
        <v>33635</v>
      </c>
      <c r="U105" s="8">
        <f t="shared" si="47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6"/>
        <v>792.88888888888891</v>
      </c>
      <c r="G106" s="6">
        <f t="shared" si="37"/>
        <v>2229.2222222222222</v>
      </c>
      <c r="H106" s="8">
        <f t="shared" si="38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4"/>
        <v>9387.5</v>
      </c>
      <c r="N106" s="6">
        <f t="shared" si="45"/>
        <v>2005.25</v>
      </c>
      <c r="O106" s="8">
        <f t="shared" si="46"/>
        <v>578.875</v>
      </c>
      <c r="P106" s="6">
        <v>2</v>
      </c>
      <c r="Q106" s="6">
        <v>22350</v>
      </c>
      <c r="R106" s="8">
        <f t="shared" si="48"/>
        <v>11175</v>
      </c>
      <c r="S106" s="6">
        <v>3</v>
      </c>
      <c r="T106" s="6">
        <v>1009203</v>
      </c>
      <c r="U106" s="8">
        <f t="shared" si="47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6"/>
        <v>831</v>
      </c>
      <c r="G107" s="6">
        <f t="shared" si="37"/>
        <v>2092.25</v>
      </c>
      <c r="H107" s="8">
        <f t="shared" si="38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4"/>
        <v>8280</v>
      </c>
      <c r="N107" s="6">
        <f t="shared" si="45"/>
        <v>3060</v>
      </c>
      <c r="O107" s="8">
        <f t="shared" si="46"/>
        <v>1118.5999999999999</v>
      </c>
      <c r="P107" s="6">
        <v>2</v>
      </c>
      <c r="Q107" s="6">
        <v>22501</v>
      </c>
      <c r="R107" s="8">
        <f t="shared" si="48"/>
        <v>11250.5</v>
      </c>
      <c r="S107" s="6">
        <v>3</v>
      </c>
      <c r="T107" s="6">
        <v>1352173</v>
      </c>
      <c r="U107" s="8">
        <f t="shared" si="47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6"/>
        <v>677.5</v>
      </c>
      <c r="G108" s="6">
        <f t="shared" si="37"/>
        <v>2042.5</v>
      </c>
      <c r="H108" s="8">
        <f t="shared" si="38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4"/>
        <v>24700</v>
      </c>
      <c r="N108" s="6">
        <f t="shared" si="45"/>
        <v>6740</v>
      </c>
      <c r="O108" s="8">
        <f t="shared" si="46"/>
        <v>1489.8</v>
      </c>
      <c r="P108" s="6">
        <v>4</v>
      </c>
      <c r="Q108" s="6">
        <v>32571</v>
      </c>
      <c r="R108" s="8">
        <f t="shared" si="48"/>
        <v>8142.75</v>
      </c>
      <c r="S108" s="6">
        <v>2</v>
      </c>
      <c r="T108" s="6">
        <v>1007977</v>
      </c>
      <c r="U108" s="8">
        <f t="shared" si="47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6"/>
        <v>669.6</v>
      </c>
      <c r="G109" s="6">
        <f t="shared" si="37"/>
        <v>1942.8</v>
      </c>
      <c r="H109" s="8">
        <f t="shared" si="38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4"/>
        <v>28000</v>
      </c>
      <c r="N109" s="6">
        <f t="shared" si="45"/>
        <v>8750</v>
      </c>
      <c r="O109" s="8">
        <f t="shared" si="46"/>
        <v>1661.75</v>
      </c>
      <c r="P109" s="6">
        <v>9</v>
      </c>
      <c r="Q109" s="6">
        <v>25363</v>
      </c>
      <c r="R109" s="8">
        <f t="shared" si="48"/>
        <v>2818.1111111111113</v>
      </c>
      <c r="S109" s="6">
        <v>1</v>
      </c>
      <c r="T109" s="6">
        <v>7800</v>
      </c>
      <c r="U109" s="8">
        <f t="shared" si="47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6"/>
        <v>709.5</v>
      </c>
      <c r="G110" s="6">
        <f t="shared" si="37"/>
        <v>2655.1666666666665</v>
      </c>
      <c r="H110" s="8">
        <f t="shared" si="38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4"/>
        <v>26333.333333333332</v>
      </c>
      <c r="N110" s="6">
        <f t="shared" si="45"/>
        <v>5466.666666666667</v>
      </c>
      <c r="O110" s="8">
        <f t="shared" si="46"/>
        <v>1440</v>
      </c>
      <c r="P110" s="6">
        <v>10</v>
      </c>
      <c r="Q110" s="6">
        <v>42481</v>
      </c>
      <c r="R110" s="8">
        <f t="shared" si="48"/>
        <v>4248.1000000000004</v>
      </c>
      <c r="S110" s="6">
        <v>1</v>
      </c>
      <c r="T110" s="6">
        <v>70958</v>
      </c>
      <c r="U110" s="8">
        <f t="shared" si="47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4"/>
        <v>42333.333333333336</v>
      </c>
      <c r="N111" s="6">
        <f t="shared" si="45"/>
        <v>4493.833333333333</v>
      </c>
      <c r="O111" s="8">
        <f t="shared" si="46"/>
        <v>1703.3333333333333</v>
      </c>
      <c r="P111" s="6">
        <v>6</v>
      </c>
      <c r="Q111" s="6">
        <v>108963</v>
      </c>
      <c r="R111" s="8">
        <f t="shared" si="48"/>
        <v>18160.5</v>
      </c>
      <c r="S111" s="6">
        <v>1</v>
      </c>
      <c r="T111" s="6">
        <v>149019</v>
      </c>
      <c r="U111" s="8">
        <f t="shared" si="47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4"/>
        <v>26000</v>
      </c>
      <c r="N112" s="6">
        <f t="shared" si="45"/>
        <v>6666.5</v>
      </c>
      <c r="O112" s="8">
        <f t="shared" si="46"/>
        <v>851.25</v>
      </c>
      <c r="P112" s="6">
        <v>4</v>
      </c>
      <c r="Q112" s="6">
        <v>41960</v>
      </c>
      <c r="R112" s="8">
        <f t="shared" si="48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9">C113/B113</f>
        <v>1173.75</v>
      </c>
      <c r="G113" s="6">
        <f t="shared" ref="G113:G114" si="50">D113/B113</f>
        <v>2100</v>
      </c>
      <c r="H113" s="8">
        <f t="shared" ref="H113:H114" si="51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4"/>
        <v>23666.666666666668</v>
      </c>
      <c r="N113" s="6">
        <f t="shared" si="45"/>
        <v>7166.666666666667</v>
      </c>
      <c r="O113" s="8">
        <f t="shared" si="46"/>
        <v>1566.6666666666667</v>
      </c>
      <c r="P113" s="6">
        <v>1</v>
      </c>
      <c r="Q113" s="6">
        <v>16823</v>
      </c>
      <c r="R113" s="8">
        <f t="shared" si="48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9"/>
        <v>696.33333333333337</v>
      </c>
      <c r="G114" s="6">
        <f t="shared" si="50"/>
        <v>1541.8333333333333</v>
      </c>
      <c r="H114" s="8">
        <f t="shared" si="51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4"/>
        <v>16240</v>
      </c>
      <c r="N114" s="6">
        <f t="shared" si="45"/>
        <v>4320</v>
      </c>
      <c r="O114" s="8">
        <f t="shared" si="46"/>
        <v>751.6</v>
      </c>
      <c r="P114" s="6">
        <v>3</v>
      </c>
      <c r="Q114" s="6">
        <v>27035</v>
      </c>
      <c r="R114" s="8">
        <f t="shared" si="48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4"/>
        <v>19000</v>
      </c>
      <c r="N115" s="6">
        <f t="shared" si="45"/>
        <v>6733.333333333333</v>
      </c>
      <c r="O115" s="8">
        <f t="shared" si="46"/>
        <v>1395</v>
      </c>
      <c r="P115" s="6">
        <v>4</v>
      </c>
      <c r="Q115" s="6">
        <v>64288</v>
      </c>
      <c r="R115" s="8">
        <f t="shared" si="48"/>
        <v>16072</v>
      </c>
      <c r="S115" s="6">
        <v>2</v>
      </c>
      <c r="T115" s="6">
        <v>48809</v>
      </c>
      <c r="U115" s="8">
        <f t="shared" ref="U115:U121" si="52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4"/>
        <v>21171.428571428572</v>
      </c>
      <c r="N116" s="6">
        <f t="shared" si="45"/>
        <v>7014.2857142857147</v>
      </c>
      <c r="O116" s="8">
        <f t="shared" si="46"/>
        <v>1274.2857142857142</v>
      </c>
      <c r="P116" s="6">
        <v>5</v>
      </c>
      <c r="Q116" s="6">
        <v>66595</v>
      </c>
      <c r="R116" s="8">
        <f t="shared" si="48"/>
        <v>13319</v>
      </c>
      <c r="S116" s="6">
        <v>3</v>
      </c>
      <c r="T116" s="6">
        <v>743129</v>
      </c>
      <c r="U116" s="8">
        <f t="shared" si="52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53">C117/B117</f>
        <v>1379</v>
      </c>
      <c r="G117" s="6">
        <f t="shared" ref="G117:G120" si="54">D117/B117</f>
        <v>2039.75</v>
      </c>
      <c r="H117" s="8">
        <f t="shared" ref="H117:H120" si="55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4"/>
        <v>13266.666666666666</v>
      </c>
      <c r="N117" s="6">
        <f t="shared" si="45"/>
        <v>3966.6666666666665</v>
      </c>
      <c r="O117" s="8">
        <f t="shared" si="46"/>
        <v>735.66666666666663</v>
      </c>
      <c r="P117" s="6">
        <v>2</v>
      </c>
      <c r="Q117" s="6">
        <v>26702</v>
      </c>
      <c r="R117" s="8">
        <f t="shared" si="48"/>
        <v>13351</v>
      </c>
      <c r="S117" s="6">
        <v>2</v>
      </c>
      <c r="T117" s="6">
        <v>527440</v>
      </c>
      <c r="U117" s="8">
        <f t="shared" si="52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53"/>
        <v>956</v>
      </c>
      <c r="G118" s="6">
        <f t="shared" si="54"/>
        <v>3297.2</v>
      </c>
      <c r="H118" s="8">
        <f t="shared" si="55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4"/>
        <v>10350</v>
      </c>
      <c r="N118" s="6">
        <f t="shared" si="45"/>
        <v>3119</v>
      </c>
      <c r="O118" s="8">
        <f t="shared" si="46"/>
        <v>613.5</v>
      </c>
      <c r="P118" s="6">
        <v>5</v>
      </c>
      <c r="Q118" s="6">
        <v>47347</v>
      </c>
      <c r="R118" s="8">
        <f t="shared" si="48"/>
        <v>9469.4</v>
      </c>
      <c r="S118" s="6">
        <v>2</v>
      </c>
      <c r="T118" s="6">
        <v>422404</v>
      </c>
      <c r="U118" s="8">
        <f t="shared" si="52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53"/>
        <v>656.63636363636363</v>
      </c>
      <c r="G119" s="6">
        <f t="shared" si="54"/>
        <v>1802.8181818181818</v>
      </c>
      <c r="H119" s="8">
        <f t="shared" si="55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4"/>
        <v>32600</v>
      </c>
      <c r="N119" s="6">
        <f t="shared" si="45"/>
        <v>9880.7142857142862</v>
      </c>
      <c r="O119" s="8">
        <f t="shared" si="46"/>
        <v>1692.4285714285713</v>
      </c>
      <c r="P119" s="6">
        <v>5</v>
      </c>
      <c r="Q119" s="6">
        <v>67227</v>
      </c>
      <c r="R119" s="8">
        <f t="shared" si="48"/>
        <v>13445.4</v>
      </c>
      <c r="S119" s="6">
        <v>1</v>
      </c>
      <c r="T119" s="6">
        <v>958000</v>
      </c>
      <c r="U119" s="8">
        <f t="shared" si="52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53"/>
        <v>1138.8666666666666</v>
      </c>
      <c r="G120" s="6">
        <f t="shared" si="54"/>
        <v>2152.4666666666667</v>
      </c>
      <c r="H120" s="8">
        <f t="shared" si="55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4"/>
        <v>21366.666666666668</v>
      </c>
      <c r="N120" s="6">
        <f t="shared" si="45"/>
        <v>7406.333333333333</v>
      </c>
      <c r="O120" s="8">
        <f t="shared" si="46"/>
        <v>1001.75</v>
      </c>
      <c r="P120" s="6">
        <v>7</v>
      </c>
      <c r="Q120" s="6">
        <v>63014</v>
      </c>
      <c r="R120" s="8">
        <f t="shared" si="48"/>
        <v>9002</v>
      </c>
      <c r="S120" s="6">
        <v>2</v>
      </c>
      <c r="T120" s="6">
        <v>1981050</v>
      </c>
      <c r="U120" s="8">
        <f t="shared" si="52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4"/>
        <v>26100</v>
      </c>
      <c r="N121" s="6">
        <f t="shared" si="45"/>
        <v>6780</v>
      </c>
      <c r="O121" s="8">
        <f t="shared" si="46"/>
        <v>1125.2</v>
      </c>
      <c r="P121" s="6">
        <v>8</v>
      </c>
      <c r="Q121" s="6">
        <v>49011</v>
      </c>
      <c r="R121" s="8">
        <f t="shared" si="48"/>
        <v>6126.375</v>
      </c>
      <c r="S121" s="6">
        <v>1</v>
      </c>
      <c r="T121" s="6">
        <v>68676</v>
      </c>
      <c r="U121" s="8">
        <f t="shared" si="52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4"/>
        <v>18550</v>
      </c>
      <c r="N122" s="6">
        <f t="shared" si="45"/>
        <v>6250</v>
      </c>
      <c r="O122" s="8">
        <f t="shared" si="46"/>
        <v>922.875</v>
      </c>
      <c r="P122" s="6">
        <v>7</v>
      </c>
      <c r="Q122" s="6">
        <v>60640</v>
      </c>
      <c r="R122" s="8">
        <f t="shared" si="48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32" si="56">C123/B123</f>
        <v>482.1</v>
      </c>
      <c r="G123" s="6">
        <f t="shared" ref="G123:G132" si="57">D123/B123</f>
        <v>1389.3</v>
      </c>
      <c r="H123" s="8">
        <f t="shared" ref="H123:H132" si="58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4"/>
        <v>16160</v>
      </c>
      <c r="N123" s="6">
        <f t="shared" si="45"/>
        <v>5700</v>
      </c>
      <c r="O123" s="8">
        <f t="shared" si="46"/>
        <v>814.2</v>
      </c>
      <c r="P123" s="6">
        <v>4</v>
      </c>
      <c r="Q123" s="6">
        <v>29694</v>
      </c>
      <c r="R123" s="8">
        <f t="shared" si="48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6"/>
        <v>399.61904761904759</v>
      </c>
      <c r="G124" s="6">
        <f t="shared" si="57"/>
        <v>1206.047619047619</v>
      </c>
      <c r="H124" s="8">
        <f t="shared" si="58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4"/>
        <v>17518.18181818182</v>
      </c>
      <c r="N124" s="6">
        <f t="shared" si="45"/>
        <v>3890.909090909091</v>
      </c>
      <c r="O124" s="8">
        <f t="shared" si="46"/>
        <v>766.36363636363637</v>
      </c>
      <c r="P124" s="6">
        <v>10</v>
      </c>
      <c r="Q124" s="6">
        <v>67515</v>
      </c>
      <c r="R124" s="8">
        <f t="shared" si="48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6"/>
        <v>306.84615384615387</v>
      </c>
      <c r="G125" s="6">
        <f t="shared" si="57"/>
        <v>981.07692307692309</v>
      </c>
      <c r="H125" s="8">
        <f t="shared" si="58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4"/>
        <v>9287.5</v>
      </c>
      <c r="N125" s="6">
        <f t="shared" si="45"/>
        <v>2084.625</v>
      </c>
      <c r="O125" s="8">
        <f t="shared" si="46"/>
        <v>715</v>
      </c>
      <c r="P125" s="6">
        <v>6</v>
      </c>
      <c r="Q125" s="6">
        <v>37099</v>
      </c>
      <c r="R125" s="8">
        <f t="shared" si="48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6"/>
        <v>464.47058823529414</v>
      </c>
      <c r="G126" s="6">
        <f t="shared" si="57"/>
        <v>1521.7647058823529</v>
      </c>
      <c r="H126" s="8">
        <f t="shared" si="58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4"/>
        <v>6512.5</v>
      </c>
      <c r="N126" s="6">
        <f t="shared" si="45"/>
        <v>1268</v>
      </c>
      <c r="O126" s="8">
        <f t="shared" si="46"/>
        <v>631.125</v>
      </c>
      <c r="P126" s="6">
        <v>6</v>
      </c>
      <c r="Q126" s="6">
        <v>24637</v>
      </c>
      <c r="R126" s="8">
        <f t="shared" si="48"/>
        <v>4106.166666666667</v>
      </c>
      <c r="S126" s="6">
        <v>2</v>
      </c>
      <c r="T126" s="6">
        <v>175749</v>
      </c>
      <c r="U126" s="8"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6"/>
        <v>506.28571428571428</v>
      </c>
      <c r="G127" s="6">
        <f t="shared" si="57"/>
        <v>1287</v>
      </c>
      <c r="H127" s="8">
        <f t="shared" si="58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4"/>
        <v>6312.5</v>
      </c>
      <c r="N127" s="6">
        <f t="shared" si="45"/>
        <v>1116.75</v>
      </c>
      <c r="O127" s="8">
        <f t="shared" si="46"/>
        <v>564.125</v>
      </c>
      <c r="P127" s="6">
        <v>4</v>
      </c>
      <c r="Q127" s="6">
        <v>24660</v>
      </c>
      <c r="R127" s="8">
        <f t="shared" si="48"/>
        <v>6165</v>
      </c>
      <c r="S127" s="6">
        <v>3</v>
      </c>
      <c r="T127" s="6">
        <v>1402700</v>
      </c>
      <c r="U127" s="8">
        <v>87874.5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6"/>
        <v>488.75</v>
      </c>
      <c r="G128" s="6">
        <f t="shared" si="57"/>
        <v>1626.5833333333333</v>
      </c>
      <c r="H128" s="8">
        <f t="shared" si="58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4"/>
        <v>8133.333333333333</v>
      </c>
      <c r="N128" s="6">
        <f t="shared" si="45"/>
        <v>1456.6666666666667</v>
      </c>
      <c r="O128" s="8">
        <f t="shared" si="46"/>
        <v>570.77777777777783</v>
      </c>
      <c r="P128" s="6">
        <v>7</v>
      </c>
      <c r="Q128" s="6">
        <v>41646</v>
      </c>
      <c r="R128" s="8">
        <f t="shared" si="48"/>
        <v>5949.4285714285716</v>
      </c>
      <c r="S128" s="6">
        <v>1</v>
      </c>
      <c r="T128" s="6">
        <v>350249</v>
      </c>
      <c r="U128" s="8">
        <v>87874.5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6"/>
        <v>776</v>
      </c>
      <c r="G129" s="6">
        <f t="shared" si="57"/>
        <v>1792.8</v>
      </c>
      <c r="H129" s="8">
        <f t="shared" si="58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4"/>
        <v>25666.666666666668</v>
      </c>
      <c r="N129" s="6">
        <f t="shared" si="45"/>
        <v>9316.6666666666661</v>
      </c>
      <c r="O129" s="8">
        <f t="shared" si="46"/>
        <v>1629.5</v>
      </c>
      <c r="P129" s="6">
        <v>5</v>
      </c>
      <c r="Q129" s="6">
        <v>53933</v>
      </c>
      <c r="R129" s="8">
        <f t="shared" si="48"/>
        <v>10786.6</v>
      </c>
      <c r="S129" s="6">
        <v>3</v>
      </c>
      <c r="T129" s="6">
        <v>1093273</v>
      </c>
      <c r="U129" s="8">
        <v>87874.5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6"/>
        <v>515.91666666666663</v>
      </c>
      <c r="G130" s="6">
        <f t="shared" si="57"/>
        <v>1461.1666666666667</v>
      </c>
      <c r="H130" s="8">
        <f t="shared" si="58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4"/>
        <v>24566.666666666668</v>
      </c>
      <c r="N130" s="6">
        <f t="shared" si="45"/>
        <v>7733.333333333333</v>
      </c>
      <c r="O130" s="8">
        <f t="shared" si="46"/>
        <v>1354.5</v>
      </c>
      <c r="P130" s="6">
        <v>5</v>
      </c>
      <c r="Q130" s="6">
        <v>69168</v>
      </c>
      <c r="R130" s="8">
        <f t="shared" si="48"/>
        <v>13833.6</v>
      </c>
      <c r="S130" s="6">
        <v>1</v>
      </c>
      <c r="T130" s="6">
        <v>256568</v>
      </c>
      <c r="U130" s="8">
        <v>87874.5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6"/>
        <v>363.44444444444446</v>
      </c>
      <c r="G131" s="6">
        <f t="shared" si="57"/>
        <v>1109.7777777777778</v>
      </c>
      <c r="H131" s="8">
        <f t="shared" si="58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4"/>
        <v>11780</v>
      </c>
      <c r="N131" s="6">
        <f t="shared" si="45"/>
        <v>2720</v>
      </c>
      <c r="O131" s="8">
        <f t="shared" si="46"/>
        <v>742</v>
      </c>
      <c r="P131" s="6">
        <v>3</v>
      </c>
      <c r="Q131" s="6">
        <v>66056</v>
      </c>
      <c r="R131" s="8">
        <f t="shared" si="48"/>
        <v>22018.666666666668</v>
      </c>
      <c r="S131" s="6">
        <v>3</v>
      </c>
      <c r="T131" s="6">
        <v>82100</v>
      </c>
      <c r="U131" s="8">
        <v>87874.5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6"/>
        <v>128.61157024793388</v>
      </c>
      <c r="G132" s="6">
        <f t="shared" si="57"/>
        <v>923.60330578512401</v>
      </c>
      <c r="H132" s="8">
        <f t="shared" si="58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4"/>
        <v>7320</v>
      </c>
      <c r="N132" s="6">
        <f t="shared" si="45"/>
        <v>2149.7666666666669</v>
      </c>
      <c r="O132" s="8">
        <f t="shared" si="46"/>
        <v>592.70000000000005</v>
      </c>
      <c r="P132" s="6">
        <v>13</v>
      </c>
      <c r="Q132" s="6">
        <v>149731</v>
      </c>
      <c r="R132" s="8">
        <f t="shared" si="48"/>
        <v>11517.76923076923</v>
      </c>
      <c r="S132" s="6">
        <v>23</v>
      </c>
      <c r="T132" s="6">
        <v>2993100</v>
      </c>
      <c r="U132" s="8">
        <v>87874.5</v>
      </c>
    </row>
    <row r="133" spans="1:21" x14ac:dyDescent="0.3">
      <c r="B133" s="6"/>
      <c r="C133" s="6"/>
      <c r="D133" s="6"/>
      <c r="E133" s="6"/>
      <c r="I133" s="6"/>
      <c r="J133" s="6"/>
      <c r="K133" s="6"/>
      <c r="L133" s="6"/>
      <c r="M133" s="6"/>
      <c r="P133" s="6"/>
      <c r="Q133" s="6"/>
      <c r="S133" s="6"/>
      <c r="T133" s="6"/>
    </row>
    <row r="134" spans="1:21" x14ac:dyDescent="0.3">
      <c r="B134" s="6"/>
      <c r="C134" s="6"/>
      <c r="D134" s="6"/>
      <c r="E134" s="6"/>
      <c r="I134" s="6"/>
      <c r="J134" s="6"/>
      <c r="K134" s="6"/>
      <c r="L134" s="6"/>
      <c r="P134" s="6"/>
      <c r="Q134" s="6"/>
      <c r="S134" s="6"/>
      <c r="T134" s="6"/>
    </row>
    <row r="135" spans="1:21" x14ac:dyDescent="0.3">
      <c r="B135" s="6"/>
      <c r="C135" s="6"/>
      <c r="D135" s="6"/>
      <c r="E135" s="6"/>
      <c r="I135" s="6"/>
      <c r="J135" s="6"/>
      <c r="K135" s="6"/>
      <c r="L135" s="6"/>
      <c r="P135" s="6"/>
      <c r="Q135" s="6"/>
      <c r="S135" s="6"/>
      <c r="T135" s="6"/>
    </row>
    <row r="136" spans="1:21" x14ac:dyDescent="0.3">
      <c r="B136" s="6"/>
      <c r="C136" s="6"/>
      <c r="D136" s="6"/>
      <c r="E136" s="6"/>
      <c r="I136" s="6"/>
      <c r="J136" s="6"/>
      <c r="K136" s="6"/>
      <c r="L136" s="6"/>
      <c r="P136" s="6"/>
      <c r="Q136" s="6"/>
      <c r="S136" s="6"/>
    </row>
    <row r="137" spans="1:21" x14ac:dyDescent="0.3">
      <c r="B137" s="6"/>
      <c r="C137" s="6"/>
      <c r="D137" s="6"/>
      <c r="E137" s="6"/>
      <c r="I137" s="6"/>
      <c r="J137" s="6"/>
      <c r="K137" s="6"/>
      <c r="L137" s="6"/>
      <c r="P137" s="6"/>
      <c r="Q137" s="6"/>
      <c r="S137" s="6"/>
      <c r="T137" s="6"/>
    </row>
    <row r="138" spans="1:21" x14ac:dyDescent="0.3">
      <c r="B138" s="6"/>
      <c r="C138" s="6"/>
      <c r="D138" s="6"/>
      <c r="E138" s="6"/>
      <c r="I138" s="6"/>
      <c r="J138" s="6"/>
      <c r="K138" s="6"/>
      <c r="L138" s="6"/>
      <c r="P138" s="6"/>
      <c r="Q138" s="6"/>
      <c r="S138" s="6"/>
      <c r="T138" s="6"/>
    </row>
    <row r="139" spans="1:21" x14ac:dyDescent="0.3">
      <c r="B139" s="6"/>
      <c r="C139" s="6"/>
      <c r="D139" s="6"/>
      <c r="E139" s="6"/>
      <c r="I139" s="6"/>
      <c r="J139" s="6"/>
      <c r="K139" s="6"/>
      <c r="L139" s="6"/>
      <c r="P139" s="6"/>
      <c r="Q139" s="6"/>
      <c r="S139" s="6"/>
      <c r="T139" s="6"/>
    </row>
    <row r="140" spans="1:21" x14ac:dyDescent="0.3">
      <c r="B140" s="6"/>
      <c r="C140" s="6"/>
      <c r="D140" s="6"/>
      <c r="E140" s="6"/>
      <c r="I140" s="6"/>
      <c r="J140" s="6"/>
      <c r="K140" s="6"/>
      <c r="L140" s="6"/>
      <c r="P140" s="6"/>
      <c r="Q140" s="6"/>
      <c r="S140" s="6"/>
      <c r="T140" s="6"/>
    </row>
    <row r="141" spans="1:21" x14ac:dyDescent="0.3">
      <c r="B141" s="6"/>
      <c r="C141" s="6"/>
      <c r="D141" s="6"/>
      <c r="E141" s="6"/>
      <c r="I141" s="6"/>
      <c r="J141" s="6"/>
      <c r="K141" s="6"/>
      <c r="L141" s="6"/>
      <c r="P141" s="6"/>
      <c r="Q141" s="6"/>
      <c r="S141" s="6"/>
      <c r="T141" s="6"/>
    </row>
    <row r="142" spans="1:21" x14ac:dyDescent="0.3">
      <c r="B142" s="6"/>
      <c r="C142" s="6"/>
      <c r="D142" s="6"/>
      <c r="E142" s="6"/>
      <c r="I142" s="6"/>
      <c r="J142" s="6"/>
      <c r="K142" s="6"/>
      <c r="L142" s="6"/>
      <c r="P142" s="6"/>
      <c r="Q142" s="6"/>
      <c r="S142" s="6"/>
      <c r="T142" s="6"/>
    </row>
    <row r="143" spans="1:21" x14ac:dyDescent="0.3">
      <c r="B143" s="6"/>
      <c r="C143" s="6"/>
      <c r="D143" s="6"/>
      <c r="E143" s="6"/>
      <c r="I143" s="6"/>
      <c r="J143" s="6"/>
      <c r="K143" s="6"/>
      <c r="L143" s="6"/>
      <c r="P143" s="6"/>
      <c r="Q143" s="6"/>
      <c r="S143" s="6"/>
      <c r="T143" s="6"/>
    </row>
    <row r="144" spans="1:21" x14ac:dyDescent="0.3">
      <c r="B144" s="6"/>
      <c r="C144" s="6"/>
      <c r="D144" s="6"/>
      <c r="E144" s="6"/>
      <c r="I144" s="6"/>
      <c r="J144" s="6"/>
      <c r="K144" s="6"/>
      <c r="L144" s="6"/>
      <c r="P144" s="6"/>
      <c r="Q144" s="6"/>
      <c r="S144" s="6"/>
      <c r="T144" s="6"/>
    </row>
    <row r="145" spans="2:20" x14ac:dyDescent="0.3">
      <c r="B145" s="6"/>
      <c r="C145" s="6"/>
      <c r="D145" s="6"/>
      <c r="E145" s="6"/>
      <c r="I145" s="6"/>
      <c r="J145" s="6"/>
      <c r="K145" s="6"/>
      <c r="L145" s="6"/>
      <c r="P145" s="6"/>
      <c r="Q145" s="6"/>
      <c r="S145" s="6"/>
      <c r="T145" s="6"/>
    </row>
    <row r="146" spans="2:20" x14ac:dyDescent="0.3">
      <c r="B146" s="6"/>
      <c r="C146" s="6"/>
      <c r="D146" s="6"/>
      <c r="E146" s="6"/>
      <c r="I146" s="6"/>
      <c r="J146" s="6"/>
      <c r="K146" s="6"/>
      <c r="L146" s="6"/>
      <c r="P146" s="6"/>
      <c r="Q146" s="6"/>
      <c r="S146" s="6"/>
      <c r="T146" s="6"/>
    </row>
    <row r="147" spans="2:20" x14ac:dyDescent="0.3">
      <c r="B147" s="6"/>
      <c r="C147" s="6"/>
      <c r="D147" s="6"/>
      <c r="E147" s="6"/>
      <c r="I147" s="6"/>
      <c r="J147" s="6"/>
      <c r="K147" s="6"/>
      <c r="L147" s="6"/>
      <c r="P147" s="6"/>
      <c r="Q147" s="6"/>
      <c r="S147" s="6"/>
      <c r="T147" s="6"/>
    </row>
    <row r="148" spans="2:20" x14ac:dyDescent="0.3">
      <c r="B148" s="6"/>
      <c r="C148" s="6"/>
      <c r="D148" s="6"/>
      <c r="E148" s="6"/>
      <c r="I148" s="6"/>
      <c r="J148" s="6"/>
      <c r="K148" s="6"/>
      <c r="L148" s="6"/>
      <c r="P148" s="6"/>
      <c r="Q148" s="6"/>
      <c r="S148" s="6"/>
      <c r="T148" s="6"/>
    </row>
    <row r="149" spans="2:20" x14ac:dyDescent="0.3">
      <c r="B149" s="6"/>
      <c r="C149" s="6"/>
      <c r="D149" s="6"/>
      <c r="E149" s="6"/>
      <c r="I149" s="6"/>
      <c r="J149" s="6"/>
      <c r="K149" s="6"/>
      <c r="L149" s="6"/>
      <c r="P149" s="6"/>
      <c r="Q149" s="6"/>
      <c r="S149" s="6"/>
      <c r="T149" s="6"/>
    </row>
    <row r="150" spans="2:20" x14ac:dyDescent="0.3">
      <c r="B150" s="6"/>
      <c r="C150" s="6"/>
      <c r="D150" s="6"/>
      <c r="E150" s="6"/>
      <c r="I150" s="6"/>
      <c r="J150" s="6"/>
      <c r="K150" s="6"/>
      <c r="L150" s="6"/>
      <c r="P150" s="6"/>
      <c r="Q150" s="6"/>
      <c r="S150" s="6"/>
      <c r="T150" s="6"/>
    </row>
    <row r="151" spans="2:20" x14ac:dyDescent="0.3">
      <c r="B151" s="6"/>
      <c r="C151" s="6"/>
      <c r="D151" s="6"/>
      <c r="E151" s="6"/>
      <c r="I151" s="6"/>
      <c r="J151" s="6"/>
      <c r="K151" s="6"/>
      <c r="L151" s="6"/>
      <c r="P151" s="6"/>
      <c r="Q151" s="6"/>
      <c r="S151" s="6"/>
      <c r="T151" s="6"/>
    </row>
    <row r="152" spans="2:20" x14ac:dyDescent="0.3">
      <c r="B152" s="6"/>
      <c r="C152" s="6"/>
      <c r="D152" s="6"/>
      <c r="E152" s="6"/>
      <c r="I152" s="6"/>
      <c r="J152" s="6"/>
      <c r="K152" s="6"/>
      <c r="L152" s="6"/>
      <c r="P152" s="6"/>
      <c r="Q152" s="6"/>
      <c r="S152" s="6"/>
      <c r="T152" s="6"/>
    </row>
    <row r="153" spans="2:20" x14ac:dyDescent="0.3">
      <c r="B153" s="6"/>
      <c r="C153" s="6"/>
      <c r="D153" s="6"/>
      <c r="E153" s="6"/>
      <c r="I153" s="6"/>
      <c r="J153" s="6"/>
      <c r="K153" s="6"/>
      <c r="L153" s="6"/>
      <c r="P153" s="6"/>
      <c r="Q153" s="6"/>
      <c r="S153" s="6"/>
      <c r="T153" s="6"/>
    </row>
    <row r="154" spans="2:20" x14ac:dyDescent="0.3">
      <c r="B154" s="6"/>
      <c r="C154" s="6"/>
      <c r="D154" s="6"/>
      <c r="E154" s="6"/>
      <c r="I154" s="6"/>
      <c r="J154" s="6"/>
      <c r="K154" s="6"/>
      <c r="L154" s="6"/>
      <c r="P154" s="6"/>
      <c r="Q154" s="6"/>
      <c r="S154" s="6"/>
      <c r="T154" s="6"/>
    </row>
    <row r="155" spans="2:20" x14ac:dyDescent="0.3">
      <c r="B155" s="6"/>
      <c r="C155" s="6"/>
      <c r="D155" s="6"/>
      <c r="E155" s="6"/>
      <c r="I155" s="6"/>
      <c r="J155" s="6"/>
      <c r="K155" s="6"/>
      <c r="L155" s="6"/>
      <c r="P155" s="6"/>
      <c r="S155" s="6"/>
      <c r="T155" s="6"/>
    </row>
    <row r="156" spans="2:20" x14ac:dyDescent="0.3">
      <c r="B156" s="6"/>
      <c r="C156" s="6"/>
      <c r="D156" s="6"/>
      <c r="E156" s="6"/>
      <c r="I156" s="6"/>
      <c r="J156" s="6"/>
      <c r="K156" s="6"/>
      <c r="L156" s="6"/>
      <c r="P156" s="6"/>
      <c r="Q156" s="6"/>
      <c r="S156" s="6"/>
      <c r="T156" s="6"/>
    </row>
    <row r="157" spans="2:20" x14ac:dyDescent="0.3">
      <c r="B157" s="6"/>
      <c r="C157" s="6"/>
      <c r="D157" s="6"/>
      <c r="E157" s="6"/>
      <c r="I157" s="6"/>
      <c r="J157" s="6"/>
      <c r="K157" s="6"/>
      <c r="L157" s="6"/>
      <c r="P157" s="6"/>
      <c r="Q157" s="6"/>
      <c r="S157" s="6"/>
      <c r="T157" s="6"/>
    </row>
    <row r="158" spans="2:20" x14ac:dyDescent="0.3">
      <c r="B158" s="6"/>
      <c r="C158" s="6"/>
      <c r="D158" s="6"/>
      <c r="E158" s="6"/>
      <c r="I158" s="6"/>
      <c r="J158" s="6"/>
      <c r="K158" s="6"/>
      <c r="L158" s="6"/>
      <c r="P158" s="6"/>
      <c r="Q158" s="6"/>
      <c r="S158" s="6"/>
      <c r="T158" s="6"/>
    </row>
    <row r="159" spans="2:20" x14ac:dyDescent="0.3">
      <c r="B159" s="6"/>
      <c r="C159" s="6"/>
      <c r="D159" s="6"/>
      <c r="E159" s="6"/>
      <c r="I159" s="6"/>
      <c r="J159" s="6"/>
      <c r="K159" s="6"/>
      <c r="L159" s="6"/>
      <c r="P159" s="6"/>
      <c r="Q159" s="6"/>
      <c r="S159" s="6"/>
      <c r="T159" s="6"/>
    </row>
    <row r="160" spans="2:20" x14ac:dyDescent="0.3">
      <c r="B160" s="6"/>
      <c r="C160" s="6"/>
      <c r="D160" s="6"/>
      <c r="E160" s="6"/>
      <c r="I160" s="6"/>
      <c r="J160" s="6"/>
      <c r="K160" s="6"/>
      <c r="L160" s="6"/>
      <c r="P160" s="6"/>
      <c r="Q160" s="6"/>
      <c r="S160" s="6"/>
    </row>
    <row r="161" spans="2:17" x14ac:dyDescent="0.3">
      <c r="B161" s="6"/>
      <c r="C161" s="6"/>
      <c r="D161" s="6"/>
      <c r="E161" s="6"/>
      <c r="I161" s="6"/>
      <c r="J161" s="6"/>
      <c r="K161" s="6"/>
      <c r="L161" s="6"/>
      <c r="P161" s="6"/>
      <c r="Q161" s="6"/>
    </row>
    <row r="162" spans="2:17" x14ac:dyDescent="0.3">
      <c r="B162" s="6"/>
      <c r="C162" s="6"/>
      <c r="D162" s="6"/>
      <c r="E162" s="6"/>
      <c r="I162" s="6"/>
      <c r="J162" s="6"/>
      <c r="K162" s="6"/>
      <c r="L162" s="6"/>
      <c r="P162" s="6"/>
      <c r="Q162" s="6"/>
    </row>
    <row r="163" spans="2:17" x14ac:dyDescent="0.3">
      <c r="B163" s="6"/>
      <c r="C163" s="6"/>
      <c r="D163" s="6"/>
      <c r="E163" s="6"/>
      <c r="P163" s="6"/>
      <c r="Q163" s="6"/>
    </row>
    <row r="164" spans="2:17" x14ac:dyDescent="0.3">
      <c r="B164" s="6"/>
      <c r="C164" s="6"/>
      <c r="D164" s="6"/>
      <c r="E164" s="6"/>
      <c r="I164" s="6"/>
      <c r="J164" s="6"/>
      <c r="K164" s="6"/>
      <c r="L164" s="6"/>
      <c r="P164" s="6"/>
      <c r="Q164" s="6"/>
    </row>
    <row r="165" spans="2:17" x14ac:dyDescent="0.3">
      <c r="B165" s="6"/>
      <c r="C165" s="6"/>
      <c r="D165" s="6"/>
      <c r="E165" s="6"/>
      <c r="I165" s="6"/>
      <c r="J165" s="6"/>
      <c r="K165" s="6"/>
      <c r="L165" s="6"/>
      <c r="P165" s="6"/>
      <c r="Q165" s="6"/>
    </row>
    <row r="166" spans="2:17" x14ac:dyDescent="0.3">
      <c r="B166" s="6"/>
      <c r="C166" s="6"/>
      <c r="D166" s="6"/>
      <c r="E166" s="6"/>
      <c r="I166" s="6"/>
      <c r="J166" s="6"/>
      <c r="K166" s="6"/>
      <c r="L166" s="6"/>
      <c r="P166" s="6"/>
      <c r="Q166" s="6"/>
    </row>
    <row r="167" spans="2:17" x14ac:dyDescent="0.3">
      <c r="B167" s="6"/>
      <c r="C167" s="6"/>
      <c r="D167" s="6"/>
      <c r="E167" s="6"/>
      <c r="I167" s="6"/>
      <c r="J167" s="6"/>
      <c r="K167" s="6"/>
      <c r="L167" s="6"/>
      <c r="P167" s="6"/>
      <c r="Q167" s="6"/>
    </row>
    <row r="168" spans="2:17" x14ac:dyDescent="0.3">
      <c r="B168" s="6"/>
      <c r="C168" s="6"/>
      <c r="D168" s="6"/>
      <c r="E168" s="6"/>
      <c r="I168" s="6"/>
      <c r="J168" s="6"/>
      <c r="K168" s="6"/>
      <c r="L168" s="6"/>
      <c r="P168" s="6"/>
    </row>
    <row r="169" spans="2:17" x14ac:dyDescent="0.3">
      <c r="B169" s="6"/>
      <c r="C169" s="6"/>
      <c r="D169" s="6"/>
      <c r="E169" s="6"/>
      <c r="I169" s="6"/>
    </row>
    <row r="170" spans="2:17" x14ac:dyDescent="0.3">
      <c r="B170" s="6"/>
      <c r="C170" s="6"/>
      <c r="D170" s="6"/>
      <c r="E170" s="6"/>
    </row>
    <row r="171" spans="2:17" x14ac:dyDescent="0.3">
      <c r="B171" s="6"/>
      <c r="C171" s="6"/>
      <c r="D171" s="6"/>
      <c r="E171" s="6"/>
    </row>
    <row r="172" spans="2:17" x14ac:dyDescent="0.3">
      <c r="B172" s="6"/>
      <c r="C172" s="6"/>
      <c r="D172" s="6"/>
      <c r="E172" s="6"/>
    </row>
    <row r="173" spans="2:17" x14ac:dyDescent="0.3">
      <c r="B173" s="6"/>
      <c r="C173" s="6"/>
      <c r="D173" s="6"/>
      <c r="E173" s="6"/>
    </row>
    <row r="174" spans="2:17" x14ac:dyDescent="0.3">
      <c r="B174" s="6"/>
      <c r="C174" s="6"/>
      <c r="D174" s="6"/>
      <c r="E174" s="6"/>
    </row>
    <row r="175" spans="2:17" x14ac:dyDescent="0.3">
      <c r="B175" s="6"/>
      <c r="C175" s="6"/>
      <c r="D175" s="6"/>
      <c r="E175" s="6"/>
    </row>
    <row r="176" spans="2:17" x14ac:dyDescent="0.3">
      <c r="B176" s="6"/>
      <c r="C176" s="6"/>
      <c r="D176" s="6"/>
      <c r="E176" s="6"/>
    </row>
    <row r="177" spans="2:5" x14ac:dyDescent="0.3">
      <c r="B177" s="6"/>
      <c r="C177" s="6"/>
      <c r="D177" s="6"/>
      <c r="E177" s="6"/>
    </row>
    <row r="178" spans="2:5" x14ac:dyDescent="0.3">
      <c r="B178" s="6"/>
      <c r="C178" s="6"/>
      <c r="D178" s="6"/>
      <c r="E178" s="6"/>
    </row>
    <row r="179" spans="2:5" x14ac:dyDescent="0.3">
      <c r="B179" s="6"/>
      <c r="C179" s="6"/>
      <c r="D179" s="6"/>
      <c r="E179" s="6"/>
    </row>
    <row r="180" spans="2:5" x14ac:dyDescent="0.3">
      <c r="B180" s="6"/>
      <c r="C180" s="6"/>
      <c r="D180" s="6"/>
      <c r="E180" s="6"/>
    </row>
    <row r="181" spans="2:5" x14ac:dyDescent="0.3">
      <c r="B181" s="6"/>
      <c r="C181" s="6"/>
      <c r="D181" s="6"/>
      <c r="E181" s="6"/>
    </row>
    <row r="182" spans="2:5" x14ac:dyDescent="0.3">
      <c r="B182" s="6"/>
      <c r="C182" s="6"/>
      <c r="D182" s="6"/>
      <c r="E182" s="6"/>
    </row>
    <row r="183" spans="2:5" x14ac:dyDescent="0.3">
      <c r="B183" s="6"/>
      <c r="C183" s="6"/>
      <c r="D183" s="6"/>
      <c r="E183" s="6"/>
    </row>
    <row r="184" spans="2:5" x14ac:dyDescent="0.3">
      <c r="B184" s="6"/>
      <c r="C184" s="6"/>
      <c r="D184" s="6"/>
      <c r="E184" s="6"/>
    </row>
    <row r="185" spans="2:5" x14ac:dyDescent="0.3">
      <c r="B185" s="6"/>
      <c r="C185" s="6"/>
      <c r="D185" s="6"/>
      <c r="E185" s="6"/>
    </row>
    <row r="186" spans="2:5" x14ac:dyDescent="0.3">
      <c r="B186" s="6"/>
      <c r="C186" s="6"/>
      <c r="D186" s="6"/>
      <c r="E186" s="6"/>
    </row>
    <row r="187" spans="2:5" x14ac:dyDescent="0.3">
      <c r="B187" s="6"/>
      <c r="C187" s="6"/>
      <c r="D187" s="6"/>
      <c r="E187" s="6"/>
    </row>
    <row r="188" spans="2:5" x14ac:dyDescent="0.3">
      <c r="B188" s="6"/>
      <c r="C188" s="6"/>
      <c r="D188" s="6"/>
      <c r="E188" s="6"/>
    </row>
    <row r="189" spans="2:5" x14ac:dyDescent="0.3">
      <c r="B189" s="6"/>
      <c r="C189" s="6"/>
      <c r="D189" s="6"/>
      <c r="E189" s="6"/>
    </row>
    <row r="190" spans="2:5" x14ac:dyDescent="0.3">
      <c r="B190" s="6"/>
      <c r="C190" s="6"/>
      <c r="D190" s="6"/>
      <c r="E190" s="6"/>
    </row>
    <row r="191" spans="2:5" x14ac:dyDescent="0.3">
      <c r="B191" s="6"/>
      <c r="C191" s="6"/>
      <c r="D191" s="6"/>
      <c r="E191" s="6"/>
    </row>
    <row r="192" spans="2:5" x14ac:dyDescent="0.3">
      <c r="B192" s="6"/>
      <c r="C192" s="6"/>
      <c r="D192" s="6"/>
      <c r="E192" s="6"/>
    </row>
    <row r="193" spans="2:5" x14ac:dyDescent="0.3">
      <c r="B193" s="6"/>
      <c r="C193" s="6"/>
      <c r="D193" s="6"/>
      <c r="E193" s="6"/>
    </row>
    <row r="194" spans="2:5" x14ac:dyDescent="0.3">
      <c r="B194" s="6"/>
      <c r="C194" s="6"/>
      <c r="D194" s="6"/>
      <c r="E194" s="6"/>
    </row>
    <row r="195" spans="2:5" x14ac:dyDescent="0.3">
      <c r="B195" s="6"/>
      <c r="C195" s="6"/>
      <c r="D195" s="6"/>
      <c r="E195" s="6"/>
    </row>
    <row r="196" spans="2:5" x14ac:dyDescent="0.3">
      <c r="B196" s="6"/>
      <c r="C196" s="6"/>
      <c r="D196" s="6"/>
      <c r="E196" s="6"/>
    </row>
    <row r="197" spans="2:5" x14ac:dyDescent="0.3">
      <c r="B197" s="6"/>
      <c r="C197" s="6"/>
      <c r="D197" s="6"/>
      <c r="E197" s="6"/>
    </row>
    <row r="198" spans="2:5" x14ac:dyDescent="0.3">
      <c r="B198" s="6"/>
      <c r="C198" s="6"/>
      <c r="D198" s="6"/>
      <c r="E198" s="6"/>
    </row>
    <row r="199" spans="2:5" x14ac:dyDescent="0.3">
      <c r="B199" s="6"/>
      <c r="C199" s="6"/>
      <c r="D199" s="6"/>
      <c r="E199" s="6"/>
    </row>
    <row r="200" spans="2:5" x14ac:dyDescent="0.3">
      <c r="B200" s="6"/>
      <c r="C200" s="6"/>
      <c r="D200" s="6"/>
      <c r="E200" s="6"/>
    </row>
    <row r="201" spans="2:5" x14ac:dyDescent="0.3">
      <c r="B201" s="6"/>
      <c r="C201" s="6"/>
      <c r="D201" s="6"/>
      <c r="E201" s="6"/>
    </row>
    <row r="202" spans="2:5" x14ac:dyDescent="0.3">
      <c r="B202" s="6"/>
      <c r="C202" s="6"/>
      <c r="D202" s="6"/>
      <c r="E202" s="6"/>
    </row>
    <row r="203" spans="2:5" x14ac:dyDescent="0.3">
      <c r="B203" s="6"/>
      <c r="C203" s="6"/>
      <c r="D203" s="6"/>
      <c r="E203" s="6"/>
    </row>
    <row r="204" spans="2:5" x14ac:dyDescent="0.3">
      <c r="B204" s="6"/>
      <c r="C204" s="6"/>
      <c r="D204" s="6"/>
      <c r="E204" s="6"/>
    </row>
    <row r="205" spans="2:5" x14ac:dyDescent="0.3">
      <c r="B205" s="6"/>
      <c r="C205" s="6"/>
      <c r="D205" s="6"/>
      <c r="E205" s="6"/>
    </row>
    <row r="206" spans="2:5" x14ac:dyDescent="0.3">
      <c r="B206" s="6"/>
      <c r="C206" s="6"/>
      <c r="D206" s="6"/>
      <c r="E206" s="6"/>
    </row>
    <row r="207" spans="2:5" x14ac:dyDescent="0.3">
      <c r="B207" s="6"/>
      <c r="C207" s="6"/>
      <c r="D207" s="6"/>
      <c r="E207" s="6"/>
    </row>
    <row r="208" spans="2:5" x14ac:dyDescent="0.3">
      <c r="B208" s="6"/>
      <c r="C208" s="6"/>
      <c r="D208" s="6"/>
      <c r="E208" s="6"/>
    </row>
    <row r="209" spans="2:5" x14ac:dyDescent="0.3">
      <c r="B209" s="6"/>
      <c r="C209" s="6"/>
      <c r="D209" s="6"/>
      <c r="E209" s="6"/>
    </row>
    <row r="210" spans="2:5" x14ac:dyDescent="0.3">
      <c r="B210" s="6"/>
      <c r="C210" s="6"/>
      <c r="D210" s="6"/>
      <c r="E210" s="6"/>
    </row>
    <row r="211" spans="2:5" x14ac:dyDescent="0.3">
      <c r="B211" s="6"/>
      <c r="C211" s="6"/>
      <c r="D211" s="6"/>
      <c r="E211" s="6"/>
    </row>
    <row r="212" spans="2:5" x14ac:dyDescent="0.3">
      <c r="B212" s="6"/>
      <c r="C212" s="6"/>
      <c r="D212" s="6"/>
      <c r="E212" s="6"/>
    </row>
    <row r="213" spans="2:5" x14ac:dyDescent="0.3">
      <c r="B213" s="6"/>
      <c r="C213" s="6"/>
      <c r="D213" s="6"/>
      <c r="E213" s="6"/>
    </row>
    <row r="214" spans="2:5" x14ac:dyDescent="0.3">
      <c r="B214" s="6"/>
      <c r="C214" s="6"/>
      <c r="D214" s="6"/>
      <c r="E214" s="6"/>
    </row>
    <row r="215" spans="2:5" x14ac:dyDescent="0.3">
      <c r="B215" s="6"/>
      <c r="C215" s="6"/>
      <c r="D215" s="6"/>
      <c r="E215" s="6"/>
    </row>
    <row r="216" spans="2:5" x14ac:dyDescent="0.3">
      <c r="B216" s="6"/>
      <c r="C216" s="6"/>
      <c r="D216" s="6"/>
      <c r="E216" s="6"/>
    </row>
    <row r="217" spans="2:5" x14ac:dyDescent="0.3">
      <c r="B217" s="6"/>
      <c r="C217" s="6"/>
      <c r="D217" s="6"/>
      <c r="E217" s="6"/>
    </row>
    <row r="218" spans="2:5" x14ac:dyDescent="0.3">
      <c r="B218" s="6"/>
      <c r="C218" s="6"/>
      <c r="D218" s="6"/>
      <c r="E218" s="6"/>
    </row>
    <row r="219" spans="2:5" x14ac:dyDescent="0.3">
      <c r="B219" s="6"/>
      <c r="C219" s="6"/>
      <c r="D219" s="6"/>
      <c r="E219" s="6"/>
    </row>
    <row r="220" spans="2:5" x14ac:dyDescent="0.3">
      <c r="B220" s="6"/>
      <c r="C220" s="6"/>
      <c r="D220" s="6"/>
      <c r="E220" s="6"/>
    </row>
    <row r="221" spans="2:5" x14ac:dyDescent="0.3">
      <c r="B221" s="6"/>
      <c r="C221" s="6"/>
      <c r="D221" s="6"/>
      <c r="E221" s="6"/>
    </row>
    <row r="222" spans="2:5" x14ac:dyDescent="0.3">
      <c r="B222" s="6"/>
      <c r="C222" s="6"/>
      <c r="D222" s="6"/>
      <c r="E222" s="6"/>
    </row>
    <row r="223" spans="2:5" x14ac:dyDescent="0.3">
      <c r="B223" s="6"/>
      <c r="C223" s="6"/>
      <c r="D223" s="6"/>
      <c r="E223" s="6"/>
    </row>
    <row r="224" spans="2:5" x14ac:dyDescent="0.3">
      <c r="B224" s="6"/>
      <c r="C224" s="6"/>
      <c r="D224" s="6"/>
      <c r="E224" s="6"/>
    </row>
    <row r="225" spans="2:5" x14ac:dyDescent="0.3">
      <c r="B225" s="6"/>
      <c r="C225" s="6"/>
      <c r="D225" s="6"/>
      <c r="E225" s="6"/>
    </row>
    <row r="226" spans="2:5" x14ac:dyDescent="0.3">
      <c r="B226" s="6"/>
      <c r="C226" s="6"/>
      <c r="D226" s="6"/>
      <c r="E226" s="6"/>
    </row>
    <row r="227" spans="2:5" x14ac:dyDescent="0.3">
      <c r="B227" s="6"/>
      <c r="C227" s="6"/>
      <c r="D227" s="6"/>
      <c r="E227" s="6"/>
    </row>
    <row r="228" spans="2:5" x14ac:dyDescent="0.3">
      <c r="B228" s="6"/>
      <c r="C228" s="6"/>
      <c r="D228" s="6"/>
      <c r="E228" s="6"/>
    </row>
    <row r="229" spans="2:5" x14ac:dyDescent="0.3">
      <c r="B229" s="6"/>
      <c r="C229" s="6"/>
      <c r="D229" s="6"/>
      <c r="E229" s="6"/>
    </row>
    <row r="230" spans="2:5" x14ac:dyDescent="0.3">
      <c r="B230" s="6"/>
      <c r="C230" s="6"/>
      <c r="D230" s="6"/>
      <c r="E230" s="6"/>
    </row>
    <row r="231" spans="2:5" x14ac:dyDescent="0.3">
      <c r="B231" s="6"/>
      <c r="C231" s="6"/>
      <c r="D231" s="6"/>
      <c r="E231" s="6"/>
    </row>
    <row r="232" spans="2:5" x14ac:dyDescent="0.3">
      <c r="B232" s="6"/>
      <c r="C232" s="6"/>
      <c r="D232" s="6"/>
      <c r="E232" s="6"/>
    </row>
    <row r="233" spans="2:5" x14ac:dyDescent="0.3">
      <c r="B233" s="6"/>
      <c r="C233" s="6"/>
      <c r="D233" s="6"/>
      <c r="E233" s="6"/>
    </row>
    <row r="234" spans="2:5" x14ac:dyDescent="0.3">
      <c r="B234" s="6"/>
      <c r="C234" s="6"/>
      <c r="D234" s="6"/>
      <c r="E234" s="6"/>
    </row>
    <row r="235" spans="2:5" x14ac:dyDescent="0.3">
      <c r="B235" s="6"/>
      <c r="C235" s="6"/>
      <c r="D235" s="6"/>
      <c r="E235" s="6"/>
    </row>
    <row r="236" spans="2:5" x14ac:dyDescent="0.3">
      <c r="B236" s="6"/>
      <c r="C236" s="6"/>
      <c r="D236" s="6"/>
      <c r="E236" s="6"/>
    </row>
    <row r="237" spans="2:5" x14ac:dyDescent="0.3">
      <c r="B237" s="6"/>
      <c r="C237" s="6"/>
      <c r="D237" s="6"/>
      <c r="E237" s="6"/>
    </row>
    <row r="238" spans="2:5" x14ac:dyDescent="0.3">
      <c r="B238" s="6"/>
      <c r="C238" s="6"/>
      <c r="D238" s="6"/>
      <c r="E238" s="6"/>
    </row>
    <row r="239" spans="2:5" x14ac:dyDescent="0.3">
      <c r="B239" s="6"/>
      <c r="C239" s="6"/>
      <c r="D239" s="6"/>
      <c r="E239" s="6"/>
    </row>
    <row r="240" spans="2:5" x14ac:dyDescent="0.3">
      <c r="B240" s="6"/>
      <c r="C240" s="6"/>
      <c r="D240" s="6"/>
      <c r="E240" s="6"/>
    </row>
    <row r="241" spans="2:5" x14ac:dyDescent="0.3">
      <c r="B241" s="6"/>
      <c r="C241" s="6"/>
      <c r="D241" s="6"/>
      <c r="E241" s="6"/>
    </row>
    <row r="242" spans="2:5" x14ac:dyDescent="0.3">
      <c r="B242" s="6"/>
      <c r="C242" s="6"/>
      <c r="D242" s="6"/>
      <c r="E242" s="6"/>
    </row>
    <row r="243" spans="2:5" x14ac:dyDescent="0.3">
      <c r="B243" s="6"/>
      <c r="C243" s="6"/>
      <c r="D243" s="6"/>
      <c r="E243" s="6"/>
    </row>
    <row r="244" spans="2:5" x14ac:dyDescent="0.3">
      <c r="B244" s="6"/>
      <c r="C244" s="6"/>
      <c r="D244" s="6"/>
      <c r="E244" s="6"/>
    </row>
    <row r="245" spans="2:5" x14ac:dyDescent="0.3">
      <c r="B245" s="6"/>
      <c r="C245" s="6"/>
      <c r="D245" s="6"/>
      <c r="E245" s="6"/>
    </row>
    <row r="246" spans="2:5" x14ac:dyDescent="0.3">
      <c r="B246" s="6"/>
      <c r="C246" s="6"/>
      <c r="D246" s="6"/>
      <c r="E246" s="6"/>
    </row>
    <row r="247" spans="2:5" x14ac:dyDescent="0.3">
      <c r="B247" s="6"/>
      <c r="C247" s="6"/>
      <c r="D247" s="6"/>
      <c r="E247" s="6"/>
    </row>
    <row r="248" spans="2:5" x14ac:dyDescent="0.3">
      <c r="B248" s="6"/>
      <c r="C248" s="6"/>
      <c r="D248" s="6"/>
      <c r="E248" s="6"/>
    </row>
    <row r="249" spans="2:5" x14ac:dyDescent="0.3">
      <c r="B249" s="6"/>
      <c r="C249" s="6"/>
      <c r="D249" s="6"/>
      <c r="E249" s="6"/>
    </row>
    <row r="250" spans="2:5" x14ac:dyDescent="0.3">
      <c r="B250" s="6"/>
      <c r="C250" s="6"/>
      <c r="D250" s="6"/>
      <c r="E250" s="6"/>
    </row>
    <row r="251" spans="2:5" x14ac:dyDescent="0.3">
      <c r="B251" s="6"/>
      <c r="C251" s="6"/>
      <c r="D251" s="6"/>
      <c r="E251" s="6"/>
    </row>
    <row r="252" spans="2:5" x14ac:dyDescent="0.3">
      <c r="B252" s="6"/>
      <c r="C252" s="6"/>
      <c r="D252" s="6"/>
      <c r="E252" s="6"/>
    </row>
    <row r="253" spans="2:5" x14ac:dyDescent="0.3">
      <c r="B253" s="6"/>
      <c r="C253" s="6"/>
      <c r="D253" s="6"/>
      <c r="E253" s="6"/>
    </row>
  </sheetData>
  <mergeCells count="5">
    <mergeCell ref="B1:H1"/>
    <mergeCell ref="I1:O1"/>
    <mergeCell ref="P1:R1"/>
    <mergeCell ref="S1:U1"/>
    <mergeCell ref="V1:AB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FB174"/>
  <sheetViews>
    <sheetView tabSelected="1" zoomScale="85" zoomScaleNormal="85" workbookViewId="0">
      <pane ySplit="1" topLeftCell="A126" activePane="bottomLeft" state="frozen"/>
      <selection pane="bottomLeft" activeCell="C132" sqref="C132"/>
    </sheetView>
  </sheetViews>
  <sheetFormatPr baseColWidth="10" defaultRowHeight="15.05" x14ac:dyDescent="0.3"/>
  <cols>
    <col min="1" max="1" width="11.5546875" style="2"/>
    <col min="2" max="2" width="6.21875" bestFit="1" customWidth="1"/>
    <col min="3" max="3" width="10.33203125" bestFit="1" customWidth="1"/>
    <col min="4" max="4" width="6" bestFit="1" customWidth="1"/>
    <col min="5" max="5" width="8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  <col min="28" max="28" width="12.6640625" style="8" customWidth="1"/>
  </cols>
  <sheetData>
    <row r="1" spans="1:28 16259:16382" x14ac:dyDescent="0.3">
      <c r="A1" s="7"/>
      <c r="B1" s="23" t="s">
        <v>10</v>
      </c>
      <c r="C1" s="24"/>
      <c r="D1" s="24"/>
      <c r="E1" s="24"/>
      <c r="F1" s="24"/>
      <c r="G1" s="24"/>
      <c r="H1" s="25"/>
      <c r="I1" s="24" t="s">
        <v>1</v>
      </c>
      <c r="J1" s="24"/>
      <c r="K1" s="24"/>
      <c r="L1" s="24"/>
      <c r="M1" s="24"/>
      <c r="N1" s="24"/>
      <c r="O1" s="25"/>
      <c r="P1" s="23" t="s">
        <v>2</v>
      </c>
      <c r="Q1" s="24"/>
      <c r="R1" s="24"/>
      <c r="S1" s="23" t="s">
        <v>6</v>
      </c>
      <c r="T1" s="24"/>
      <c r="U1" s="25"/>
      <c r="V1" s="23" t="s">
        <v>7</v>
      </c>
      <c r="W1" s="24"/>
      <c r="X1" s="24"/>
      <c r="Y1" s="24"/>
      <c r="Z1" s="24"/>
      <c r="AA1" s="24"/>
      <c r="AB1" s="25"/>
    </row>
    <row r="2" spans="1:28 16259:16382" s="10" customFormat="1" x14ac:dyDescent="0.3">
      <c r="A2" s="8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5" t="s">
        <v>36</v>
      </c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</row>
    <row r="3" spans="1:28 16259:16382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  <c r="V3" s="6">
        <v>1</v>
      </c>
      <c r="W3" s="6">
        <v>135000</v>
      </c>
      <c r="X3" s="6">
        <v>12900</v>
      </c>
      <c r="Y3" s="6">
        <v>676</v>
      </c>
      <c r="Z3" s="6">
        <f>W3/V3</f>
        <v>135000</v>
      </c>
      <c r="AA3" s="6">
        <f>X3/V3</f>
        <v>12900</v>
      </c>
      <c r="AB3" s="8">
        <f>Y3/V3</f>
        <v>676</v>
      </c>
    </row>
    <row r="4" spans="1:28 16259:16382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  <c r="V4" s="6">
        <v>1</v>
      </c>
      <c r="W4" s="6">
        <v>664500</v>
      </c>
      <c r="X4" s="6">
        <v>67700</v>
      </c>
      <c r="Y4" s="6">
        <v>1329</v>
      </c>
      <c r="Z4" s="6">
        <f>W4/V4</f>
        <v>664500</v>
      </c>
      <c r="AA4" s="6">
        <f t="shared" ref="AA4:AA12" si="7">X4/V4</f>
        <v>67700</v>
      </c>
      <c r="AB4" s="8">
        <f t="shared" ref="AB4:AB12" si="8">Y4/V4</f>
        <v>1329</v>
      </c>
    </row>
    <row r="5" spans="1:28 16259:16382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  <c r="V5" s="6">
        <v>1</v>
      </c>
      <c r="W5" s="6">
        <v>176300</v>
      </c>
      <c r="X5" s="6">
        <v>13200</v>
      </c>
      <c r="Y5" s="6">
        <v>216</v>
      </c>
      <c r="Z5" s="6">
        <f t="shared" ref="Z5:Z12" si="9">W5/V5</f>
        <v>176300</v>
      </c>
      <c r="AA5" s="6">
        <f t="shared" si="7"/>
        <v>13200</v>
      </c>
      <c r="AB5" s="8">
        <f t="shared" si="8"/>
        <v>216</v>
      </c>
    </row>
    <row r="6" spans="1:28 16259:16382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  <c r="V6" s="6">
        <v>1</v>
      </c>
      <c r="W6" s="6">
        <v>653400</v>
      </c>
      <c r="X6" s="6">
        <v>133900</v>
      </c>
      <c r="Y6" s="6">
        <v>1200</v>
      </c>
      <c r="Z6" s="6">
        <f t="shared" si="9"/>
        <v>653400</v>
      </c>
      <c r="AA6" s="6">
        <f t="shared" si="7"/>
        <v>133900</v>
      </c>
      <c r="AB6" s="8">
        <f t="shared" si="8"/>
        <v>1200</v>
      </c>
    </row>
    <row r="7" spans="1:28 16259:16382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  <c r="V7" s="6">
        <v>1</v>
      </c>
      <c r="W7" s="6">
        <v>62600</v>
      </c>
      <c r="X7" s="6">
        <v>4554</v>
      </c>
      <c r="Y7" s="6">
        <v>143</v>
      </c>
      <c r="Z7" s="6">
        <f t="shared" si="9"/>
        <v>62600</v>
      </c>
      <c r="AA7" s="6">
        <f t="shared" si="7"/>
        <v>4554</v>
      </c>
      <c r="AB7" s="8">
        <f t="shared" si="8"/>
        <v>143</v>
      </c>
    </row>
    <row r="8" spans="1:28 16259:16382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  <c r="V8" s="6">
        <v>1</v>
      </c>
      <c r="W8" s="6">
        <v>340400</v>
      </c>
      <c r="X8" s="6">
        <v>35900</v>
      </c>
      <c r="Y8" s="6">
        <v>554</v>
      </c>
      <c r="Z8" s="6">
        <f t="shared" si="9"/>
        <v>340400</v>
      </c>
      <c r="AA8" s="6">
        <f t="shared" si="7"/>
        <v>35900</v>
      </c>
      <c r="AB8" s="8">
        <f t="shared" si="8"/>
        <v>554</v>
      </c>
    </row>
    <row r="9" spans="1:28 16259:16382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  <c r="V9" s="6">
        <v>1</v>
      </c>
      <c r="W9" s="6">
        <v>934900</v>
      </c>
      <c r="X9" s="6">
        <v>84000</v>
      </c>
      <c r="Y9" s="6">
        <v>1357</v>
      </c>
      <c r="Z9" s="6">
        <f t="shared" si="9"/>
        <v>934900</v>
      </c>
      <c r="AA9" s="6">
        <f t="shared" si="7"/>
        <v>84000</v>
      </c>
      <c r="AB9" s="8">
        <f t="shared" si="8"/>
        <v>1357</v>
      </c>
    </row>
    <row r="10" spans="1:28 16259:16382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  <c r="V10" s="6">
        <v>1</v>
      </c>
      <c r="W10" s="6">
        <v>297000</v>
      </c>
      <c r="X10" s="6">
        <v>26100</v>
      </c>
      <c r="Y10" s="6">
        <v>256</v>
      </c>
      <c r="Z10" s="6">
        <f t="shared" si="9"/>
        <v>297000</v>
      </c>
      <c r="AA10" s="6">
        <f t="shared" si="7"/>
        <v>26100</v>
      </c>
      <c r="AB10" s="8">
        <f t="shared" si="8"/>
        <v>256</v>
      </c>
    </row>
    <row r="11" spans="1:28 16259:16382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  <c r="V11" s="6">
        <v>1</v>
      </c>
      <c r="W11" s="6">
        <v>342000</v>
      </c>
      <c r="X11" s="6">
        <v>28800</v>
      </c>
      <c r="Y11" s="6">
        <v>534</v>
      </c>
      <c r="Z11" s="6">
        <f t="shared" si="9"/>
        <v>342000</v>
      </c>
      <c r="AA11" s="6">
        <f t="shared" si="7"/>
        <v>28800</v>
      </c>
      <c r="AB11" s="8">
        <f t="shared" si="8"/>
        <v>534</v>
      </c>
    </row>
    <row r="12" spans="1:28 16259:16382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  <c r="V12" s="6">
        <v>1</v>
      </c>
      <c r="W12" s="6">
        <v>127400</v>
      </c>
      <c r="X12" s="6">
        <v>14900</v>
      </c>
      <c r="Y12" s="6">
        <v>412</v>
      </c>
      <c r="Z12" s="6">
        <f t="shared" si="9"/>
        <v>127400</v>
      </c>
      <c r="AA12" s="6">
        <f t="shared" si="7"/>
        <v>14900</v>
      </c>
      <c r="AB12" s="8">
        <f t="shared" si="8"/>
        <v>412</v>
      </c>
    </row>
    <row r="13" spans="1:28 16259:16382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8 16259:16382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8 16259:16382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8 16259:16382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10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10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10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11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11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12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12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3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3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3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3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3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3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3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3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3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3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4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4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4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4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4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4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4"/>
        <v>3944.8</v>
      </c>
      <c r="S61" s="6">
        <v>1</v>
      </c>
      <c r="T61" s="6">
        <v>7100</v>
      </c>
      <c r="U61" s="8">
        <f t="shared" ref="U61:U62" si="15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4"/>
        <v>2953.2</v>
      </c>
      <c r="S62" s="6">
        <v>2</v>
      </c>
      <c r="T62" s="6">
        <v>18776</v>
      </c>
      <c r="U62" s="8">
        <f t="shared" si="15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4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4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4"/>
        <v>1777.5</v>
      </c>
      <c r="S65" s="6">
        <v>1</v>
      </c>
      <c r="T65" s="6">
        <v>5800</v>
      </c>
      <c r="U65" s="8">
        <f t="shared" ref="U65:U68" si="16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4"/>
        <v>6258.6</v>
      </c>
      <c r="S66" s="6">
        <v>4</v>
      </c>
      <c r="T66" s="6">
        <v>18395</v>
      </c>
      <c r="U66" s="8">
        <f t="shared" si="16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4"/>
        <v>3098.5</v>
      </c>
      <c r="S67" s="6">
        <v>2</v>
      </c>
      <c r="T67" s="6">
        <v>15100</v>
      </c>
      <c r="U67" s="8">
        <f t="shared" si="16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7">C68/B68</f>
        <v>568.83333333333337</v>
      </c>
      <c r="G68" s="6">
        <f t="shared" ref="G68:G110" si="18">D68/B68</f>
        <v>1178.5</v>
      </c>
      <c r="H68" s="8">
        <f t="shared" ref="H68:H110" si="19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20">J68/I68</f>
        <v>4110</v>
      </c>
      <c r="N68" s="6">
        <f t="shared" ref="N68:N92" si="21">K68/I68</f>
        <v>475.3</v>
      </c>
      <c r="O68" s="8">
        <f t="shared" ref="O68:O92" si="22">L68/I68</f>
        <v>408.2</v>
      </c>
      <c r="P68" s="6">
        <v>8</v>
      </c>
      <c r="Q68" s="6">
        <v>36131</v>
      </c>
      <c r="R68" s="8">
        <f t="shared" si="14"/>
        <v>4516.375</v>
      </c>
      <c r="S68" s="6">
        <v>1</v>
      </c>
      <c r="T68" s="6">
        <v>11000</v>
      </c>
      <c r="U68" s="8">
        <f t="shared" si="16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7"/>
        <v>598.6</v>
      </c>
      <c r="G69" s="6">
        <f t="shared" si="18"/>
        <v>1063.5999999999999</v>
      </c>
      <c r="H69" s="8">
        <f t="shared" si="19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20"/>
        <v>1109.8888888888889</v>
      </c>
      <c r="N69" s="6">
        <f t="shared" si="21"/>
        <v>142.11111111111111</v>
      </c>
      <c r="O69" s="8">
        <f t="shared" si="22"/>
        <v>157.11111111111111</v>
      </c>
      <c r="P69" s="6">
        <v>8</v>
      </c>
      <c r="Q69" s="6">
        <v>24015</v>
      </c>
      <c r="R69" s="8">
        <f t="shared" si="14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7"/>
        <v>1096.2</v>
      </c>
      <c r="G70" s="6">
        <f t="shared" si="18"/>
        <v>1532.4</v>
      </c>
      <c r="H70" s="8">
        <f t="shared" si="19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20"/>
        <v>7909.25</v>
      </c>
      <c r="N70" s="6">
        <f t="shared" si="21"/>
        <v>503.25</v>
      </c>
      <c r="O70" s="8">
        <f t="shared" si="22"/>
        <v>441.875</v>
      </c>
      <c r="P70" s="6">
        <v>5</v>
      </c>
      <c r="Q70" s="6">
        <v>49252</v>
      </c>
      <c r="R70" s="8">
        <f t="shared" si="14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7"/>
        <v>570</v>
      </c>
      <c r="G71" s="6">
        <f t="shared" si="18"/>
        <v>1350</v>
      </c>
      <c r="H71" s="8">
        <f t="shared" si="19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20"/>
        <v>5325</v>
      </c>
      <c r="N71" s="6">
        <f t="shared" si="21"/>
        <v>1464.25</v>
      </c>
      <c r="O71" s="8">
        <f t="shared" si="22"/>
        <v>686</v>
      </c>
      <c r="P71" s="6">
        <v>4</v>
      </c>
      <c r="Q71" s="6">
        <v>46472</v>
      </c>
      <c r="R71" s="8">
        <f t="shared" si="14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7"/>
        <v>630.42857142857144</v>
      </c>
      <c r="G72" s="6">
        <f t="shared" si="18"/>
        <v>1151.4285714285713</v>
      </c>
      <c r="H72" s="8">
        <f t="shared" si="19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20"/>
        <v>3228.5714285714284</v>
      </c>
      <c r="N72" s="6">
        <f t="shared" si="21"/>
        <v>480.85714285714283</v>
      </c>
      <c r="O72" s="8">
        <f t="shared" si="22"/>
        <v>483.42857142857144</v>
      </c>
      <c r="P72" s="6">
        <v>5</v>
      </c>
      <c r="Q72" s="6">
        <v>20033</v>
      </c>
      <c r="R72" s="8">
        <f t="shared" si="14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7"/>
        <v>760</v>
      </c>
      <c r="G73" s="6">
        <f t="shared" si="18"/>
        <v>1493.4</v>
      </c>
      <c r="H73" s="8">
        <f t="shared" si="19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20"/>
        <v>4400</v>
      </c>
      <c r="N73" s="6">
        <f t="shared" si="21"/>
        <v>623.66666666666663</v>
      </c>
      <c r="O73" s="8">
        <f t="shared" si="22"/>
        <v>562.77777777777783</v>
      </c>
      <c r="P73" s="6">
        <v>6</v>
      </c>
      <c r="Q73" s="6">
        <v>20839</v>
      </c>
      <c r="R73" s="8">
        <f t="shared" si="14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7"/>
        <v>6400</v>
      </c>
      <c r="G74" s="6">
        <f t="shared" si="18"/>
        <v>5200</v>
      </c>
      <c r="H74" s="8">
        <f t="shared" si="19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20"/>
        <v>42500</v>
      </c>
      <c r="N74" s="6">
        <f t="shared" si="21"/>
        <v>7600</v>
      </c>
      <c r="O74" s="8">
        <f t="shared" si="22"/>
        <v>2150</v>
      </c>
      <c r="P74" s="6">
        <v>2</v>
      </c>
      <c r="Q74" s="6">
        <v>78958</v>
      </c>
      <c r="R74" s="8">
        <f t="shared" si="14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7"/>
        <v>429.5</v>
      </c>
      <c r="G75" s="6">
        <f t="shared" si="18"/>
        <v>1267.3333333333333</v>
      </c>
      <c r="H75" s="8">
        <f t="shared" si="19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20"/>
        <v>3575</v>
      </c>
      <c r="N75" s="6">
        <f t="shared" si="21"/>
        <v>530.625</v>
      </c>
      <c r="O75" s="8">
        <f t="shared" si="22"/>
        <v>464.5</v>
      </c>
      <c r="P75" s="6">
        <v>10</v>
      </c>
      <c r="Q75" s="6">
        <v>38550</v>
      </c>
      <c r="R75" s="8">
        <f t="shared" si="14"/>
        <v>3855</v>
      </c>
      <c r="S75" s="6">
        <v>4</v>
      </c>
      <c r="T75" s="6">
        <v>28678</v>
      </c>
      <c r="U75" s="8">
        <f t="shared" ref="U75:U89" si="23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7"/>
        <v>798.66666666666663</v>
      </c>
      <c r="G76" s="6">
        <f t="shared" si="18"/>
        <v>1716.6666666666667</v>
      </c>
      <c r="H76" s="8">
        <f t="shared" si="19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20"/>
        <v>4550</v>
      </c>
      <c r="N76" s="6">
        <f t="shared" si="21"/>
        <v>639.20000000000005</v>
      </c>
      <c r="O76" s="8">
        <f t="shared" si="22"/>
        <v>887.1</v>
      </c>
      <c r="P76" s="6">
        <v>5</v>
      </c>
      <c r="Q76" s="6">
        <v>31043</v>
      </c>
      <c r="R76" s="8">
        <f t="shared" si="14"/>
        <v>6208.6</v>
      </c>
      <c r="S76" s="6">
        <v>4</v>
      </c>
      <c r="T76" s="6">
        <v>9506</v>
      </c>
      <c r="U76" s="8">
        <f t="shared" si="23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7"/>
        <v>767.5</v>
      </c>
      <c r="G77" s="6">
        <f t="shared" si="18"/>
        <v>1744.875</v>
      </c>
      <c r="H77" s="8">
        <f t="shared" si="19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20"/>
        <v>3700</v>
      </c>
      <c r="N77" s="6">
        <f t="shared" si="21"/>
        <v>572.57142857142856</v>
      </c>
      <c r="O77" s="8">
        <f t="shared" si="22"/>
        <v>540</v>
      </c>
      <c r="P77" s="6">
        <v>11</v>
      </c>
      <c r="Q77" s="6">
        <v>41308</v>
      </c>
      <c r="R77" s="8">
        <f t="shared" si="14"/>
        <v>3755.2727272727275</v>
      </c>
      <c r="S77" s="6">
        <v>3</v>
      </c>
      <c r="T77" s="6">
        <v>425085</v>
      </c>
      <c r="U77" s="8">
        <f t="shared" si="23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7"/>
        <v>578</v>
      </c>
      <c r="G78" s="6">
        <f t="shared" si="18"/>
        <v>1591.1428571428571</v>
      </c>
      <c r="H78" s="8">
        <f t="shared" si="19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20"/>
        <v>4772.727272727273</v>
      </c>
      <c r="N78" s="6">
        <f t="shared" si="21"/>
        <v>617.5454545454545</v>
      </c>
      <c r="O78" s="8">
        <f t="shared" si="22"/>
        <v>608.90909090909088</v>
      </c>
      <c r="P78" s="6">
        <v>7</v>
      </c>
      <c r="Q78" s="6">
        <v>23178</v>
      </c>
      <c r="R78" s="8">
        <f t="shared" si="14"/>
        <v>3311.1428571428573</v>
      </c>
      <c r="S78" s="6">
        <v>2</v>
      </c>
      <c r="T78" s="6">
        <v>166998</v>
      </c>
      <c r="U78" s="8">
        <f t="shared" si="23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7"/>
        <v>655.85714285714289</v>
      </c>
      <c r="G79" s="6">
        <f t="shared" si="18"/>
        <v>1387.2857142857142</v>
      </c>
      <c r="H79" s="8">
        <f t="shared" si="19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20"/>
        <v>4342.8571428571431</v>
      </c>
      <c r="N79" s="6">
        <f t="shared" si="21"/>
        <v>568.28571428571433</v>
      </c>
      <c r="O79" s="8">
        <f t="shared" si="22"/>
        <v>512.78571428571433</v>
      </c>
      <c r="P79" s="6">
        <v>3</v>
      </c>
      <c r="Q79" s="6">
        <v>16991</v>
      </c>
      <c r="R79" s="8">
        <f t="shared" si="14"/>
        <v>5663.666666666667</v>
      </c>
      <c r="S79" s="6">
        <v>3</v>
      </c>
      <c r="T79" s="6">
        <v>13294</v>
      </c>
      <c r="U79" s="8">
        <f t="shared" si="23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7"/>
        <v>427.14285714285717</v>
      </c>
      <c r="G80" s="6">
        <f t="shared" si="18"/>
        <v>1265.4285714285713</v>
      </c>
      <c r="H80" s="8">
        <f t="shared" si="19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20"/>
        <v>2571.4285714285716</v>
      </c>
      <c r="N80" s="6">
        <f t="shared" si="21"/>
        <v>395.21428571428572</v>
      </c>
      <c r="O80" s="8">
        <f t="shared" si="22"/>
        <v>401.92857142857144</v>
      </c>
      <c r="P80" s="6">
        <v>9</v>
      </c>
      <c r="Q80" s="6">
        <v>31759</v>
      </c>
      <c r="R80" s="8">
        <f t="shared" si="14"/>
        <v>3528.7777777777778</v>
      </c>
      <c r="S80" s="6">
        <v>2</v>
      </c>
      <c r="T80" s="6">
        <v>4425</v>
      </c>
      <c r="U80" s="8">
        <f t="shared" si="23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7"/>
        <v>522.125</v>
      </c>
      <c r="G81" s="6">
        <f t="shared" si="18"/>
        <v>1429.875</v>
      </c>
      <c r="H81" s="8">
        <f t="shared" si="19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20"/>
        <v>10125</v>
      </c>
      <c r="N81" s="6">
        <f t="shared" si="21"/>
        <v>1068.3333333333333</v>
      </c>
      <c r="O81" s="8">
        <f t="shared" si="22"/>
        <v>637.5</v>
      </c>
      <c r="P81" s="6">
        <v>6</v>
      </c>
      <c r="Q81" s="6">
        <v>24916</v>
      </c>
      <c r="R81" s="8">
        <f t="shared" si="14"/>
        <v>4152.666666666667</v>
      </c>
      <c r="S81" s="6">
        <v>1</v>
      </c>
      <c r="T81" s="6">
        <v>2069</v>
      </c>
      <c r="U81" s="8">
        <f t="shared" si="23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7"/>
        <v>313.89999999999998</v>
      </c>
      <c r="G82" s="6">
        <f t="shared" si="18"/>
        <v>1092.0999999999999</v>
      </c>
      <c r="H82" s="8">
        <f t="shared" si="19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20"/>
        <v>3200</v>
      </c>
      <c r="N82" s="6">
        <f t="shared" si="21"/>
        <v>426.58333333333331</v>
      </c>
      <c r="O82" s="8">
        <f t="shared" si="22"/>
        <v>331.08333333333331</v>
      </c>
      <c r="P82" s="6">
        <v>12</v>
      </c>
      <c r="Q82" s="6">
        <v>61605</v>
      </c>
      <c r="R82" s="8">
        <f t="shared" si="14"/>
        <v>5133.75</v>
      </c>
      <c r="S82" s="6">
        <v>2</v>
      </c>
      <c r="T82" s="6">
        <v>22156</v>
      </c>
      <c r="U82" s="8">
        <f t="shared" si="23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7"/>
        <v>651.14285714285711</v>
      </c>
      <c r="G83" s="6">
        <f t="shared" si="18"/>
        <v>1343.8571428571429</v>
      </c>
      <c r="H83" s="8">
        <f t="shared" si="19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20"/>
        <v>6816.666666666667</v>
      </c>
      <c r="N83" s="6">
        <f t="shared" si="21"/>
        <v>693.75</v>
      </c>
      <c r="O83" s="8">
        <f t="shared" si="22"/>
        <v>587.41666666666663</v>
      </c>
      <c r="P83" s="6">
        <v>8</v>
      </c>
      <c r="Q83" s="6">
        <v>37717</v>
      </c>
      <c r="R83" s="8">
        <f t="shared" si="14"/>
        <v>4714.625</v>
      </c>
      <c r="S83" s="6">
        <v>1</v>
      </c>
      <c r="T83" s="6">
        <v>6394</v>
      </c>
      <c r="U83" s="8">
        <f t="shared" si="23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7"/>
        <v>1213.8</v>
      </c>
      <c r="G84" s="6">
        <f t="shared" si="18"/>
        <v>2000</v>
      </c>
      <c r="H84" s="8">
        <f t="shared" si="19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20"/>
        <v>4300</v>
      </c>
      <c r="N84" s="6">
        <f t="shared" si="21"/>
        <v>730</v>
      </c>
      <c r="O84" s="8">
        <f t="shared" si="22"/>
        <v>675.5</v>
      </c>
      <c r="P84" s="6">
        <v>8</v>
      </c>
      <c r="Q84" s="6">
        <v>42604</v>
      </c>
      <c r="R84" s="8">
        <f t="shared" si="14"/>
        <v>5325.5</v>
      </c>
      <c r="S84" s="6">
        <v>3</v>
      </c>
      <c r="T84" s="6">
        <v>93846</v>
      </c>
      <c r="U84" s="8">
        <f t="shared" si="23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7"/>
        <v>1401.6666666666667</v>
      </c>
      <c r="G85" s="6">
        <f t="shared" si="18"/>
        <v>2666.6666666666665</v>
      </c>
      <c r="H85" s="8">
        <f t="shared" si="19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20"/>
        <v>2430</v>
      </c>
      <c r="N85" s="6">
        <f t="shared" si="21"/>
        <v>352.3</v>
      </c>
      <c r="O85" s="8">
        <f t="shared" si="22"/>
        <v>497</v>
      </c>
      <c r="P85" s="6">
        <v>5</v>
      </c>
      <c r="Q85" s="6">
        <v>26535</v>
      </c>
      <c r="R85" s="8">
        <f t="shared" si="14"/>
        <v>5307</v>
      </c>
      <c r="S85" s="6">
        <v>3</v>
      </c>
      <c r="T85" s="6">
        <v>847671</v>
      </c>
      <c r="U85" s="8">
        <f t="shared" si="23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7"/>
        <v>465.4</v>
      </c>
      <c r="G86" s="6">
        <f t="shared" si="18"/>
        <v>1444</v>
      </c>
      <c r="H86" s="8">
        <f t="shared" si="19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20"/>
        <v>3091.6666666666665</v>
      </c>
      <c r="N86" s="6">
        <f t="shared" si="21"/>
        <v>532.41666666666663</v>
      </c>
      <c r="O86" s="8">
        <f t="shared" si="22"/>
        <v>441.41666666666669</v>
      </c>
      <c r="P86" s="6">
        <v>8</v>
      </c>
      <c r="Q86" s="6">
        <v>15275</v>
      </c>
      <c r="R86" s="8">
        <f t="shared" si="14"/>
        <v>1909.375</v>
      </c>
      <c r="S86" s="6">
        <v>3</v>
      </c>
      <c r="T86" s="6">
        <v>26570</v>
      </c>
      <c r="U86" s="8">
        <f t="shared" si="23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7"/>
        <v>367.36363636363637</v>
      </c>
      <c r="G87" s="6">
        <f t="shared" si="18"/>
        <v>1146.7272727272727</v>
      </c>
      <c r="H87" s="8">
        <f t="shared" si="19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20"/>
        <v>3991.6666666666665</v>
      </c>
      <c r="N87" s="6">
        <f t="shared" si="21"/>
        <v>637.16666666666663</v>
      </c>
      <c r="O87" s="8">
        <f t="shared" si="22"/>
        <v>517.25</v>
      </c>
      <c r="P87" s="6">
        <v>8</v>
      </c>
      <c r="Q87" s="6">
        <v>114825</v>
      </c>
      <c r="R87" s="8">
        <f t="shared" si="14"/>
        <v>14353.125</v>
      </c>
      <c r="S87" s="6">
        <v>3</v>
      </c>
      <c r="T87" s="6">
        <v>11600</v>
      </c>
      <c r="U87" s="8">
        <f t="shared" si="23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7"/>
        <v>462.81818181818181</v>
      </c>
      <c r="G88" s="6">
        <f t="shared" si="18"/>
        <v>1492</v>
      </c>
      <c r="H88" s="8">
        <f t="shared" si="19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20"/>
        <v>2800</v>
      </c>
      <c r="N88" s="6">
        <f t="shared" si="21"/>
        <v>396.375</v>
      </c>
      <c r="O88" s="8">
        <f t="shared" si="22"/>
        <v>334.75</v>
      </c>
      <c r="P88" s="6">
        <v>9</v>
      </c>
      <c r="Q88" s="6">
        <v>36339</v>
      </c>
      <c r="R88" s="8">
        <f t="shared" si="14"/>
        <v>4037.6666666666665</v>
      </c>
      <c r="S88" s="6">
        <v>6</v>
      </c>
      <c r="T88" s="6">
        <v>126228</v>
      </c>
      <c r="U88" s="8">
        <f t="shared" si="23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7"/>
        <v>452.55555555555554</v>
      </c>
      <c r="G89" s="6">
        <f t="shared" si="18"/>
        <v>1246.3333333333333</v>
      </c>
      <c r="H89" s="8">
        <f t="shared" si="19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20"/>
        <v>2569.2307692307691</v>
      </c>
      <c r="N89" s="6">
        <f t="shared" si="21"/>
        <v>435.15384615384613</v>
      </c>
      <c r="O89" s="8">
        <f t="shared" si="22"/>
        <v>328.46153846153845</v>
      </c>
      <c r="P89" s="6">
        <v>7</v>
      </c>
      <c r="Q89" s="6">
        <v>18720</v>
      </c>
      <c r="R89" s="8">
        <f t="shared" si="14"/>
        <v>2674.2857142857142</v>
      </c>
      <c r="S89" s="6">
        <v>3</v>
      </c>
      <c r="T89" s="6">
        <v>363896</v>
      </c>
      <c r="U89" s="8">
        <f t="shared" si="23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7"/>
        <v>623.375</v>
      </c>
      <c r="G90" s="6">
        <f t="shared" si="18"/>
        <v>1525.625</v>
      </c>
      <c r="H90" s="8">
        <f t="shared" si="19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20"/>
        <v>2100</v>
      </c>
      <c r="N90" s="6">
        <f t="shared" si="21"/>
        <v>485.4</v>
      </c>
      <c r="O90" s="8">
        <f t="shared" si="22"/>
        <v>314.5</v>
      </c>
      <c r="P90" s="6">
        <v>7</v>
      </c>
      <c r="Q90" s="6">
        <v>28275</v>
      </c>
      <c r="R90" s="8">
        <f t="shared" si="14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7"/>
        <v>746.75</v>
      </c>
      <c r="G91" s="6">
        <f t="shared" si="18"/>
        <v>1824</v>
      </c>
      <c r="H91" s="8">
        <f t="shared" si="19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20"/>
        <v>4300</v>
      </c>
      <c r="N91" s="6">
        <f t="shared" si="21"/>
        <v>542.75</v>
      </c>
      <c r="O91" s="8">
        <f t="shared" si="22"/>
        <v>482.25</v>
      </c>
      <c r="P91" s="6">
        <v>5</v>
      </c>
      <c r="Q91" s="6">
        <v>43359</v>
      </c>
      <c r="R91" s="8">
        <f t="shared" si="14"/>
        <v>8671.7999999999993</v>
      </c>
      <c r="S91" s="6">
        <v>4</v>
      </c>
      <c r="T91" s="6">
        <v>391211</v>
      </c>
      <c r="U91" s="8">
        <f t="shared" ref="U91:U98" si="24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7"/>
        <v>446.71428571428572</v>
      </c>
      <c r="G92" s="6">
        <f t="shared" si="18"/>
        <v>1425.2857142857142</v>
      </c>
      <c r="H92" s="8">
        <f t="shared" si="19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20"/>
        <v>2346.1538461538462</v>
      </c>
      <c r="N92" s="6">
        <f t="shared" si="21"/>
        <v>421.23076923076923</v>
      </c>
      <c r="O92" s="8">
        <f t="shared" si="22"/>
        <v>315.92307692307691</v>
      </c>
      <c r="P92" s="6">
        <v>9</v>
      </c>
      <c r="Q92" s="6">
        <v>26147</v>
      </c>
      <c r="R92" s="8">
        <f t="shared" si="14"/>
        <v>2905.2222222222222</v>
      </c>
      <c r="S92" s="6">
        <v>7</v>
      </c>
      <c r="T92" s="6">
        <v>311580</v>
      </c>
      <c r="U92" s="8">
        <f t="shared" si="24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7"/>
        <v>831.75</v>
      </c>
      <c r="G93" s="6">
        <f t="shared" si="18"/>
        <v>1705.875</v>
      </c>
      <c r="H93" s="8">
        <f t="shared" si="19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4"/>
        <v>5519.625</v>
      </c>
      <c r="S93" s="6">
        <v>4</v>
      </c>
      <c r="T93" s="6">
        <v>64328</v>
      </c>
      <c r="U93" s="8">
        <f t="shared" si="24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7"/>
        <v>331.55555555555554</v>
      </c>
      <c r="G94" s="6">
        <f t="shared" si="18"/>
        <v>1138.8888888888889</v>
      </c>
      <c r="H94" s="8">
        <f t="shared" si="19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4"/>
        <v>6092</v>
      </c>
      <c r="S94" s="6">
        <v>6</v>
      </c>
      <c r="T94" s="6">
        <v>200264</v>
      </c>
      <c r="U94" s="8">
        <f t="shared" si="24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7"/>
        <v>294.8</v>
      </c>
      <c r="G95" s="6">
        <f t="shared" si="18"/>
        <v>1067.5999999999999</v>
      </c>
      <c r="H95" s="8">
        <f t="shared" si="19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4"/>
        <v>4254.7142857142853</v>
      </c>
      <c r="S95" s="6">
        <v>5</v>
      </c>
      <c r="T95" s="6">
        <v>117760</v>
      </c>
      <c r="U95" s="8">
        <f t="shared" si="24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7"/>
        <v>590</v>
      </c>
      <c r="G96" s="6">
        <f t="shared" si="18"/>
        <v>1340</v>
      </c>
      <c r="H96" s="8">
        <f t="shared" si="19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4"/>
        <v>3241.7777777777778</v>
      </c>
      <c r="S96" s="6">
        <v>1</v>
      </c>
      <c r="T96" s="6">
        <v>38032</v>
      </c>
      <c r="U96" s="8">
        <f t="shared" si="24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7"/>
        <v>408.28571428571428</v>
      </c>
      <c r="G97" s="6">
        <f t="shared" si="18"/>
        <v>1270.2857142857142</v>
      </c>
      <c r="H97" s="8">
        <f t="shared" si="19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32" si="25">J97/I97</f>
        <v>2936.3636363636365</v>
      </c>
      <c r="N97" s="6">
        <f t="shared" ref="N97:N132" si="26">K97/I97</f>
        <v>504.72727272727275</v>
      </c>
      <c r="O97" s="8">
        <f t="shared" ref="O97:O132" si="27">L97/I97</f>
        <v>332.45454545454544</v>
      </c>
      <c r="P97" s="6">
        <v>11</v>
      </c>
      <c r="Q97" s="6">
        <v>37036</v>
      </c>
      <c r="R97" s="8">
        <f t="shared" si="14"/>
        <v>3366.909090909091</v>
      </c>
      <c r="S97" s="6">
        <v>1</v>
      </c>
      <c r="T97" s="6">
        <v>15185</v>
      </c>
      <c r="U97" s="8">
        <f t="shared" si="24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7"/>
        <v>624.16666666666663</v>
      </c>
      <c r="G98" s="6">
        <f t="shared" si="18"/>
        <v>1386.5</v>
      </c>
      <c r="H98" s="8">
        <f t="shared" si="19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5"/>
        <v>6008.333333333333</v>
      </c>
      <c r="N98" s="6">
        <f t="shared" si="26"/>
        <v>485.75</v>
      </c>
      <c r="O98" s="8">
        <f t="shared" si="27"/>
        <v>352.58333333333331</v>
      </c>
      <c r="P98" s="6">
        <v>6</v>
      </c>
      <c r="Q98" s="6">
        <v>17725</v>
      </c>
      <c r="R98" s="8">
        <f t="shared" si="14"/>
        <v>2954.1666666666665</v>
      </c>
      <c r="S98" s="6">
        <v>5</v>
      </c>
      <c r="T98" s="6">
        <v>66000</v>
      </c>
      <c r="U98" s="8">
        <f t="shared" si="24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7"/>
        <v>586.20000000000005</v>
      </c>
      <c r="G99" s="6">
        <f t="shared" si="18"/>
        <v>1380</v>
      </c>
      <c r="H99" s="8">
        <f t="shared" si="19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5"/>
        <v>2214.2857142857142</v>
      </c>
      <c r="N99" s="6">
        <f t="shared" si="26"/>
        <v>468.42857142857144</v>
      </c>
      <c r="O99" s="8">
        <f t="shared" si="27"/>
        <v>282.85714285714283</v>
      </c>
      <c r="P99" s="6">
        <v>5</v>
      </c>
      <c r="Q99" s="6">
        <v>9983</v>
      </c>
      <c r="R99" s="8">
        <f t="shared" si="14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7"/>
        <v>428.72727272727275</v>
      </c>
      <c r="G100" s="6">
        <f t="shared" si="18"/>
        <v>1153.090909090909</v>
      </c>
      <c r="H100" s="8">
        <f t="shared" si="19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5"/>
        <v>4140</v>
      </c>
      <c r="N100" s="6">
        <f t="shared" si="26"/>
        <v>571.4666666666667</v>
      </c>
      <c r="O100" s="8">
        <f t="shared" si="27"/>
        <v>394.73333333333335</v>
      </c>
      <c r="P100" s="6">
        <v>12</v>
      </c>
      <c r="Q100" s="6">
        <v>54343</v>
      </c>
      <c r="R100" s="8">
        <f t="shared" si="14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7"/>
        <v>301.30769230769232</v>
      </c>
      <c r="G101" s="6">
        <f t="shared" si="18"/>
        <v>894.38461538461536</v>
      </c>
      <c r="H101" s="8">
        <f t="shared" si="19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5"/>
        <v>3000</v>
      </c>
      <c r="N101" s="6">
        <f t="shared" si="26"/>
        <v>487.46153846153845</v>
      </c>
      <c r="O101" s="8">
        <f t="shared" si="27"/>
        <v>330.38461538461536</v>
      </c>
      <c r="P101" s="6">
        <v>11</v>
      </c>
      <c r="Q101" s="6">
        <v>23848</v>
      </c>
      <c r="R101" s="8">
        <f t="shared" si="14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7"/>
        <v>559.85714285714289</v>
      </c>
      <c r="G102" s="6">
        <f t="shared" si="18"/>
        <v>1495.7142857142858</v>
      </c>
      <c r="H102" s="8">
        <f t="shared" si="19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5"/>
        <v>2950</v>
      </c>
      <c r="N102" s="6">
        <f t="shared" si="26"/>
        <v>640.44444444444446</v>
      </c>
      <c r="O102" s="8">
        <f t="shared" si="27"/>
        <v>303</v>
      </c>
      <c r="P102" s="6">
        <v>7</v>
      </c>
      <c r="Q102" s="6">
        <v>22993</v>
      </c>
      <c r="R102" s="8">
        <f t="shared" si="14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7"/>
        <v>546.75</v>
      </c>
      <c r="G103" s="6">
        <f t="shared" si="18"/>
        <v>1500</v>
      </c>
      <c r="H103" s="8">
        <f t="shared" si="19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5"/>
        <v>2687.5</v>
      </c>
      <c r="N103" s="6">
        <f t="shared" si="26"/>
        <v>452.125</v>
      </c>
      <c r="O103" s="8">
        <f t="shared" si="27"/>
        <v>282.25</v>
      </c>
      <c r="P103" s="6">
        <v>8</v>
      </c>
      <c r="Q103" s="6">
        <v>21715</v>
      </c>
      <c r="R103" s="8">
        <f t="shared" ref="R103:R132" si="28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7"/>
        <v>394.5</v>
      </c>
      <c r="G104" s="6">
        <f t="shared" si="18"/>
        <v>1115.25</v>
      </c>
      <c r="H104" s="8">
        <f t="shared" si="19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5"/>
        <v>3618.181818181818</v>
      </c>
      <c r="N104" s="6">
        <f t="shared" si="26"/>
        <v>446</v>
      </c>
      <c r="O104" s="8">
        <f t="shared" si="27"/>
        <v>301.45454545454544</v>
      </c>
      <c r="P104" s="6">
        <v>5</v>
      </c>
      <c r="Q104" s="6">
        <v>18433</v>
      </c>
      <c r="R104" s="8">
        <f t="shared" si="28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7"/>
        <v>586</v>
      </c>
      <c r="G105" s="6">
        <f t="shared" si="18"/>
        <v>1004.8181818181819</v>
      </c>
      <c r="H105" s="8">
        <f t="shared" si="19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5"/>
        <v>8378.5714285714294</v>
      </c>
      <c r="N105" s="6">
        <f t="shared" si="26"/>
        <v>967.07142857142856</v>
      </c>
      <c r="O105" s="8">
        <f t="shared" si="27"/>
        <v>502.85714285714283</v>
      </c>
      <c r="P105" s="6">
        <v>5</v>
      </c>
      <c r="Q105" s="6">
        <v>10880</v>
      </c>
      <c r="R105" s="8">
        <f t="shared" si="28"/>
        <v>2176</v>
      </c>
      <c r="S105" s="6">
        <v>4</v>
      </c>
      <c r="T105" s="6">
        <v>523446</v>
      </c>
      <c r="U105" s="8">
        <f t="shared" ref="U105:U112" si="29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7"/>
        <v>445.2</v>
      </c>
      <c r="G106" s="6">
        <f t="shared" si="18"/>
        <v>1284</v>
      </c>
      <c r="H106" s="8">
        <f t="shared" si="19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5"/>
        <v>4085.7142857142858</v>
      </c>
      <c r="N106" s="6">
        <f t="shared" si="26"/>
        <v>558.42857142857144</v>
      </c>
      <c r="O106" s="8">
        <f t="shared" si="27"/>
        <v>576.42857142857144</v>
      </c>
      <c r="P106" s="6">
        <v>11</v>
      </c>
      <c r="Q106" s="6">
        <v>48094</v>
      </c>
      <c r="R106" s="8">
        <f t="shared" si="28"/>
        <v>4372.181818181818</v>
      </c>
      <c r="S106" s="6">
        <v>6</v>
      </c>
      <c r="T106" s="6">
        <v>92302</v>
      </c>
      <c r="U106" s="8">
        <f t="shared" si="29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7"/>
        <v>425.75</v>
      </c>
      <c r="G107" s="6">
        <f t="shared" si="18"/>
        <v>994.5</v>
      </c>
      <c r="H107" s="8">
        <f t="shared" si="19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5"/>
        <v>5181.25</v>
      </c>
      <c r="N107" s="6">
        <f t="shared" si="26"/>
        <v>480.375</v>
      </c>
      <c r="O107" s="8">
        <f t="shared" si="27"/>
        <v>498.1875</v>
      </c>
      <c r="P107" s="6">
        <v>9</v>
      </c>
      <c r="Q107" s="6">
        <v>24927</v>
      </c>
      <c r="R107" s="8">
        <f t="shared" si="28"/>
        <v>2769.6666666666665</v>
      </c>
      <c r="S107" s="6">
        <v>7</v>
      </c>
      <c r="T107" s="6">
        <v>324982</v>
      </c>
      <c r="U107" s="8">
        <f t="shared" si="29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7"/>
        <v>574.16666666666663</v>
      </c>
      <c r="G108" s="6">
        <f t="shared" si="18"/>
        <v>1199</v>
      </c>
      <c r="H108" s="8">
        <f t="shared" si="19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5"/>
        <v>2711.1111111111113</v>
      </c>
      <c r="N108" s="6">
        <f t="shared" si="26"/>
        <v>341.88888888888891</v>
      </c>
      <c r="O108" s="8">
        <f t="shared" si="27"/>
        <v>259.66666666666669</v>
      </c>
      <c r="P108" s="6">
        <v>9</v>
      </c>
      <c r="Q108" s="6">
        <v>28016</v>
      </c>
      <c r="R108" s="8">
        <f t="shared" si="28"/>
        <v>3112.8888888888887</v>
      </c>
      <c r="S108" s="6">
        <v>10</v>
      </c>
      <c r="T108" s="6">
        <v>60988</v>
      </c>
      <c r="U108" s="8">
        <f t="shared" si="29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7"/>
        <v>351.69230769230768</v>
      </c>
      <c r="G109" s="6">
        <f t="shared" si="18"/>
        <v>784.23076923076928</v>
      </c>
      <c r="H109" s="8">
        <f t="shared" si="19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5"/>
        <v>3493.75</v>
      </c>
      <c r="N109" s="6">
        <f t="shared" si="26"/>
        <v>320.75</v>
      </c>
      <c r="O109" s="8">
        <f t="shared" si="27"/>
        <v>316</v>
      </c>
      <c r="P109" s="6">
        <v>9</v>
      </c>
      <c r="Q109" s="6">
        <v>25383</v>
      </c>
      <c r="R109" s="8">
        <f t="shared" si="28"/>
        <v>2820.3333333333335</v>
      </c>
      <c r="S109" s="6">
        <v>9</v>
      </c>
      <c r="T109" s="6">
        <v>49012</v>
      </c>
      <c r="U109" s="8">
        <f t="shared" si="29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7"/>
        <v>641.16666666666663</v>
      </c>
      <c r="G110" s="6">
        <f t="shared" si="18"/>
        <v>855.5</v>
      </c>
      <c r="H110" s="8">
        <f t="shared" si="19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5"/>
        <v>8380</v>
      </c>
      <c r="N110" s="6">
        <f t="shared" si="26"/>
        <v>760.3</v>
      </c>
      <c r="O110" s="8">
        <f t="shared" si="27"/>
        <v>645.6</v>
      </c>
      <c r="P110" s="6">
        <v>10</v>
      </c>
      <c r="Q110" s="6">
        <v>42502</v>
      </c>
      <c r="R110" s="8">
        <f t="shared" si="28"/>
        <v>4250.2</v>
      </c>
      <c r="S110" s="6">
        <v>2</v>
      </c>
      <c r="T110" s="6">
        <v>97350</v>
      </c>
      <c r="U110" s="8">
        <f t="shared" si="29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30">C111/B111</f>
        <v>953</v>
      </c>
      <c r="G111" s="6">
        <f t="shared" ref="G111:G120" si="31">D111/B111</f>
        <v>1366.6666666666667</v>
      </c>
      <c r="H111" s="8">
        <f t="shared" ref="H111:H120" si="32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5"/>
        <v>3400</v>
      </c>
      <c r="N111" s="6">
        <f t="shared" si="26"/>
        <v>480.33333333333331</v>
      </c>
      <c r="O111" s="8">
        <f t="shared" si="27"/>
        <v>401.33333333333331</v>
      </c>
      <c r="P111" s="6">
        <v>3</v>
      </c>
      <c r="Q111" s="6">
        <v>9404</v>
      </c>
      <c r="R111" s="8">
        <f t="shared" si="28"/>
        <v>3134.6666666666665</v>
      </c>
      <c r="S111" s="6">
        <v>2</v>
      </c>
      <c r="T111" s="6">
        <v>69445</v>
      </c>
      <c r="U111" s="8">
        <f t="shared" si="29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30"/>
        <v>574.6</v>
      </c>
      <c r="G112" s="6">
        <f t="shared" si="31"/>
        <v>942.4</v>
      </c>
      <c r="H112" s="8">
        <f t="shared" si="32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5"/>
        <v>3080</v>
      </c>
      <c r="N112" s="6">
        <f t="shared" si="26"/>
        <v>348.8</v>
      </c>
      <c r="O112" s="8">
        <f t="shared" si="27"/>
        <v>321.8</v>
      </c>
      <c r="P112" s="6">
        <v>5</v>
      </c>
      <c r="Q112" s="6">
        <v>18235</v>
      </c>
      <c r="R112" s="8">
        <f t="shared" si="28"/>
        <v>3647</v>
      </c>
      <c r="S112" s="6">
        <v>2</v>
      </c>
      <c r="T112" s="6">
        <v>108269</v>
      </c>
      <c r="U112" s="8">
        <f t="shared" si="29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30"/>
        <v>593.22222222222217</v>
      </c>
      <c r="G113" s="6">
        <f t="shared" si="31"/>
        <v>1050.7777777777778</v>
      </c>
      <c r="H113" s="8">
        <f t="shared" si="32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5"/>
        <v>10125</v>
      </c>
      <c r="N113" s="6">
        <f t="shared" si="26"/>
        <v>739.83333333333337</v>
      </c>
      <c r="O113" s="8">
        <f t="shared" si="27"/>
        <v>616.25</v>
      </c>
      <c r="P113" s="6">
        <v>7</v>
      </c>
      <c r="Q113" s="6">
        <v>20474</v>
      </c>
      <c r="R113" s="8">
        <f t="shared" si="28"/>
        <v>2924.8571428571427</v>
      </c>
      <c r="S113" s="6">
        <v>13</v>
      </c>
      <c r="T113" s="6">
        <v>167950</v>
      </c>
      <c r="U113" s="8">
        <f t="shared" ref="U113:U124" si="33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30"/>
        <v>458</v>
      </c>
      <c r="G114" s="6">
        <f t="shared" si="31"/>
        <v>936.66666666666663</v>
      </c>
      <c r="H114" s="8">
        <f t="shared" si="32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5"/>
        <v>4887.5</v>
      </c>
      <c r="N114" s="6">
        <f t="shared" si="26"/>
        <v>481.75</v>
      </c>
      <c r="O114" s="8">
        <f t="shared" si="27"/>
        <v>463.25</v>
      </c>
      <c r="P114" s="6">
        <v>12</v>
      </c>
      <c r="Q114" s="6">
        <v>40528</v>
      </c>
      <c r="R114" s="8">
        <f t="shared" si="28"/>
        <v>3377.3333333333335</v>
      </c>
      <c r="S114" s="6">
        <v>8</v>
      </c>
      <c r="T114" s="6">
        <v>105999</v>
      </c>
      <c r="U114" s="8">
        <f t="shared" si="33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30"/>
        <v>541.63636363636363</v>
      </c>
      <c r="G115" s="6">
        <f t="shared" si="31"/>
        <v>927.63636363636363</v>
      </c>
      <c r="H115" s="8">
        <f t="shared" si="32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5"/>
        <v>3166.6666666666665</v>
      </c>
      <c r="N115" s="6">
        <f t="shared" si="26"/>
        <v>399.26666666666665</v>
      </c>
      <c r="O115" s="8">
        <f t="shared" si="27"/>
        <v>318.73333333333335</v>
      </c>
      <c r="P115" s="6">
        <v>13</v>
      </c>
      <c r="Q115" s="6">
        <v>52197</v>
      </c>
      <c r="R115" s="8">
        <f t="shared" si="28"/>
        <v>4015.1538461538462</v>
      </c>
      <c r="S115" s="6">
        <v>8</v>
      </c>
      <c r="T115" s="6">
        <v>477348</v>
      </c>
      <c r="U115" s="8">
        <f t="shared" si="33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30"/>
        <v>392.71428571428572</v>
      </c>
      <c r="G116" s="6">
        <f t="shared" si="31"/>
        <v>933.57142857142856</v>
      </c>
      <c r="H116" s="8">
        <f t="shared" si="32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5"/>
        <v>4630</v>
      </c>
      <c r="N116" s="6">
        <f t="shared" si="26"/>
        <v>547.4</v>
      </c>
      <c r="O116" s="8">
        <f t="shared" si="27"/>
        <v>442.2</v>
      </c>
      <c r="P116" s="6">
        <v>9</v>
      </c>
      <c r="Q116" s="6">
        <v>17067</v>
      </c>
      <c r="R116" s="8">
        <f t="shared" si="28"/>
        <v>1896.3333333333333</v>
      </c>
      <c r="S116" s="6">
        <v>6</v>
      </c>
      <c r="T116" s="6">
        <v>40704</v>
      </c>
      <c r="U116" s="8">
        <f t="shared" si="33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30"/>
        <v>997.4</v>
      </c>
      <c r="G117" s="6">
        <f t="shared" si="31"/>
        <v>1557.8</v>
      </c>
      <c r="H117" s="8">
        <f t="shared" si="32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5"/>
        <v>25233.333333333332</v>
      </c>
      <c r="N117" s="6">
        <f t="shared" si="26"/>
        <v>1836.3333333333333</v>
      </c>
      <c r="O117" s="8">
        <f t="shared" si="27"/>
        <v>1861.5</v>
      </c>
      <c r="P117" s="6">
        <v>6</v>
      </c>
      <c r="Q117" s="6">
        <v>33916</v>
      </c>
      <c r="R117" s="8">
        <f t="shared" si="28"/>
        <v>5652.666666666667</v>
      </c>
      <c r="S117" s="6">
        <v>3</v>
      </c>
      <c r="T117" s="6">
        <v>510513</v>
      </c>
      <c r="U117" s="8">
        <f t="shared" si="33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30"/>
        <v>692.2</v>
      </c>
      <c r="G118" s="6">
        <f t="shared" si="31"/>
        <v>1295.5999999999999</v>
      </c>
      <c r="H118" s="8">
        <f t="shared" si="32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5"/>
        <v>4250</v>
      </c>
      <c r="N118" s="6">
        <f t="shared" si="26"/>
        <v>652.33333333333337</v>
      </c>
      <c r="O118" s="8">
        <f t="shared" si="27"/>
        <v>401.83333333333331</v>
      </c>
      <c r="P118" s="6">
        <v>5</v>
      </c>
      <c r="Q118" s="6">
        <v>23237</v>
      </c>
      <c r="R118" s="8">
        <f t="shared" si="28"/>
        <v>4647.3999999999996</v>
      </c>
      <c r="S118" s="6">
        <v>3</v>
      </c>
      <c r="T118" s="6">
        <v>317733</v>
      </c>
      <c r="U118" s="8">
        <f t="shared" si="33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30"/>
        <v>496.5</v>
      </c>
      <c r="G119" s="6">
        <f t="shared" si="31"/>
        <v>1063.25</v>
      </c>
      <c r="H119" s="8">
        <f t="shared" si="32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5"/>
        <v>3971.4285714285716</v>
      </c>
      <c r="N119" s="6">
        <f t="shared" si="26"/>
        <v>527.28571428571433</v>
      </c>
      <c r="O119" s="8">
        <f t="shared" si="27"/>
        <v>501.42857142857144</v>
      </c>
      <c r="P119" s="6">
        <v>6</v>
      </c>
      <c r="Q119" s="6">
        <v>21277</v>
      </c>
      <c r="R119" s="8">
        <f t="shared" si="28"/>
        <v>3546.1666666666665</v>
      </c>
      <c r="S119" s="6">
        <v>4</v>
      </c>
      <c r="T119" s="6">
        <v>290366</v>
      </c>
      <c r="U119" s="8">
        <f t="shared" si="33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30"/>
        <v>619.20000000000005</v>
      </c>
      <c r="G120" s="6">
        <f t="shared" si="31"/>
        <v>1240</v>
      </c>
      <c r="H120" s="8">
        <f t="shared" si="32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5"/>
        <v>12516.666666666666</v>
      </c>
      <c r="N120" s="6">
        <f t="shared" si="26"/>
        <v>814.33333333333337</v>
      </c>
      <c r="O120" s="8">
        <f t="shared" si="27"/>
        <v>654.83333333333337</v>
      </c>
      <c r="P120" s="6">
        <v>3</v>
      </c>
      <c r="Q120" s="6">
        <v>17026</v>
      </c>
      <c r="R120" s="8">
        <f t="shared" si="28"/>
        <v>5675.333333333333</v>
      </c>
      <c r="S120" s="6">
        <v>2</v>
      </c>
      <c r="T120" s="6">
        <v>499042</v>
      </c>
      <c r="U120" s="8">
        <f t="shared" si="33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32" si="34">C121/B121</f>
        <v>464.5</v>
      </c>
      <c r="G121" s="6">
        <f t="shared" ref="G121:G132" si="35">D121/B121</f>
        <v>894.1</v>
      </c>
      <c r="H121" s="8">
        <f t="shared" ref="H121:H132" si="36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5"/>
        <v>16090.90909090909</v>
      </c>
      <c r="N121" s="6">
        <f t="shared" si="26"/>
        <v>1208.2727272727273</v>
      </c>
      <c r="O121" s="8">
        <f t="shared" si="27"/>
        <v>795.36363636363637</v>
      </c>
      <c r="P121" s="6">
        <v>9</v>
      </c>
      <c r="Q121" s="6">
        <v>36682</v>
      </c>
      <c r="R121" s="8">
        <f t="shared" si="28"/>
        <v>4075.7777777777778</v>
      </c>
      <c r="S121" s="6">
        <v>5</v>
      </c>
      <c r="T121" s="6">
        <v>189886</v>
      </c>
      <c r="U121" s="8">
        <f t="shared" si="33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4"/>
        <v>255.25</v>
      </c>
      <c r="G122" s="6">
        <f t="shared" si="35"/>
        <v>795.75</v>
      </c>
      <c r="H122" s="8">
        <f t="shared" si="36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5"/>
        <v>14725</v>
      </c>
      <c r="N122" s="6">
        <f t="shared" si="26"/>
        <v>1008</v>
      </c>
      <c r="O122" s="8">
        <f t="shared" si="27"/>
        <v>850</v>
      </c>
      <c r="P122" s="6">
        <v>9</v>
      </c>
      <c r="Q122" s="6">
        <v>38588</v>
      </c>
      <c r="R122" s="8">
        <f t="shared" si="28"/>
        <v>4287.5555555555557</v>
      </c>
      <c r="S122" s="6">
        <v>5</v>
      </c>
      <c r="T122" s="6">
        <v>136721</v>
      </c>
      <c r="U122" s="8">
        <f t="shared" si="33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4"/>
        <v>316.5</v>
      </c>
      <c r="G123" s="6">
        <f t="shared" si="35"/>
        <v>1168.75</v>
      </c>
      <c r="H123" s="8">
        <f t="shared" si="36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5"/>
        <v>5020</v>
      </c>
      <c r="N123" s="6">
        <f t="shared" si="26"/>
        <v>509.5</v>
      </c>
      <c r="O123" s="8">
        <f t="shared" si="27"/>
        <v>492.5</v>
      </c>
      <c r="P123" s="6">
        <v>8</v>
      </c>
      <c r="Q123" s="6">
        <v>25197</v>
      </c>
      <c r="R123" s="8">
        <f t="shared" si="28"/>
        <v>3149.625</v>
      </c>
      <c r="S123" s="6">
        <v>4</v>
      </c>
      <c r="T123" s="6">
        <v>53800</v>
      </c>
      <c r="U123" s="8">
        <f t="shared" si="33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4"/>
        <v>783.14285714285711</v>
      </c>
      <c r="G124" s="6">
        <f t="shared" si="35"/>
        <v>1017.7142857142857</v>
      </c>
      <c r="H124" s="8">
        <f t="shared" si="36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5"/>
        <v>5722.2222222222226</v>
      </c>
      <c r="N124" s="6">
        <f t="shared" si="26"/>
        <v>507.33333333333331</v>
      </c>
      <c r="O124" s="8">
        <f t="shared" si="27"/>
        <v>367</v>
      </c>
      <c r="P124" s="6">
        <v>12</v>
      </c>
      <c r="Q124" s="6">
        <v>48591</v>
      </c>
      <c r="R124" s="8">
        <f t="shared" si="28"/>
        <v>4049.25</v>
      </c>
      <c r="S124" s="6">
        <v>7</v>
      </c>
      <c r="T124" s="6">
        <v>213100</v>
      </c>
      <c r="U124" s="8">
        <f t="shared" si="33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4"/>
        <v>526.33333333333337</v>
      </c>
      <c r="G125" s="6">
        <f t="shared" si="35"/>
        <v>1271.8333333333333</v>
      </c>
      <c r="H125" s="8">
        <f t="shared" si="36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5"/>
        <v>3480</v>
      </c>
      <c r="N125" s="6">
        <f t="shared" si="26"/>
        <v>481</v>
      </c>
      <c r="O125" s="8">
        <f t="shared" si="27"/>
        <v>515.20000000000005</v>
      </c>
      <c r="P125" s="6">
        <v>8</v>
      </c>
      <c r="Q125" s="6">
        <v>26474</v>
      </c>
      <c r="R125" s="8">
        <f t="shared" si="28"/>
        <v>3309.25</v>
      </c>
      <c r="S125" s="6">
        <v>2</v>
      </c>
      <c r="T125" s="6">
        <v>15700</v>
      </c>
      <c r="U125" s="8">
        <f t="shared" ref="U125:U132" si="37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4"/>
        <v>425.6</v>
      </c>
      <c r="G126" s="6">
        <f t="shared" si="35"/>
        <v>870.6</v>
      </c>
      <c r="H126" s="8">
        <f t="shared" si="36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5"/>
        <v>12020</v>
      </c>
      <c r="N126" s="6">
        <f t="shared" si="26"/>
        <v>1069</v>
      </c>
      <c r="O126" s="8">
        <f t="shared" si="27"/>
        <v>931.8</v>
      </c>
      <c r="P126" s="6">
        <v>14</v>
      </c>
      <c r="Q126" s="6">
        <v>41868</v>
      </c>
      <c r="R126" s="8">
        <f t="shared" si="28"/>
        <v>2990.5714285714284</v>
      </c>
      <c r="S126" s="6">
        <v>2</v>
      </c>
      <c r="T126" s="6">
        <v>17500</v>
      </c>
      <c r="U126" s="8">
        <f t="shared" si="37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4"/>
        <v>993</v>
      </c>
      <c r="G127" s="6">
        <f t="shared" si="35"/>
        <v>1496</v>
      </c>
      <c r="H127" s="8">
        <f t="shared" si="36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5"/>
        <v>11845.454545454546</v>
      </c>
      <c r="N127" s="6">
        <f t="shared" si="26"/>
        <v>1006.4545454545455</v>
      </c>
      <c r="O127" s="8">
        <f t="shared" si="27"/>
        <v>627.36363636363637</v>
      </c>
      <c r="P127" s="6">
        <v>10</v>
      </c>
      <c r="Q127" s="6">
        <v>34146</v>
      </c>
      <c r="R127" s="8">
        <f t="shared" si="28"/>
        <v>3414.6</v>
      </c>
      <c r="S127" s="6">
        <v>6</v>
      </c>
      <c r="T127" s="6">
        <v>49821</v>
      </c>
      <c r="U127" s="8">
        <f t="shared" si="37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4"/>
        <v>358.125</v>
      </c>
      <c r="G128" s="6">
        <f t="shared" si="35"/>
        <v>808.625</v>
      </c>
      <c r="H128" s="8">
        <f t="shared" si="36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5"/>
        <v>3727.2727272727275</v>
      </c>
      <c r="N128" s="6">
        <f t="shared" si="26"/>
        <v>470.72727272727275</v>
      </c>
      <c r="O128" s="8">
        <f t="shared" si="27"/>
        <v>332.36363636363637</v>
      </c>
      <c r="P128" s="6">
        <v>10</v>
      </c>
      <c r="Q128" s="6">
        <v>31102</v>
      </c>
      <c r="R128" s="8">
        <f t="shared" si="28"/>
        <v>3110.2</v>
      </c>
      <c r="S128" s="6">
        <v>4</v>
      </c>
      <c r="T128" s="6">
        <v>24242</v>
      </c>
      <c r="U128" s="8">
        <f t="shared" si="37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4"/>
        <v>432.85714285714283</v>
      </c>
      <c r="G129" s="6">
        <f t="shared" si="35"/>
        <v>1003</v>
      </c>
      <c r="H129" s="8">
        <f t="shared" si="36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5"/>
        <v>6907.6923076923076</v>
      </c>
      <c r="N129" s="6">
        <f t="shared" si="26"/>
        <v>629.92307692307691</v>
      </c>
      <c r="O129" s="8">
        <f t="shared" si="27"/>
        <v>450.46153846153845</v>
      </c>
      <c r="P129" s="6">
        <v>10</v>
      </c>
      <c r="Q129" s="6">
        <v>22683</v>
      </c>
      <c r="R129" s="8">
        <f t="shared" si="28"/>
        <v>2268.3000000000002</v>
      </c>
      <c r="S129" s="6">
        <v>7</v>
      </c>
      <c r="T129" s="6">
        <v>302919</v>
      </c>
      <c r="U129" s="8">
        <f t="shared" si="37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4"/>
        <v>439.71428571428572</v>
      </c>
      <c r="G130" s="6">
        <f t="shared" si="35"/>
        <v>1097.2857142857142</v>
      </c>
      <c r="H130" s="8">
        <f t="shared" si="36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5"/>
        <v>3963.6363636363635</v>
      </c>
      <c r="N130" s="6">
        <f t="shared" si="26"/>
        <v>459.90909090909093</v>
      </c>
      <c r="O130" s="8">
        <f t="shared" si="27"/>
        <v>466.18181818181819</v>
      </c>
      <c r="P130" s="6">
        <v>10</v>
      </c>
      <c r="Q130" s="6">
        <v>26941</v>
      </c>
      <c r="R130" s="8">
        <f t="shared" si="28"/>
        <v>2694.1</v>
      </c>
      <c r="S130" s="6">
        <v>4</v>
      </c>
      <c r="T130" s="6">
        <v>26975</v>
      </c>
      <c r="U130" s="8">
        <f t="shared" si="37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4"/>
        <v>433.33333333333331</v>
      </c>
      <c r="G131" s="6">
        <f t="shared" si="35"/>
        <v>865.16666666666663</v>
      </c>
      <c r="H131" s="8">
        <f t="shared" si="36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5"/>
        <v>8014.2857142857147</v>
      </c>
      <c r="N131" s="6">
        <f t="shared" si="26"/>
        <v>733.85714285714289</v>
      </c>
      <c r="O131" s="8">
        <f t="shared" si="27"/>
        <v>513.64285714285711</v>
      </c>
      <c r="P131" s="6">
        <v>12</v>
      </c>
      <c r="Q131" s="6">
        <v>73104</v>
      </c>
      <c r="R131" s="8">
        <f t="shared" si="28"/>
        <v>6092</v>
      </c>
      <c r="S131" s="6">
        <v>4</v>
      </c>
      <c r="T131" s="6">
        <v>29656</v>
      </c>
      <c r="U131" s="8">
        <f t="shared" si="37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4"/>
        <v>783.44444444444446</v>
      </c>
      <c r="G132" s="6">
        <f t="shared" si="35"/>
        <v>1195.4444444444443</v>
      </c>
      <c r="H132" s="8">
        <f t="shared" si="36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5"/>
        <v>15487.5</v>
      </c>
      <c r="N132" s="6">
        <f t="shared" si="26"/>
        <v>1240.75</v>
      </c>
      <c r="O132" s="8">
        <f t="shared" si="27"/>
        <v>582.125</v>
      </c>
      <c r="P132" s="6">
        <v>9</v>
      </c>
      <c r="Q132" s="6">
        <v>37189</v>
      </c>
      <c r="R132" s="8">
        <f t="shared" si="28"/>
        <v>4132.1111111111113</v>
      </c>
      <c r="S132" s="6">
        <v>4</v>
      </c>
      <c r="T132" s="6">
        <v>197746</v>
      </c>
      <c r="U132" s="8">
        <f t="shared" si="37"/>
        <v>49436.5</v>
      </c>
    </row>
    <row r="133" spans="1:21" x14ac:dyDescent="0.3">
      <c r="B133" s="6"/>
      <c r="C133" s="6"/>
      <c r="D133" s="6"/>
      <c r="E133" s="6"/>
      <c r="I133" s="6"/>
      <c r="J133" s="6"/>
      <c r="K133" s="6"/>
      <c r="L133" s="6"/>
      <c r="P133" s="6"/>
      <c r="Q133" s="6"/>
    </row>
    <row r="134" spans="1:21" x14ac:dyDescent="0.3">
      <c r="B134" s="6"/>
      <c r="C134" s="6"/>
      <c r="D134" s="6"/>
      <c r="E134" s="6"/>
      <c r="I134" s="6"/>
      <c r="J134" s="6"/>
      <c r="K134" s="6"/>
      <c r="L134" s="6"/>
      <c r="P134" s="6"/>
      <c r="Q134" s="6"/>
    </row>
    <row r="135" spans="1:21" x14ac:dyDescent="0.3">
      <c r="B135" s="6"/>
      <c r="C135" s="6"/>
      <c r="D135" s="6"/>
      <c r="E135" s="6"/>
      <c r="I135" s="6"/>
      <c r="J135" s="6"/>
      <c r="K135" s="6"/>
      <c r="L135" s="6"/>
      <c r="P135" s="6"/>
      <c r="Q135" s="6"/>
    </row>
    <row r="136" spans="1:21" x14ac:dyDescent="0.3">
      <c r="B136" s="6"/>
      <c r="C136" s="6"/>
      <c r="D136" s="6"/>
      <c r="E136" s="6"/>
      <c r="I136" s="6"/>
      <c r="J136" s="6"/>
      <c r="K136" s="6"/>
      <c r="L136" s="6"/>
      <c r="P136" s="6"/>
      <c r="Q136" s="6"/>
    </row>
    <row r="137" spans="1:21" x14ac:dyDescent="0.3">
      <c r="B137" s="6"/>
      <c r="C137" s="6"/>
      <c r="D137" s="6"/>
      <c r="E137" s="6"/>
      <c r="I137" s="6"/>
      <c r="J137" s="6"/>
      <c r="K137" s="6"/>
      <c r="L137" s="6"/>
      <c r="P137" s="6"/>
      <c r="Q137" s="6"/>
    </row>
    <row r="138" spans="1:21" x14ac:dyDescent="0.3">
      <c r="B138" s="6"/>
      <c r="C138" s="6"/>
      <c r="D138" s="6"/>
      <c r="E138" s="6"/>
      <c r="I138" s="6"/>
      <c r="J138" s="6"/>
      <c r="K138" s="6"/>
      <c r="L138" s="6"/>
      <c r="P138" s="6"/>
      <c r="Q138" s="6"/>
    </row>
    <row r="139" spans="1:21" x14ac:dyDescent="0.3">
      <c r="B139" s="6"/>
      <c r="C139" s="6"/>
      <c r="D139" s="6"/>
      <c r="E139" s="6"/>
      <c r="I139" s="6"/>
      <c r="J139" s="6"/>
      <c r="K139" s="6"/>
      <c r="L139" s="6"/>
      <c r="P139" s="6"/>
      <c r="Q139" s="6"/>
    </row>
    <row r="140" spans="1:21" x14ac:dyDescent="0.3">
      <c r="B140" s="6"/>
      <c r="C140" s="6"/>
      <c r="D140" s="6"/>
      <c r="E140" s="6"/>
      <c r="I140" s="6"/>
      <c r="J140" s="6"/>
      <c r="K140" s="6"/>
      <c r="L140" s="6"/>
      <c r="P140" s="6"/>
      <c r="Q140" s="6"/>
    </row>
    <row r="141" spans="1:21" x14ac:dyDescent="0.3">
      <c r="B141" s="6"/>
      <c r="C141" s="6"/>
      <c r="D141" s="6"/>
      <c r="E141" s="6"/>
      <c r="I141" s="6"/>
      <c r="J141" s="6"/>
      <c r="K141" s="6"/>
      <c r="L141" s="6"/>
      <c r="P141" s="6"/>
      <c r="Q141" s="6"/>
    </row>
    <row r="142" spans="1:21" x14ac:dyDescent="0.3">
      <c r="C142" s="6"/>
      <c r="D142" s="6"/>
      <c r="E142" s="6"/>
      <c r="I142" s="6"/>
      <c r="J142" s="6"/>
      <c r="K142" s="6"/>
      <c r="L142" s="6"/>
      <c r="P142" s="6"/>
      <c r="Q142" s="6"/>
    </row>
    <row r="143" spans="1:21" x14ac:dyDescent="0.3">
      <c r="B143" s="6"/>
      <c r="C143" s="6"/>
      <c r="D143" s="6"/>
      <c r="E143" s="6"/>
      <c r="I143" s="6"/>
      <c r="J143" s="6"/>
      <c r="K143" s="6"/>
      <c r="L143" s="6"/>
      <c r="P143" s="6"/>
      <c r="Q143" s="6"/>
    </row>
    <row r="144" spans="1:21" x14ac:dyDescent="0.3">
      <c r="B144" s="6"/>
      <c r="C144" s="6"/>
      <c r="D144" s="6"/>
      <c r="E144" s="6"/>
      <c r="I144" s="6"/>
      <c r="J144" s="6"/>
      <c r="K144" s="6"/>
      <c r="L144" s="6"/>
      <c r="P144" s="6"/>
      <c r="Q144" s="6"/>
    </row>
    <row r="145" spans="2:17" x14ac:dyDescent="0.3">
      <c r="B145" s="6"/>
      <c r="C145" s="6"/>
      <c r="D145" s="6"/>
      <c r="E145" s="6"/>
      <c r="I145" s="6"/>
      <c r="J145" s="6"/>
      <c r="K145" s="6"/>
      <c r="L145" s="6"/>
      <c r="P145" s="6"/>
      <c r="Q145" s="6"/>
    </row>
    <row r="146" spans="2:17" x14ac:dyDescent="0.3">
      <c r="B146" s="6"/>
      <c r="C146" s="6"/>
      <c r="D146" s="6"/>
      <c r="E146" s="6"/>
      <c r="I146" s="6"/>
      <c r="J146" s="6"/>
      <c r="K146" s="6"/>
      <c r="L146" s="6"/>
      <c r="P146" s="6"/>
      <c r="Q146" s="6"/>
    </row>
    <row r="147" spans="2:17" x14ac:dyDescent="0.3">
      <c r="B147" s="6"/>
      <c r="C147" s="6"/>
      <c r="D147" s="6"/>
      <c r="E147" s="6"/>
      <c r="I147" s="6"/>
      <c r="J147" s="6"/>
      <c r="K147" s="6"/>
      <c r="L147" s="6"/>
      <c r="P147" s="6"/>
      <c r="Q147" s="6"/>
    </row>
    <row r="148" spans="2:17" x14ac:dyDescent="0.3">
      <c r="B148" s="6"/>
      <c r="C148" s="6"/>
      <c r="D148" s="6"/>
      <c r="E148" s="6"/>
      <c r="I148" s="6"/>
      <c r="J148" s="6"/>
      <c r="K148" s="6"/>
      <c r="L148" s="6"/>
      <c r="P148" s="6"/>
      <c r="Q148" s="6"/>
    </row>
    <row r="149" spans="2:17" x14ac:dyDescent="0.3">
      <c r="B149" s="6"/>
      <c r="C149" s="6"/>
      <c r="D149" s="6"/>
      <c r="E149" s="6"/>
      <c r="I149" s="6"/>
      <c r="J149" s="6"/>
      <c r="K149" s="6"/>
      <c r="L149" s="6"/>
      <c r="P149" s="6"/>
      <c r="Q149" s="6"/>
    </row>
    <row r="150" spans="2:17" x14ac:dyDescent="0.3">
      <c r="B150" s="6"/>
      <c r="C150" s="6"/>
      <c r="D150" s="6"/>
      <c r="E150" s="6"/>
      <c r="I150" s="6"/>
      <c r="J150" s="6"/>
      <c r="K150" s="6"/>
      <c r="L150" s="6"/>
      <c r="P150" s="6"/>
      <c r="Q150" s="6"/>
    </row>
    <row r="151" spans="2:17" x14ac:dyDescent="0.3">
      <c r="B151" s="6"/>
      <c r="C151" s="6"/>
      <c r="D151" s="6"/>
      <c r="E151" s="6"/>
      <c r="I151" s="6"/>
      <c r="J151" s="6"/>
      <c r="K151" s="6"/>
      <c r="L151" s="6"/>
      <c r="P151" s="6"/>
      <c r="Q151" s="6"/>
    </row>
    <row r="152" spans="2:17" x14ac:dyDescent="0.3">
      <c r="B152" s="6"/>
      <c r="C152" s="6"/>
      <c r="D152" s="6"/>
      <c r="E152" s="6"/>
      <c r="I152" s="6"/>
      <c r="J152" s="6"/>
      <c r="K152" s="6"/>
      <c r="L152" s="6"/>
      <c r="P152" s="6"/>
      <c r="Q152" s="6"/>
    </row>
    <row r="153" spans="2:17" x14ac:dyDescent="0.3">
      <c r="B153" s="6"/>
      <c r="C153" s="6"/>
      <c r="D153" s="6"/>
      <c r="E153" s="6"/>
      <c r="I153" s="6"/>
      <c r="J153" s="6"/>
      <c r="K153" s="6"/>
      <c r="L153" s="6"/>
      <c r="P153" s="6"/>
      <c r="Q153" s="6"/>
    </row>
    <row r="154" spans="2:17" x14ac:dyDescent="0.3">
      <c r="B154" s="6"/>
      <c r="C154" s="6"/>
      <c r="D154" s="6"/>
      <c r="E154" s="6"/>
      <c r="I154" s="6"/>
      <c r="J154" s="6"/>
      <c r="K154" s="6"/>
      <c r="L154" s="6"/>
      <c r="P154" s="6"/>
      <c r="Q154" s="6"/>
    </row>
    <row r="155" spans="2:17" x14ac:dyDescent="0.3">
      <c r="B155" s="6"/>
      <c r="C155" s="6"/>
      <c r="D155" s="6"/>
      <c r="E155" s="6"/>
      <c r="I155" s="6"/>
      <c r="J155" s="6"/>
      <c r="K155" s="6"/>
      <c r="L155" s="6"/>
      <c r="P155" s="6"/>
      <c r="Q155" s="6"/>
    </row>
    <row r="156" spans="2:17" x14ac:dyDescent="0.3">
      <c r="B156" s="6"/>
      <c r="C156" s="6"/>
      <c r="D156" s="6"/>
      <c r="E156" s="6"/>
      <c r="I156" s="6"/>
      <c r="P156" s="6"/>
      <c r="Q156" s="6"/>
    </row>
    <row r="157" spans="2:17" x14ac:dyDescent="0.3">
      <c r="B157" s="6"/>
      <c r="C157" s="6"/>
      <c r="D157" s="6"/>
      <c r="E157" s="6"/>
      <c r="P157" s="6"/>
      <c r="Q157" s="6"/>
    </row>
    <row r="158" spans="2:17" x14ac:dyDescent="0.3">
      <c r="P158" s="6"/>
      <c r="Q158" s="6"/>
    </row>
    <row r="159" spans="2:17" x14ac:dyDescent="0.3">
      <c r="P159" s="6"/>
      <c r="Q159" s="6"/>
    </row>
    <row r="160" spans="2:17" x14ac:dyDescent="0.3">
      <c r="P160" s="6"/>
      <c r="Q160" s="6"/>
    </row>
    <row r="161" spans="16:17" x14ac:dyDescent="0.3">
      <c r="P161" s="6"/>
    </row>
    <row r="162" spans="16:17" x14ac:dyDescent="0.3">
      <c r="P162" s="6"/>
      <c r="Q162" s="6"/>
    </row>
    <row r="163" spans="16:17" x14ac:dyDescent="0.3">
      <c r="P163" s="6"/>
      <c r="Q163" s="6"/>
    </row>
    <row r="164" spans="16:17" x14ac:dyDescent="0.3">
      <c r="P164" s="6"/>
      <c r="Q164" s="6"/>
    </row>
    <row r="165" spans="16:17" x14ac:dyDescent="0.3">
      <c r="P165" s="6"/>
      <c r="Q165" s="6"/>
    </row>
    <row r="166" spans="16:17" x14ac:dyDescent="0.3">
      <c r="P166" s="6"/>
      <c r="Q166" s="6"/>
    </row>
    <row r="167" spans="16:17" x14ac:dyDescent="0.3">
      <c r="P167" s="6"/>
      <c r="Q167" s="6"/>
    </row>
    <row r="168" spans="16:17" x14ac:dyDescent="0.3">
      <c r="P168" s="6"/>
      <c r="Q168" s="6"/>
    </row>
    <row r="169" spans="16:17" x14ac:dyDescent="0.3">
      <c r="P169" s="6"/>
      <c r="Q169" s="6"/>
    </row>
    <row r="170" spans="16:17" x14ac:dyDescent="0.3">
      <c r="P170" s="6"/>
      <c r="Q170" s="6"/>
    </row>
    <row r="171" spans="16:17" x14ac:dyDescent="0.3">
      <c r="P171" s="6"/>
      <c r="Q171" s="6"/>
    </row>
    <row r="172" spans="16:17" x14ac:dyDescent="0.3">
      <c r="P172" s="6"/>
      <c r="Q172" s="6"/>
    </row>
    <row r="173" spans="16:17" x14ac:dyDescent="0.3">
      <c r="P173" s="6"/>
      <c r="Q173" s="6"/>
    </row>
    <row r="174" spans="16:17" x14ac:dyDescent="0.3">
      <c r="P174" s="6"/>
      <c r="Q174" s="6"/>
    </row>
  </sheetData>
  <mergeCells count="5">
    <mergeCell ref="B1:H1"/>
    <mergeCell ref="I1:O1"/>
    <mergeCell ref="P1:R1"/>
    <mergeCell ref="S1:U1"/>
    <mergeCell ref="V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U27"/>
  <sheetViews>
    <sheetView zoomScale="85" zoomScaleNormal="85" workbookViewId="0">
      <pane ySplit="1" topLeftCell="A2" activePane="bottomLeft" state="frozen"/>
      <selection pane="bottomLeft" activeCell="A9" sqref="A9"/>
    </sheetView>
  </sheetViews>
  <sheetFormatPr baseColWidth="10" defaultRowHeight="15.05" x14ac:dyDescent="0.3"/>
  <cols>
    <col min="1" max="1" width="11.5546875" style="11"/>
    <col min="2" max="2" width="6.21875" bestFit="1" customWidth="1"/>
    <col min="3" max="3" width="10.33203125" bestFit="1" customWidth="1"/>
    <col min="4" max="4" width="4.5546875" bestFit="1" customWidth="1"/>
    <col min="5" max="5" width="5.5546875" bestFit="1" customWidth="1"/>
    <col min="6" max="6" width="12.33203125" bestFit="1" customWidth="1"/>
    <col min="7" max="7" width="9.21875" bestFit="1" customWidth="1"/>
    <col min="8" max="8" width="10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4" max="14" width="13.33203125" bestFit="1" customWidth="1"/>
    <col min="15" max="15" width="12.6640625" style="2" bestFit="1" customWidth="1"/>
    <col min="16" max="16" width="7" bestFit="1" customWidth="1"/>
    <col min="17" max="17" width="6.6640625" bestFit="1" customWidth="1"/>
    <col min="18" max="18" width="11.109375" style="2" bestFit="1" customWidth="1"/>
    <col min="19" max="19" width="7.109375" bestFit="1" customWidth="1"/>
    <col min="20" max="20" width="7.6640625" bestFit="1" customWidth="1"/>
    <col min="21" max="21" width="12.109375" style="2" bestFit="1" customWidth="1"/>
  </cols>
  <sheetData>
    <row r="1" spans="1:21" x14ac:dyDescent="0.3">
      <c r="B1" s="23" t="s">
        <v>10</v>
      </c>
      <c r="C1" s="24"/>
      <c r="D1" s="24"/>
      <c r="E1" s="24"/>
      <c r="F1" s="24"/>
      <c r="G1" s="24"/>
      <c r="H1" s="25"/>
      <c r="I1" s="24" t="s">
        <v>1</v>
      </c>
      <c r="J1" s="24"/>
      <c r="K1" s="24"/>
      <c r="L1" s="24"/>
      <c r="M1" s="24"/>
      <c r="N1" s="24"/>
      <c r="O1" s="25"/>
      <c r="P1" s="23" t="s">
        <v>2</v>
      </c>
      <c r="Q1" s="24"/>
      <c r="R1" s="24"/>
      <c r="S1" s="23" t="s">
        <v>6</v>
      </c>
      <c r="T1" s="24"/>
      <c r="U1" s="25"/>
    </row>
    <row r="2" spans="1:21" x14ac:dyDescent="0.3">
      <c r="A2" s="11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</row>
    <row r="3" spans="1:21" x14ac:dyDescent="0.3">
      <c r="A3" s="12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>C3/B3</f>
        <v>225.8235294117647</v>
      </c>
      <c r="G3" s="6">
        <f>D3/B3</f>
        <v>36.588235294117645</v>
      </c>
      <c r="H3" s="8">
        <f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>J3/I3</f>
        <v>319.60000000000002</v>
      </c>
      <c r="N3" s="6">
        <f>K3/I3</f>
        <v>58.5</v>
      </c>
      <c r="O3" s="8">
        <f>L3/I3</f>
        <v>24.4</v>
      </c>
      <c r="P3" s="6">
        <v>9</v>
      </c>
      <c r="Q3" s="6">
        <v>17381</v>
      </c>
      <c r="R3" s="8">
        <f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12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>C4/B4</f>
        <v>100.72222222222223</v>
      </c>
      <c r="G4" s="6">
        <f>D4/B4</f>
        <v>23.277777777777779</v>
      </c>
      <c r="H4" s="8">
        <f>E4/B4</f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>J4/I4</f>
        <v>184.4</v>
      </c>
      <c r="N4" s="6">
        <f>K4/I4</f>
        <v>29.5</v>
      </c>
      <c r="O4" s="8">
        <f>L4/I4</f>
        <v>18</v>
      </c>
      <c r="P4" s="6">
        <v>5</v>
      </c>
      <c r="Q4" s="6">
        <v>45110</v>
      </c>
      <c r="R4" s="8">
        <f>Q4/P4</f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12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ref="F5:F6" si="0">C5/B5</f>
        <v>174.28571428571428</v>
      </c>
      <c r="G5" s="6">
        <f t="shared" ref="G5:G6" si="1">D5/B5</f>
        <v>27</v>
      </c>
      <c r="H5" s="8">
        <f t="shared" ref="H5:H6" si="2">E5/B5</f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ref="M5:M6" si="3">J5/I5</f>
        <v>248.5</v>
      </c>
      <c r="N5" s="6">
        <f t="shared" ref="N5:N6" si="4">K5/I5</f>
        <v>47.6</v>
      </c>
      <c r="O5" s="8">
        <f t="shared" ref="O5:O6" si="5">L5/I5</f>
        <v>32.1</v>
      </c>
      <c r="P5" s="6">
        <v>4</v>
      </c>
      <c r="Q5" s="6">
        <v>11146</v>
      </c>
      <c r="R5" s="8">
        <f t="shared" ref="R5:R6" si="6">Q5/P5</f>
        <v>2786.5</v>
      </c>
      <c r="S5" s="6">
        <v>0</v>
      </c>
      <c r="T5" s="6">
        <v>0</v>
      </c>
      <c r="U5" s="8">
        <v>0</v>
      </c>
    </row>
    <row r="6" spans="1:21" x14ac:dyDescent="0.3">
      <c r="A6" s="12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3"/>
        <v>371.77777777777777</v>
      </c>
      <c r="N6" s="6">
        <f t="shared" si="4"/>
        <v>171.44444444444446</v>
      </c>
      <c r="O6" s="8">
        <f t="shared" si="5"/>
        <v>15.777777777777779</v>
      </c>
      <c r="P6" s="6">
        <v>2</v>
      </c>
      <c r="Q6" s="6">
        <v>1918</v>
      </c>
      <c r="R6" s="8">
        <f t="shared" si="6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I7" s="6"/>
      <c r="J7" s="6"/>
      <c r="K7" s="6"/>
      <c r="L7" s="6"/>
      <c r="M7" s="6"/>
      <c r="N7" s="6"/>
      <c r="O7" s="8"/>
      <c r="S7" s="6">
        <v>0</v>
      </c>
      <c r="T7" s="6">
        <v>0</v>
      </c>
      <c r="U7" s="2">
        <v>0</v>
      </c>
    </row>
    <row r="8" spans="1:21" x14ac:dyDescent="0.3">
      <c r="I8" s="6"/>
      <c r="J8" s="6"/>
      <c r="K8" s="6"/>
      <c r="L8" s="6"/>
      <c r="P8" s="6"/>
      <c r="Q8" s="6"/>
      <c r="S8" s="6"/>
    </row>
    <row r="9" spans="1:21" x14ac:dyDescent="0.3">
      <c r="I9" s="6"/>
      <c r="J9" s="6"/>
      <c r="K9" s="6"/>
      <c r="L9" s="6"/>
      <c r="P9" s="6"/>
      <c r="Q9" s="6"/>
    </row>
    <row r="10" spans="1:21" x14ac:dyDescent="0.3">
      <c r="I10" s="6"/>
      <c r="J10" s="6"/>
      <c r="K10" s="6"/>
      <c r="L10" s="6"/>
      <c r="P10" s="6"/>
      <c r="Q10" s="6"/>
    </row>
    <row r="11" spans="1:21" x14ac:dyDescent="0.3">
      <c r="I11" s="6"/>
      <c r="J11" s="6"/>
      <c r="K11" s="6"/>
      <c r="L11" s="6"/>
      <c r="P11" s="6"/>
    </row>
    <row r="12" spans="1:21" x14ac:dyDescent="0.3">
      <c r="I12" s="6"/>
      <c r="J12" s="6"/>
      <c r="K12" s="6"/>
      <c r="L12" s="6"/>
      <c r="P12" s="6"/>
      <c r="Q12" s="6"/>
    </row>
    <row r="13" spans="1:21" x14ac:dyDescent="0.3">
      <c r="I13" s="6"/>
      <c r="J13" s="6"/>
      <c r="K13" s="6"/>
      <c r="L13" s="6"/>
      <c r="P13" s="6"/>
      <c r="Q13" s="6"/>
    </row>
    <row r="14" spans="1:21" x14ac:dyDescent="0.3">
      <c r="I14" s="6"/>
      <c r="J14" s="6"/>
      <c r="K14" s="6"/>
      <c r="L14" s="6"/>
      <c r="P14" s="6"/>
    </row>
    <row r="15" spans="1:21" x14ac:dyDescent="0.3">
      <c r="I15" s="6"/>
      <c r="J15" s="6"/>
      <c r="K15" s="6"/>
      <c r="L15" s="6"/>
    </row>
    <row r="16" spans="1:21" x14ac:dyDescent="0.3">
      <c r="J16" s="6"/>
    </row>
    <row r="17" spans="9:12" x14ac:dyDescent="0.3">
      <c r="I17" s="6"/>
      <c r="J17" s="6"/>
      <c r="K17" s="6"/>
      <c r="L17" s="6"/>
    </row>
    <row r="18" spans="9:12" x14ac:dyDescent="0.3">
      <c r="I18" s="6"/>
      <c r="J18" s="6"/>
      <c r="K18" s="6"/>
      <c r="L18" s="6"/>
    </row>
    <row r="19" spans="9:12" x14ac:dyDescent="0.3">
      <c r="I19" s="6"/>
      <c r="J19" s="6"/>
      <c r="K19" s="6"/>
      <c r="L19" s="6"/>
    </row>
    <row r="20" spans="9:12" x14ac:dyDescent="0.3">
      <c r="I20" s="6"/>
      <c r="J20" s="6"/>
      <c r="K20" s="6"/>
      <c r="L20" s="6"/>
    </row>
    <row r="21" spans="9:12" x14ac:dyDescent="0.3">
      <c r="I21" s="6"/>
      <c r="J21" s="6"/>
      <c r="K21" s="6"/>
      <c r="L21" s="6"/>
    </row>
    <row r="22" spans="9:12" x14ac:dyDescent="0.3">
      <c r="I22" s="6"/>
      <c r="J22" s="6"/>
      <c r="K22" s="6"/>
      <c r="L22" s="6"/>
    </row>
    <row r="23" spans="9:12" x14ac:dyDescent="0.3">
      <c r="I23" s="6"/>
      <c r="J23" s="6"/>
      <c r="K23" s="6"/>
      <c r="L23" s="6"/>
    </row>
    <row r="24" spans="9:12" x14ac:dyDescent="0.3">
      <c r="I24" s="6"/>
      <c r="J24" s="6"/>
      <c r="K24" s="6"/>
      <c r="L24" s="6"/>
    </row>
    <row r="25" spans="9:12" x14ac:dyDescent="0.3">
      <c r="I25" s="6"/>
      <c r="J25" s="6"/>
      <c r="K25" s="6"/>
      <c r="L25" s="6"/>
    </row>
    <row r="26" spans="9:12" x14ac:dyDescent="0.3">
      <c r="I26" s="6"/>
      <c r="J26" s="6"/>
      <c r="K26" s="6"/>
      <c r="L26" s="6"/>
    </row>
    <row r="27" spans="9:12" x14ac:dyDescent="0.3">
      <c r="I27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B9" sqref="B9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8</v>
      </c>
    </row>
    <row r="3" spans="1:6" x14ac:dyDescent="0.3">
      <c r="A3" t="s">
        <v>4</v>
      </c>
      <c r="B3" t="s">
        <v>9</v>
      </c>
    </row>
    <row r="4" spans="1:6" x14ac:dyDescent="0.3">
      <c r="A4" t="s">
        <v>39</v>
      </c>
      <c r="B4" t="s">
        <v>49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F36"/>
  <sheetViews>
    <sheetView topLeftCell="A16" workbookViewId="0">
      <selection activeCell="J10" sqref="J10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8.21875" bestFit="1" customWidth="1"/>
    <col min="4" max="4" width="3.21875" bestFit="1" customWidth="1"/>
    <col min="5" max="5" width="3" bestFit="1" customWidth="1"/>
    <col min="6" max="6" width="4.44140625" bestFit="1" customWidth="1"/>
  </cols>
  <sheetData>
    <row r="1" spans="1:6" s="1" customFormat="1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3">
      <c r="A2" s="20" t="s">
        <v>50</v>
      </c>
      <c r="B2" s="21" t="s">
        <v>43</v>
      </c>
      <c r="C2" s="20" t="s">
        <v>51</v>
      </c>
      <c r="D2" s="20">
        <v>22</v>
      </c>
      <c r="E2" s="20">
        <v>63</v>
      </c>
      <c r="F2" s="20">
        <v>4</v>
      </c>
    </row>
    <row r="3" spans="1:6" x14ac:dyDescent="0.3">
      <c r="A3" s="20" t="s">
        <v>50</v>
      </c>
      <c r="B3" s="21" t="s">
        <v>52</v>
      </c>
      <c r="C3" s="20" t="s">
        <v>51</v>
      </c>
      <c r="D3" s="20">
        <v>27</v>
      </c>
      <c r="E3" s="20">
        <v>51</v>
      </c>
      <c r="F3" s="20">
        <v>5</v>
      </c>
    </row>
    <row r="4" spans="1:6" x14ac:dyDescent="0.3">
      <c r="A4" s="20" t="s">
        <v>50</v>
      </c>
      <c r="B4" s="21" t="s">
        <v>53</v>
      </c>
      <c r="C4" s="20" t="s">
        <v>51</v>
      </c>
      <c r="D4" s="20">
        <v>24</v>
      </c>
      <c r="E4" s="20">
        <v>61</v>
      </c>
      <c r="F4" s="20">
        <v>5</v>
      </c>
    </row>
    <row r="5" spans="1:6" x14ac:dyDescent="0.3">
      <c r="A5" s="20" t="s">
        <v>50</v>
      </c>
      <c r="B5" s="21" t="s">
        <v>40</v>
      </c>
      <c r="C5" s="20" t="s">
        <v>51</v>
      </c>
      <c r="D5" s="20">
        <v>27</v>
      </c>
      <c r="E5" s="20">
        <v>55</v>
      </c>
      <c r="F5" s="20">
        <v>2</v>
      </c>
    </row>
    <row r="6" spans="1:6" x14ac:dyDescent="0.3">
      <c r="A6" s="20" t="s">
        <v>50</v>
      </c>
      <c r="B6" s="21" t="s">
        <v>42</v>
      </c>
      <c r="C6" s="20" t="s">
        <v>51</v>
      </c>
      <c r="D6" s="20">
        <v>32</v>
      </c>
      <c r="E6" s="20">
        <v>48</v>
      </c>
      <c r="F6" s="20">
        <v>10</v>
      </c>
    </row>
    <row r="7" spans="1:6" x14ac:dyDescent="0.3">
      <c r="A7" s="20" t="s">
        <v>50</v>
      </c>
      <c r="B7" s="20" t="s">
        <v>54</v>
      </c>
      <c r="C7" s="20" t="s">
        <v>51</v>
      </c>
      <c r="D7" s="20">
        <v>14</v>
      </c>
      <c r="E7" s="20">
        <v>66</v>
      </c>
      <c r="F7" s="20">
        <v>2</v>
      </c>
    </row>
    <row r="8" spans="1:6" x14ac:dyDescent="0.3">
      <c r="A8" s="20" t="s">
        <v>50</v>
      </c>
      <c r="B8" s="20" t="s">
        <v>55</v>
      </c>
      <c r="C8" s="20" t="s">
        <v>51</v>
      </c>
      <c r="D8" s="20">
        <v>27</v>
      </c>
      <c r="E8" s="20">
        <v>54</v>
      </c>
      <c r="F8" s="20">
        <v>3</v>
      </c>
    </row>
    <row r="9" spans="1:6" x14ac:dyDescent="0.3">
      <c r="A9" s="20" t="s">
        <v>50</v>
      </c>
      <c r="B9" s="20" t="s">
        <v>56</v>
      </c>
      <c r="C9" s="20" t="s">
        <v>57</v>
      </c>
      <c r="D9" s="20">
        <v>24</v>
      </c>
      <c r="E9" s="20">
        <v>46</v>
      </c>
      <c r="F9" s="20">
        <v>11</v>
      </c>
    </row>
    <row r="10" spans="1:6" x14ac:dyDescent="0.3">
      <c r="A10" s="20" t="s">
        <v>50</v>
      </c>
      <c r="B10" s="21" t="s">
        <v>43</v>
      </c>
      <c r="C10" s="20" t="s">
        <v>57</v>
      </c>
      <c r="D10" s="20">
        <v>23</v>
      </c>
      <c r="E10" s="20">
        <v>57</v>
      </c>
      <c r="F10" s="20">
        <v>9</v>
      </c>
    </row>
    <row r="11" spans="1:6" x14ac:dyDescent="0.3">
      <c r="A11" s="20" t="s">
        <v>50</v>
      </c>
      <c r="B11" s="20" t="s">
        <v>58</v>
      </c>
      <c r="C11" s="20" t="s">
        <v>57</v>
      </c>
      <c r="D11" s="20">
        <v>26</v>
      </c>
      <c r="E11" s="20">
        <v>53</v>
      </c>
      <c r="F11" s="20">
        <v>5</v>
      </c>
    </row>
    <row r="12" spans="1:6" x14ac:dyDescent="0.3">
      <c r="A12" s="20" t="s">
        <v>50</v>
      </c>
      <c r="B12" s="20" t="s">
        <v>52</v>
      </c>
      <c r="C12" s="20" t="s">
        <v>57</v>
      </c>
      <c r="D12" s="20">
        <v>25</v>
      </c>
      <c r="E12" s="20">
        <v>50</v>
      </c>
      <c r="F12" s="20">
        <v>6</v>
      </c>
    </row>
    <row r="13" spans="1:6" x14ac:dyDescent="0.3">
      <c r="A13" s="20" t="s">
        <v>50</v>
      </c>
      <c r="B13" s="21" t="s">
        <v>53</v>
      </c>
      <c r="C13" s="20" t="s">
        <v>57</v>
      </c>
      <c r="D13" s="20">
        <v>23</v>
      </c>
      <c r="E13" s="20">
        <v>54</v>
      </c>
      <c r="F13" s="20">
        <v>9</v>
      </c>
    </row>
    <row r="14" spans="1:6" x14ac:dyDescent="0.3">
      <c r="A14" s="20" t="s">
        <v>50</v>
      </c>
      <c r="B14" s="20" t="s">
        <v>41</v>
      </c>
      <c r="C14" s="20" t="s">
        <v>57</v>
      </c>
      <c r="D14" s="20">
        <v>30</v>
      </c>
      <c r="E14" s="20">
        <v>52</v>
      </c>
      <c r="F14" s="20">
        <v>10</v>
      </c>
    </row>
    <row r="15" spans="1:6" x14ac:dyDescent="0.3">
      <c r="A15" s="20" t="s">
        <v>50</v>
      </c>
      <c r="B15" s="20" t="s">
        <v>42</v>
      </c>
      <c r="C15" s="20" t="s">
        <v>57</v>
      </c>
      <c r="D15" s="20">
        <v>30</v>
      </c>
      <c r="E15" s="20">
        <v>52</v>
      </c>
      <c r="F15" s="20">
        <v>7</v>
      </c>
    </row>
    <row r="16" spans="1:6" x14ac:dyDescent="0.3">
      <c r="A16" s="20" t="s">
        <v>50</v>
      </c>
      <c r="B16" s="21" t="s">
        <v>54</v>
      </c>
      <c r="C16" s="20" t="s">
        <v>57</v>
      </c>
      <c r="D16" s="20">
        <v>13</v>
      </c>
      <c r="E16" s="20">
        <v>65</v>
      </c>
      <c r="F16" s="20">
        <v>6</v>
      </c>
    </row>
    <row r="17" spans="1:6" x14ac:dyDescent="0.3">
      <c r="A17" s="20" t="s">
        <v>50</v>
      </c>
      <c r="B17" s="20" t="s">
        <v>59</v>
      </c>
      <c r="C17" s="20" t="s">
        <v>57</v>
      </c>
      <c r="D17" s="20">
        <v>22</v>
      </c>
      <c r="E17" s="20">
        <v>55</v>
      </c>
      <c r="F17" s="20">
        <v>5</v>
      </c>
    </row>
    <row r="18" spans="1:6" x14ac:dyDescent="0.3">
      <c r="A18" s="20" t="s">
        <v>50</v>
      </c>
      <c r="B18" s="20" t="s">
        <v>55</v>
      </c>
      <c r="C18" s="20" t="s">
        <v>57</v>
      </c>
      <c r="D18" s="20">
        <v>27</v>
      </c>
      <c r="E18" s="20">
        <v>51</v>
      </c>
      <c r="F18" s="20">
        <v>3</v>
      </c>
    </row>
    <row r="19" spans="1:6" x14ac:dyDescent="0.3">
      <c r="A19" s="20" t="s">
        <v>50</v>
      </c>
      <c r="B19" s="20" t="s">
        <v>44</v>
      </c>
      <c r="C19" s="22">
        <v>45231</v>
      </c>
      <c r="D19" s="20">
        <v>25</v>
      </c>
      <c r="E19" s="20">
        <v>46</v>
      </c>
      <c r="F19" s="20">
        <v>14</v>
      </c>
    </row>
    <row r="20" spans="1:6" x14ac:dyDescent="0.3">
      <c r="A20" s="20" t="s">
        <v>50</v>
      </c>
      <c r="B20" s="20" t="s">
        <v>58</v>
      </c>
      <c r="C20" s="22">
        <v>45231</v>
      </c>
      <c r="D20" s="20">
        <v>25</v>
      </c>
      <c r="E20" s="20">
        <v>52</v>
      </c>
      <c r="F20" s="20">
        <v>10</v>
      </c>
    </row>
    <row r="21" spans="1:6" x14ac:dyDescent="0.3">
      <c r="A21" s="20" t="s">
        <v>50</v>
      </c>
      <c r="B21" s="20" t="s">
        <v>52</v>
      </c>
      <c r="C21" s="22">
        <v>45231</v>
      </c>
      <c r="D21" s="20">
        <v>27</v>
      </c>
      <c r="E21" s="20">
        <v>50</v>
      </c>
      <c r="F21" s="20">
        <v>10</v>
      </c>
    </row>
    <row r="22" spans="1:6" x14ac:dyDescent="0.3">
      <c r="A22" s="20" t="s">
        <v>50</v>
      </c>
      <c r="B22" s="20" t="s">
        <v>53</v>
      </c>
      <c r="C22" s="22">
        <v>45231</v>
      </c>
      <c r="D22" s="20">
        <v>24</v>
      </c>
      <c r="E22" s="20">
        <v>54</v>
      </c>
      <c r="F22" s="20">
        <v>8</v>
      </c>
    </row>
    <row r="23" spans="1:6" x14ac:dyDescent="0.3">
      <c r="A23" s="20" t="s">
        <v>50</v>
      </c>
      <c r="B23" s="20" t="s">
        <v>40</v>
      </c>
      <c r="C23" s="22">
        <v>45231</v>
      </c>
      <c r="D23" s="20">
        <v>23</v>
      </c>
      <c r="E23" s="20">
        <v>49</v>
      </c>
      <c r="F23" s="20">
        <v>17</v>
      </c>
    </row>
    <row r="24" spans="1:6" x14ac:dyDescent="0.3">
      <c r="A24" s="20" t="s">
        <v>50</v>
      </c>
      <c r="B24" s="20" t="s">
        <v>42</v>
      </c>
      <c r="C24" s="22">
        <v>45231</v>
      </c>
      <c r="D24" s="20">
        <v>31</v>
      </c>
      <c r="E24" s="20">
        <v>50</v>
      </c>
      <c r="F24" s="20">
        <v>7</v>
      </c>
    </row>
    <row r="25" spans="1:6" x14ac:dyDescent="0.3">
      <c r="A25" s="20" t="s">
        <v>50</v>
      </c>
      <c r="B25" s="20" t="s">
        <v>54</v>
      </c>
      <c r="C25" s="22">
        <v>45231</v>
      </c>
      <c r="D25" s="20">
        <v>14</v>
      </c>
      <c r="E25" s="20">
        <v>66</v>
      </c>
      <c r="F25" s="20">
        <v>6</v>
      </c>
    </row>
    <row r="26" spans="1:6" x14ac:dyDescent="0.3">
      <c r="A26" s="20" t="s">
        <v>50</v>
      </c>
      <c r="B26" s="20" t="s">
        <v>59</v>
      </c>
      <c r="C26" s="22">
        <v>45231</v>
      </c>
      <c r="D26" s="20">
        <v>22</v>
      </c>
      <c r="E26" s="20">
        <v>57</v>
      </c>
      <c r="F26" s="20">
        <v>7</v>
      </c>
    </row>
    <row r="27" spans="1:6" x14ac:dyDescent="0.3">
      <c r="A27" s="20" t="s">
        <v>50</v>
      </c>
      <c r="B27" s="20" t="s">
        <v>60</v>
      </c>
      <c r="C27" s="22">
        <v>45231</v>
      </c>
      <c r="D27" s="20">
        <v>24</v>
      </c>
      <c r="E27" s="20">
        <v>48</v>
      </c>
      <c r="F27" s="20">
        <v>8</v>
      </c>
    </row>
    <row r="28" spans="1:6" x14ac:dyDescent="0.3">
      <c r="A28" s="20" t="s">
        <v>50</v>
      </c>
      <c r="B28" s="20" t="s">
        <v>43</v>
      </c>
      <c r="C28" s="22">
        <v>45200</v>
      </c>
      <c r="D28" s="20">
        <v>22</v>
      </c>
      <c r="E28" s="20">
        <v>57</v>
      </c>
      <c r="F28" s="20">
        <v>7</v>
      </c>
    </row>
    <row r="29" spans="1:6" x14ac:dyDescent="0.3">
      <c r="A29" s="20" t="s">
        <v>50</v>
      </c>
      <c r="B29" s="20" t="s">
        <v>58</v>
      </c>
      <c r="C29" s="22">
        <v>45200</v>
      </c>
      <c r="D29" s="20">
        <v>17</v>
      </c>
      <c r="E29" s="20">
        <v>60</v>
      </c>
      <c r="F29" s="20">
        <v>9</v>
      </c>
    </row>
    <row r="30" spans="1:6" x14ac:dyDescent="0.3">
      <c r="A30" s="20" t="s">
        <v>50</v>
      </c>
      <c r="B30" s="20" t="s">
        <v>52</v>
      </c>
      <c r="C30" s="22">
        <v>45200</v>
      </c>
      <c r="D30" s="20">
        <v>27</v>
      </c>
      <c r="E30" s="20">
        <v>48</v>
      </c>
      <c r="F30" s="20">
        <v>10</v>
      </c>
    </row>
    <row r="31" spans="1:6" x14ac:dyDescent="0.3">
      <c r="A31" s="20" t="s">
        <v>50</v>
      </c>
      <c r="B31" s="20" t="s">
        <v>53</v>
      </c>
      <c r="C31" s="22">
        <v>45200</v>
      </c>
      <c r="D31" s="20">
        <v>24</v>
      </c>
      <c r="E31" s="20">
        <v>55</v>
      </c>
      <c r="F31" s="20">
        <v>9</v>
      </c>
    </row>
    <row r="32" spans="1:6" x14ac:dyDescent="0.3">
      <c r="A32" s="20" t="s">
        <v>50</v>
      </c>
      <c r="B32" s="20" t="s">
        <v>40</v>
      </c>
      <c r="C32" s="22">
        <v>45200</v>
      </c>
      <c r="D32" s="20">
        <v>27</v>
      </c>
      <c r="E32" s="20">
        <v>50</v>
      </c>
      <c r="F32" s="20">
        <v>15</v>
      </c>
    </row>
    <row r="33" spans="1:6" x14ac:dyDescent="0.3">
      <c r="A33" s="20" t="s">
        <v>50</v>
      </c>
      <c r="B33" s="20" t="s">
        <v>42</v>
      </c>
      <c r="C33" s="22">
        <v>45200</v>
      </c>
      <c r="D33" s="20">
        <v>28</v>
      </c>
      <c r="E33" s="20">
        <v>46</v>
      </c>
      <c r="F33" s="20">
        <v>8</v>
      </c>
    </row>
    <row r="34" spans="1:6" x14ac:dyDescent="0.3">
      <c r="A34" s="20" t="s">
        <v>50</v>
      </c>
      <c r="B34" s="20" t="s">
        <v>59</v>
      </c>
      <c r="C34" s="22">
        <v>45200</v>
      </c>
      <c r="D34" s="20">
        <v>21</v>
      </c>
      <c r="E34" s="20">
        <v>59</v>
      </c>
      <c r="F34" s="20">
        <v>5</v>
      </c>
    </row>
    <row r="35" spans="1:6" x14ac:dyDescent="0.3">
      <c r="A35" s="20" t="s">
        <v>50</v>
      </c>
      <c r="B35" s="20" t="s">
        <v>41</v>
      </c>
      <c r="C35" s="22">
        <v>45170</v>
      </c>
      <c r="D35" s="20">
        <v>34</v>
      </c>
      <c r="E35" s="20">
        <v>53</v>
      </c>
      <c r="F35" s="20">
        <v>7</v>
      </c>
    </row>
    <row r="36" spans="1:6" x14ac:dyDescent="0.3">
      <c r="A36" s="20" t="s">
        <v>50</v>
      </c>
      <c r="B36" s="20" t="s">
        <v>40</v>
      </c>
      <c r="C36" s="22">
        <v>45170</v>
      </c>
      <c r="D36" s="20">
        <v>26</v>
      </c>
      <c r="E36" s="20">
        <v>49</v>
      </c>
      <c r="F36" s="2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32"/>
  <sheetViews>
    <sheetView workbookViewId="0">
      <selection activeCell="E21" sqref="E21"/>
    </sheetView>
  </sheetViews>
  <sheetFormatPr baseColWidth="10" defaultRowHeight="15.05" x14ac:dyDescent="0.3"/>
  <sheetData>
    <row r="1" spans="1:14" x14ac:dyDescent="0.3">
      <c r="A1" s="26" t="s">
        <v>46</v>
      </c>
      <c r="B1" s="27"/>
      <c r="C1" s="27"/>
      <c r="D1" s="27"/>
      <c r="F1" s="26" t="s">
        <v>47</v>
      </c>
      <c r="G1" s="27"/>
      <c r="H1" s="27"/>
      <c r="I1" s="27"/>
      <c r="K1" s="26" t="s">
        <v>48</v>
      </c>
      <c r="L1" s="27"/>
      <c r="M1" s="27"/>
      <c r="N1" s="27"/>
    </row>
    <row r="2" spans="1:14" s="1" customFormat="1" x14ac:dyDescent="0.3">
      <c r="A2" s="13" t="s">
        <v>45</v>
      </c>
      <c r="B2" s="14" t="s">
        <v>12</v>
      </c>
      <c r="C2" s="14" t="s">
        <v>38</v>
      </c>
      <c r="D2" s="15" t="s">
        <v>13</v>
      </c>
      <c r="F2" s="13" t="s">
        <v>45</v>
      </c>
      <c r="G2" s="14" t="s">
        <v>12</v>
      </c>
      <c r="H2" s="14" t="s">
        <v>38</v>
      </c>
      <c r="I2" s="15" t="s">
        <v>13</v>
      </c>
      <c r="K2" s="13" t="s">
        <v>45</v>
      </c>
      <c r="L2" s="14" t="s">
        <v>12</v>
      </c>
      <c r="M2" s="14" t="s">
        <v>38</v>
      </c>
      <c r="N2" s="15" t="s">
        <v>13</v>
      </c>
    </row>
    <row r="3" spans="1:14" x14ac:dyDescent="0.3">
      <c r="A3" s="16">
        <v>1</v>
      </c>
      <c r="B3">
        <v>632</v>
      </c>
      <c r="C3">
        <v>1000</v>
      </c>
      <c r="D3" s="2">
        <v>2500</v>
      </c>
      <c r="F3" s="16">
        <v>1</v>
      </c>
      <c r="G3">
        <v>605</v>
      </c>
      <c r="H3">
        <v>1400</v>
      </c>
      <c r="I3" s="2">
        <v>4900</v>
      </c>
      <c r="K3" s="16">
        <v>1</v>
      </c>
      <c r="L3">
        <v>99</v>
      </c>
      <c r="M3">
        <v>21</v>
      </c>
      <c r="N3" s="2">
        <v>91</v>
      </c>
    </row>
    <row r="4" spans="1:14" x14ac:dyDescent="0.3">
      <c r="A4" s="16">
        <v>2</v>
      </c>
      <c r="B4">
        <v>636</v>
      </c>
      <c r="C4">
        <v>1000</v>
      </c>
      <c r="D4" s="2">
        <v>2700</v>
      </c>
      <c r="F4" s="16">
        <v>2</v>
      </c>
      <c r="G4">
        <v>633</v>
      </c>
      <c r="H4">
        <v>1400</v>
      </c>
      <c r="I4" s="2">
        <v>5100</v>
      </c>
      <c r="K4" s="16">
        <v>2</v>
      </c>
      <c r="L4">
        <v>101</v>
      </c>
      <c r="M4">
        <v>21</v>
      </c>
      <c r="N4" s="2">
        <v>93</v>
      </c>
    </row>
    <row r="5" spans="1:14" x14ac:dyDescent="0.3">
      <c r="A5" s="16">
        <v>3</v>
      </c>
      <c r="B5">
        <v>651</v>
      </c>
      <c r="C5">
        <v>1000</v>
      </c>
      <c r="D5" s="2">
        <v>2700</v>
      </c>
      <c r="F5" s="16">
        <v>3</v>
      </c>
      <c r="G5">
        <v>634</v>
      </c>
      <c r="H5">
        <v>1400</v>
      </c>
      <c r="I5" s="2">
        <v>5100</v>
      </c>
      <c r="K5" s="16">
        <v>3</v>
      </c>
      <c r="L5">
        <v>101</v>
      </c>
      <c r="M5">
        <v>21</v>
      </c>
      <c r="N5" s="2">
        <v>94</v>
      </c>
    </row>
    <row r="6" spans="1:14" x14ac:dyDescent="0.3">
      <c r="A6" s="16">
        <v>4</v>
      </c>
      <c r="B6">
        <v>652</v>
      </c>
      <c r="C6">
        <v>1000</v>
      </c>
      <c r="D6" s="2">
        <v>2700</v>
      </c>
      <c r="F6" s="16">
        <v>4</v>
      </c>
      <c r="G6">
        <v>634</v>
      </c>
      <c r="H6">
        <v>1400</v>
      </c>
      <c r="I6" s="2">
        <v>5100</v>
      </c>
      <c r="K6" s="16">
        <v>4</v>
      </c>
      <c r="L6">
        <v>101</v>
      </c>
      <c r="M6">
        <v>21</v>
      </c>
      <c r="N6" s="2">
        <v>95</v>
      </c>
    </row>
    <row r="7" spans="1:14" x14ac:dyDescent="0.3">
      <c r="A7" s="16">
        <v>5</v>
      </c>
      <c r="B7">
        <v>654</v>
      </c>
      <c r="C7">
        <v>1000</v>
      </c>
      <c r="D7" s="2">
        <v>2700</v>
      </c>
      <c r="F7" s="16">
        <v>5</v>
      </c>
      <c r="G7">
        <v>634</v>
      </c>
      <c r="H7">
        <v>1400</v>
      </c>
      <c r="I7" s="2">
        <v>5100</v>
      </c>
      <c r="K7" s="16">
        <v>5</v>
      </c>
      <c r="L7">
        <v>101</v>
      </c>
      <c r="M7">
        <v>21</v>
      </c>
      <c r="N7" s="2">
        <v>95</v>
      </c>
    </row>
    <row r="8" spans="1:14" x14ac:dyDescent="0.3">
      <c r="A8" s="16">
        <v>6</v>
      </c>
      <c r="B8">
        <v>654</v>
      </c>
      <c r="C8">
        <v>1000</v>
      </c>
      <c r="D8" s="2">
        <v>2700</v>
      </c>
      <c r="F8" s="16">
        <v>6</v>
      </c>
      <c r="G8">
        <v>636</v>
      </c>
      <c r="H8">
        <v>1400</v>
      </c>
      <c r="I8" s="2">
        <v>5100</v>
      </c>
      <c r="K8" s="16">
        <v>6</v>
      </c>
      <c r="L8">
        <v>101</v>
      </c>
      <c r="M8">
        <v>21</v>
      </c>
      <c r="N8" s="2">
        <v>95</v>
      </c>
    </row>
    <row r="9" spans="1:14" x14ac:dyDescent="0.3">
      <c r="A9" s="16">
        <v>7</v>
      </c>
      <c r="D9" s="2"/>
      <c r="F9" s="16">
        <v>7</v>
      </c>
      <c r="I9" s="2"/>
      <c r="K9" s="16">
        <v>7</v>
      </c>
      <c r="N9" s="2"/>
    </row>
    <row r="10" spans="1:14" x14ac:dyDescent="0.3">
      <c r="A10" s="16">
        <v>8</v>
      </c>
      <c r="D10" s="2"/>
      <c r="F10" s="16">
        <v>8</v>
      </c>
      <c r="I10" s="2"/>
      <c r="K10" s="16">
        <v>8</v>
      </c>
      <c r="N10" s="2"/>
    </row>
    <row r="11" spans="1:14" x14ac:dyDescent="0.3">
      <c r="A11" s="16">
        <v>9</v>
      </c>
      <c r="D11" s="2"/>
      <c r="F11" s="16">
        <v>9</v>
      </c>
      <c r="I11" s="2"/>
      <c r="K11" s="16">
        <v>9</v>
      </c>
      <c r="N11" s="2"/>
    </row>
    <row r="12" spans="1:14" x14ac:dyDescent="0.3">
      <c r="A12" s="16">
        <v>10</v>
      </c>
      <c r="D12" s="2"/>
      <c r="F12" s="16">
        <v>10</v>
      </c>
      <c r="I12" s="2"/>
      <c r="K12" s="16">
        <v>10</v>
      </c>
      <c r="N12" s="2"/>
    </row>
    <row r="13" spans="1:14" x14ac:dyDescent="0.3">
      <c r="A13" s="16">
        <v>11</v>
      </c>
      <c r="D13" s="2"/>
      <c r="F13" s="16">
        <v>11</v>
      </c>
      <c r="I13" s="2"/>
      <c r="K13" s="16">
        <v>11</v>
      </c>
      <c r="N13" s="2"/>
    </row>
    <row r="14" spans="1:14" x14ac:dyDescent="0.3">
      <c r="A14" s="16">
        <v>12</v>
      </c>
      <c r="D14" s="2"/>
      <c r="F14" s="16">
        <v>12</v>
      </c>
      <c r="I14" s="2"/>
      <c r="K14" s="16">
        <v>12</v>
      </c>
      <c r="N14" s="2"/>
    </row>
    <row r="15" spans="1:14" x14ac:dyDescent="0.3">
      <c r="A15" s="16">
        <v>13</v>
      </c>
      <c r="D15" s="2"/>
      <c r="F15" s="16">
        <v>13</v>
      </c>
      <c r="I15" s="2"/>
      <c r="K15" s="16">
        <v>13</v>
      </c>
      <c r="N15" s="2"/>
    </row>
    <row r="16" spans="1:14" x14ac:dyDescent="0.3">
      <c r="A16" s="16">
        <v>14</v>
      </c>
      <c r="D16" s="2"/>
      <c r="F16" s="16">
        <v>14</v>
      </c>
      <c r="I16" s="2"/>
      <c r="K16" s="16">
        <v>14</v>
      </c>
      <c r="N16" s="2"/>
    </row>
    <row r="17" spans="1:14" x14ac:dyDescent="0.3">
      <c r="A17" s="16">
        <v>15</v>
      </c>
      <c r="D17" s="2"/>
      <c r="F17" s="16">
        <v>15</v>
      </c>
      <c r="I17" s="2"/>
      <c r="K17" s="16">
        <v>15</v>
      </c>
      <c r="N17" s="2"/>
    </row>
    <row r="18" spans="1:14" x14ac:dyDescent="0.3">
      <c r="A18" s="16">
        <v>16</v>
      </c>
      <c r="D18" s="2"/>
      <c r="F18" s="16">
        <v>16</v>
      </c>
      <c r="I18" s="2"/>
      <c r="K18" s="16">
        <v>16</v>
      </c>
      <c r="N18" s="2"/>
    </row>
    <row r="19" spans="1:14" x14ac:dyDescent="0.3">
      <c r="A19" s="16">
        <v>17</v>
      </c>
      <c r="D19" s="2"/>
      <c r="F19" s="16">
        <v>17</v>
      </c>
      <c r="I19" s="2"/>
      <c r="K19" s="16">
        <v>17</v>
      </c>
      <c r="N19" s="2"/>
    </row>
    <row r="20" spans="1:14" x14ac:dyDescent="0.3">
      <c r="A20" s="16">
        <v>18</v>
      </c>
      <c r="D20" s="2"/>
      <c r="F20" s="16">
        <v>18</v>
      </c>
      <c r="I20" s="2"/>
      <c r="K20" s="16">
        <v>18</v>
      </c>
      <c r="N20" s="2"/>
    </row>
    <row r="21" spans="1:14" x14ac:dyDescent="0.3">
      <c r="A21" s="16">
        <v>19</v>
      </c>
      <c r="D21" s="2"/>
      <c r="F21" s="16">
        <v>19</v>
      </c>
      <c r="I21" s="2"/>
      <c r="K21" s="16">
        <v>19</v>
      </c>
      <c r="N21" s="2"/>
    </row>
    <row r="22" spans="1:14" x14ac:dyDescent="0.3">
      <c r="A22" s="16">
        <v>20</v>
      </c>
      <c r="D22" s="2"/>
      <c r="F22" s="16">
        <v>20</v>
      </c>
      <c r="I22" s="2"/>
      <c r="K22" s="16">
        <v>20</v>
      </c>
      <c r="N22" s="2"/>
    </row>
    <row r="23" spans="1:14" x14ac:dyDescent="0.3">
      <c r="A23" s="16">
        <v>21</v>
      </c>
      <c r="D23" s="2"/>
      <c r="F23" s="16">
        <v>21</v>
      </c>
      <c r="I23" s="2"/>
      <c r="K23" s="16">
        <v>21</v>
      </c>
      <c r="N23" s="2"/>
    </row>
    <row r="24" spans="1:14" x14ac:dyDescent="0.3">
      <c r="A24" s="16">
        <v>22</v>
      </c>
      <c r="D24" s="2"/>
      <c r="F24" s="16">
        <v>22</v>
      </c>
      <c r="I24" s="2"/>
      <c r="K24" s="16">
        <v>22</v>
      </c>
      <c r="N24" s="2"/>
    </row>
    <row r="25" spans="1:14" x14ac:dyDescent="0.3">
      <c r="A25" s="16">
        <v>23</v>
      </c>
      <c r="D25" s="2"/>
      <c r="F25" s="16">
        <v>23</v>
      </c>
      <c r="I25" s="2"/>
      <c r="K25" s="16">
        <v>23</v>
      </c>
      <c r="N25" s="2"/>
    </row>
    <row r="26" spans="1:14" x14ac:dyDescent="0.3">
      <c r="A26" s="16">
        <v>24</v>
      </c>
      <c r="D26" s="2"/>
      <c r="F26" s="16">
        <v>24</v>
      </c>
      <c r="I26" s="2"/>
      <c r="K26" s="16">
        <v>24</v>
      </c>
      <c r="N26" s="2"/>
    </row>
    <row r="27" spans="1:14" x14ac:dyDescent="0.3">
      <c r="A27" s="16">
        <v>25</v>
      </c>
      <c r="D27" s="2"/>
      <c r="F27" s="16">
        <v>25</v>
      </c>
      <c r="I27" s="2"/>
      <c r="K27" s="16">
        <v>25</v>
      </c>
      <c r="N27" s="2"/>
    </row>
    <row r="28" spans="1:14" x14ac:dyDescent="0.3">
      <c r="A28" s="16">
        <v>26</v>
      </c>
      <c r="D28" s="2"/>
      <c r="F28" s="16">
        <v>26</v>
      </c>
      <c r="I28" s="2"/>
      <c r="K28" s="16">
        <v>26</v>
      </c>
      <c r="N28" s="2"/>
    </row>
    <row r="29" spans="1:14" x14ac:dyDescent="0.3">
      <c r="A29" s="16">
        <v>27</v>
      </c>
      <c r="D29" s="2"/>
      <c r="F29" s="16">
        <v>27</v>
      </c>
      <c r="I29" s="2"/>
      <c r="K29" s="16">
        <v>27</v>
      </c>
      <c r="N29" s="2"/>
    </row>
    <row r="30" spans="1:14" x14ac:dyDescent="0.3">
      <c r="A30" s="16">
        <v>28</v>
      </c>
      <c r="D30" s="2"/>
      <c r="F30" s="16">
        <v>28</v>
      </c>
      <c r="I30" s="2"/>
      <c r="K30" s="16">
        <v>28</v>
      </c>
      <c r="N30" s="2"/>
    </row>
    <row r="31" spans="1:14" x14ac:dyDescent="0.3">
      <c r="A31" s="16">
        <v>29</v>
      </c>
      <c r="D31" s="2"/>
      <c r="F31" s="16">
        <v>29</v>
      </c>
      <c r="I31" s="2"/>
      <c r="K31" s="16">
        <v>29</v>
      </c>
      <c r="N31" s="2"/>
    </row>
    <row r="32" spans="1:14" x14ac:dyDescent="0.3">
      <c r="A32" s="17">
        <v>30</v>
      </c>
      <c r="B32" s="18"/>
      <c r="C32" s="18"/>
      <c r="D32" s="19"/>
      <c r="F32" s="17">
        <v>30</v>
      </c>
      <c r="G32" s="18"/>
      <c r="H32" s="18"/>
      <c r="I32" s="19"/>
      <c r="K32" s="17">
        <v>30</v>
      </c>
      <c r="L32" s="18"/>
      <c r="M32" s="18"/>
      <c r="N32" s="19"/>
    </row>
  </sheetData>
  <mergeCells count="3">
    <mergeCell ref="A1:D1"/>
    <mergeCell ref="F1:I1"/>
    <mergeCell ref="K1:N1"/>
  </mergeCells>
  <hyperlinks>
    <hyperlink ref="A1" r:id="rId1" xr:uid="{5E1EDCAE-90DE-4BCC-971D-C69693A51717}"/>
    <hyperlink ref="F1" r:id="rId2" xr:uid="{EFD34DBD-6E3F-43F5-963E-F95592BBEFB2}"/>
    <hyperlink ref="K1" r:id="rId3" xr:uid="{6858609E-0947-46E3-8C05-5EA5FCDCA27B}"/>
  </hyperlinks>
  <pageMargins left="0.7" right="0.7" top="0.75" bottom="0.75" header="0.3" footer="0.3"/>
  <pageSetup paperSize="9"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Galvez</vt:lpstr>
      <vt:lpstr>Claudia</vt:lpstr>
      <vt:lpstr>Maynez</vt:lpstr>
      <vt:lpstr>Accounts</vt:lpstr>
      <vt:lpstr>Polls</vt:lpstr>
      <vt:lpstr>Vida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2024-01-29T22:46:49Z</dcterms:modified>
</cp:coreProperties>
</file>