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DA88C860-34A9-4ED3-AD97-7E479EFEB258}" xr6:coauthVersionLast="47" xr6:coauthVersionMax="47" xr10:uidLastSave="{00000000-0000-0000-0000-000000000000}"/>
  <bookViews>
    <workbookView xWindow="0" yWindow="0" windowWidth="12567" windowHeight="13523" tabRatio="819" activeTab="4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Results" sheetId="23" r:id="rId6"/>
    <sheet name="Describe" sheetId="24" r:id="rId7"/>
    <sheet name="Vida Post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0" l="1"/>
  <c r="T4" i="20"/>
  <c r="S4" i="20"/>
  <c r="R4" i="20"/>
  <c r="Q4" i="20"/>
  <c r="P4" i="20"/>
  <c r="U2" i="20"/>
  <c r="U3" i="20"/>
  <c r="T3" i="20"/>
  <c r="T2" i="20"/>
  <c r="S3" i="20"/>
  <c r="S2" i="20"/>
  <c r="R3" i="20"/>
  <c r="R2" i="20"/>
  <c r="Q3" i="20"/>
  <c r="Q2" i="20"/>
  <c r="P3" i="20"/>
  <c r="P2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L2" i="20" a="1"/>
  <c r="L2" i="20" s="1"/>
  <c r="M2" i="20" s="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" i="20"/>
  <c r="U131" i="21"/>
  <c r="U132" i="21"/>
  <c r="U258" i="18"/>
  <c r="U257" i="13"/>
  <c r="U258" i="13"/>
  <c r="R131" i="21"/>
  <c r="R132" i="21"/>
  <c r="R257" i="18"/>
  <c r="R258" i="18"/>
  <c r="R257" i="13"/>
  <c r="R258" i="13"/>
  <c r="O131" i="21"/>
  <c r="O132" i="21"/>
  <c r="N131" i="21"/>
  <c r="N132" i="21"/>
  <c r="M131" i="21"/>
  <c r="M132" i="21"/>
  <c r="O257" i="18"/>
  <c r="O258" i="18"/>
  <c r="N257" i="18"/>
  <c r="N258" i="18"/>
  <c r="M257" i="18"/>
  <c r="M258" i="18"/>
  <c r="O257" i="13"/>
  <c r="O258" i="13"/>
  <c r="N257" i="13"/>
  <c r="N258" i="13"/>
  <c r="M257" i="13"/>
  <c r="M258" i="13"/>
  <c r="H131" i="21"/>
  <c r="H132" i="21"/>
  <c r="G131" i="21"/>
  <c r="G132" i="21"/>
  <c r="F131" i="21"/>
  <c r="F132" i="21"/>
  <c r="H257" i="18"/>
  <c r="H258" i="18"/>
  <c r="G257" i="18"/>
  <c r="G258" i="18"/>
  <c r="F257" i="18"/>
  <c r="F258" i="18"/>
  <c r="F257" i="13"/>
  <c r="G257" i="13"/>
  <c r="H257" i="13"/>
  <c r="F258" i="13"/>
  <c r="G258" i="13"/>
  <c r="H258" i="13"/>
  <c r="R129" i="21"/>
  <c r="R130" i="21"/>
  <c r="R255" i="18"/>
  <c r="R256" i="18"/>
  <c r="R255" i="13"/>
  <c r="R256" i="13"/>
  <c r="U129" i="21"/>
  <c r="U130" i="21"/>
  <c r="U255" i="13"/>
  <c r="U256" i="13"/>
  <c r="O129" i="21"/>
  <c r="O130" i="21"/>
  <c r="N129" i="21"/>
  <c r="N130" i="21"/>
  <c r="M129" i="21"/>
  <c r="M130" i="21"/>
  <c r="O255" i="18"/>
  <c r="O256" i="18"/>
  <c r="N255" i="18"/>
  <c r="N256" i="18"/>
  <c r="M255" i="18"/>
  <c r="M256" i="18"/>
  <c r="O255" i="13"/>
  <c r="O256" i="13"/>
  <c r="N255" i="13"/>
  <c r="N256" i="13"/>
  <c r="M255" i="13"/>
  <c r="M256" i="13"/>
  <c r="H129" i="21"/>
  <c r="H130" i="21"/>
  <c r="G129" i="21"/>
  <c r="G130" i="21"/>
  <c r="F129" i="21"/>
  <c r="F130" i="21"/>
  <c r="H255" i="18"/>
  <c r="H256" i="18"/>
  <c r="G255" i="18"/>
  <c r="G256" i="18"/>
  <c r="F255" i="18"/>
  <c r="F256" i="18"/>
  <c r="H255" i="13"/>
  <c r="H256" i="13"/>
  <c r="G255" i="13"/>
  <c r="G256" i="13"/>
  <c r="F255" i="13"/>
  <c r="F256" i="13"/>
  <c r="U127" i="21"/>
  <c r="U128" i="21"/>
  <c r="U253" i="13"/>
  <c r="U254" i="13"/>
  <c r="R125" i="21"/>
  <c r="R126" i="21"/>
  <c r="R127" i="21"/>
  <c r="R128" i="21"/>
  <c r="R251" i="18"/>
  <c r="R252" i="18"/>
  <c r="R253" i="18"/>
  <c r="R254" i="18"/>
  <c r="R251" i="13"/>
  <c r="R252" i="13"/>
  <c r="R253" i="13"/>
  <c r="R254" i="13"/>
  <c r="O127" i="21"/>
  <c r="O128" i="21"/>
  <c r="N127" i="21"/>
  <c r="N128" i="21"/>
  <c r="M127" i="21"/>
  <c r="M128" i="21"/>
  <c r="O253" i="18"/>
  <c r="O254" i="18"/>
  <c r="N253" i="18"/>
  <c r="N254" i="18"/>
  <c r="M253" i="18"/>
  <c r="M254" i="18"/>
  <c r="O253" i="13"/>
  <c r="O254" i="13"/>
  <c r="N253" i="13"/>
  <c r="N254" i="13"/>
  <c r="M253" i="13"/>
  <c r="M254" i="13"/>
  <c r="H127" i="21"/>
  <c r="H128" i="21"/>
  <c r="G127" i="21"/>
  <c r="G128" i="21"/>
  <c r="F127" i="21"/>
  <c r="F128" i="21"/>
  <c r="H253" i="18"/>
  <c r="H254" i="18"/>
  <c r="G253" i="18"/>
  <c r="G254" i="18"/>
  <c r="F253" i="18"/>
  <c r="F254" i="18"/>
  <c r="H253" i="13"/>
  <c r="H254" i="13"/>
  <c r="G253" i="13"/>
  <c r="G254" i="13"/>
  <c r="F253" i="13"/>
  <c r="F254" i="13"/>
  <c r="U126" i="21"/>
  <c r="U125" i="21"/>
  <c r="U251" i="18"/>
  <c r="U252" i="18"/>
  <c r="U251" i="13"/>
  <c r="U252" i="13"/>
  <c r="O125" i="21"/>
  <c r="O126" i="21"/>
  <c r="N125" i="21"/>
  <c r="N126" i="21"/>
  <c r="M125" i="21"/>
  <c r="M126" i="21"/>
  <c r="O251" i="18"/>
  <c r="O252" i="18"/>
  <c r="N251" i="18"/>
  <c r="N252" i="18"/>
  <c r="M251" i="18"/>
  <c r="M252" i="18"/>
  <c r="O251" i="13"/>
  <c r="O252" i="13"/>
  <c r="N251" i="13"/>
  <c r="N252" i="13"/>
  <c r="M251" i="13"/>
  <c r="M252" i="13"/>
  <c r="H125" i="21"/>
  <c r="H126" i="21"/>
  <c r="G125" i="21"/>
  <c r="G126" i="21"/>
  <c r="F125" i="21"/>
  <c r="F126" i="21"/>
  <c r="H251" i="18"/>
  <c r="H252" i="18"/>
  <c r="G251" i="18"/>
  <c r="G252" i="18"/>
  <c r="F251" i="18"/>
  <c r="F252" i="18"/>
  <c r="H251" i="13"/>
  <c r="H252" i="13"/>
  <c r="G251" i="13"/>
  <c r="G252" i="13"/>
  <c r="F251" i="13"/>
  <c r="F252" i="13"/>
  <c r="R123" i="21"/>
  <c r="R124" i="21"/>
  <c r="R249" i="18"/>
  <c r="R250" i="18"/>
  <c r="R249" i="13"/>
  <c r="R250" i="13"/>
  <c r="U123" i="21"/>
  <c r="U250" i="18"/>
  <c r="U249" i="18"/>
  <c r="U249" i="13"/>
  <c r="U250" i="13"/>
  <c r="O123" i="21"/>
  <c r="O124" i="21"/>
  <c r="N123" i="21"/>
  <c r="N124" i="21"/>
  <c r="M123" i="21"/>
  <c r="M124" i="21"/>
  <c r="O249" i="18"/>
  <c r="O250" i="18"/>
  <c r="N249" i="18"/>
  <c r="N250" i="18"/>
  <c r="M249" i="18"/>
  <c r="M250" i="18"/>
  <c r="O249" i="13"/>
  <c r="O250" i="13"/>
  <c r="N249" i="13"/>
  <c r="N250" i="13"/>
  <c r="M249" i="13"/>
  <c r="M250" i="13"/>
  <c r="H123" i="21"/>
  <c r="H124" i="21"/>
  <c r="G123" i="21"/>
  <c r="G124" i="21"/>
  <c r="F123" i="21"/>
  <c r="F124" i="21"/>
  <c r="H249" i="18"/>
  <c r="H250" i="18"/>
  <c r="G249" i="18"/>
  <c r="G250" i="18"/>
  <c r="F249" i="18"/>
  <c r="F250" i="18"/>
  <c r="H249" i="13"/>
  <c r="H250" i="13"/>
  <c r="G249" i="13"/>
  <c r="G250" i="13"/>
  <c r="F249" i="13"/>
  <c r="F250" i="13"/>
  <c r="R121" i="21"/>
  <c r="R122" i="21"/>
  <c r="R247" i="18"/>
  <c r="R248" i="18"/>
  <c r="R247" i="13"/>
  <c r="R248" i="13"/>
  <c r="U122" i="21"/>
  <c r="U247" i="13"/>
  <c r="U248" i="13"/>
  <c r="O121" i="21"/>
  <c r="O122" i="21"/>
  <c r="N121" i="21"/>
  <c r="N122" i="21"/>
  <c r="M121" i="21"/>
  <c r="M122" i="21"/>
  <c r="O247" i="18"/>
  <c r="O248" i="18"/>
  <c r="N247" i="18"/>
  <c r="N248" i="18"/>
  <c r="M247" i="18"/>
  <c r="M248" i="18"/>
  <c r="O247" i="13"/>
  <c r="O248" i="13"/>
  <c r="N247" i="13"/>
  <c r="N248" i="13"/>
  <c r="M247" i="13"/>
  <c r="M248" i="13"/>
  <c r="H122" i="21"/>
  <c r="G122" i="21"/>
  <c r="F122" i="21"/>
  <c r="H121" i="21"/>
  <c r="G121" i="21"/>
  <c r="F121" i="21"/>
  <c r="H247" i="18"/>
  <c r="H248" i="18"/>
  <c r="G247" i="18"/>
  <c r="G248" i="18"/>
  <c r="F247" i="18"/>
  <c r="F248" i="18"/>
  <c r="H247" i="13"/>
  <c r="H248" i="13"/>
  <c r="G247" i="13"/>
  <c r="G248" i="13"/>
  <c r="F247" i="13"/>
  <c r="F248" i="13"/>
  <c r="U120" i="21"/>
  <c r="U119" i="21"/>
  <c r="U246" i="18"/>
  <c r="U245" i="18"/>
  <c r="U245" i="13"/>
  <c r="U246" i="13"/>
  <c r="R119" i="21"/>
  <c r="R120" i="21"/>
  <c r="R245" i="18"/>
  <c r="R246" i="18"/>
  <c r="R245" i="13"/>
  <c r="R246" i="13"/>
  <c r="O119" i="21"/>
  <c r="O120" i="21"/>
  <c r="N119" i="21"/>
  <c r="N120" i="21"/>
  <c r="M119" i="21"/>
  <c r="M120" i="21"/>
  <c r="O245" i="18"/>
  <c r="O246" i="18"/>
  <c r="N245" i="18"/>
  <c r="N246" i="18"/>
  <c r="M245" i="18"/>
  <c r="M246" i="18"/>
  <c r="O245" i="13"/>
  <c r="O246" i="13"/>
  <c r="N245" i="13"/>
  <c r="N246" i="13"/>
  <c r="M245" i="13"/>
  <c r="M246" i="13"/>
  <c r="H119" i="21"/>
  <c r="H120" i="21"/>
  <c r="G119" i="21"/>
  <c r="G120" i="21"/>
  <c r="F119" i="21"/>
  <c r="F120" i="21"/>
  <c r="H245" i="18"/>
  <c r="H246" i="18"/>
  <c r="G245" i="18"/>
  <c r="G246" i="18"/>
  <c r="F245" i="18"/>
  <c r="F246" i="18"/>
  <c r="H245" i="13"/>
  <c r="H246" i="13"/>
  <c r="G245" i="13"/>
  <c r="G246" i="13"/>
  <c r="F245" i="13"/>
  <c r="F246" i="13"/>
  <c r="R115" i="21"/>
  <c r="R116" i="21"/>
  <c r="R117" i="21"/>
  <c r="R118" i="21"/>
  <c r="R241" i="18"/>
  <c r="R242" i="18"/>
  <c r="R243" i="18"/>
  <c r="R244" i="18"/>
  <c r="U243" i="13"/>
  <c r="U244" i="13"/>
  <c r="R241" i="13"/>
  <c r="R242" i="13"/>
  <c r="R243" i="13"/>
  <c r="R244" i="13"/>
  <c r="O117" i="21"/>
  <c r="O118" i="21"/>
  <c r="N117" i="21"/>
  <c r="N118" i="21"/>
  <c r="M117" i="21"/>
  <c r="M118" i="21"/>
  <c r="O243" i="18"/>
  <c r="O244" i="18"/>
  <c r="N243" i="18"/>
  <c r="N244" i="18"/>
  <c r="M243" i="18"/>
  <c r="M244" i="18"/>
  <c r="O243" i="13"/>
  <c r="O244" i="13"/>
  <c r="N243" i="13"/>
  <c r="N244" i="13"/>
  <c r="M243" i="13"/>
  <c r="M244" i="13"/>
  <c r="H117" i="21"/>
  <c r="H118" i="21"/>
  <c r="G117" i="21"/>
  <c r="G118" i="21"/>
  <c r="F117" i="21"/>
  <c r="F118" i="21"/>
  <c r="H243" i="18"/>
  <c r="H244" i="18"/>
  <c r="G243" i="18"/>
  <c r="G244" i="18"/>
  <c r="F243" i="18"/>
  <c r="F244" i="18"/>
  <c r="F235" i="18"/>
  <c r="F242" i="18"/>
  <c r="H243" i="13"/>
  <c r="H244" i="13"/>
  <c r="G243" i="13"/>
  <c r="G244" i="13"/>
  <c r="F243" i="13"/>
  <c r="F244" i="13"/>
  <c r="U116" i="21"/>
  <c r="U241" i="13"/>
  <c r="U242" i="13"/>
  <c r="O115" i="21"/>
  <c r="O116" i="21"/>
  <c r="N115" i="21"/>
  <c r="N116" i="21"/>
  <c r="M115" i="21"/>
  <c r="M116" i="21"/>
  <c r="O241" i="18"/>
  <c r="O242" i="18"/>
  <c r="N241" i="18"/>
  <c r="N242" i="18"/>
  <c r="M241" i="18"/>
  <c r="M242" i="18"/>
  <c r="O241" i="13"/>
  <c r="O242" i="13"/>
  <c r="N241" i="13"/>
  <c r="N242" i="13"/>
  <c r="M241" i="13"/>
  <c r="M242" i="13"/>
  <c r="H115" i="21"/>
  <c r="H116" i="21"/>
  <c r="G115" i="21"/>
  <c r="G116" i="21"/>
  <c r="F115" i="21"/>
  <c r="F116" i="21"/>
  <c r="H241" i="18"/>
  <c r="H242" i="18"/>
  <c r="G241" i="18"/>
  <c r="G242" i="18"/>
  <c r="F241" i="18"/>
  <c r="H241" i="13"/>
  <c r="H242" i="13"/>
  <c r="G241" i="13"/>
  <c r="G242" i="13"/>
  <c r="F241" i="13"/>
  <c r="F242" i="13"/>
  <c r="R113" i="21"/>
  <c r="R114" i="21"/>
  <c r="R239" i="18"/>
  <c r="R240" i="18"/>
  <c r="R239" i="13"/>
  <c r="R240" i="13"/>
  <c r="U113" i="21"/>
  <c r="U114" i="21"/>
  <c r="U240" i="18"/>
  <c r="U239" i="13"/>
  <c r="U240" i="13"/>
  <c r="O113" i="21"/>
  <c r="O114" i="21"/>
  <c r="N113" i="21"/>
  <c r="N114" i="21"/>
  <c r="M113" i="21"/>
  <c r="M114" i="21"/>
  <c r="O239" i="18"/>
  <c r="O240" i="18"/>
  <c r="N239" i="18"/>
  <c r="N240" i="18"/>
  <c r="M239" i="18"/>
  <c r="M240" i="18"/>
  <c r="O239" i="13"/>
  <c r="O240" i="13"/>
  <c r="N239" i="13"/>
  <c r="N240" i="13"/>
  <c r="M239" i="13"/>
  <c r="M240" i="13"/>
  <c r="H113" i="21"/>
  <c r="H114" i="21"/>
  <c r="G113" i="21"/>
  <c r="G114" i="21"/>
  <c r="F113" i="21"/>
  <c r="F114" i="21"/>
  <c r="H239" i="18"/>
  <c r="H240" i="18"/>
  <c r="G239" i="18"/>
  <c r="G240" i="18"/>
  <c r="F239" i="18"/>
  <c r="F240" i="18"/>
  <c r="H239" i="13"/>
  <c r="H240" i="13"/>
  <c r="G239" i="13"/>
  <c r="G240" i="13"/>
  <c r="F239" i="13"/>
  <c r="F240" i="13"/>
  <c r="R111" i="21"/>
  <c r="R112" i="21"/>
  <c r="R237" i="18"/>
  <c r="R238" i="18"/>
  <c r="R237" i="13"/>
  <c r="R238" i="13"/>
  <c r="U111" i="21"/>
  <c r="U112" i="21"/>
  <c r="U109" i="21"/>
  <c r="U110" i="21"/>
  <c r="U107" i="21"/>
  <c r="U236" i="18"/>
  <c r="U237" i="18"/>
  <c r="U238" i="18"/>
  <c r="U235" i="18"/>
  <c r="U233" i="13"/>
  <c r="U234" i="13"/>
  <c r="U235" i="13"/>
  <c r="U236" i="13"/>
  <c r="U237" i="13"/>
  <c r="U238" i="13"/>
  <c r="O111" i="21"/>
  <c r="O112" i="21"/>
  <c r="N111" i="21"/>
  <c r="N112" i="21"/>
  <c r="M111" i="21"/>
  <c r="M112" i="21"/>
  <c r="O237" i="18"/>
  <c r="O238" i="18"/>
  <c r="N237" i="18"/>
  <c r="N238" i="18"/>
  <c r="M237" i="18"/>
  <c r="M238" i="18"/>
  <c r="O237" i="13"/>
  <c r="O238" i="13"/>
  <c r="N237" i="13"/>
  <c r="N238" i="13"/>
  <c r="M237" i="13"/>
  <c r="M238" i="13"/>
  <c r="H111" i="21"/>
  <c r="H112" i="21"/>
  <c r="G111" i="21"/>
  <c r="G112" i="21"/>
  <c r="F111" i="21"/>
  <c r="F112" i="21"/>
  <c r="H237" i="18"/>
  <c r="H238" i="18"/>
  <c r="G237" i="18"/>
  <c r="G238" i="18"/>
  <c r="F237" i="18"/>
  <c r="F238" i="18"/>
  <c r="H237" i="13"/>
  <c r="H238" i="13"/>
  <c r="G237" i="13"/>
  <c r="G238" i="13"/>
  <c r="F237" i="13"/>
  <c r="F238" i="13"/>
  <c r="R235" i="13"/>
  <c r="R236" i="13"/>
  <c r="R235" i="18"/>
  <c r="R236" i="18"/>
  <c r="R109" i="21"/>
  <c r="R110" i="21"/>
  <c r="O109" i="21"/>
  <c r="O110" i="21"/>
  <c r="N109" i="21"/>
  <c r="N110" i="21"/>
  <c r="M109" i="21"/>
  <c r="M110" i="21"/>
  <c r="O235" i="18"/>
  <c r="O236" i="18"/>
  <c r="N235" i="18"/>
  <c r="N236" i="18"/>
  <c r="M235" i="18"/>
  <c r="M236" i="18"/>
  <c r="O235" i="13"/>
  <c r="O236" i="13"/>
  <c r="N235" i="13"/>
  <c r="N236" i="13"/>
  <c r="M235" i="13"/>
  <c r="M236" i="13"/>
  <c r="H109" i="21"/>
  <c r="H110" i="21"/>
  <c r="G109" i="21"/>
  <c r="G110" i="21"/>
  <c r="F109" i="21"/>
  <c r="F110" i="21"/>
  <c r="H235" i="18"/>
  <c r="H236" i="18"/>
  <c r="G235" i="18"/>
  <c r="G236" i="18"/>
  <c r="F236" i="18"/>
  <c r="H235" i="13"/>
  <c r="H236" i="13"/>
  <c r="G235" i="13"/>
  <c r="G236" i="13"/>
  <c r="F235" i="13"/>
  <c r="F236" i="13"/>
  <c r="R107" i="21"/>
  <c r="R108" i="21"/>
  <c r="R233" i="18"/>
  <c r="R234" i="18"/>
  <c r="R233" i="13"/>
  <c r="R234" i="13"/>
  <c r="O107" i="21"/>
  <c r="O108" i="21"/>
  <c r="N107" i="21"/>
  <c r="N108" i="21"/>
  <c r="M107" i="21"/>
  <c r="M108" i="21"/>
  <c r="O233" i="18"/>
  <c r="O234" i="18"/>
  <c r="N233" i="18"/>
  <c r="N234" i="18"/>
  <c r="M233" i="18"/>
  <c r="M234" i="18"/>
  <c r="O233" i="13"/>
  <c r="O234" i="13"/>
  <c r="N233" i="13"/>
  <c r="N234" i="13"/>
  <c r="M233" i="13"/>
  <c r="M234" i="13"/>
  <c r="H107" i="21"/>
  <c r="H108" i="21"/>
  <c r="G107" i="21"/>
  <c r="G108" i="21"/>
  <c r="F107" i="21"/>
  <c r="F108" i="21"/>
  <c r="H233" i="18"/>
  <c r="H234" i="18"/>
  <c r="G233" i="18"/>
  <c r="G234" i="18"/>
  <c r="F233" i="18"/>
  <c r="F234" i="18"/>
  <c r="H233" i="13"/>
  <c r="H234" i="13"/>
  <c r="G233" i="13"/>
  <c r="G234" i="13"/>
  <c r="F233" i="13"/>
  <c r="F234" i="13"/>
  <c r="U231" i="18"/>
  <c r="U231" i="13"/>
  <c r="U232" i="13"/>
  <c r="R105" i="21"/>
  <c r="R106" i="21"/>
  <c r="R231" i="18"/>
  <c r="R232" i="18"/>
  <c r="R231" i="13"/>
  <c r="R232" i="13"/>
  <c r="O105" i="21"/>
  <c r="O106" i="21"/>
  <c r="N105" i="21"/>
  <c r="N106" i="21"/>
  <c r="M105" i="21"/>
  <c r="M106" i="21"/>
  <c r="O231" i="18"/>
  <c r="O232" i="18"/>
  <c r="N231" i="18"/>
  <c r="N232" i="18"/>
  <c r="M231" i="18"/>
  <c r="M232" i="18"/>
  <c r="O231" i="13"/>
  <c r="O232" i="13"/>
  <c r="N231" i="13"/>
  <c r="N232" i="13"/>
  <c r="M231" i="13"/>
  <c r="M232" i="13"/>
  <c r="H105" i="21"/>
  <c r="H106" i="21"/>
  <c r="G105" i="21"/>
  <c r="G106" i="21"/>
  <c r="F105" i="21"/>
  <c r="F106" i="21"/>
  <c r="H231" i="18"/>
  <c r="H232" i="18"/>
  <c r="G231" i="18"/>
  <c r="G232" i="18"/>
  <c r="F231" i="18"/>
  <c r="F232" i="18"/>
  <c r="H231" i="13"/>
  <c r="H232" i="13"/>
  <c r="G231" i="13"/>
  <c r="G232" i="13"/>
  <c r="F231" i="13"/>
  <c r="F232" i="13"/>
  <c r="U103" i="21"/>
  <c r="U104" i="21"/>
  <c r="U229" i="18"/>
  <c r="U229" i="13"/>
  <c r="U230" i="13"/>
  <c r="R103" i="21"/>
  <c r="R104" i="21"/>
  <c r="R229" i="18"/>
  <c r="R230" i="18"/>
  <c r="R229" i="13"/>
  <c r="R230" i="13"/>
  <c r="O103" i="21"/>
  <c r="O104" i="21"/>
  <c r="N103" i="21"/>
  <c r="N104" i="21"/>
  <c r="M103" i="21"/>
  <c r="M104" i="21"/>
  <c r="O229" i="18"/>
  <c r="O230" i="18"/>
  <c r="N229" i="18"/>
  <c r="N230" i="18"/>
  <c r="M229" i="18"/>
  <c r="M230" i="18"/>
  <c r="O229" i="13"/>
  <c r="O230" i="13"/>
  <c r="N229" i="13"/>
  <c r="N230" i="13"/>
  <c r="M229" i="13"/>
  <c r="M230" i="13"/>
  <c r="H103" i="21"/>
  <c r="H104" i="21"/>
  <c r="G103" i="21"/>
  <c r="G104" i="21"/>
  <c r="F103" i="21"/>
  <c r="F104" i="21"/>
  <c r="H229" i="18"/>
  <c r="H230" i="18"/>
  <c r="G229" i="18"/>
  <c r="G230" i="18"/>
  <c r="F229" i="18"/>
  <c r="F230" i="18"/>
  <c r="H229" i="13"/>
  <c r="H230" i="13"/>
  <c r="G229" i="13"/>
  <c r="G230" i="13"/>
  <c r="F229" i="13"/>
  <c r="F230" i="13"/>
  <c r="U102" i="21"/>
  <c r="U227" i="18"/>
  <c r="U227" i="13"/>
  <c r="U228" i="13"/>
  <c r="R101" i="21"/>
  <c r="R102" i="21"/>
  <c r="R227" i="18"/>
  <c r="R228" i="18"/>
  <c r="R227" i="13"/>
  <c r="R228" i="13"/>
  <c r="O101" i="21"/>
  <c r="O102" i="21"/>
  <c r="N101" i="21"/>
  <c r="N102" i="21"/>
  <c r="M101" i="21"/>
  <c r="M102" i="21"/>
  <c r="O227" i="18"/>
  <c r="O228" i="18"/>
  <c r="N227" i="18"/>
  <c r="N228" i="18"/>
  <c r="M227" i="18"/>
  <c r="M228" i="18"/>
  <c r="O227" i="13"/>
  <c r="O228" i="13"/>
  <c r="N227" i="13"/>
  <c r="N228" i="13"/>
  <c r="M227" i="13"/>
  <c r="M228" i="13"/>
  <c r="H101" i="21"/>
  <c r="H102" i="21"/>
  <c r="G101" i="21"/>
  <c r="G102" i="21"/>
  <c r="F101" i="21"/>
  <c r="F102" i="21"/>
  <c r="H227" i="18"/>
  <c r="H228" i="18"/>
  <c r="G227" i="18"/>
  <c r="G228" i="18"/>
  <c r="F227" i="18"/>
  <c r="F228" i="18"/>
  <c r="H227" i="13"/>
  <c r="H228" i="13"/>
  <c r="G227" i="13"/>
  <c r="G228" i="13"/>
  <c r="F227" i="13"/>
  <c r="F228" i="13"/>
  <c r="R99" i="21"/>
  <c r="R100" i="21"/>
  <c r="R225" i="18"/>
  <c r="R226" i="18"/>
  <c r="R225" i="13"/>
  <c r="R226" i="13"/>
  <c r="U225" i="18"/>
  <c r="U226" i="18"/>
  <c r="U225" i="13"/>
  <c r="U226" i="13"/>
  <c r="O99" i="21"/>
  <c r="O100" i="21"/>
  <c r="N99" i="21"/>
  <c r="N100" i="21"/>
  <c r="M99" i="21"/>
  <c r="M100" i="21"/>
  <c r="O225" i="18"/>
  <c r="O226" i="18"/>
  <c r="N225" i="18"/>
  <c r="N226" i="18"/>
  <c r="M225" i="18"/>
  <c r="M226" i="18"/>
  <c r="O225" i="13"/>
  <c r="O226" i="13"/>
  <c r="N225" i="13"/>
  <c r="N226" i="13"/>
  <c r="M225" i="13"/>
  <c r="M226" i="13"/>
  <c r="H99" i="21"/>
  <c r="H100" i="21"/>
  <c r="G99" i="21"/>
  <c r="G100" i="21"/>
  <c r="F99" i="21"/>
  <c r="F100" i="21"/>
  <c r="H225" i="18"/>
  <c r="H226" i="18"/>
  <c r="G225" i="18"/>
  <c r="G226" i="18"/>
  <c r="F225" i="18"/>
  <c r="F226" i="18"/>
  <c r="H225" i="13"/>
  <c r="H226" i="13"/>
  <c r="G225" i="13"/>
  <c r="G226" i="13"/>
  <c r="F225" i="13"/>
  <c r="F226" i="13"/>
  <c r="R97" i="21"/>
  <c r="R98" i="21"/>
  <c r="R223" i="18"/>
  <c r="R224" i="18"/>
  <c r="R223" i="13"/>
  <c r="R224" i="13"/>
  <c r="U97" i="21"/>
  <c r="U223" i="18"/>
  <c r="U224" i="18"/>
  <c r="U223" i="13"/>
  <c r="U224" i="13"/>
  <c r="O97" i="21"/>
  <c r="O98" i="21"/>
  <c r="N97" i="21"/>
  <c r="N98" i="21"/>
  <c r="M97" i="21"/>
  <c r="M98" i="21"/>
  <c r="O223" i="18"/>
  <c r="O224" i="18"/>
  <c r="N223" i="18"/>
  <c r="N224" i="18"/>
  <c r="M223" i="18"/>
  <c r="M224" i="18"/>
  <c r="O223" i="13"/>
  <c r="O224" i="13"/>
  <c r="N223" i="13"/>
  <c r="N224" i="13"/>
  <c r="M223" i="13"/>
  <c r="M224" i="13"/>
  <c r="H97" i="21"/>
  <c r="H98" i="21"/>
  <c r="G97" i="21"/>
  <c r="G98" i="21"/>
  <c r="F97" i="21"/>
  <c r="F98" i="21"/>
  <c r="H223" i="18"/>
  <c r="H224" i="18"/>
  <c r="G223" i="18"/>
  <c r="G224" i="18"/>
  <c r="F223" i="18"/>
  <c r="F224" i="18"/>
  <c r="H223" i="13"/>
  <c r="H224" i="13"/>
  <c r="G223" i="13"/>
  <c r="G224" i="13"/>
  <c r="F223" i="13"/>
  <c r="F224" i="13"/>
  <c r="U96" i="21"/>
  <c r="U95" i="21"/>
  <c r="U221" i="18"/>
  <c r="U222" i="18"/>
  <c r="U221" i="13"/>
  <c r="U222" i="13"/>
  <c r="R95" i="21"/>
  <c r="R96" i="21"/>
  <c r="R221" i="18"/>
  <c r="R222" i="18"/>
  <c r="R221" i="13"/>
  <c r="R222" i="13"/>
  <c r="O95" i="21"/>
  <c r="O96" i="21"/>
  <c r="N95" i="21"/>
  <c r="N96" i="21"/>
  <c r="M95" i="21"/>
  <c r="M96" i="21"/>
  <c r="O221" i="18"/>
  <c r="O222" i="18"/>
  <c r="N221" i="18"/>
  <c r="N222" i="18"/>
  <c r="M221" i="18"/>
  <c r="M222" i="18"/>
  <c r="O221" i="13"/>
  <c r="O222" i="13"/>
  <c r="N221" i="13"/>
  <c r="N222" i="13"/>
  <c r="M221" i="13"/>
  <c r="M222" i="13"/>
  <c r="H95" i="21"/>
  <c r="H96" i="21"/>
  <c r="G95" i="21"/>
  <c r="G96" i="21"/>
  <c r="F95" i="21"/>
  <c r="F96" i="21"/>
  <c r="H221" i="18"/>
  <c r="H222" i="18"/>
  <c r="G221" i="18"/>
  <c r="G222" i="18"/>
  <c r="F221" i="18"/>
  <c r="F222" i="18"/>
  <c r="H221" i="13"/>
  <c r="H222" i="13"/>
  <c r="G221" i="13"/>
  <c r="G222" i="13"/>
  <c r="F221" i="13"/>
  <c r="F222" i="13"/>
  <c r="U91" i="21"/>
  <c r="U92" i="21"/>
  <c r="U93" i="21"/>
  <c r="U217" i="18"/>
  <c r="U218" i="18"/>
  <c r="U219" i="18"/>
  <c r="U220" i="18"/>
  <c r="U217" i="13"/>
  <c r="U218" i="13"/>
  <c r="U219" i="13"/>
  <c r="U220" i="13"/>
  <c r="R91" i="21"/>
  <c r="R92" i="21"/>
  <c r="R93" i="21"/>
  <c r="R94" i="21"/>
  <c r="R217" i="18"/>
  <c r="R218" i="18"/>
  <c r="R219" i="18"/>
  <c r="R220" i="18"/>
  <c r="R217" i="13"/>
  <c r="R218" i="13"/>
  <c r="R219" i="13"/>
  <c r="R220" i="13"/>
  <c r="O93" i="21"/>
  <c r="O94" i="21"/>
  <c r="N93" i="21"/>
  <c r="N94" i="21"/>
  <c r="M93" i="21"/>
  <c r="M94" i="21"/>
  <c r="O219" i="18"/>
  <c r="O220" i="18"/>
  <c r="N219" i="18"/>
  <c r="N220" i="18"/>
  <c r="M219" i="18"/>
  <c r="M220" i="18"/>
  <c r="O219" i="13"/>
  <c r="O220" i="13"/>
  <c r="N219" i="13"/>
  <c r="N220" i="13"/>
  <c r="M219" i="13"/>
  <c r="M220" i="13"/>
  <c r="H93" i="21"/>
  <c r="H94" i="21"/>
  <c r="G93" i="21"/>
  <c r="G94" i="21"/>
  <c r="F93" i="21"/>
  <c r="F94" i="21"/>
  <c r="H219" i="18"/>
  <c r="H220" i="18"/>
  <c r="G219" i="18"/>
  <c r="G220" i="18"/>
  <c r="F219" i="18"/>
  <c r="F220" i="18"/>
  <c r="F219" i="13"/>
  <c r="G219" i="13"/>
  <c r="H219" i="13"/>
  <c r="F220" i="13"/>
  <c r="G220" i="13"/>
  <c r="H220" i="13"/>
  <c r="O91" i="21"/>
  <c r="O92" i="21"/>
  <c r="N91" i="21"/>
  <c r="N92" i="21"/>
  <c r="M91" i="21"/>
  <c r="M92" i="21"/>
  <c r="O217" i="18"/>
  <c r="O218" i="18"/>
  <c r="N217" i="18"/>
  <c r="N218" i="18"/>
  <c r="M217" i="18"/>
  <c r="M218" i="18"/>
  <c r="O217" i="13"/>
  <c r="O218" i="13"/>
  <c r="N217" i="13"/>
  <c r="N218" i="13"/>
  <c r="M217" i="13"/>
  <c r="M218" i="13"/>
  <c r="H91" i="21"/>
  <c r="H92" i="21"/>
  <c r="G91" i="21"/>
  <c r="G92" i="21"/>
  <c r="F91" i="21"/>
  <c r="F92" i="21"/>
  <c r="H217" i="18"/>
  <c r="H218" i="18"/>
  <c r="G217" i="18"/>
  <c r="G218" i="18"/>
  <c r="F217" i="18"/>
  <c r="F218" i="18"/>
  <c r="H217" i="13"/>
  <c r="H218" i="13"/>
  <c r="G217" i="13"/>
  <c r="G218" i="13"/>
  <c r="F217" i="13"/>
  <c r="F218" i="13"/>
  <c r="R89" i="21"/>
  <c r="R90" i="21"/>
  <c r="R215" i="18"/>
  <c r="R216" i="18"/>
  <c r="R215" i="13"/>
  <c r="R216" i="13"/>
  <c r="U215" i="13"/>
  <c r="U216" i="13"/>
  <c r="O215" i="13"/>
  <c r="O216" i="13"/>
  <c r="N215" i="13"/>
  <c r="N216" i="13"/>
  <c r="M215" i="13"/>
  <c r="M216" i="13"/>
  <c r="U215" i="18"/>
  <c r="U216" i="18"/>
  <c r="U90" i="21"/>
  <c r="U89" i="21"/>
  <c r="O89" i="21"/>
  <c r="O90" i="21"/>
  <c r="N89" i="21"/>
  <c r="N90" i="21"/>
  <c r="M89" i="21"/>
  <c r="M90" i="21"/>
  <c r="O215" i="18"/>
  <c r="O216" i="18"/>
  <c r="N215" i="18"/>
  <c r="N216" i="18"/>
  <c r="M215" i="18"/>
  <c r="M216" i="18"/>
  <c r="H89" i="21"/>
  <c r="H90" i="21"/>
  <c r="G89" i="21"/>
  <c r="G90" i="21"/>
  <c r="F89" i="21"/>
  <c r="F90" i="21"/>
  <c r="H215" i="18"/>
  <c r="H216" i="18"/>
  <c r="G215" i="18"/>
  <c r="G216" i="18"/>
  <c r="F215" i="18"/>
  <c r="F216" i="18"/>
  <c r="H215" i="13"/>
  <c r="H216" i="13"/>
  <c r="G215" i="13"/>
  <c r="G216" i="13"/>
  <c r="F215" i="13"/>
  <c r="F216" i="13"/>
  <c r="R87" i="21"/>
  <c r="R88" i="21"/>
  <c r="R213" i="18"/>
  <c r="R214" i="18"/>
  <c r="R213" i="13"/>
  <c r="R214" i="13"/>
  <c r="U87" i="21"/>
  <c r="U88" i="21"/>
  <c r="U213" i="18"/>
  <c r="U214" i="18"/>
  <c r="U213" i="13"/>
  <c r="U214" i="13"/>
  <c r="O87" i="21"/>
  <c r="O88" i="21"/>
  <c r="N87" i="21"/>
  <c r="N88" i="21"/>
  <c r="M87" i="21"/>
  <c r="M88" i="21"/>
  <c r="O213" i="18"/>
  <c r="O214" i="18"/>
  <c r="N213" i="18"/>
  <c r="N214" i="18"/>
  <c r="M213" i="18"/>
  <c r="M214" i="18"/>
  <c r="O213" i="13"/>
  <c r="O214" i="13"/>
  <c r="N213" i="13"/>
  <c r="N214" i="13"/>
  <c r="M213" i="13"/>
  <c r="M214" i="13"/>
  <c r="H87" i="21"/>
  <c r="H88" i="21"/>
  <c r="G87" i="21"/>
  <c r="G88" i="21"/>
  <c r="F87" i="21"/>
  <c r="F88" i="21"/>
  <c r="H213" i="18"/>
  <c r="H214" i="18"/>
  <c r="G213" i="18"/>
  <c r="G214" i="18"/>
  <c r="F213" i="18"/>
  <c r="F214" i="18"/>
  <c r="H213" i="13"/>
  <c r="H214" i="13"/>
  <c r="G213" i="13"/>
  <c r="G214" i="13"/>
  <c r="F213" i="13"/>
  <c r="F214" i="13"/>
  <c r="U82" i="21"/>
  <c r="U83" i="21"/>
  <c r="U84" i="21"/>
  <c r="U85" i="21"/>
  <c r="U86" i="21"/>
  <c r="U81" i="21"/>
  <c r="U210" i="18"/>
  <c r="U211" i="18"/>
  <c r="U212" i="18"/>
  <c r="U208" i="18"/>
  <c r="U211" i="13"/>
  <c r="U212" i="13"/>
  <c r="U210" i="13"/>
  <c r="R83" i="21"/>
  <c r="R84" i="21"/>
  <c r="R85" i="21"/>
  <c r="R86" i="21"/>
  <c r="R209" i="18"/>
  <c r="R210" i="18"/>
  <c r="R211" i="18"/>
  <c r="R212" i="18"/>
  <c r="R209" i="13"/>
  <c r="R210" i="13"/>
  <c r="R211" i="13"/>
  <c r="R212" i="13"/>
  <c r="O85" i="21"/>
  <c r="O86" i="21"/>
  <c r="N85" i="21"/>
  <c r="N86" i="21"/>
  <c r="M85" i="21"/>
  <c r="M86" i="21"/>
  <c r="O211" i="18"/>
  <c r="O212" i="18"/>
  <c r="N211" i="18"/>
  <c r="N212" i="18"/>
  <c r="M211" i="18"/>
  <c r="M212" i="18"/>
  <c r="O211" i="13"/>
  <c r="O212" i="13"/>
  <c r="N211" i="13"/>
  <c r="N212" i="13"/>
  <c r="M211" i="13"/>
  <c r="M212" i="13"/>
  <c r="H85" i="21"/>
  <c r="H86" i="21"/>
  <c r="G85" i="21"/>
  <c r="G86" i="21"/>
  <c r="F85" i="21"/>
  <c r="F86" i="21"/>
  <c r="H211" i="18"/>
  <c r="H212" i="18"/>
  <c r="G211" i="18"/>
  <c r="G212" i="18"/>
  <c r="F211" i="18"/>
  <c r="F212" i="18"/>
  <c r="H211" i="13"/>
  <c r="H212" i="13"/>
  <c r="G211" i="13"/>
  <c r="G212" i="13"/>
  <c r="F211" i="13"/>
  <c r="F212" i="13"/>
  <c r="O83" i="21"/>
  <c r="O84" i="21"/>
  <c r="N83" i="21"/>
  <c r="N84" i="21"/>
  <c r="M83" i="21"/>
  <c r="M84" i="21"/>
  <c r="O209" i="18"/>
  <c r="O210" i="18"/>
  <c r="N209" i="18"/>
  <c r="N210" i="18"/>
  <c r="M209" i="18"/>
  <c r="M210" i="18"/>
  <c r="O209" i="13"/>
  <c r="O210" i="13"/>
  <c r="N209" i="13"/>
  <c r="N210" i="13"/>
  <c r="M209" i="13"/>
  <c r="M210" i="13"/>
  <c r="H83" i="21"/>
  <c r="H84" i="21"/>
  <c r="G83" i="21"/>
  <c r="G84" i="21"/>
  <c r="F83" i="21"/>
  <c r="F84" i="21"/>
  <c r="H209" i="18"/>
  <c r="H210" i="18"/>
  <c r="G209" i="18"/>
  <c r="G210" i="18"/>
  <c r="F209" i="18"/>
  <c r="F210" i="18"/>
  <c r="H209" i="13"/>
  <c r="H210" i="13"/>
  <c r="G209" i="13"/>
  <c r="G210" i="13"/>
  <c r="F209" i="13"/>
  <c r="F210" i="13"/>
  <c r="R81" i="21"/>
  <c r="R82" i="21"/>
  <c r="R207" i="18"/>
  <c r="R208" i="18"/>
  <c r="R207" i="13"/>
  <c r="R208" i="13"/>
  <c r="O81" i="21"/>
  <c r="O82" i="21"/>
  <c r="N81" i="21"/>
  <c r="N82" i="21"/>
  <c r="M81" i="21"/>
  <c r="M82" i="21"/>
  <c r="O207" i="18"/>
  <c r="O208" i="18"/>
  <c r="N207" i="18"/>
  <c r="N208" i="18"/>
  <c r="M207" i="18"/>
  <c r="M208" i="18"/>
  <c r="O207" i="13"/>
  <c r="O208" i="13"/>
  <c r="N207" i="13"/>
  <c r="N208" i="13"/>
  <c r="M207" i="13"/>
  <c r="M208" i="13"/>
  <c r="H81" i="21"/>
  <c r="H82" i="21"/>
  <c r="G81" i="21"/>
  <c r="G82" i="21"/>
  <c r="F81" i="21"/>
  <c r="F82" i="21"/>
  <c r="H207" i="18"/>
  <c r="H208" i="18"/>
  <c r="G207" i="18"/>
  <c r="G208" i="18"/>
  <c r="F207" i="18"/>
  <c r="F208" i="18"/>
  <c r="H207" i="13"/>
  <c r="H208" i="13"/>
  <c r="G207" i="13"/>
  <c r="G208" i="13"/>
  <c r="F207" i="13"/>
  <c r="F208" i="13"/>
  <c r="U205" i="18"/>
  <c r="U206" i="18"/>
  <c r="U205" i="13"/>
  <c r="U206" i="13"/>
  <c r="R79" i="21"/>
  <c r="R80" i="21"/>
  <c r="R205" i="18"/>
  <c r="R206" i="18"/>
  <c r="R205" i="13"/>
  <c r="R206" i="13"/>
  <c r="O79" i="21"/>
  <c r="O80" i="21"/>
  <c r="N79" i="21"/>
  <c r="N80" i="21"/>
  <c r="M79" i="21"/>
  <c r="M80" i="21"/>
  <c r="O205" i="18"/>
  <c r="O206" i="18"/>
  <c r="N205" i="18"/>
  <c r="N206" i="18"/>
  <c r="M205" i="18"/>
  <c r="M206" i="18"/>
  <c r="O205" i="13"/>
  <c r="O206" i="13"/>
  <c r="N205" i="13"/>
  <c r="N206" i="13"/>
  <c r="M205" i="13"/>
  <c r="M206" i="13"/>
  <c r="H79" i="21"/>
  <c r="H80" i="21"/>
  <c r="G79" i="21"/>
  <c r="G80" i="21"/>
  <c r="F79" i="21"/>
  <c r="F80" i="21"/>
  <c r="H205" i="18"/>
  <c r="H206" i="18"/>
  <c r="G205" i="18"/>
  <c r="G206" i="18"/>
  <c r="F205" i="18"/>
  <c r="F206" i="18"/>
  <c r="H205" i="13"/>
  <c r="H206" i="13"/>
  <c r="G205" i="13"/>
  <c r="G206" i="13"/>
  <c r="F205" i="13"/>
  <c r="F206" i="13"/>
  <c r="U75" i="21"/>
  <c r="U76" i="21"/>
  <c r="U203" i="18"/>
  <c r="U204" i="18"/>
  <c r="U202" i="18"/>
  <c r="U201" i="13"/>
  <c r="U202" i="13"/>
  <c r="U203" i="13"/>
  <c r="U204" i="13"/>
  <c r="R75" i="21"/>
  <c r="R76" i="21"/>
  <c r="R77" i="21"/>
  <c r="R78" i="21"/>
  <c r="R201" i="18"/>
  <c r="R202" i="18"/>
  <c r="R203" i="18"/>
  <c r="R204" i="18"/>
  <c r="R201" i="13"/>
  <c r="R202" i="13"/>
  <c r="R203" i="13"/>
  <c r="R204" i="13"/>
  <c r="O77" i="21"/>
  <c r="O78" i="21"/>
  <c r="N77" i="21"/>
  <c r="N78" i="21"/>
  <c r="M77" i="21"/>
  <c r="M78" i="21"/>
  <c r="O203" i="18"/>
  <c r="O204" i="18"/>
  <c r="N203" i="18"/>
  <c r="N204" i="18"/>
  <c r="M203" i="18"/>
  <c r="M204" i="18"/>
  <c r="O203" i="13"/>
  <c r="O204" i="13"/>
  <c r="N203" i="13"/>
  <c r="N204" i="13"/>
  <c r="M203" i="13"/>
  <c r="M204" i="13"/>
  <c r="H77" i="21"/>
  <c r="H78" i="21"/>
  <c r="G77" i="21"/>
  <c r="G78" i="21"/>
  <c r="F77" i="21"/>
  <c r="F78" i="21"/>
  <c r="H203" i="18"/>
  <c r="H204" i="18"/>
  <c r="G203" i="18"/>
  <c r="G204" i="18"/>
  <c r="F203" i="18"/>
  <c r="F204" i="18"/>
  <c r="H203" i="13"/>
  <c r="H204" i="13"/>
  <c r="G203" i="13"/>
  <c r="G204" i="13"/>
  <c r="F203" i="13"/>
  <c r="F204" i="13"/>
  <c r="O75" i="21"/>
  <c r="O76" i="21"/>
  <c r="N75" i="21"/>
  <c r="N76" i="21"/>
  <c r="M75" i="21"/>
  <c r="M76" i="21"/>
  <c r="O201" i="18"/>
  <c r="O202" i="18"/>
  <c r="N201" i="18"/>
  <c r="N202" i="18"/>
  <c r="M201" i="18"/>
  <c r="M202" i="18"/>
  <c r="O201" i="13"/>
  <c r="O202" i="13"/>
  <c r="N201" i="13"/>
  <c r="N202" i="13"/>
  <c r="M201" i="13"/>
  <c r="M202" i="13"/>
  <c r="H75" i="21"/>
  <c r="H76" i="21"/>
  <c r="G75" i="21"/>
  <c r="G76" i="21"/>
  <c r="F75" i="21"/>
  <c r="F76" i="21"/>
  <c r="H201" i="18"/>
  <c r="H202" i="18"/>
  <c r="G201" i="18"/>
  <c r="G202" i="18"/>
  <c r="F201" i="18"/>
  <c r="F202" i="18"/>
  <c r="H201" i="13"/>
  <c r="H202" i="13"/>
  <c r="G201" i="13"/>
  <c r="G202" i="13"/>
  <c r="F201" i="13"/>
  <c r="F202" i="13"/>
  <c r="R73" i="21"/>
  <c r="R74" i="21"/>
  <c r="R199" i="18"/>
  <c r="R200" i="18"/>
  <c r="R199" i="13"/>
  <c r="R200" i="13"/>
  <c r="U72" i="21"/>
  <c r="U199" i="18"/>
  <c r="U200" i="18"/>
  <c r="U199" i="13"/>
  <c r="U200" i="13"/>
  <c r="O73" i="21"/>
  <c r="O74" i="21"/>
  <c r="N73" i="21"/>
  <c r="N74" i="21"/>
  <c r="M73" i="21"/>
  <c r="M74" i="21"/>
  <c r="O199" i="18"/>
  <c r="O200" i="18"/>
  <c r="N199" i="18"/>
  <c r="N200" i="18"/>
  <c r="M199" i="18"/>
  <c r="M200" i="18"/>
  <c r="O199" i="13"/>
  <c r="O200" i="13"/>
  <c r="N199" i="13"/>
  <c r="N200" i="13"/>
  <c r="M199" i="13"/>
  <c r="M200" i="13"/>
  <c r="H73" i="21"/>
  <c r="H74" i="21"/>
  <c r="G73" i="21"/>
  <c r="G74" i="21"/>
  <c r="F73" i="21"/>
  <c r="F74" i="21"/>
  <c r="H199" i="18"/>
  <c r="H200" i="18"/>
  <c r="G199" i="18"/>
  <c r="G200" i="18"/>
  <c r="F199" i="18"/>
  <c r="F200" i="18"/>
  <c r="H199" i="13"/>
  <c r="H200" i="13"/>
  <c r="G199" i="13"/>
  <c r="G200" i="13"/>
  <c r="F199" i="13"/>
  <c r="F200" i="13"/>
  <c r="U69" i="21"/>
  <c r="U70" i="21"/>
  <c r="U71" i="21"/>
  <c r="U195" i="18"/>
  <c r="U196" i="18"/>
  <c r="U197" i="18"/>
  <c r="U198" i="18"/>
  <c r="U195" i="13"/>
  <c r="U196" i="13"/>
  <c r="U197" i="13"/>
  <c r="U198" i="13"/>
  <c r="R71" i="21"/>
  <c r="R72" i="21"/>
  <c r="R197" i="18"/>
  <c r="R198" i="18"/>
  <c r="R197" i="13"/>
  <c r="R198" i="13"/>
  <c r="O71" i="21"/>
  <c r="O72" i="21"/>
  <c r="N71" i="21"/>
  <c r="N72" i="21"/>
  <c r="M71" i="21"/>
  <c r="M72" i="21"/>
  <c r="O197" i="18"/>
  <c r="O198" i="18"/>
  <c r="N197" i="18"/>
  <c r="N198" i="18"/>
  <c r="M197" i="18"/>
  <c r="M198" i="18"/>
  <c r="O197" i="13"/>
  <c r="O198" i="13"/>
  <c r="N197" i="13"/>
  <c r="N198" i="13"/>
  <c r="M197" i="13"/>
  <c r="M198" i="13"/>
  <c r="H71" i="21"/>
  <c r="H72" i="21"/>
  <c r="G71" i="21"/>
  <c r="G72" i="21"/>
  <c r="F71" i="21"/>
  <c r="F72" i="21"/>
  <c r="H197" i="18"/>
  <c r="H198" i="18"/>
  <c r="G197" i="18"/>
  <c r="G198" i="18"/>
  <c r="F197" i="18"/>
  <c r="F198" i="18"/>
  <c r="H197" i="13"/>
  <c r="H198" i="13"/>
  <c r="G197" i="13"/>
  <c r="G198" i="13"/>
  <c r="F197" i="13"/>
  <c r="F198" i="13"/>
  <c r="R69" i="21"/>
  <c r="R70" i="21"/>
  <c r="R195" i="18"/>
  <c r="R196" i="18"/>
  <c r="R195" i="13"/>
  <c r="R196" i="13"/>
  <c r="O69" i="21"/>
  <c r="O70" i="21"/>
  <c r="N69" i="21"/>
  <c r="N70" i="21"/>
  <c r="M69" i="21"/>
  <c r="M70" i="21"/>
  <c r="O195" i="18"/>
  <c r="O196" i="18"/>
  <c r="N195" i="18"/>
  <c r="N196" i="18"/>
  <c r="M195" i="18"/>
  <c r="M196" i="18"/>
  <c r="O195" i="13"/>
  <c r="O196" i="13"/>
  <c r="N195" i="13"/>
  <c r="N196" i="13"/>
  <c r="M195" i="13"/>
  <c r="M196" i="13"/>
  <c r="H69" i="21"/>
  <c r="H70" i="21"/>
  <c r="G69" i="21"/>
  <c r="G70" i="21"/>
  <c r="F69" i="21"/>
  <c r="F70" i="21"/>
  <c r="H195" i="18"/>
  <c r="H196" i="18"/>
  <c r="G195" i="18"/>
  <c r="G196" i="18"/>
  <c r="F195" i="18"/>
  <c r="F196" i="18"/>
  <c r="H195" i="13"/>
  <c r="H196" i="13"/>
  <c r="G195" i="13"/>
  <c r="G196" i="13"/>
  <c r="F195" i="13"/>
  <c r="F196" i="13"/>
  <c r="U65" i="2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25" i="20"/>
  <c r="I26" i="20"/>
  <c r="I27" i="20"/>
  <c r="I28" i="20"/>
  <c r="I29" i="20"/>
  <c r="I30" i="20"/>
  <c r="I25" i="20"/>
  <c r="G26" i="20"/>
  <c r="G27" i="20"/>
  <c r="G28" i="20"/>
  <c r="G29" i="20"/>
  <c r="G30" i="20"/>
  <c r="G25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31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31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U74" i="21" l="1"/>
  <c r="U73" i="21"/>
  <c r="U176" i="18"/>
  <c r="U175" i="18"/>
  <c r="O104" i="13"/>
  <c r="N10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<sst xmlns="http://schemas.openxmlformats.org/spreadsheetml/2006/main" count="323" uniqueCount="87">
  <si>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</si>
  <si>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</si>
  <si>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</si>
  <si>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</si>
  <si>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</si>
  <si>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</si>
  <si>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</si>
  <si>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</si>
  <si>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</si>
  <si>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</si>
  <si>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</si>
  <si>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</si>
  <si>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</si>
  <si>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</si>
  <si>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</si>
  <si>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</si>
  <si>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</si>
  <si>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</si>
  <si>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</si>
  <si>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</si>
  <si>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</si>
  <si>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</si>
  <si>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</si>
  <si>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</si>
  <si>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</si>
  <si>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</si>
  <si>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</si>
  <si>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</si>
  <si>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</si>
  <si>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</si>
  <si>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</si>
  <si>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</si>
  <si>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</si>
  <si>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</si>
  <si>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</si>
  <si>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</si>
  <si>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</si>
  <si>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</si>
  <si>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</si>
  <si>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</si>
  <si>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</si>
  <si>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</si>
  <si>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</si>
  <si>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</si>
  <si>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</si>
  <si>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</si>
  <si>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</si>
  <si>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</si>
  <si>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</si>
  <si>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</si>
  <si>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</si>
  <si>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</si>
  <si>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</si>
  <si>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</si>
  <si>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</si>
  <si>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</si>
  <si>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</si>
  <si>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</si>
  <si>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</si>
  <si>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</si>
  <si>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</si>
  <si>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</si>
  <si>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</si>
  <si>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</si>
  <si>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</si>
  <si>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</si>
  <si>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</si>
  <si>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</si>
  <si>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</si>
  <si>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</si>
  <si>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</si>
  <si>
    <t>LR (X&amp;FB)</t>
  </si>
  <si>
    <t>MLP (ALL)</t>
  </si>
  <si>
    <t>MLP (X&amp;FB)</t>
  </si>
  <si>
    <t>MAE</t>
  </si>
  <si>
    <t>Sep</t>
  </si>
  <si>
    <t>Oct</t>
  </si>
  <si>
    <t>Nov</t>
  </si>
  <si>
    <t>Dec</t>
  </si>
  <si>
    <t>Jan</t>
  </si>
  <si>
    <t>Feb</t>
  </si>
  <si>
    <t>MonthName</t>
  </si>
  <si>
    <t>Altica</t>
  </si>
  <si>
    <t>May</t>
  </si>
  <si>
    <t>Abr</t>
  </si>
  <si>
    <t>Mar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</si>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</sst>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362"/>
  <sheetViews>
    <sheetView zoomScale="85" zoomScaleNormal="85" workbookViewId="0">
      <pane ySplit="1" topLeftCell="A258" activePane="bottomLeft" state="frozen"/>
      <selection pane="bottomLeft" activeCell="A274" sqref="A274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 16252:16375" x14ac:dyDescent="0.3"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207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8" si="64">J163/I163</f>
        <v>11666.666666666666</v>
      </c>
      <c r="N163" s="6">
        <f t="shared" ref="N163:N178" si="65">K163/I163</f>
        <v>2266.6666666666665</v>
      </c>
      <c r="O163" s="8">
        <f t="shared" ref="O163:O178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5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27">
        <v>0</v>
      </c>
      <c r="T176" s="27">
        <v>0</v>
      </c>
      <c r="U176" s="8">
        <v>0</v>
      </c>
    </row>
    <row r="177" spans="1:21" x14ac:dyDescent="0.3">
      <c r="A177" s="9">
        <v>45350</v>
      </c>
      <c r="B177" s="6">
        <v>2</v>
      </c>
      <c r="C177" s="6">
        <v>3900</v>
      </c>
      <c r="D177" s="6">
        <v>6900</v>
      </c>
      <c r="E177" s="6">
        <v>19300</v>
      </c>
      <c r="F177" s="6">
        <f>C177/B177</f>
        <v>1950</v>
      </c>
      <c r="G177" s="6">
        <f>D177/B177</f>
        <v>3450</v>
      </c>
      <c r="H177" s="8">
        <f>E177/B177</f>
        <v>9650</v>
      </c>
      <c r="I177" s="6">
        <v>2</v>
      </c>
      <c r="J177" s="6">
        <v>17600</v>
      </c>
      <c r="K177" s="6">
        <v>5500</v>
      </c>
      <c r="L177" s="6">
        <v>1139</v>
      </c>
      <c r="M177" s="6">
        <f t="shared" si="64"/>
        <v>8800</v>
      </c>
      <c r="N177" s="6">
        <f t="shared" si="65"/>
        <v>2750</v>
      </c>
      <c r="O177" s="8">
        <f t="shared" si="66"/>
        <v>569.5</v>
      </c>
      <c r="P177" s="6">
        <v>3</v>
      </c>
      <c r="Q177" s="6">
        <v>42882</v>
      </c>
      <c r="R177" s="8">
        <f t="shared" si="59"/>
        <v>14294</v>
      </c>
      <c r="S177" s="6">
        <v>1</v>
      </c>
      <c r="T177" s="6">
        <v>23502</v>
      </c>
      <c r="U177" s="8">
        <f>T177/S177</f>
        <v>23502</v>
      </c>
    </row>
    <row r="178" spans="1:21" x14ac:dyDescent="0.3">
      <c r="A178" s="9">
        <v>45351</v>
      </c>
      <c r="B178" s="6">
        <v>15</v>
      </c>
      <c r="C178" s="6">
        <v>13294</v>
      </c>
      <c r="D178" s="6">
        <v>53983</v>
      </c>
      <c r="E178" s="6">
        <v>152400</v>
      </c>
      <c r="F178" s="6">
        <f>C178/B178</f>
        <v>886.26666666666665</v>
      </c>
      <c r="G178" s="6">
        <f>D178/B178</f>
        <v>3598.8666666666668</v>
      </c>
      <c r="H178" s="8">
        <f>E178/B178</f>
        <v>10160</v>
      </c>
      <c r="I178" s="6">
        <v>15</v>
      </c>
      <c r="J178" s="6">
        <v>149800</v>
      </c>
      <c r="K178" s="6">
        <v>38454</v>
      </c>
      <c r="L178" s="6">
        <v>15305</v>
      </c>
      <c r="M178" s="6">
        <f t="shared" si="64"/>
        <v>9986.6666666666661</v>
      </c>
      <c r="N178" s="6">
        <f t="shared" si="65"/>
        <v>2563.6</v>
      </c>
      <c r="O178" s="8">
        <f t="shared" si="66"/>
        <v>1020.3333333333334</v>
      </c>
      <c r="P178" s="6">
        <v>8</v>
      </c>
      <c r="Q178" s="6">
        <v>94931</v>
      </c>
      <c r="R178" s="8">
        <f t="shared" si="59"/>
        <v>11866.375</v>
      </c>
      <c r="S178" s="6">
        <v>5</v>
      </c>
      <c r="T178" s="6">
        <v>168393</v>
      </c>
      <c r="U178" s="8">
        <f t="shared" ref="U178:U206" si="72">T178/S178</f>
        <v>33678.6</v>
      </c>
    </row>
    <row r="179" spans="1:21" x14ac:dyDescent="0.3">
      <c r="A179" s="9">
        <v>45352</v>
      </c>
      <c r="B179" s="6">
        <v>15</v>
      </c>
      <c r="C179" s="6">
        <v>21235</v>
      </c>
      <c r="D179" s="6">
        <v>75700</v>
      </c>
      <c r="E179" s="6">
        <v>180200</v>
      </c>
      <c r="F179" s="6">
        <f t="shared" ref="F179:F180" si="73">C179/B179</f>
        <v>1415.6666666666667</v>
      </c>
      <c r="G179" s="6">
        <f t="shared" ref="G179:G180" si="74">D179/B179</f>
        <v>5046.666666666667</v>
      </c>
      <c r="H179" s="8">
        <f t="shared" ref="H179:H180" si="75">E179/B179</f>
        <v>12013.333333333334</v>
      </c>
      <c r="I179" s="6">
        <v>16</v>
      </c>
      <c r="J179" s="6">
        <v>548800</v>
      </c>
      <c r="K179" s="6">
        <v>128200</v>
      </c>
      <c r="L179" s="6">
        <v>40802</v>
      </c>
      <c r="M179" s="6">
        <f>J179/I179</f>
        <v>34300</v>
      </c>
      <c r="N179" s="6">
        <f>K179/I179</f>
        <v>8012.5</v>
      </c>
      <c r="O179" s="8">
        <f>L179/I179</f>
        <v>2550.125</v>
      </c>
      <c r="P179" s="6">
        <v>14</v>
      </c>
      <c r="Q179" s="6">
        <v>336425</v>
      </c>
      <c r="R179" s="8">
        <f t="shared" si="59"/>
        <v>24030.357142857141</v>
      </c>
      <c r="S179" s="6">
        <v>4</v>
      </c>
      <c r="T179" s="6">
        <v>3417700</v>
      </c>
      <c r="U179" s="8">
        <f t="shared" si="72"/>
        <v>854425</v>
      </c>
    </row>
    <row r="180" spans="1:21" x14ac:dyDescent="0.3">
      <c r="A180" s="9">
        <v>45353</v>
      </c>
      <c r="B180" s="6">
        <v>11</v>
      </c>
      <c r="C180" s="6">
        <v>8387</v>
      </c>
      <c r="D180" s="6">
        <v>37600</v>
      </c>
      <c r="E180" s="6">
        <v>91600</v>
      </c>
      <c r="F180" s="6">
        <f t="shared" si="73"/>
        <v>762.4545454545455</v>
      </c>
      <c r="G180" s="6">
        <f t="shared" si="74"/>
        <v>3418.181818181818</v>
      </c>
      <c r="H180" s="8">
        <f t="shared" si="75"/>
        <v>8327.2727272727279</v>
      </c>
      <c r="I180" s="6">
        <v>11</v>
      </c>
      <c r="J180" s="6">
        <v>224800</v>
      </c>
      <c r="K180" s="6">
        <v>58566</v>
      </c>
      <c r="L180" s="6">
        <v>19539</v>
      </c>
      <c r="M180" s="6">
        <f>J180/I180</f>
        <v>20436.363636363636</v>
      </c>
      <c r="N180" s="6">
        <f>K180/I180</f>
        <v>5324.181818181818</v>
      </c>
      <c r="O180" s="8">
        <f>L180/I180</f>
        <v>1776.2727272727273</v>
      </c>
      <c r="P180" s="6">
        <v>9</v>
      </c>
      <c r="Q180" s="6">
        <v>102405</v>
      </c>
      <c r="R180" s="8">
        <f t="shared" si="59"/>
        <v>11378.333333333334</v>
      </c>
      <c r="S180" s="6">
        <v>2</v>
      </c>
      <c r="T180" s="6">
        <v>23300</v>
      </c>
      <c r="U180" s="8">
        <f t="shared" si="72"/>
        <v>11650</v>
      </c>
    </row>
    <row r="181" spans="1:21" x14ac:dyDescent="0.3">
      <c r="A181" s="9">
        <v>45354</v>
      </c>
      <c r="B181" s="6">
        <v>11</v>
      </c>
      <c r="C181" s="6">
        <v>10126</v>
      </c>
      <c r="D181" s="6">
        <v>41500</v>
      </c>
      <c r="E181" s="6">
        <v>103200</v>
      </c>
      <c r="F181" s="6">
        <f>C181/B181</f>
        <v>920.5454545454545</v>
      </c>
      <c r="G181" s="6">
        <f>D181/B181</f>
        <v>3772.7272727272725</v>
      </c>
      <c r="H181" s="8">
        <f>E181/B181</f>
        <v>9381.818181818182</v>
      </c>
      <c r="I181" s="6">
        <v>11</v>
      </c>
      <c r="J181" s="6">
        <v>203000</v>
      </c>
      <c r="K181" s="6">
        <v>55367</v>
      </c>
      <c r="L181" s="6">
        <v>13477</v>
      </c>
      <c r="M181" s="6">
        <f>J181/I181</f>
        <v>18454.545454545456</v>
      </c>
      <c r="N181" s="6">
        <f>K181/I181</f>
        <v>5033.363636363636</v>
      </c>
      <c r="O181" s="8">
        <f>L181/I181</f>
        <v>1225.1818181818182</v>
      </c>
      <c r="P181" s="6">
        <v>8</v>
      </c>
      <c r="Q181" s="6">
        <v>109731</v>
      </c>
      <c r="R181" s="8">
        <f t="shared" si="59"/>
        <v>13716.375</v>
      </c>
      <c r="S181" s="6">
        <v>5</v>
      </c>
      <c r="T181" s="6">
        <v>469600</v>
      </c>
      <c r="U181" s="8">
        <f t="shared" si="72"/>
        <v>93920</v>
      </c>
    </row>
    <row r="182" spans="1:21" x14ac:dyDescent="0.3">
      <c r="A182" s="9">
        <v>45355</v>
      </c>
      <c r="B182" s="6">
        <v>11</v>
      </c>
      <c r="C182" s="6">
        <v>7658</v>
      </c>
      <c r="D182" s="6">
        <v>32100</v>
      </c>
      <c r="E182" s="6">
        <v>80900</v>
      </c>
      <c r="F182" s="6">
        <f>C182/B182</f>
        <v>696.18181818181813</v>
      </c>
      <c r="G182" s="6">
        <f>D182/B182</f>
        <v>2918.181818181818</v>
      </c>
      <c r="H182" s="8">
        <f>E182/B182</f>
        <v>7354.545454545455</v>
      </c>
      <c r="I182" s="6">
        <v>10</v>
      </c>
      <c r="J182" s="6">
        <v>234400</v>
      </c>
      <c r="K182" s="6">
        <v>55000</v>
      </c>
      <c r="L182" s="6">
        <v>15824</v>
      </c>
      <c r="M182" s="6">
        <f>J182/I182</f>
        <v>23440</v>
      </c>
      <c r="N182" s="6">
        <f>K182/I182</f>
        <v>5500</v>
      </c>
      <c r="O182" s="8">
        <f>L182/I182</f>
        <v>1582.4</v>
      </c>
      <c r="P182" s="6">
        <v>11</v>
      </c>
      <c r="Q182" s="6">
        <v>155729</v>
      </c>
      <c r="R182" s="8">
        <f t="shared" si="59"/>
        <v>14157.181818181818</v>
      </c>
      <c r="S182" s="6">
        <v>3</v>
      </c>
      <c r="T182" s="6">
        <v>2815000</v>
      </c>
      <c r="U182" s="8">
        <f t="shared" si="72"/>
        <v>938333.33333333337</v>
      </c>
    </row>
    <row r="183" spans="1:21" x14ac:dyDescent="0.3">
      <c r="A183" s="9">
        <v>45356</v>
      </c>
      <c r="B183" s="6">
        <v>10</v>
      </c>
      <c r="C183" s="6">
        <v>12453</v>
      </c>
      <c r="D183" s="6">
        <v>44100</v>
      </c>
      <c r="E183" s="6">
        <v>119000</v>
      </c>
      <c r="F183" s="6">
        <f t="shared" ref="F183:F188" si="76">C183/B183</f>
        <v>1245.3</v>
      </c>
      <c r="G183" s="6">
        <f t="shared" ref="G183:G188" si="77">D183/B183</f>
        <v>4410</v>
      </c>
      <c r="H183" s="8">
        <f t="shared" ref="H183:H188" si="78">E183/B183</f>
        <v>11900</v>
      </c>
      <c r="I183" s="6">
        <v>8</v>
      </c>
      <c r="J183" s="6">
        <v>177200</v>
      </c>
      <c r="K183" s="6">
        <v>40629</v>
      </c>
      <c r="L183" s="6">
        <v>11059</v>
      </c>
      <c r="M183" s="6">
        <f t="shared" ref="M183:M247" si="79">J183/I183</f>
        <v>22150</v>
      </c>
      <c r="N183" s="6">
        <f t="shared" ref="N183:N247" si="80">K183/I183</f>
        <v>5078.625</v>
      </c>
      <c r="O183" s="8">
        <f t="shared" ref="O183:O247" si="81">L183/I183</f>
        <v>1382.375</v>
      </c>
      <c r="P183" s="6">
        <v>7</v>
      </c>
      <c r="Q183" s="6">
        <v>64330</v>
      </c>
      <c r="R183" s="8">
        <f t="shared" si="59"/>
        <v>9190</v>
      </c>
      <c r="S183" s="6">
        <v>2</v>
      </c>
      <c r="T183" s="6">
        <v>2456000</v>
      </c>
      <c r="U183" s="8">
        <f t="shared" si="72"/>
        <v>1228000</v>
      </c>
    </row>
    <row r="184" spans="1:21" x14ac:dyDescent="0.3">
      <c r="A184" s="9">
        <v>45357</v>
      </c>
      <c r="B184" s="6">
        <v>14</v>
      </c>
      <c r="C184" s="6">
        <v>10993</v>
      </c>
      <c r="D184" s="6">
        <v>45100</v>
      </c>
      <c r="E184" s="6">
        <v>109100</v>
      </c>
      <c r="F184" s="6">
        <f t="shared" si="76"/>
        <v>785.21428571428567</v>
      </c>
      <c r="G184" s="6">
        <f t="shared" si="77"/>
        <v>3221.4285714285716</v>
      </c>
      <c r="H184" s="8">
        <f t="shared" si="78"/>
        <v>7792.8571428571431</v>
      </c>
      <c r="I184" s="6">
        <v>13</v>
      </c>
      <c r="J184" s="6">
        <v>130300</v>
      </c>
      <c r="K184" s="6">
        <v>34077</v>
      </c>
      <c r="L184" s="6">
        <v>9418</v>
      </c>
      <c r="M184" s="6">
        <f t="shared" si="79"/>
        <v>10023.076923076924</v>
      </c>
      <c r="N184" s="6">
        <f t="shared" si="80"/>
        <v>2621.3076923076924</v>
      </c>
      <c r="O184" s="8">
        <f t="shared" si="81"/>
        <v>724.46153846153845</v>
      </c>
      <c r="P184" s="6">
        <v>10</v>
      </c>
      <c r="Q184" s="6">
        <v>94791</v>
      </c>
      <c r="R184" s="8">
        <f t="shared" si="59"/>
        <v>9479.1</v>
      </c>
      <c r="S184" s="6">
        <v>5</v>
      </c>
      <c r="T184" s="6">
        <v>117600</v>
      </c>
      <c r="U184" s="8">
        <f t="shared" si="72"/>
        <v>23520</v>
      </c>
    </row>
    <row r="185" spans="1:21" x14ac:dyDescent="0.3">
      <c r="A185" s="9">
        <v>45358</v>
      </c>
      <c r="B185" s="6">
        <v>14</v>
      </c>
      <c r="C185" s="6">
        <v>11102</v>
      </c>
      <c r="D185" s="6">
        <v>52904</v>
      </c>
      <c r="E185" s="6">
        <v>130500</v>
      </c>
      <c r="F185" s="6">
        <f t="shared" si="76"/>
        <v>793</v>
      </c>
      <c r="G185" s="6">
        <f t="shared" si="77"/>
        <v>3778.8571428571427</v>
      </c>
      <c r="H185" s="8">
        <f t="shared" si="78"/>
        <v>9321.4285714285706</v>
      </c>
      <c r="I185" s="6">
        <v>14</v>
      </c>
      <c r="J185" s="6">
        <v>257000</v>
      </c>
      <c r="K185" s="6">
        <v>51606</v>
      </c>
      <c r="L185" s="6">
        <v>16911</v>
      </c>
      <c r="M185" s="6">
        <f t="shared" si="79"/>
        <v>18357.142857142859</v>
      </c>
      <c r="N185" s="6">
        <f t="shared" si="80"/>
        <v>3686.1428571428573</v>
      </c>
      <c r="O185" s="8">
        <f t="shared" si="81"/>
        <v>1207.9285714285713</v>
      </c>
      <c r="P185" s="6">
        <v>9</v>
      </c>
      <c r="Q185" s="6">
        <v>117531</v>
      </c>
      <c r="R185" s="8">
        <f t="shared" si="59"/>
        <v>13059</v>
      </c>
      <c r="S185" s="6">
        <v>5</v>
      </c>
      <c r="T185" s="6">
        <v>8707600</v>
      </c>
      <c r="U185" s="8">
        <f t="shared" si="72"/>
        <v>1741520</v>
      </c>
    </row>
    <row r="186" spans="1:21" x14ac:dyDescent="0.3">
      <c r="A186" s="9">
        <v>45359</v>
      </c>
      <c r="B186" s="6">
        <v>9</v>
      </c>
      <c r="C186" s="6">
        <v>5182</v>
      </c>
      <c r="D186" s="6">
        <v>23201</v>
      </c>
      <c r="E186" s="6">
        <v>57400</v>
      </c>
      <c r="F186" s="6">
        <f t="shared" si="76"/>
        <v>575.77777777777783</v>
      </c>
      <c r="G186" s="6">
        <f t="shared" si="77"/>
        <v>2577.8888888888887</v>
      </c>
      <c r="H186" s="8">
        <f t="shared" si="78"/>
        <v>6377.7777777777774</v>
      </c>
      <c r="I186" s="6">
        <v>7</v>
      </c>
      <c r="J186" s="6">
        <v>132300</v>
      </c>
      <c r="K186" s="6">
        <v>24680</v>
      </c>
      <c r="L186" s="6">
        <v>7852</v>
      </c>
      <c r="M186" s="6">
        <f t="shared" si="79"/>
        <v>18900</v>
      </c>
      <c r="N186" s="6">
        <f t="shared" si="80"/>
        <v>3525.7142857142858</v>
      </c>
      <c r="O186" s="8">
        <f t="shared" si="81"/>
        <v>1121.7142857142858</v>
      </c>
      <c r="P186" s="6">
        <v>4</v>
      </c>
      <c r="Q186" s="6">
        <v>42086</v>
      </c>
      <c r="R186" s="8">
        <f t="shared" si="59"/>
        <v>10521.5</v>
      </c>
      <c r="S186" s="6">
        <v>4</v>
      </c>
      <c r="T186" s="6">
        <v>1048300</v>
      </c>
      <c r="U186" s="8">
        <f t="shared" si="72"/>
        <v>262075</v>
      </c>
    </row>
    <row r="187" spans="1:21" x14ac:dyDescent="0.3">
      <c r="A187" s="9">
        <v>45360</v>
      </c>
      <c r="B187" s="6">
        <v>9</v>
      </c>
      <c r="C187" s="6">
        <v>9129</v>
      </c>
      <c r="D187" s="6">
        <v>27600</v>
      </c>
      <c r="E187" s="6">
        <v>77600</v>
      </c>
      <c r="F187" s="6">
        <f t="shared" si="76"/>
        <v>1014.3333333333334</v>
      </c>
      <c r="G187" s="6">
        <f t="shared" si="77"/>
        <v>3066.6666666666665</v>
      </c>
      <c r="H187" s="8">
        <f t="shared" si="78"/>
        <v>8622.2222222222226</v>
      </c>
      <c r="I187" s="6">
        <v>8</v>
      </c>
      <c r="J187" s="6">
        <v>73100</v>
      </c>
      <c r="K187" s="6">
        <v>16601</v>
      </c>
      <c r="L187" s="6">
        <v>6526</v>
      </c>
      <c r="M187" s="6">
        <f t="shared" si="79"/>
        <v>9137.5</v>
      </c>
      <c r="N187" s="6">
        <f t="shared" si="80"/>
        <v>2075.125</v>
      </c>
      <c r="O187" s="8">
        <f t="shared" si="81"/>
        <v>815.75</v>
      </c>
      <c r="P187" s="6">
        <v>9</v>
      </c>
      <c r="Q187" s="6">
        <v>100818</v>
      </c>
      <c r="R187" s="8">
        <f t="shared" si="59"/>
        <v>11202</v>
      </c>
      <c r="S187" s="6">
        <v>3</v>
      </c>
      <c r="T187" s="6">
        <v>136500</v>
      </c>
      <c r="U187" s="8">
        <f t="shared" si="72"/>
        <v>45500</v>
      </c>
    </row>
    <row r="188" spans="1:21" x14ac:dyDescent="0.3">
      <c r="A188" s="9">
        <v>45361</v>
      </c>
      <c r="B188" s="6">
        <v>9</v>
      </c>
      <c r="C188" s="6">
        <v>11330</v>
      </c>
      <c r="D188" s="6">
        <v>37900</v>
      </c>
      <c r="E188" s="6">
        <v>95700</v>
      </c>
      <c r="F188" s="6">
        <f t="shared" si="76"/>
        <v>1258.8888888888889</v>
      </c>
      <c r="G188" s="6">
        <f t="shared" si="77"/>
        <v>4211.1111111111113</v>
      </c>
      <c r="H188" s="8">
        <f t="shared" si="78"/>
        <v>10633.333333333334</v>
      </c>
      <c r="I188" s="6">
        <v>9</v>
      </c>
      <c r="J188" s="6">
        <v>235700</v>
      </c>
      <c r="K188" s="6">
        <v>40380</v>
      </c>
      <c r="L188" s="6">
        <v>13545</v>
      </c>
      <c r="M188" s="6">
        <f t="shared" si="79"/>
        <v>26188.888888888891</v>
      </c>
      <c r="N188" s="6">
        <f t="shared" si="80"/>
        <v>4486.666666666667</v>
      </c>
      <c r="O188" s="8">
        <f t="shared" si="81"/>
        <v>1505</v>
      </c>
      <c r="P188" s="6">
        <v>9</v>
      </c>
      <c r="Q188" s="6">
        <v>100734</v>
      </c>
      <c r="R188" s="8">
        <f t="shared" si="59"/>
        <v>11192.666666666666</v>
      </c>
      <c r="S188" s="6">
        <v>1</v>
      </c>
      <c r="T188" s="6">
        <v>11000</v>
      </c>
      <c r="U188" s="8">
        <f t="shared" si="72"/>
        <v>11000</v>
      </c>
    </row>
    <row r="189" spans="1:21" x14ac:dyDescent="0.3">
      <c r="A189" s="9">
        <v>45362</v>
      </c>
      <c r="B189" s="6">
        <v>13</v>
      </c>
      <c r="C189" s="6">
        <v>21907</v>
      </c>
      <c r="D189" s="6">
        <v>67900</v>
      </c>
      <c r="E189" s="6">
        <v>162600</v>
      </c>
      <c r="F189" s="6">
        <f>C189/B189</f>
        <v>1685.1538461538462</v>
      </c>
      <c r="G189" s="6">
        <f>D189/B189</f>
        <v>5223.0769230769229</v>
      </c>
      <c r="H189" s="8">
        <f>E189/B189</f>
        <v>12507.692307692309</v>
      </c>
      <c r="I189" s="6">
        <v>12</v>
      </c>
      <c r="J189" s="6">
        <v>343400</v>
      </c>
      <c r="K189" s="6">
        <v>55800</v>
      </c>
      <c r="L189" s="6">
        <v>26050</v>
      </c>
      <c r="M189" s="6">
        <f t="shared" si="79"/>
        <v>28616.666666666668</v>
      </c>
      <c r="N189" s="6">
        <f t="shared" si="80"/>
        <v>4650</v>
      </c>
      <c r="O189" s="8">
        <f t="shared" si="81"/>
        <v>2170.8333333333335</v>
      </c>
      <c r="P189" s="6">
        <v>9</v>
      </c>
      <c r="Q189" s="6">
        <v>117826</v>
      </c>
      <c r="R189" s="8">
        <f t="shared" si="59"/>
        <v>13091.777777777777</v>
      </c>
      <c r="S189" s="6">
        <v>3</v>
      </c>
      <c r="T189" s="6">
        <v>4006100</v>
      </c>
      <c r="U189" s="8">
        <f t="shared" si="72"/>
        <v>1335366.6666666667</v>
      </c>
    </row>
    <row r="190" spans="1:21" x14ac:dyDescent="0.3">
      <c r="A190" s="9">
        <v>45363</v>
      </c>
      <c r="B190" s="6">
        <v>11</v>
      </c>
      <c r="C190" s="6">
        <v>8414</v>
      </c>
      <c r="D190" s="6">
        <v>30100</v>
      </c>
      <c r="E190" s="6">
        <v>78500</v>
      </c>
      <c r="F190" s="6">
        <f>C190/B190</f>
        <v>764.90909090909088</v>
      </c>
      <c r="G190" s="6">
        <f>D190/B190</f>
        <v>2736.3636363636365</v>
      </c>
      <c r="H190" s="8">
        <f>E190/B190</f>
        <v>7136.363636363636</v>
      </c>
      <c r="I190" s="6">
        <v>11</v>
      </c>
      <c r="J190" s="6">
        <v>247600</v>
      </c>
      <c r="K190" s="6">
        <v>48342</v>
      </c>
      <c r="L190" s="6">
        <v>13884</v>
      </c>
      <c r="M190" s="6">
        <f t="shared" si="79"/>
        <v>22509.090909090908</v>
      </c>
      <c r="N190" s="6">
        <f t="shared" si="80"/>
        <v>4394.727272727273</v>
      </c>
      <c r="O190" s="8">
        <f t="shared" si="81"/>
        <v>1262.1818181818182</v>
      </c>
      <c r="P190" s="6">
        <v>13</v>
      </c>
      <c r="Q190" s="6">
        <v>154630</v>
      </c>
      <c r="R190" s="8">
        <f t="shared" si="59"/>
        <v>11894.615384615385</v>
      </c>
      <c r="S190" s="6">
        <v>2</v>
      </c>
      <c r="T190" s="6">
        <v>39300</v>
      </c>
      <c r="U190" s="8">
        <f t="shared" si="72"/>
        <v>19650</v>
      </c>
    </row>
    <row r="191" spans="1:21" x14ac:dyDescent="0.3">
      <c r="A191" s="9">
        <v>45364</v>
      </c>
      <c r="B191" s="6">
        <v>8</v>
      </c>
      <c r="C191" s="6">
        <v>6250</v>
      </c>
      <c r="D191" s="6">
        <v>20900</v>
      </c>
      <c r="E191" s="6">
        <v>47600</v>
      </c>
      <c r="F191" s="6">
        <f t="shared" ref="F191:F218" si="82">C191/B191</f>
        <v>781.25</v>
      </c>
      <c r="G191" s="6">
        <f t="shared" ref="G191:G218" si="83">D191/B191</f>
        <v>2612.5</v>
      </c>
      <c r="H191" s="8">
        <f t="shared" ref="H191:H218" si="84">E191/B191</f>
        <v>5950</v>
      </c>
      <c r="I191" s="6">
        <v>8</v>
      </c>
      <c r="J191" s="6">
        <v>143200</v>
      </c>
      <c r="K191" s="6">
        <v>28785</v>
      </c>
      <c r="L191" s="6">
        <v>7363</v>
      </c>
      <c r="M191" s="6">
        <f t="shared" si="79"/>
        <v>17900</v>
      </c>
      <c r="N191" s="6">
        <f t="shared" si="80"/>
        <v>3598.125</v>
      </c>
      <c r="O191" s="8">
        <f t="shared" si="81"/>
        <v>920.375</v>
      </c>
      <c r="P191" s="6">
        <v>7</v>
      </c>
      <c r="Q191" s="6">
        <v>58537</v>
      </c>
      <c r="R191" s="8">
        <f t="shared" si="59"/>
        <v>8362.4285714285706</v>
      </c>
      <c r="S191" s="6">
        <v>3</v>
      </c>
      <c r="T191" s="6">
        <v>1512700</v>
      </c>
      <c r="U191" s="8">
        <f t="shared" si="72"/>
        <v>504233.33333333331</v>
      </c>
    </row>
    <row r="192" spans="1:21" x14ac:dyDescent="0.3">
      <c r="A192" s="9">
        <v>45365</v>
      </c>
      <c r="B192" s="6">
        <v>7</v>
      </c>
      <c r="C192" s="6">
        <v>6483</v>
      </c>
      <c r="D192" s="6">
        <v>20400</v>
      </c>
      <c r="E192" s="6">
        <v>46800</v>
      </c>
      <c r="F192" s="6">
        <f t="shared" si="82"/>
        <v>926.14285714285711</v>
      </c>
      <c r="G192" s="6">
        <f t="shared" si="83"/>
        <v>2914.2857142857142</v>
      </c>
      <c r="H192" s="8">
        <f t="shared" si="84"/>
        <v>6685.7142857142853</v>
      </c>
      <c r="I192" s="6">
        <v>7</v>
      </c>
      <c r="J192" s="6">
        <v>236400</v>
      </c>
      <c r="K192" s="6">
        <v>55700</v>
      </c>
      <c r="L192" s="6">
        <v>13622</v>
      </c>
      <c r="M192" s="6">
        <f t="shared" si="79"/>
        <v>33771.428571428572</v>
      </c>
      <c r="N192" s="6">
        <f t="shared" si="80"/>
        <v>7957.1428571428569</v>
      </c>
      <c r="O192" s="8">
        <f t="shared" si="81"/>
        <v>1946</v>
      </c>
      <c r="P192" s="6">
        <v>7</v>
      </c>
      <c r="Q192" s="6">
        <v>37857</v>
      </c>
      <c r="R192" s="8">
        <f t="shared" si="59"/>
        <v>5408.1428571428569</v>
      </c>
      <c r="S192" s="6">
        <v>2</v>
      </c>
      <c r="T192" s="6">
        <v>2570000</v>
      </c>
      <c r="U192" s="8">
        <f t="shared" si="72"/>
        <v>1285000</v>
      </c>
    </row>
    <row r="193" spans="1:21" x14ac:dyDescent="0.3">
      <c r="A193" s="9">
        <v>45366</v>
      </c>
      <c r="B193" s="6">
        <v>10</v>
      </c>
      <c r="C193" s="6">
        <v>9082</v>
      </c>
      <c r="D193" s="6">
        <v>29000</v>
      </c>
      <c r="E193" s="6">
        <v>71000</v>
      </c>
      <c r="F193" s="6">
        <f t="shared" si="82"/>
        <v>908.2</v>
      </c>
      <c r="G193" s="6">
        <f t="shared" si="83"/>
        <v>2900</v>
      </c>
      <c r="H193" s="8">
        <f t="shared" si="84"/>
        <v>7100</v>
      </c>
      <c r="I193" s="6">
        <v>10</v>
      </c>
      <c r="J193" s="6">
        <v>265900</v>
      </c>
      <c r="K193" s="6">
        <v>54348</v>
      </c>
      <c r="L193" s="6">
        <v>10313</v>
      </c>
      <c r="M193" s="6">
        <f t="shared" si="79"/>
        <v>26590</v>
      </c>
      <c r="N193" s="6">
        <f t="shared" si="80"/>
        <v>5434.8</v>
      </c>
      <c r="O193" s="8">
        <f t="shared" si="81"/>
        <v>1031.3</v>
      </c>
      <c r="P193" s="6">
        <v>7</v>
      </c>
      <c r="Q193" s="6">
        <v>48775</v>
      </c>
      <c r="R193" s="8">
        <f t="shared" si="59"/>
        <v>6967.8571428571431</v>
      </c>
      <c r="S193" s="6">
        <v>2</v>
      </c>
      <c r="T193" s="6">
        <v>8200000</v>
      </c>
      <c r="U193" s="8">
        <f t="shared" si="72"/>
        <v>4100000</v>
      </c>
    </row>
    <row r="194" spans="1:21" x14ac:dyDescent="0.3">
      <c r="A194" s="9">
        <v>45367</v>
      </c>
      <c r="B194" s="6">
        <v>9</v>
      </c>
      <c r="C194" s="6">
        <v>9586</v>
      </c>
      <c r="D194" s="6">
        <v>35400</v>
      </c>
      <c r="E194" s="6">
        <v>86000</v>
      </c>
      <c r="F194" s="6">
        <f t="shared" si="82"/>
        <v>1065.1111111111111</v>
      </c>
      <c r="G194" s="6">
        <f t="shared" si="83"/>
        <v>3933.3333333333335</v>
      </c>
      <c r="H194" s="8">
        <f t="shared" si="84"/>
        <v>9555.5555555555547</v>
      </c>
      <c r="I194" s="6">
        <v>9</v>
      </c>
      <c r="J194" s="6">
        <v>117800</v>
      </c>
      <c r="K194" s="6">
        <v>29659</v>
      </c>
      <c r="L194" s="6">
        <v>10580</v>
      </c>
      <c r="M194" s="6">
        <f t="shared" si="79"/>
        <v>13088.888888888889</v>
      </c>
      <c r="N194" s="6">
        <f t="shared" si="80"/>
        <v>3295.4444444444443</v>
      </c>
      <c r="O194" s="8">
        <f t="shared" si="81"/>
        <v>1175.5555555555557</v>
      </c>
      <c r="P194" s="6">
        <v>8</v>
      </c>
      <c r="Q194" s="6">
        <v>66700</v>
      </c>
      <c r="R194" s="8">
        <f t="shared" si="59"/>
        <v>8337.5</v>
      </c>
      <c r="S194" s="6">
        <v>2</v>
      </c>
      <c r="T194" s="6">
        <v>26500</v>
      </c>
      <c r="U194" s="8">
        <f t="shared" si="72"/>
        <v>13250</v>
      </c>
    </row>
    <row r="195" spans="1:21" x14ac:dyDescent="0.3">
      <c r="A195" s="9">
        <v>45368</v>
      </c>
      <c r="B195" s="6">
        <v>9</v>
      </c>
      <c r="C195" s="6">
        <v>7655</v>
      </c>
      <c r="D195" s="6">
        <v>27700</v>
      </c>
      <c r="E195" s="6">
        <v>75700</v>
      </c>
      <c r="F195" s="6">
        <f t="shared" si="82"/>
        <v>850.55555555555554</v>
      </c>
      <c r="G195" s="6">
        <f t="shared" si="83"/>
        <v>3077.7777777777778</v>
      </c>
      <c r="H195" s="8">
        <f t="shared" si="84"/>
        <v>8411.1111111111113</v>
      </c>
      <c r="I195" s="6">
        <v>10</v>
      </c>
      <c r="J195" s="6">
        <v>256200</v>
      </c>
      <c r="K195" s="6">
        <v>81986</v>
      </c>
      <c r="L195" s="6">
        <v>14503</v>
      </c>
      <c r="M195" s="6">
        <f t="shared" si="79"/>
        <v>25620</v>
      </c>
      <c r="N195" s="6">
        <f t="shared" si="80"/>
        <v>8198.6</v>
      </c>
      <c r="O195" s="8">
        <f t="shared" si="81"/>
        <v>1450.3</v>
      </c>
      <c r="P195" s="6">
        <v>8</v>
      </c>
      <c r="Q195" s="6">
        <v>113729</v>
      </c>
      <c r="R195" s="8">
        <f t="shared" si="59"/>
        <v>14216.125</v>
      </c>
      <c r="S195" s="6">
        <v>2</v>
      </c>
      <c r="T195" s="6">
        <v>16000</v>
      </c>
      <c r="U195" s="8">
        <f t="shared" si="72"/>
        <v>8000</v>
      </c>
    </row>
    <row r="196" spans="1:21" x14ac:dyDescent="0.3">
      <c r="A196" s="9">
        <v>45369</v>
      </c>
      <c r="B196" s="6">
        <v>13</v>
      </c>
      <c r="C196" s="6">
        <v>11618</v>
      </c>
      <c r="D196" s="6">
        <v>37758</v>
      </c>
      <c r="E196" s="6">
        <v>90600</v>
      </c>
      <c r="F196" s="6">
        <f t="shared" si="82"/>
        <v>893.69230769230774</v>
      </c>
      <c r="G196" s="6">
        <f t="shared" si="83"/>
        <v>2904.4615384615386</v>
      </c>
      <c r="H196" s="8">
        <f t="shared" si="84"/>
        <v>6969.2307692307695</v>
      </c>
      <c r="I196" s="6">
        <v>12</v>
      </c>
      <c r="J196" s="6">
        <v>343200</v>
      </c>
      <c r="K196" s="6">
        <v>76724</v>
      </c>
      <c r="L196" s="6">
        <v>16974</v>
      </c>
      <c r="M196" s="6">
        <f t="shared" si="79"/>
        <v>28600</v>
      </c>
      <c r="N196" s="6">
        <f t="shared" si="80"/>
        <v>6393.666666666667</v>
      </c>
      <c r="O196" s="8">
        <f t="shared" si="81"/>
        <v>1414.5</v>
      </c>
      <c r="P196" s="6">
        <v>7</v>
      </c>
      <c r="Q196" s="6">
        <v>41233</v>
      </c>
      <c r="R196" s="8">
        <f t="shared" si="59"/>
        <v>5890.4285714285716</v>
      </c>
      <c r="S196" s="6">
        <v>3</v>
      </c>
      <c r="T196" s="6">
        <v>745200</v>
      </c>
      <c r="U196" s="8">
        <f t="shared" si="72"/>
        <v>248400</v>
      </c>
    </row>
    <row r="197" spans="1:21" x14ac:dyDescent="0.3">
      <c r="A197" s="9">
        <v>45370</v>
      </c>
      <c r="B197" s="6">
        <v>10</v>
      </c>
      <c r="C197" s="6">
        <v>10566</v>
      </c>
      <c r="D197" s="6">
        <v>29900</v>
      </c>
      <c r="E197" s="6">
        <v>67200</v>
      </c>
      <c r="F197" s="6">
        <f t="shared" si="82"/>
        <v>1056.5999999999999</v>
      </c>
      <c r="G197" s="6">
        <f t="shared" si="83"/>
        <v>2990</v>
      </c>
      <c r="H197" s="8">
        <f t="shared" si="84"/>
        <v>6720</v>
      </c>
      <c r="I197" s="6">
        <v>10</v>
      </c>
      <c r="J197" s="6">
        <v>279900</v>
      </c>
      <c r="K197" s="6">
        <v>63264</v>
      </c>
      <c r="L197" s="6">
        <v>16384</v>
      </c>
      <c r="M197" s="6">
        <f t="shared" si="79"/>
        <v>27990</v>
      </c>
      <c r="N197" s="6">
        <f t="shared" si="80"/>
        <v>6326.4</v>
      </c>
      <c r="O197" s="8">
        <f t="shared" si="81"/>
        <v>1638.4</v>
      </c>
      <c r="P197" s="6">
        <v>7</v>
      </c>
      <c r="Q197" s="6">
        <v>71302</v>
      </c>
      <c r="R197" s="8">
        <f t="shared" si="59"/>
        <v>10186</v>
      </c>
      <c r="S197" s="6">
        <v>2</v>
      </c>
      <c r="T197" s="6">
        <v>8500</v>
      </c>
      <c r="U197" s="8">
        <f t="shared" si="72"/>
        <v>4250</v>
      </c>
    </row>
    <row r="198" spans="1:21" x14ac:dyDescent="0.3">
      <c r="A198" s="9">
        <v>45371</v>
      </c>
      <c r="B198" s="6">
        <v>10</v>
      </c>
      <c r="C198" s="6">
        <v>6605</v>
      </c>
      <c r="D198" s="6">
        <v>30500</v>
      </c>
      <c r="E198" s="6">
        <v>68200</v>
      </c>
      <c r="F198" s="6">
        <f t="shared" si="82"/>
        <v>660.5</v>
      </c>
      <c r="G198" s="6">
        <f t="shared" si="83"/>
        <v>3050</v>
      </c>
      <c r="H198" s="8">
        <f t="shared" si="84"/>
        <v>6820</v>
      </c>
      <c r="I198" s="6">
        <v>11</v>
      </c>
      <c r="J198" s="6">
        <v>200100</v>
      </c>
      <c r="K198" s="6">
        <v>43100</v>
      </c>
      <c r="L198" s="6">
        <v>13046</v>
      </c>
      <c r="M198" s="6">
        <f t="shared" si="79"/>
        <v>18190.909090909092</v>
      </c>
      <c r="N198" s="6">
        <f t="shared" si="80"/>
        <v>3918.181818181818</v>
      </c>
      <c r="O198" s="8">
        <f t="shared" si="81"/>
        <v>1186</v>
      </c>
      <c r="P198" s="6">
        <v>10</v>
      </c>
      <c r="Q198" s="6">
        <v>120466</v>
      </c>
      <c r="R198" s="8">
        <f t="shared" si="59"/>
        <v>12046.6</v>
      </c>
      <c r="S198" s="6">
        <v>2</v>
      </c>
      <c r="T198" s="6">
        <v>1934000</v>
      </c>
      <c r="U198" s="8">
        <f t="shared" si="72"/>
        <v>967000</v>
      </c>
    </row>
    <row r="199" spans="1:21" x14ac:dyDescent="0.3">
      <c r="A199" s="9">
        <v>45372</v>
      </c>
      <c r="B199" s="6">
        <v>16</v>
      </c>
      <c r="C199" s="6">
        <v>14031</v>
      </c>
      <c r="D199" s="6">
        <v>55400</v>
      </c>
      <c r="E199" s="6">
        <v>107400</v>
      </c>
      <c r="F199" s="6">
        <f t="shared" si="82"/>
        <v>876.9375</v>
      </c>
      <c r="G199" s="6">
        <f t="shared" si="83"/>
        <v>3462.5</v>
      </c>
      <c r="H199" s="8">
        <f t="shared" si="84"/>
        <v>6712.5</v>
      </c>
      <c r="I199" s="6">
        <v>13</v>
      </c>
      <c r="J199" s="6">
        <v>215100</v>
      </c>
      <c r="K199" s="6">
        <v>46410</v>
      </c>
      <c r="L199" s="6">
        <v>13380</v>
      </c>
      <c r="M199" s="6">
        <f t="shared" si="79"/>
        <v>16546.153846153848</v>
      </c>
      <c r="N199" s="6">
        <f t="shared" si="80"/>
        <v>3570</v>
      </c>
      <c r="O199" s="8">
        <f t="shared" si="81"/>
        <v>1029.2307692307693</v>
      </c>
      <c r="P199" s="6">
        <v>8</v>
      </c>
      <c r="Q199" s="6">
        <v>72753</v>
      </c>
      <c r="R199" s="8">
        <f t="shared" si="59"/>
        <v>9094.125</v>
      </c>
      <c r="S199" s="6">
        <v>6</v>
      </c>
      <c r="T199" s="6">
        <v>2666800</v>
      </c>
      <c r="U199" s="8">
        <f t="shared" si="72"/>
        <v>444466.66666666669</v>
      </c>
    </row>
    <row r="200" spans="1:21" x14ac:dyDescent="0.3">
      <c r="A200" s="9">
        <v>45373</v>
      </c>
      <c r="B200" s="6">
        <v>12</v>
      </c>
      <c r="C200" s="6">
        <v>8966</v>
      </c>
      <c r="D200" s="6">
        <v>36500</v>
      </c>
      <c r="E200" s="6">
        <v>78700</v>
      </c>
      <c r="F200" s="6">
        <f t="shared" si="82"/>
        <v>747.16666666666663</v>
      </c>
      <c r="G200" s="6">
        <f t="shared" si="83"/>
        <v>3041.6666666666665</v>
      </c>
      <c r="H200" s="8">
        <f t="shared" si="84"/>
        <v>6558.333333333333</v>
      </c>
      <c r="I200" s="6">
        <v>12</v>
      </c>
      <c r="J200" s="6">
        <v>321900</v>
      </c>
      <c r="K200" s="6">
        <v>80788</v>
      </c>
      <c r="L200" s="6">
        <v>20691</v>
      </c>
      <c r="M200" s="6">
        <f t="shared" si="79"/>
        <v>26825</v>
      </c>
      <c r="N200" s="6">
        <f t="shared" si="80"/>
        <v>6732.333333333333</v>
      </c>
      <c r="O200" s="8">
        <f t="shared" si="81"/>
        <v>1724.25</v>
      </c>
      <c r="P200" s="6">
        <v>8</v>
      </c>
      <c r="Q200" s="6">
        <v>73624</v>
      </c>
      <c r="R200" s="8">
        <f t="shared" si="59"/>
        <v>9203</v>
      </c>
      <c r="S200" s="6">
        <v>3</v>
      </c>
      <c r="T200" s="6">
        <v>18000</v>
      </c>
      <c r="U200" s="8">
        <f t="shared" si="72"/>
        <v>6000</v>
      </c>
    </row>
    <row r="201" spans="1:21" x14ac:dyDescent="0.3">
      <c r="A201" s="9">
        <v>45374</v>
      </c>
      <c r="B201" s="6">
        <v>6</v>
      </c>
      <c r="C201" s="6">
        <v>5272</v>
      </c>
      <c r="D201" s="6">
        <v>20400</v>
      </c>
      <c r="E201" s="6">
        <v>51200</v>
      </c>
      <c r="F201" s="6">
        <f t="shared" si="82"/>
        <v>878.66666666666663</v>
      </c>
      <c r="G201" s="6">
        <f t="shared" si="83"/>
        <v>3400</v>
      </c>
      <c r="H201" s="8">
        <f t="shared" si="84"/>
        <v>8533.3333333333339</v>
      </c>
      <c r="I201" s="6">
        <v>6</v>
      </c>
      <c r="J201" s="6">
        <v>124300</v>
      </c>
      <c r="K201" s="6">
        <v>27900</v>
      </c>
      <c r="L201" s="6">
        <v>7877</v>
      </c>
      <c r="M201" s="6">
        <f t="shared" si="79"/>
        <v>20716.666666666668</v>
      </c>
      <c r="N201" s="6">
        <f t="shared" si="80"/>
        <v>4650</v>
      </c>
      <c r="O201" s="8">
        <f t="shared" si="81"/>
        <v>1312.8333333333333</v>
      </c>
      <c r="P201" s="6">
        <v>8</v>
      </c>
      <c r="Q201" s="6">
        <v>43115</v>
      </c>
      <c r="R201" s="8">
        <f t="shared" si="59"/>
        <v>5389.375</v>
      </c>
      <c r="S201" s="6">
        <v>2</v>
      </c>
      <c r="T201" s="6">
        <v>12900</v>
      </c>
      <c r="U201" s="8">
        <f t="shared" si="72"/>
        <v>6450</v>
      </c>
    </row>
    <row r="202" spans="1:21" x14ac:dyDescent="0.3">
      <c r="A202" s="9">
        <v>45375</v>
      </c>
      <c r="B202" s="6">
        <v>6</v>
      </c>
      <c r="C202" s="6">
        <v>7708</v>
      </c>
      <c r="D202" s="6">
        <v>28400</v>
      </c>
      <c r="E202" s="6">
        <v>66600</v>
      </c>
      <c r="F202" s="6">
        <f t="shared" si="82"/>
        <v>1284.6666666666667</v>
      </c>
      <c r="G202" s="6">
        <f t="shared" si="83"/>
        <v>4733.333333333333</v>
      </c>
      <c r="H202" s="8">
        <f t="shared" si="84"/>
        <v>11100</v>
      </c>
      <c r="I202" s="6">
        <v>5</v>
      </c>
      <c r="J202" s="6">
        <v>100100</v>
      </c>
      <c r="K202" s="6">
        <v>18100</v>
      </c>
      <c r="L202" s="6">
        <v>5566</v>
      </c>
      <c r="M202" s="6">
        <f t="shared" si="79"/>
        <v>20020</v>
      </c>
      <c r="N202" s="6">
        <f t="shared" si="80"/>
        <v>3620</v>
      </c>
      <c r="O202" s="8">
        <f t="shared" si="81"/>
        <v>1113.2</v>
      </c>
      <c r="P202" s="6">
        <v>7</v>
      </c>
      <c r="Q202" s="6">
        <v>72573</v>
      </c>
      <c r="R202" s="8">
        <f t="shared" si="59"/>
        <v>10367.571428571429</v>
      </c>
      <c r="S202" s="6">
        <v>2</v>
      </c>
      <c r="T202" s="6">
        <v>620500</v>
      </c>
      <c r="U202" s="8">
        <f t="shared" si="72"/>
        <v>310250</v>
      </c>
    </row>
    <row r="203" spans="1:21" x14ac:dyDescent="0.3">
      <c r="A203" s="9">
        <v>45376</v>
      </c>
      <c r="B203" s="6">
        <v>6</v>
      </c>
      <c r="C203" s="6">
        <v>8976</v>
      </c>
      <c r="D203" s="6">
        <v>33600</v>
      </c>
      <c r="E203" s="6">
        <v>73800</v>
      </c>
      <c r="F203" s="6">
        <f t="shared" si="82"/>
        <v>1496</v>
      </c>
      <c r="G203" s="6">
        <f t="shared" si="83"/>
        <v>5600</v>
      </c>
      <c r="H203" s="8">
        <f t="shared" si="84"/>
        <v>12300</v>
      </c>
      <c r="I203" s="6">
        <v>6</v>
      </c>
      <c r="J203" s="6">
        <v>222300</v>
      </c>
      <c r="K203" s="6">
        <v>74100</v>
      </c>
      <c r="L203" s="6">
        <v>14500</v>
      </c>
      <c r="M203" s="6">
        <f t="shared" si="79"/>
        <v>37050</v>
      </c>
      <c r="N203" s="6">
        <f t="shared" si="80"/>
        <v>12350</v>
      </c>
      <c r="O203" s="8">
        <f t="shared" si="81"/>
        <v>2416.6666666666665</v>
      </c>
      <c r="P203" s="6">
        <v>4</v>
      </c>
      <c r="Q203" s="6">
        <v>77707</v>
      </c>
      <c r="R203" s="8">
        <f t="shared" si="59"/>
        <v>19426.75</v>
      </c>
      <c r="S203" s="6">
        <v>4</v>
      </c>
      <c r="T203" s="6">
        <v>1928100</v>
      </c>
      <c r="U203" s="8">
        <f t="shared" si="72"/>
        <v>482025</v>
      </c>
    </row>
    <row r="204" spans="1:21" x14ac:dyDescent="0.3">
      <c r="A204" s="9">
        <v>45377</v>
      </c>
      <c r="B204" s="6">
        <v>7</v>
      </c>
      <c r="C204" s="6">
        <v>4366</v>
      </c>
      <c r="D204" s="6">
        <v>16700</v>
      </c>
      <c r="E204" s="6">
        <v>39800</v>
      </c>
      <c r="F204" s="6">
        <f t="shared" si="82"/>
        <v>623.71428571428567</v>
      </c>
      <c r="G204" s="6">
        <f t="shared" si="83"/>
        <v>2385.7142857142858</v>
      </c>
      <c r="H204" s="8">
        <f t="shared" si="84"/>
        <v>5685.7142857142853</v>
      </c>
      <c r="I204" s="6">
        <v>7</v>
      </c>
      <c r="J204" s="6">
        <v>122400</v>
      </c>
      <c r="K204" s="6">
        <v>20415</v>
      </c>
      <c r="L204" s="6">
        <v>5985</v>
      </c>
      <c r="M204" s="6">
        <f t="shared" si="79"/>
        <v>17485.714285714286</v>
      </c>
      <c r="N204" s="6">
        <f t="shared" si="80"/>
        <v>2916.4285714285716</v>
      </c>
      <c r="O204" s="8">
        <f t="shared" si="81"/>
        <v>855</v>
      </c>
      <c r="P204" s="6">
        <v>9</v>
      </c>
      <c r="Q204" s="6">
        <v>147876</v>
      </c>
      <c r="R204" s="8">
        <f t="shared" si="59"/>
        <v>16430.666666666668</v>
      </c>
      <c r="S204" s="6">
        <v>1</v>
      </c>
      <c r="T204" s="6">
        <v>7800</v>
      </c>
      <c r="U204" s="8">
        <f t="shared" si="72"/>
        <v>7800</v>
      </c>
    </row>
    <row r="205" spans="1:21" x14ac:dyDescent="0.3">
      <c r="A205" s="9">
        <v>45378</v>
      </c>
      <c r="B205" s="6">
        <v>6</v>
      </c>
      <c r="C205" s="6">
        <v>6870</v>
      </c>
      <c r="D205" s="6">
        <v>23300</v>
      </c>
      <c r="E205" s="6">
        <v>37000</v>
      </c>
      <c r="F205" s="6">
        <f t="shared" si="82"/>
        <v>1145</v>
      </c>
      <c r="G205" s="6">
        <f t="shared" si="83"/>
        <v>3883.3333333333335</v>
      </c>
      <c r="H205" s="8">
        <f t="shared" si="84"/>
        <v>6166.666666666667</v>
      </c>
      <c r="I205" s="6">
        <v>7</v>
      </c>
      <c r="J205" s="6">
        <v>238400</v>
      </c>
      <c r="K205" s="6">
        <v>61487</v>
      </c>
      <c r="L205" s="6">
        <v>15601</v>
      </c>
      <c r="M205" s="6">
        <f t="shared" si="79"/>
        <v>34057.142857142855</v>
      </c>
      <c r="N205" s="6">
        <f t="shared" si="80"/>
        <v>8783.8571428571431</v>
      </c>
      <c r="O205" s="8">
        <f t="shared" si="81"/>
        <v>2228.7142857142858</v>
      </c>
      <c r="P205" s="6">
        <v>5</v>
      </c>
      <c r="Q205" s="6">
        <v>78316</v>
      </c>
      <c r="R205" s="8">
        <f t="shared" si="59"/>
        <v>15663.2</v>
      </c>
      <c r="S205" s="6">
        <v>1</v>
      </c>
      <c r="T205" s="6">
        <v>264000</v>
      </c>
      <c r="U205" s="8">
        <f t="shared" si="72"/>
        <v>264000</v>
      </c>
    </row>
    <row r="206" spans="1:21" x14ac:dyDescent="0.3">
      <c r="A206" s="9">
        <v>45379</v>
      </c>
      <c r="B206" s="6">
        <v>5</v>
      </c>
      <c r="C206" s="6">
        <v>7900</v>
      </c>
      <c r="D206" s="6">
        <v>21500</v>
      </c>
      <c r="E206" s="6">
        <v>48200</v>
      </c>
      <c r="F206" s="6">
        <f t="shared" si="82"/>
        <v>1580</v>
      </c>
      <c r="G206" s="6">
        <f t="shared" si="83"/>
        <v>4300</v>
      </c>
      <c r="H206" s="8">
        <f t="shared" si="84"/>
        <v>9640</v>
      </c>
      <c r="I206" s="6">
        <v>6</v>
      </c>
      <c r="J206" s="6">
        <v>342300</v>
      </c>
      <c r="K206" s="6">
        <v>96400</v>
      </c>
      <c r="L206" s="6">
        <v>17438</v>
      </c>
      <c r="M206" s="6">
        <f t="shared" si="79"/>
        <v>57050</v>
      </c>
      <c r="N206" s="6">
        <f t="shared" si="80"/>
        <v>16066.666666666666</v>
      </c>
      <c r="O206" s="8">
        <f t="shared" si="81"/>
        <v>2906.3333333333335</v>
      </c>
      <c r="P206" s="6">
        <v>6</v>
      </c>
      <c r="Q206" s="6">
        <v>109932</v>
      </c>
      <c r="R206" s="8">
        <f t="shared" si="59"/>
        <v>18322</v>
      </c>
      <c r="S206" s="6">
        <v>2</v>
      </c>
      <c r="T206" s="6">
        <v>16900</v>
      </c>
      <c r="U206" s="8">
        <f t="shared" si="72"/>
        <v>8450</v>
      </c>
    </row>
    <row r="207" spans="1:21" x14ac:dyDescent="0.3">
      <c r="A207" s="9">
        <v>45380</v>
      </c>
      <c r="B207" s="6">
        <v>2</v>
      </c>
      <c r="C207" s="6">
        <v>7500</v>
      </c>
      <c r="D207" s="6">
        <v>12500</v>
      </c>
      <c r="E207" s="6">
        <v>38000</v>
      </c>
      <c r="F207" s="6">
        <f t="shared" si="82"/>
        <v>3750</v>
      </c>
      <c r="G207" s="6">
        <f t="shared" si="83"/>
        <v>6250</v>
      </c>
      <c r="H207" s="8">
        <f t="shared" si="84"/>
        <v>19000</v>
      </c>
      <c r="I207" s="6">
        <v>2</v>
      </c>
      <c r="J207" s="6">
        <v>66000</v>
      </c>
      <c r="K207" s="6">
        <v>12000</v>
      </c>
      <c r="L207" s="6">
        <v>3540</v>
      </c>
      <c r="M207" s="6">
        <f t="shared" si="79"/>
        <v>33000</v>
      </c>
      <c r="N207" s="6">
        <f t="shared" si="80"/>
        <v>6000</v>
      </c>
      <c r="O207" s="8">
        <f t="shared" si="81"/>
        <v>1770</v>
      </c>
      <c r="P207" s="6">
        <v>2</v>
      </c>
      <c r="Q207" s="6">
        <v>21743</v>
      </c>
      <c r="R207" s="8">
        <f t="shared" si="59"/>
        <v>10871.5</v>
      </c>
      <c r="S207" s="6">
        <v>0</v>
      </c>
      <c r="T207" s="6">
        <v>0</v>
      </c>
      <c r="U207" s="8">
        <v>0</v>
      </c>
    </row>
    <row r="208" spans="1:21" x14ac:dyDescent="0.3">
      <c r="A208" s="9">
        <v>45381</v>
      </c>
      <c r="B208" s="6">
        <v>4</v>
      </c>
      <c r="C208" s="6">
        <v>4311</v>
      </c>
      <c r="D208" s="6">
        <v>14500</v>
      </c>
      <c r="E208" s="6">
        <v>37000</v>
      </c>
      <c r="F208" s="6">
        <f t="shared" si="82"/>
        <v>1077.75</v>
      </c>
      <c r="G208" s="6">
        <f t="shared" si="83"/>
        <v>3625</v>
      </c>
      <c r="H208" s="8">
        <f t="shared" si="84"/>
        <v>9250</v>
      </c>
      <c r="I208" s="6">
        <v>6</v>
      </c>
      <c r="J208" s="6">
        <v>202500</v>
      </c>
      <c r="K208" s="6">
        <v>52824</v>
      </c>
      <c r="L208" s="6">
        <v>12390</v>
      </c>
      <c r="M208" s="6">
        <f t="shared" si="79"/>
        <v>33750</v>
      </c>
      <c r="N208" s="6">
        <f t="shared" si="80"/>
        <v>8804</v>
      </c>
      <c r="O208" s="8">
        <f t="shared" si="81"/>
        <v>2065</v>
      </c>
      <c r="P208" s="6">
        <v>6</v>
      </c>
      <c r="Q208" s="6">
        <v>126219</v>
      </c>
      <c r="R208" s="8">
        <f t="shared" ref="R208" si="85">Q208/P208</f>
        <v>21036.5</v>
      </c>
      <c r="S208" s="6">
        <v>0</v>
      </c>
      <c r="T208" s="6">
        <v>0</v>
      </c>
      <c r="U208" s="8">
        <v>0</v>
      </c>
    </row>
    <row r="209" spans="1:21" x14ac:dyDescent="0.3">
      <c r="A209" s="9">
        <v>45382</v>
      </c>
      <c r="B209" s="6">
        <v>6</v>
      </c>
      <c r="C209" s="6">
        <v>4142</v>
      </c>
      <c r="D209" s="6">
        <v>17000</v>
      </c>
      <c r="E209" s="6">
        <v>42100</v>
      </c>
      <c r="F209" s="6">
        <f t="shared" si="82"/>
        <v>690.33333333333337</v>
      </c>
      <c r="G209" s="6">
        <f t="shared" si="83"/>
        <v>2833.3333333333335</v>
      </c>
      <c r="H209" s="8">
        <f t="shared" si="84"/>
        <v>7016.666666666667</v>
      </c>
      <c r="I209" s="6">
        <v>7</v>
      </c>
      <c r="J209" s="6">
        <v>100400</v>
      </c>
      <c r="K209" s="6">
        <v>25950</v>
      </c>
      <c r="L209" s="6">
        <v>6117</v>
      </c>
      <c r="M209" s="6">
        <f t="shared" si="79"/>
        <v>14342.857142857143</v>
      </c>
      <c r="N209" s="6">
        <f t="shared" si="80"/>
        <v>3707.1428571428573</v>
      </c>
      <c r="O209" s="8">
        <f t="shared" si="81"/>
        <v>873.85714285714289</v>
      </c>
      <c r="P209" s="6">
        <v>9</v>
      </c>
      <c r="Q209" s="6">
        <v>201947</v>
      </c>
      <c r="R209" s="8">
        <f>Q209/P209</f>
        <v>22438.555555555555</v>
      </c>
      <c r="S209" s="6">
        <v>0</v>
      </c>
      <c r="T209" s="6">
        <v>0</v>
      </c>
      <c r="U209" s="8">
        <v>0</v>
      </c>
    </row>
    <row r="210" spans="1:21" x14ac:dyDescent="0.3">
      <c r="A210" s="9">
        <v>45383</v>
      </c>
      <c r="B210" s="6">
        <v>8</v>
      </c>
      <c r="C210" s="6">
        <v>7356</v>
      </c>
      <c r="D210" s="6">
        <v>22400</v>
      </c>
      <c r="E210" s="6">
        <v>56100</v>
      </c>
      <c r="F210" s="6">
        <f t="shared" si="82"/>
        <v>919.5</v>
      </c>
      <c r="G210" s="6">
        <f t="shared" si="83"/>
        <v>2800</v>
      </c>
      <c r="H210" s="8">
        <f t="shared" si="84"/>
        <v>7012.5</v>
      </c>
      <c r="I210" s="6">
        <v>12</v>
      </c>
      <c r="J210" s="6">
        <v>348900</v>
      </c>
      <c r="K210" s="6">
        <v>87000</v>
      </c>
      <c r="L210" s="6">
        <v>15581</v>
      </c>
      <c r="M210" s="6">
        <f t="shared" si="79"/>
        <v>29075</v>
      </c>
      <c r="N210" s="6">
        <f t="shared" si="80"/>
        <v>7250</v>
      </c>
      <c r="O210" s="8">
        <f t="shared" si="81"/>
        <v>1298.4166666666667</v>
      </c>
      <c r="P210" s="6">
        <v>12</v>
      </c>
      <c r="Q210" s="6">
        <v>75686</v>
      </c>
      <c r="R210" s="8">
        <f>Q210/P210</f>
        <v>6307.166666666667</v>
      </c>
      <c r="S210" s="6">
        <v>2</v>
      </c>
      <c r="T210" s="6">
        <v>48700</v>
      </c>
      <c r="U210" s="8">
        <f>T210/S210</f>
        <v>24350</v>
      </c>
    </row>
    <row r="211" spans="1:21" x14ac:dyDescent="0.3">
      <c r="A211" s="9">
        <v>45384</v>
      </c>
      <c r="B211" s="6">
        <v>8</v>
      </c>
      <c r="C211" s="6">
        <v>16111</v>
      </c>
      <c r="D211" s="6">
        <v>35400</v>
      </c>
      <c r="E211" s="6">
        <v>86100</v>
      </c>
      <c r="F211" s="6">
        <f t="shared" si="82"/>
        <v>2013.875</v>
      </c>
      <c r="G211" s="6">
        <f t="shared" si="83"/>
        <v>4425</v>
      </c>
      <c r="H211" s="8">
        <f t="shared" si="84"/>
        <v>10762.5</v>
      </c>
      <c r="I211" s="6">
        <v>10</v>
      </c>
      <c r="J211" s="6">
        <v>348900</v>
      </c>
      <c r="K211" s="6">
        <v>80600</v>
      </c>
      <c r="L211" s="6">
        <v>15622</v>
      </c>
      <c r="M211" s="6">
        <f t="shared" si="79"/>
        <v>34890</v>
      </c>
      <c r="N211" s="6">
        <f t="shared" si="80"/>
        <v>8060</v>
      </c>
      <c r="O211" s="8">
        <f t="shared" si="81"/>
        <v>1562.2</v>
      </c>
      <c r="P211" s="6">
        <v>5</v>
      </c>
      <c r="Q211" s="6">
        <v>37296</v>
      </c>
      <c r="R211" s="8">
        <f>Q211/P211</f>
        <v>7459.2</v>
      </c>
      <c r="S211" s="6">
        <v>3</v>
      </c>
      <c r="T211" s="6">
        <v>11700</v>
      </c>
      <c r="U211" s="8">
        <f t="shared" ref="U211:U258" si="86">T211/S211</f>
        <v>3900</v>
      </c>
    </row>
    <row r="212" spans="1:21" x14ac:dyDescent="0.3">
      <c r="A212" s="9">
        <v>45385</v>
      </c>
      <c r="B212" s="6">
        <v>2</v>
      </c>
      <c r="C212" s="6">
        <v>11100</v>
      </c>
      <c r="D212" s="6">
        <v>10900</v>
      </c>
      <c r="E212" s="6">
        <v>52000</v>
      </c>
      <c r="F212" s="6">
        <f t="shared" si="82"/>
        <v>5550</v>
      </c>
      <c r="G212" s="6">
        <f t="shared" si="83"/>
        <v>5450</v>
      </c>
      <c r="H212" s="8">
        <f t="shared" si="84"/>
        <v>26000</v>
      </c>
      <c r="I212" s="6">
        <v>7</v>
      </c>
      <c r="J212" s="6">
        <v>764300</v>
      </c>
      <c r="K212" s="6">
        <v>209400</v>
      </c>
      <c r="L212" s="6">
        <v>40400</v>
      </c>
      <c r="M212" s="6">
        <f t="shared" si="79"/>
        <v>109185.71428571429</v>
      </c>
      <c r="N212" s="6">
        <f t="shared" si="80"/>
        <v>29914.285714285714</v>
      </c>
      <c r="O212" s="8">
        <f t="shared" si="81"/>
        <v>5771.4285714285716</v>
      </c>
      <c r="P212" s="6">
        <v>7</v>
      </c>
      <c r="Q212" s="6">
        <v>271072</v>
      </c>
      <c r="R212" s="8">
        <f>Q212/P212</f>
        <v>38724.571428571428</v>
      </c>
      <c r="S212" s="6">
        <v>1</v>
      </c>
      <c r="T212" s="6">
        <v>5800</v>
      </c>
      <c r="U212" s="8">
        <f t="shared" si="86"/>
        <v>5800</v>
      </c>
    </row>
    <row r="213" spans="1:21" x14ac:dyDescent="0.3">
      <c r="A213" s="9">
        <v>45386</v>
      </c>
      <c r="B213" s="6">
        <v>5</v>
      </c>
      <c r="C213" s="6">
        <v>8600</v>
      </c>
      <c r="D213" s="6">
        <v>21000</v>
      </c>
      <c r="E213" s="6">
        <v>47000</v>
      </c>
      <c r="F213" s="6">
        <f t="shared" si="82"/>
        <v>1720</v>
      </c>
      <c r="G213" s="6">
        <f t="shared" si="83"/>
        <v>4200</v>
      </c>
      <c r="H213" s="8">
        <f t="shared" si="84"/>
        <v>9400</v>
      </c>
      <c r="I213" s="6">
        <v>6</v>
      </c>
      <c r="J213" s="6">
        <v>336100</v>
      </c>
      <c r="K213" s="6">
        <v>70800</v>
      </c>
      <c r="L213" s="6">
        <v>20000</v>
      </c>
      <c r="M213" s="6">
        <f t="shared" si="79"/>
        <v>56016.666666666664</v>
      </c>
      <c r="N213" s="6">
        <f t="shared" si="80"/>
        <v>11800</v>
      </c>
      <c r="O213" s="8">
        <f t="shared" si="81"/>
        <v>3333.3333333333335</v>
      </c>
      <c r="P213" s="6">
        <v>8</v>
      </c>
      <c r="Q213" s="6">
        <v>88267</v>
      </c>
      <c r="R213" s="8">
        <f t="shared" ref="R213:R246" si="87">Q213/P213</f>
        <v>11033.375</v>
      </c>
      <c r="S213" s="6">
        <v>2</v>
      </c>
      <c r="T213" s="6">
        <v>49000</v>
      </c>
      <c r="U213" s="8">
        <f t="shared" si="86"/>
        <v>24500</v>
      </c>
    </row>
    <row r="214" spans="1:21" x14ac:dyDescent="0.3">
      <c r="A214" s="9">
        <v>45387</v>
      </c>
      <c r="B214" s="6">
        <v>5</v>
      </c>
      <c r="C214" s="6">
        <v>8600</v>
      </c>
      <c r="D214" s="6">
        <v>18900</v>
      </c>
      <c r="E214" s="6">
        <v>69500</v>
      </c>
      <c r="F214" s="6">
        <f t="shared" si="82"/>
        <v>1720</v>
      </c>
      <c r="G214" s="6">
        <f t="shared" si="83"/>
        <v>3780</v>
      </c>
      <c r="H214" s="8">
        <f t="shared" si="84"/>
        <v>13900</v>
      </c>
      <c r="I214" s="6">
        <v>9</v>
      </c>
      <c r="J214" s="6">
        <v>247100</v>
      </c>
      <c r="K214" s="6">
        <v>40200</v>
      </c>
      <c r="L214" s="6">
        <v>10065</v>
      </c>
      <c r="M214" s="6">
        <f t="shared" si="79"/>
        <v>27455.555555555555</v>
      </c>
      <c r="N214" s="6">
        <f t="shared" si="80"/>
        <v>4466.666666666667</v>
      </c>
      <c r="O214" s="8">
        <f t="shared" si="81"/>
        <v>1118.3333333333333</v>
      </c>
      <c r="P214" s="6">
        <v>6</v>
      </c>
      <c r="Q214" s="6">
        <v>133075</v>
      </c>
      <c r="R214" s="8">
        <f t="shared" si="87"/>
        <v>22179.166666666668</v>
      </c>
      <c r="S214" s="6">
        <v>3</v>
      </c>
      <c r="T214" s="6">
        <v>83300</v>
      </c>
      <c r="U214" s="8">
        <f t="shared" si="86"/>
        <v>27766.666666666668</v>
      </c>
    </row>
    <row r="215" spans="1:21" x14ac:dyDescent="0.3">
      <c r="A215" s="9">
        <v>45388</v>
      </c>
      <c r="B215" s="6">
        <v>2</v>
      </c>
      <c r="C215" s="6">
        <v>5267</v>
      </c>
      <c r="D215" s="6">
        <v>9700</v>
      </c>
      <c r="E215" s="6">
        <v>26300</v>
      </c>
      <c r="F215" s="6">
        <f t="shared" si="82"/>
        <v>2633.5</v>
      </c>
      <c r="G215" s="6">
        <f t="shared" si="83"/>
        <v>4850</v>
      </c>
      <c r="H215" s="8">
        <f t="shared" si="84"/>
        <v>13150</v>
      </c>
      <c r="I215" s="6">
        <v>2</v>
      </c>
      <c r="J215" s="6">
        <v>52000</v>
      </c>
      <c r="K215" s="6">
        <v>19100</v>
      </c>
      <c r="L215" s="6">
        <v>19100</v>
      </c>
      <c r="M215" s="6">
        <f t="shared" si="79"/>
        <v>26000</v>
      </c>
      <c r="N215" s="6">
        <f t="shared" si="80"/>
        <v>9550</v>
      </c>
      <c r="O215" s="8">
        <f t="shared" si="81"/>
        <v>9550</v>
      </c>
      <c r="P215" s="6">
        <v>4</v>
      </c>
      <c r="Q215" s="6">
        <v>36845</v>
      </c>
      <c r="R215" s="8">
        <f t="shared" si="87"/>
        <v>9211.25</v>
      </c>
      <c r="S215" s="6">
        <v>2</v>
      </c>
      <c r="T215" s="6">
        <v>124200</v>
      </c>
      <c r="U215" s="8">
        <f t="shared" si="86"/>
        <v>62100</v>
      </c>
    </row>
    <row r="216" spans="1:21" x14ac:dyDescent="0.3">
      <c r="A216" s="9">
        <v>45389</v>
      </c>
      <c r="B216" s="6">
        <v>57</v>
      </c>
      <c r="C216" s="6">
        <v>75894</v>
      </c>
      <c r="D216" s="6">
        <v>183222</v>
      </c>
      <c r="E216" s="6">
        <v>484400</v>
      </c>
      <c r="F216" s="6">
        <f t="shared" si="82"/>
        <v>1331.4736842105262</v>
      </c>
      <c r="G216" s="6">
        <f t="shared" si="83"/>
        <v>3214.4210526315787</v>
      </c>
      <c r="H216" s="8">
        <f t="shared" si="84"/>
        <v>8498.2456140350878</v>
      </c>
      <c r="I216" s="6">
        <v>57</v>
      </c>
      <c r="J216" s="6">
        <v>1347800</v>
      </c>
      <c r="K216" s="6">
        <v>350255</v>
      </c>
      <c r="L216" s="6">
        <v>89551</v>
      </c>
      <c r="M216" s="6">
        <f t="shared" si="79"/>
        <v>23645.614035087718</v>
      </c>
      <c r="N216" s="6">
        <f t="shared" si="80"/>
        <v>6144.8245614035086</v>
      </c>
      <c r="O216" s="8">
        <f t="shared" si="81"/>
        <v>1571.0701754385964</v>
      </c>
      <c r="P216" s="6">
        <v>36</v>
      </c>
      <c r="Q216" s="6">
        <v>726462</v>
      </c>
      <c r="R216" s="8">
        <f t="shared" si="87"/>
        <v>20179.5</v>
      </c>
      <c r="S216" s="6">
        <v>22</v>
      </c>
      <c r="T216" s="6">
        <v>79014</v>
      </c>
      <c r="U216" s="8">
        <f t="shared" si="86"/>
        <v>3591.5454545454545</v>
      </c>
    </row>
    <row r="217" spans="1:21" x14ac:dyDescent="0.3">
      <c r="A217" s="9">
        <v>45390</v>
      </c>
      <c r="B217" s="6">
        <v>11</v>
      </c>
      <c r="C217" s="6">
        <v>11670</v>
      </c>
      <c r="D217" s="6">
        <v>26600</v>
      </c>
      <c r="E217" s="6">
        <v>72500</v>
      </c>
      <c r="F217" s="6">
        <f t="shared" si="82"/>
        <v>1060.909090909091</v>
      </c>
      <c r="G217" s="6">
        <f t="shared" si="83"/>
        <v>2418.181818181818</v>
      </c>
      <c r="H217" s="8">
        <f t="shared" si="84"/>
        <v>6590.909090909091</v>
      </c>
      <c r="I217" s="6">
        <v>12</v>
      </c>
      <c r="J217" s="6">
        <v>257200</v>
      </c>
      <c r="K217" s="6">
        <v>70585</v>
      </c>
      <c r="L217" s="6">
        <v>13815</v>
      </c>
      <c r="M217" s="6">
        <f t="shared" si="79"/>
        <v>21433.333333333332</v>
      </c>
      <c r="N217" s="6">
        <f t="shared" si="80"/>
        <v>5882.083333333333</v>
      </c>
      <c r="O217" s="8">
        <f t="shared" si="81"/>
        <v>1151.25</v>
      </c>
      <c r="P217" s="6">
        <v>13</v>
      </c>
      <c r="Q217" s="6">
        <v>153244</v>
      </c>
      <c r="R217" s="8">
        <f t="shared" si="87"/>
        <v>11788</v>
      </c>
      <c r="S217" s="6">
        <v>6</v>
      </c>
      <c r="T217" s="6">
        <v>448800</v>
      </c>
      <c r="U217" s="8">
        <f t="shared" si="86"/>
        <v>74800</v>
      </c>
    </row>
    <row r="218" spans="1:21" x14ac:dyDescent="0.3">
      <c r="A218" s="9">
        <v>45391</v>
      </c>
      <c r="B218" s="6">
        <v>8</v>
      </c>
      <c r="C218" s="6">
        <v>18353</v>
      </c>
      <c r="D218" s="6">
        <v>38200</v>
      </c>
      <c r="E218" s="6">
        <v>87800</v>
      </c>
      <c r="F218" s="6">
        <f t="shared" si="82"/>
        <v>2294.125</v>
      </c>
      <c r="G218" s="6">
        <f t="shared" si="83"/>
        <v>4775</v>
      </c>
      <c r="H218" s="8">
        <f t="shared" si="84"/>
        <v>10975</v>
      </c>
      <c r="I218" s="6">
        <v>10</v>
      </c>
      <c r="J218" s="6">
        <v>327100</v>
      </c>
      <c r="K218" s="6">
        <v>87286</v>
      </c>
      <c r="L218" s="6">
        <v>17506</v>
      </c>
      <c r="M218" s="6">
        <f t="shared" si="79"/>
        <v>32710</v>
      </c>
      <c r="N218" s="6">
        <f t="shared" si="80"/>
        <v>8728.6</v>
      </c>
      <c r="O218" s="8">
        <f t="shared" si="81"/>
        <v>1750.6</v>
      </c>
      <c r="P218" s="6">
        <v>6</v>
      </c>
      <c r="Q218" s="6">
        <v>44744</v>
      </c>
      <c r="R218" s="8">
        <f t="shared" si="87"/>
        <v>7457.333333333333</v>
      </c>
      <c r="S218" s="6">
        <v>3</v>
      </c>
      <c r="T218" s="6">
        <v>21700</v>
      </c>
      <c r="U218" s="8">
        <f t="shared" si="86"/>
        <v>7233.333333333333</v>
      </c>
    </row>
    <row r="219" spans="1:21" x14ac:dyDescent="0.3">
      <c r="A219" s="9">
        <v>45392</v>
      </c>
      <c r="B219" s="6">
        <v>7</v>
      </c>
      <c r="C219" s="6">
        <v>12049</v>
      </c>
      <c r="D219" s="6">
        <v>30200</v>
      </c>
      <c r="E219" s="6">
        <v>73900</v>
      </c>
      <c r="F219" s="6">
        <f>C219/B219</f>
        <v>1721.2857142857142</v>
      </c>
      <c r="G219" s="6">
        <f>D219/B219</f>
        <v>4314.2857142857147</v>
      </c>
      <c r="H219" s="8">
        <f>E219/B219</f>
        <v>10557.142857142857</v>
      </c>
      <c r="I219" s="6">
        <v>8</v>
      </c>
      <c r="J219" s="6">
        <v>328200</v>
      </c>
      <c r="K219" s="6">
        <v>69851</v>
      </c>
      <c r="L219" s="6">
        <v>14551</v>
      </c>
      <c r="M219" s="6">
        <f t="shared" si="79"/>
        <v>41025</v>
      </c>
      <c r="N219" s="6">
        <f t="shared" si="80"/>
        <v>8731.375</v>
      </c>
      <c r="O219" s="8">
        <f t="shared" si="81"/>
        <v>1818.875</v>
      </c>
      <c r="P219" s="6">
        <v>4</v>
      </c>
      <c r="Q219" s="6">
        <v>29137</v>
      </c>
      <c r="R219" s="8">
        <f t="shared" si="87"/>
        <v>7284.25</v>
      </c>
      <c r="S219" s="6">
        <v>2</v>
      </c>
      <c r="T219" s="6">
        <v>18100</v>
      </c>
      <c r="U219" s="8">
        <f t="shared" si="86"/>
        <v>9050</v>
      </c>
    </row>
    <row r="220" spans="1:21" x14ac:dyDescent="0.3">
      <c r="A220" s="9">
        <v>45393</v>
      </c>
      <c r="B220" s="6">
        <v>10</v>
      </c>
      <c r="C220" s="6">
        <v>22969</v>
      </c>
      <c r="D220" s="6">
        <v>40500</v>
      </c>
      <c r="E220" s="6">
        <v>97100</v>
      </c>
      <c r="F220" s="6">
        <f>C220/B220</f>
        <v>2296.9</v>
      </c>
      <c r="G220" s="6">
        <f>D220/B220</f>
        <v>4050</v>
      </c>
      <c r="H220" s="8">
        <f>E220/B220</f>
        <v>9710</v>
      </c>
      <c r="I220" s="6">
        <v>15</v>
      </c>
      <c r="J220" s="6">
        <v>417700</v>
      </c>
      <c r="K220" s="6">
        <v>127397</v>
      </c>
      <c r="L220" s="6">
        <v>18278</v>
      </c>
      <c r="M220" s="6">
        <f t="shared" si="79"/>
        <v>27846.666666666668</v>
      </c>
      <c r="N220" s="6">
        <f t="shared" si="80"/>
        <v>8493.1333333333332</v>
      </c>
      <c r="O220" s="8">
        <f t="shared" si="81"/>
        <v>1218.5333333333333</v>
      </c>
      <c r="P220" s="6">
        <v>8</v>
      </c>
      <c r="Q220" s="6">
        <v>47469</v>
      </c>
      <c r="R220" s="8">
        <f t="shared" si="87"/>
        <v>5933.625</v>
      </c>
      <c r="S220" s="6">
        <v>2</v>
      </c>
      <c r="T220" s="6">
        <v>15400</v>
      </c>
      <c r="U220" s="8">
        <f t="shared" si="86"/>
        <v>7700</v>
      </c>
    </row>
    <row r="221" spans="1:21" x14ac:dyDescent="0.3">
      <c r="A221" s="9">
        <v>45394</v>
      </c>
      <c r="B221" s="6">
        <v>10</v>
      </c>
      <c r="C221" s="6">
        <v>9892</v>
      </c>
      <c r="D221" s="6">
        <v>27100</v>
      </c>
      <c r="E221" s="6">
        <v>62800</v>
      </c>
      <c r="F221" s="6">
        <f t="shared" ref="F221:F256" si="88">C221/B221</f>
        <v>989.2</v>
      </c>
      <c r="G221" s="6">
        <f t="shared" ref="G221:G256" si="89">D221/B221</f>
        <v>2710</v>
      </c>
      <c r="H221" s="8">
        <f t="shared" ref="H221:H256" si="90">E221/B221</f>
        <v>6280</v>
      </c>
      <c r="I221" s="6">
        <v>13</v>
      </c>
      <c r="J221" s="6">
        <v>306000</v>
      </c>
      <c r="K221" s="6">
        <v>74231</v>
      </c>
      <c r="L221" s="6">
        <v>14950</v>
      </c>
      <c r="M221" s="6">
        <f t="shared" si="79"/>
        <v>23538.461538461539</v>
      </c>
      <c r="N221" s="6">
        <f t="shared" si="80"/>
        <v>5710.0769230769229</v>
      </c>
      <c r="O221" s="8">
        <f t="shared" si="81"/>
        <v>1150</v>
      </c>
      <c r="P221" s="6">
        <v>10</v>
      </c>
      <c r="Q221" s="6">
        <v>63565</v>
      </c>
      <c r="R221" s="8">
        <f t="shared" si="87"/>
        <v>6356.5</v>
      </c>
      <c r="S221" s="6">
        <v>4</v>
      </c>
      <c r="T221" s="6">
        <v>117000</v>
      </c>
      <c r="U221" s="8">
        <f t="shared" si="86"/>
        <v>29250</v>
      </c>
    </row>
    <row r="222" spans="1:21" x14ac:dyDescent="0.3">
      <c r="A222" s="9">
        <v>45395</v>
      </c>
      <c r="B222" s="6">
        <v>8</v>
      </c>
      <c r="C222" s="6">
        <v>7422</v>
      </c>
      <c r="D222" s="6">
        <v>28400</v>
      </c>
      <c r="E222" s="6">
        <v>68800</v>
      </c>
      <c r="F222" s="6">
        <f t="shared" si="88"/>
        <v>927.75</v>
      </c>
      <c r="G222" s="6">
        <f t="shared" si="89"/>
        <v>3550</v>
      </c>
      <c r="H222" s="8">
        <f t="shared" si="90"/>
        <v>8600</v>
      </c>
      <c r="I222" s="6">
        <v>11</v>
      </c>
      <c r="J222" s="6">
        <v>79700</v>
      </c>
      <c r="K222" s="6">
        <v>18726</v>
      </c>
      <c r="L222" s="6">
        <v>7443</v>
      </c>
      <c r="M222" s="6">
        <f t="shared" si="79"/>
        <v>7245.454545454545</v>
      </c>
      <c r="N222" s="6">
        <f t="shared" si="80"/>
        <v>1702.3636363636363</v>
      </c>
      <c r="O222" s="8">
        <f t="shared" si="81"/>
        <v>676.63636363636363</v>
      </c>
      <c r="P222" s="6">
        <v>6</v>
      </c>
      <c r="Q222" s="6">
        <v>45387</v>
      </c>
      <c r="R222" s="8">
        <f t="shared" si="87"/>
        <v>7564.5</v>
      </c>
      <c r="S222" s="6">
        <v>5</v>
      </c>
      <c r="T222" s="6">
        <v>44400</v>
      </c>
      <c r="U222" s="8">
        <f t="shared" si="86"/>
        <v>8880</v>
      </c>
    </row>
    <row r="223" spans="1:21" x14ac:dyDescent="0.3">
      <c r="A223" s="9">
        <v>45396</v>
      </c>
      <c r="B223" s="6">
        <v>8</v>
      </c>
      <c r="C223" s="6">
        <v>11369</v>
      </c>
      <c r="D223" s="6">
        <v>34600</v>
      </c>
      <c r="E223" s="6">
        <v>77000</v>
      </c>
      <c r="F223" s="6">
        <f t="shared" si="88"/>
        <v>1421.125</v>
      </c>
      <c r="G223" s="6">
        <f t="shared" si="89"/>
        <v>4325</v>
      </c>
      <c r="H223" s="8">
        <f t="shared" si="90"/>
        <v>9625</v>
      </c>
      <c r="I223" s="6">
        <v>14</v>
      </c>
      <c r="J223" s="6">
        <v>473100</v>
      </c>
      <c r="K223" s="6">
        <v>136100</v>
      </c>
      <c r="L223" s="6">
        <v>26386</v>
      </c>
      <c r="M223" s="6">
        <f t="shared" si="79"/>
        <v>33792.857142857145</v>
      </c>
      <c r="N223" s="6">
        <f t="shared" si="80"/>
        <v>9721.4285714285706</v>
      </c>
      <c r="O223" s="8">
        <f t="shared" si="81"/>
        <v>1884.7142857142858</v>
      </c>
      <c r="P223" s="6">
        <v>10</v>
      </c>
      <c r="Q223" s="6">
        <v>115408</v>
      </c>
      <c r="R223" s="8">
        <f t="shared" si="87"/>
        <v>11540.8</v>
      </c>
      <c r="S223" s="6">
        <v>4</v>
      </c>
      <c r="T223" s="6">
        <v>61900</v>
      </c>
      <c r="U223" s="8">
        <f t="shared" si="86"/>
        <v>15475</v>
      </c>
    </row>
    <row r="224" spans="1:21" x14ac:dyDescent="0.3">
      <c r="A224" s="9">
        <v>45397</v>
      </c>
      <c r="B224" s="6">
        <v>4</v>
      </c>
      <c r="C224" s="6">
        <v>7374</v>
      </c>
      <c r="D224" s="6">
        <v>20900</v>
      </c>
      <c r="E224" s="6">
        <v>46700</v>
      </c>
      <c r="F224" s="6">
        <f t="shared" si="88"/>
        <v>1843.5</v>
      </c>
      <c r="G224" s="6">
        <f t="shared" si="89"/>
        <v>5225</v>
      </c>
      <c r="H224" s="8">
        <f t="shared" si="90"/>
        <v>11675</v>
      </c>
      <c r="I224" s="6">
        <v>7</v>
      </c>
      <c r="J224" s="6">
        <v>138600</v>
      </c>
      <c r="K224" s="6">
        <v>33328</v>
      </c>
      <c r="L224" s="6">
        <v>11143</v>
      </c>
      <c r="M224" s="6">
        <f t="shared" si="79"/>
        <v>19800</v>
      </c>
      <c r="N224" s="6">
        <f t="shared" si="80"/>
        <v>4761.1428571428569</v>
      </c>
      <c r="O224" s="8">
        <f t="shared" si="81"/>
        <v>1591.8571428571429</v>
      </c>
      <c r="P224" s="6">
        <v>5</v>
      </c>
      <c r="Q224" s="6">
        <v>46508</v>
      </c>
      <c r="R224" s="8">
        <f t="shared" si="87"/>
        <v>9301.6</v>
      </c>
      <c r="S224" s="6">
        <v>1</v>
      </c>
      <c r="T224" s="6">
        <v>4700</v>
      </c>
      <c r="U224" s="8">
        <f t="shared" si="86"/>
        <v>4700</v>
      </c>
    </row>
    <row r="225" spans="1:21" x14ac:dyDescent="0.3">
      <c r="A225" s="9">
        <v>45398</v>
      </c>
      <c r="B225" s="6">
        <v>8</v>
      </c>
      <c r="C225" s="6">
        <v>8806</v>
      </c>
      <c r="D225" s="6">
        <v>25800</v>
      </c>
      <c r="E225" s="6">
        <v>62700</v>
      </c>
      <c r="F225" s="6">
        <f t="shared" si="88"/>
        <v>1100.75</v>
      </c>
      <c r="G225" s="6">
        <f t="shared" si="89"/>
        <v>3225</v>
      </c>
      <c r="H225" s="8">
        <f t="shared" si="90"/>
        <v>7837.5</v>
      </c>
      <c r="I225" s="6">
        <v>12</v>
      </c>
      <c r="J225" s="6">
        <v>247100</v>
      </c>
      <c r="K225" s="6">
        <v>63019</v>
      </c>
      <c r="L225" s="6">
        <v>11282</v>
      </c>
      <c r="M225" s="6">
        <f t="shared" si="79"/>
        <v>20591.666666666668</v>
      </c>
      <c r="N225" s="6">
        <f t="shared" si="80"/>
        <v>5251.583333333333</v>
      </c>
      <c r="O225" s="8">
        <f t="shared" si="81"/>
        <v>940.16666666666663</v>
      </c>
      <c r="P225" s="6">
        <v>7</v>
      </c>
      <c r="Q225" s="6">
        <v>63494</v>
      </c>
      <c r="R225" s="8">
        <f t="shared" si="87"/>
        <v>9070.5714285714294</v>
      </c>
      <c r="S225" s="6">
        <v>3</v>
      </c>
      <c r="T225" s="6">
        <v>82400</v>
      </c>
      <c r="U225" s="8">
        <f t="shared" si="86"/>
        <v>27466.666666666668</v>
      </c>
    </row>
    <row r="226" spans="1:21" x14ac:dyDescent="0.3">
      <c r="A226" s="9">
        <v>45399</v>
      </c>
      <c r="B226" s="6">
        <v>8</v>
      </c>
      <c r="C226" s="6">
        <v>9806</v>
      </c>
      <c r="D226" s="6">
        <v>21634</v>
      </c>
      <c r="E226" s="6">
        <v>52100</v>
      </c>
      <c r="F226" s="6">
        <f t="shared" si="88"/>
        <v>1225.75</v>
      </c>
      <c r="G226" s="6">
        <f t="shared" si="89"/>
        <v>2704.25</v>
      </c>
      <c r="H226" s="8">
        <f t="shared" si="90"/>
        <v>6512.5</v>
      </c>
      <c r="I226" s="6">
        <v>8</v>
      </c>
      <c r="J226" s="6">
        <v>249200</v>
      </c>
      <c r="K226" s="6">
        <v>70300</v>
      </c>
      <c r="L226" s="6">
        <v>10873</v>
      </c>
      <c r="M226" s="6">
        <f t="shared" si="79"/>
        <v>31150</v>
      </c>
      <c r="N226" s="6">
        <f t="shared" si="80"/>
        <v>8787.5</v>
      </c>
      <c r="O226" s="8">
        <f t="shared" si="81"/>
        <v>1359.125</v>
      </c>
      <c r="P226" s="6">
        <v>4</v>
      </c>
      <c r="Q226" s="6">
        <v>84554</v>
      </c>
      <c r="R226" s="8">
        <f t="shared" si="87"/>
        <v>21138.5</v>
      </c>
      <c r="S226" s="6">
        <v>1</v>
      </c>
      <c r="T226" s="6">
        <v>3500</v>
      </c>
      <c r="U226" s="8">
        <f t="shared" si="86"/>
        <v>3500</v>
      </c>
    </row>
    <row r="227" spans="1:21" x14ac:dyDescent="0.3">
      <c r="A227" s="9">
        <v>45400</v>
      </c>
      <c r="B227" s="6">
        <v>7</v>
      </c>
      <c r="C227" s="6">
        <v>12953</v>
      </c>
      <c r="D227" s="6">
        <v>31600</v>
      </c>
      <c r="E227" s="6">
        <v>75200</v>
      </c>
      <c r="F227" s="6">
        <f t="shared" si="88"/>
        <v>1850.4285714285713</v>
      </c>
      <c r="G227" s="6">
        <f t="shared" si="89"/>
        <v>4514.2857142857147</v>
      </c>
      <c r="H227" s="8">
        <f t="shared" si="90"/>
        <v>10742.857142857143</v>
      </c>
      <c r="I227" s="6">
        <v>10</v>
      </c>
      <c r="J227" s="6">
        <v>206000</v>
      </c>
      <c r="K227" s="6">
        <v>47450</v>
      </c>
      <c r="L227" s="6">
        <v>9596</v>
      </c>
      <c r="M227" s="6">
        <f t="shared" si="79"/>
        <v>20600</v>
      </c>
      <c r="N227" s="6">
        <f t="shared" si="80"/>
        <v>4745</v>
      </c>
      <c r="O227" s="8">
        <f t="shared" si="81"/>
        <v>959.6</v>
      </c>
      <c r="P227" s="6">
        <v>6</v>
      </c>
      <c r="Q227" s="6">
        <v>68747</v>
      </c>
      <c r="R227" s="8">
        <f t="shared" si="87"/>
        <v>11457.833333333334</v>
      </c>
      <c r="S227" s="6">
        <v>3</v>
      </c>
      <c r="T227" s="6">
        <v>22600</v>
      </c>
      <c r="U227" s="8">
        <f t="shared" si="86"/>
        <v>7533.333333333333</v>
      </c>
    </row>
    <row r="228" spans="1:21" x14ac:dyDescent="0.3">
      <c r="A228" s="9">
        <v>45401</v>
      </c>
      <c r="B228" s="6">
        <v>10</v>
      </c>
      <c r="C228" s="6">
        <v>10158</v>
      </c>
      <c r="D228" s="6">
        <v>40000</v>
      </c>
      <c r="E228" s="6">
        <v>88600</v>
      </c>
      <c r="F228" s="6">
        <f t="shared" si="88"/>
        <v>1015.8</v>
      </c>
      <c r="G228" s="6">
        <f t="shared" si="89"/>
        <v>4000</v>
      </c>
      <c r="H228" s="8">
        <f t="shared" si="90"/>
        <v>8860</v>
      </c>
      <c r="I228" s="6">
        <v>13</v>
      </c>
      <c r="J228" s="6">
        <v>302900</v>
      </c>
      <c r="K228" s="6">
        <v>75132</v>
      </c>
      <c r="L228" s="6">
        <v>17314</v>
      </c>
      <c r="M228" s="6">
        <f t="shared" si="79"/>
        <v>23300</v>
      </c>
      <c r="N228" s="6">
        <f t="shared" si="80"/>
        <v>5779.3846153846152</v>
      </c>
      <c r="O228" s="8">
        <f t="shared" si="81"/>
        <v>1331.8461538461538</v>
      </c>
      <c r="P228" s="6">
        <v>8</v>
      </c>
      <c r="Q228" s="6">
        <v>46989</v>
      </c>
      <c r="R228" s="8">
        <f t="shared" si="87"/>
        <v>5873.625</v>
      </c>
      <c r="S228" s="6">
        <v>2</v>
      </c>
      <c r="T228" s="6">
        <v>12700</v>
      </c>
      <c r="U228" s="8">
        <f t="shared" si="86"/>
        <v>6350</v>
      </c>
    </row>
    <row r="229" spans="1:21" x14ac:dyDescent="0.3">
      <c r="A229" s="9">
        <v>45402</v>
      </c>
      <c r="B229" s="6">
        <v>7</v>
      </c>
      <c r="C229" s="6">
        <v>11280</v>
      </c>
      <c r="D229" s="6">
        <v>32300</v>
      </c>
      <c r="E229" s="6">
        <v>87100</v>
      </c>
      <c r="F229" s="6">
        <f t="shared" si="88"/>
        <v>1611.4285714285713</v>
      </c>
      <c r="G229" s="6">
        <f t="shared" si="89"/>
        <v>4614.2857142857147</v>
      </c>
      <c r="H229" s="8">
        <f t="shared" si="90"/>
        <v>12442.857142857143</v>
      </c>
      <c r="I229" s="6">
        <v>7</v>
      </c>
      <c r="J229" s="6">
        <v>92500</v>
      </c>
      <c r="K229" s="6">
        <v>22800</v>
      </c>
      <c r="L229" s="6">
        <v>8653</v>
      </c>
      <c r="M229" s="6">
        <f t="shared" si="79"/>
        <v>13214.285714285714</v>
      </c>
      <c r="N229" s="6">
        <f t="shared" si="80"/>
        <v>3257.1428571428573</v>
      </c>
      <c r="O229" s="8">
        <f t="shared" si="81"/>
        <v>1236.1428571428571</v>
      </c>
      <c r="P229" s="6">
        <v>4</v>
      </c>
      <c r="Q229" s="6">
        <v>76473</v>
      </c>
      <c r="R229" s="8">
        <f t="shared" si="87"/>
        <v>19118.25</v>
      </c>
      <c r="S229" s="6">
        <v>2</v>
      </c>
      <c r="T229" s="6">
        <v>12200</v>
      </c>
      <c r="U229" s="8">
        <f t="shared" si="86"/>
        <v>6100</v>
      </c>
    </row>
    <row r="230" spans="1:21" x14ac:dyDescent="0.3">
      <c r="A230" s="9">
        <v>45403</v>
      </c>
      <c r="B230" s="6">
        <v>13</v>
      </c>
      <c r="C230" s="6">
        <v>9430</v>
      </c>
      <c r="D230" s="6">
        <v>37882</v>
      </c>
      <c r="E230" s="6">
        <v>89000</v>
      </c>
      <c r="F230" s="6">
        <f t="shared" si="88"/>
        <v>725.38461538461536</v>
      </c>
      <c r="G230" s="6">
        <f t="shared" si="89"/>
        <v>2914</v>
      </c>
      <c r="H230" s="8">
        <f t="shared" si="90"/>
        <v>6846.1538461538457</v>
      </c>
      <c r="I230" s="6">
        <v>17</v>
      </c>
      <c r="J230" s="6">
        <v>380000</v>
      </c>
      <c r="K230" s="6">
        <v>79936</v>
      </c>
      <c r="L230" s="6">
        <v>20076</v>
      </c>
      <c r="M230" s="6">
        <f t="shared" si="79"/>
        <v>22352.941176470587</v>
      </c>
      <c r="N230" s="6">
        <f t="shared" si="80"/>
        <v>4702.1176470588234</v>
      </c>
      <c r="O230" s="8">
        <f t="shared" si="81"/>
        <v>1180.9411764705883</v>
      </c>
      <c r="P230" s="6">
        <v>9</v>
      </c>
      <c r="Q230" s="6">
        <v>101903</v>
      </c>
      <c r="R230" s="8">
        <f t="shared" si="87"/>
        <v>11322.555555555555</v>
      </c>
      <c r="S230" s="6">
        <v>2</v>
      </c>
      <c r="T230" s="6">
        <v>10300</v>
      </c>
      <c r="U230" s="8">
        <f t="shared" si="86"/>
        <v>5150</v>
      </c>
    </row>
    <row r="231" spans="1:21" x14ac:dyDescent="0.3">
      <c r="A231" s="9">
        <v>45404</v>
      </c>
      <c r="B231" s="6">
        <v>10</v>
      </c>
      <c r="C231" s="6">
        <v>6398</v>
      </c>
      <c r="D231" s="6">
        <v>24700</v>
      </c>
      <c r="E231" s="6">
        <v>54300</v>
      </c>
      <c r="F231" s="6">
        <f t="shared" si="88"/>
        <v>639.79999999999995</v>
      </c>
      <c r="G231" s="6">
        <f t="shared" si="89"/>
        <v>2470</v>
      </c>
      <c r="H231" s="8">
        <f t="shared" si="90"/>
        <v>5430</v>
      </c>
      <c r="I231" s="6">
        <v>10</v>
      </c>
      <c r="J231" s="6">
        <v>359400</v>
      </c>
      <c r="K231" s="6">
        <v>84166</v>
      </c>
      <c r="L231" s="6">
        <v>22735</v>
      </c>
      <c r="M231" s="6">
        <f t="shared" si="79"/>
        <v>35940</v>
      </c>
      <c r="N231" s="6">
        <f t="shared" si="80"/>
        <v>8416.6</v>
      </c>
      <c r="O231" s="8">
        <f t="shared" si="81"/>
        <v>2273.5</v>
      </c>
      <c r="P231" s="6">
        <v>7</v>
      </c>
      <c r="Q231" s="6">
        <v>80659</v>
      </c>
      <c r="R231" s="8">
        <f t="shared" si="87"/>
        <v>11522.714285714286</v>
      </c>
      <c r="S231" s="6">
        <v>3</v>
      </c>
      <c r="T231" s="6">
        <v>2206000</v>
      </c>
      <c r="U231" s="8">
        <f t="shared" si="86"/>
        <v>735333.33333333337</v>
      </c>
    </row>
    <row r="232" spans="1:21" x14ac:dyDescent="0.3">
      <c r="A232" s="9">
        <v>45405</v>
      </c>
      <c r="B232" s="6">
        <v>9</v>
      </c>
      <c r="C232" s="6">
        <v>8826</v>
      </c>
      <c r="D232" s="6">
        <v>25300</v>
      </c>
      <c r="E232" s="6">
        <v>55700</v>
      </c>
      <c r="F232" s="6">
        <f t="shared" si="88"/>
        <v>980.66666666666663</v>
      </c>
      <c r="G232" s="6">
        <f t="shared" si="89"/>
        <v>2811.1111111111113</v>
      </c>
      <c r="H232" s="8">
        <f t="shared" si="90"/>
        <v>6188.8888888888887</v>
      </c>
      <c r="I232" s="6">
        <v>11</v>
      </c>
      <c r="J232" s="6">
        <v>348300</v>
      </c>
      <c r="K232" s="6">
        <v>92895</v>
      </c>
      <c r="L232" s="6">
        <v>15119</v>
      </c>
      <c r="M232" s="6">
        <f t="shared" si="79"/>
        <v>31663.636363636364</v>
      </c>
      <c r="N232" s="6">
        <f t="shared" si="80"/>
        <v>8445</v>
      </c>
      <c r="O232" s="8">
        <f t="shared" si="81"/>
        <v>1374.4545454545455</v>
      </c>
      <c r="P232" s="6">
        <v>9</v>
      </c>
      <c r="Q232" s="6">
        <v>138122</v>
      </c>
      <c r="R232" s="8">
        <f t="shared" si="87"/>
        <v>15346.888888888889</v>
      </c>
      <c r="S232" s="6">
        <v>3</v>
      </c>
      <c r="T232" s="6">
        <v>221800</v>
      </c>
      <c r="U232" s="8">
        <f t="shared" si="86"/>
        <v>73933.333333333328</v>
      </c>
    </row>
    <row r="233" spans="1:21" x14ac:dyDescent="0.3">
      <c r="A233" s="9">
        <v>45406</v>
      </c>
      <c r="B233" s="6">
        <v>4</v>
      </c>
      <c r="C233" s="6">
        <v>5803</v>
      </c>
      <c r="D233" s="6">
        <v>13600</v>
      </c>
      <c r="E233" s="6">
        <v>31200</v>
      </c>
      <c r="F233" s="6">
        <f t="shared" si="88"/>
        <v>1450.75</v>
      </c>
      <c r="G233" s="6">
        <f t="shared" si="89"/>
        <v>3400</v>
      </c>
      <c r="H233" s="8">
        <f t="shared" si="90"/>
        <v>7800</v>
      </c>
      <c r="I233" s="6">
        <v>7</v>
      </c>
      <c r="J233" s="6">
        <v>182000</v>
      </c>
      <c r="K233" s="6">
        <v>39600</v>
      </c>
      <c r="L233" s="6">
        <v>9529</v>
      </c>
      <c r="M233" s="6">
        <f t="shared" si="79"/>
        <v>26000</v>
      </c>
      <c r="N233" s="6">
        <f t="shared" si="80"/>
        <v>5657.1428571428569</v>
      </c>
      <c r="O233" s="8">
        <f t="shared" si="81"/>
        <v>1361.2857142857142</v>
      </c>
      <c r="P233" s="6">
        <v>8</v>
      </c>
      <c r="Q233" s="6">
        <v>61862</v>
      </c>
      <c r="R233" s="8">
        <f t="shared" si="87"/>
        <v>7732.75</v>
      </c>
      <c r="S233" s="6">
        <v>4</v>
      </c>
      <c r="T233" s="6">
        <v>158400</v>
      </c>
      <c r="U233" s="8">
        <f t="shared" si="86"/>
        <v>39600</v>
      </c>
    </row>
    <row r="234" spans="1:21" x14ac:dyDescent="0.3">
      <c r="A234" s="9">
        <v>45407</v>
      </c>
      <c r="B234" s="6">
        <v>7</v>
      </c>
      <c r="C234" s="6">
        <v>6221</v>
      </c>
      <c r="D234" s="6">
        <v>20500</v>
      </c>
      <c r="E234" s="6">
        <v>42900</v>
      </c>
      <c r="F234" s="6">
        <f t="shared" si="88"/>
        <v>888.71428571428567</v>
      </c>
      <c r="G234" s="6">
        <f t="shared" si="89"/>
        <v>2928.5714285714284</v>
      </c>
      <c r="H234" s="8">
        <f t="shared" si="90"/>
        <v>6128.5714285714284</v>
      </c>
      <c r="I234" s="6">
        <v>10</v>
      </c>
      <c r="J234" s="6">
        <v>150100</v>
      </c>
      <c r="K234" s="6">
        <v>43233</v>
      </c>
      <c r="L234" s="6">
        <v>12055</v>
      </c>
      <c r="M234" s="6">
        <f t="shared" si="79"/>
        <v>15010</v>
      </c>
      <c r="N234" s="6">
        <f t="shared" si="80"/>
        <v>4323.3</v>
      </c>
      <c r="O234" s="8">
        <f t="shared" si="81"/>
        <v>1205.5</v>
      </c>
      <c r="P234" s="6">
        <v>5</v>
      </c>
      <c r="Q234" s="6">
        <v>49545</v>
      </c>
      <c r="R234" s="8">
        <f t="shared" si="87"/>
        <v>9909</v>
      </c>
      <c r="S234" s="6">
        <v>4</v>
      </c>
      <c r="T234" s="6">
        <v>240900</v>
      </c>
      <c r="U234" s="8">
        <f t="shared" si="86"/>
        <v>60225</v>
      </c>
    </row>
    <row r="235" spans="1:21" x14ac:dyDescent="0.3">
      <c r="A235" s="9">
        <v>45408</v>
      </c>
      <c r="B235" s="6">
        <v>6</v>
      </c>
      <c r="C235" s="6">
        <v>8156</v>
      </c>
      <c r="D235" s="6">
        <v>24700</v>
      </c>
      <c r="E235" s="6">
        <v>61200</v>
      </c>
      <c r="F235" s="6">
        <f t="shared" si="88"/>
        <v>1359.3333333333333</v>
      </c>
      <c r="G235" s="6">
        <f t="shared" si="89"/>
        <v>4116.666666666667</v>
      </c>
      <c r="H235" s="8">
        <f t="shared" si="90"/>
        <v>10200</v>
      </c>
      <c r="I235" s="6">
        <v>6</v>
      </c>
      <c r="J235" s="6">
        <v>103600</v>
      </c>
      <c r="K235" s="6">
        <v>40168</v>
      </c>
      <c r="L235" s="6">
        <v>7317</v>
      </c>
      <c r="M235" s="6">
        <f t="shared" si="79"/>
        <v>17266.666666666668</v>
      </c>
      <c r="N235" s="6">
        <f t="shared" si="80"/>
        <v>6694.666666666667</v>
      </c>
      <c r="O235" s="8">
        <f t="shared" si="81"/>
        <v>1219.5</v>
      </c>
      <c r="P235" s="6">
        <v>5</v>
      </c>
      <c r="Q235" s="6">
        <v>52859</v>
      </c>
      <c r="R235" s="8">
        <f t="shared" si="87"/>
        <v>10571.8</v>
      </c>
      <c r="S235" s="6">
        <v>4</v>
      </c>
      <c r="T235" s="6">
        <v>706500</v>
      </c>
      <c r="U235" s="8">
        <f t="shared" si="86"/>
        <v>176625</v>
      </c>
    </row>
    <row r="236" spans="1:21" x14ac:dyDescent="0.3">
      <c r="A236" s="9">
        <v>45409</v>
      </c>
      <c r="B236" s="6">
        <v>6</v>
      </c>
      <c r="C236" s="6">
        <v>7342</v>
      </c>
      <c r="D236" s="6">
        <v>19700</v>
      </c>
      <c r="E236" s="6">
        <v>51400</v>
      </c>
      <c r="F236" s="6">
        <f t="shared" si="88"/>
        <v>1223.6666666666667</v>
      </c>
      <c r="G236" s="6">
        <f t="shared" si="89"/>
        <v>3283.3333333333335</v>
      </c>
      <c r="H236" s="8">
        <f t="shared" si="90"/>
        <v>8566.6666666666661</v>
      </c>
      <c r="I236" s="6">
        <v>9</v>
      </c>
      <c r="J236" s="6">
        <v>40000</v>
      </c>
      <c r="K236" s="6">
        <v>21402</v>
      </c>
      <c r="L236" s="6">
        <v>6369</v>
      </c>
      <c r="M236" s="6">
        <f t="shared" si="79"/>
        <v>4444.4444444444443</v>
      </c>
      <c r="N236" s="6">
        <f t="shared" si="80"/>
        <v>2378</v>
      </c>
      <c r="O236" s="8">
        <f t="shared" si="81"/>
        <v>707.66666666666663</v>
      </c>
      <c r="P236" s="6">
        <v>3</v>
      </c>
      <c r="Q236" s="6">
        <v>20616</v>
      </c>
      <c r="R236" s="8">
        <f t="shared" si="87"/>
        <v>6872</v>
      </c>
      <c r="S236" s="6">
        <v>2</v>
      </c>
      <c r="T236" s="6">
        <v>11900</v>
      </c>
      <c r="U236" s="8">
        <f t="shared" si="86"/>
        <v>5950</v>
      </c>
    </row>
    <row r="237" spans="1:21" x14ac:dyDescent="0.3">
      <c r="A237" s="9">
        <v>45410</v>
      </c>
      <c r="B237" s="6">
        <v>111</v>
      </c>
      <c r="C237" s="6">
        <v>68375</v>
      </c>
      <c r="D237" s="6">
        <v>277066</v>
      </c>
      <c r="E237" s="6">
        <v>684005</v>
      </c>
      <c r="F237" s="6">
        <f t="shared" si="88"/>
        <v>615.99099099099101</v>
      </c>
      <c r="G237" s="6">
        <f t="shared" si="89"/>
        <v>2496.0900900900901</v>
      </c>
      <c r="H237" s="8">
        <f t="shared" si="90"/>
        <v>6162.2072072072069</v>
      </c>
      <c r="I237" s="6">
        <v>109</v>
      </c>
      <c r="J237" s="6">
        <v>1405600</v>
      </c>
      <c r="K237" s="6">
        <v>296858</v>
      </c>
      <c r="L237" s="6">
        <v>82634</v>
      </c>
      <c r="M237" s="6">
        <f t="shared" si="79"/>
        <v>12895.412844036697</v>
      </c>
      <c r="N237" s="6">
        <f t="shared" si="80"/>
        <v>2723.4678899082569</v>
      </c>
      <c r="O237" s="8">
        <f t="shared" si="81"/>
        <v>758.11009174311926</v>
      </c>
      <c r="P237" s="6">
        <v>72</v>
      </c>
      <c r="Q237" s="6">
        <v>737276</v>
      </c>
      <c r="R237" s="8">
        <f t="shared" si="87"/>
        <v>10239.944444444445</v>
      </c>
      <c r="S237" s="6">
        <v>31</v>
      </c>
      <c r="T237" s="6">
        <v>4212400</v>
      </c>
      <c r="U237" s="8">
        <f t="shared" si="86"/>
        <v>135883.87096774194</v>
      </c>
    </row>
    <row r="238" spans="1:21" x14ac:dyDescent="0.3">
      <c r="A238" s="9">
        <v>45411</v>
      </c>
      <c r="B238" s="6">
        <v>10</v>
      </c>
      <c r="C238" s="6">
        <v>8267</v>
      </c>
      <c r="D238" s="6">
        <v>31100</v>
      </c>
      <c r="E238" s="6">
        <v>69200</v>
      </c>
      <c r="F238" s="6">
        <f t="shared" si="88"/>
        <v>826.7</v>
      </c>
      <c r="G238" s="6">
        <f t="shared" si="89"/>
        <v>3110</v>
      </c>
      <c r="H238" s="8">
        <f t="shared" si="90"/>
        <v>6920</v>
      </c>
      <c r="I238" s="6">
        <v>11</v>
      </c>
      <c r="J238" s="6">
        <v>231600</v>
      </c>
      <c r="K238" s="6">
        <v>73684</v>
      </c>
      <c r="L238" s="6">
        <v>14820</v>
      </c>
      <c r="M238" s="6">
        <f t="shared" si="79"/>
        <v>21054.545454545456</v>
      </c>
      <c r="N238" s="6">
        <f t="shared" si="80"/>
        <v>6698.545454545455</v>
      </c>
      <c r="O238" s="8">
        <f t="shared" si="81"/>
        <v>1347.2727272727273</v>
      </c>
      <c r="P238" s="6">
        <v>5</v>
      </c>
      <c r="Q238" s="6">
        <v>35456</v>
      </c>
      <c r="R238" s="8">
        <f t="shared" si="87"/>
        <v>7091.2</v>
      </c>
      <c r="S238" s="6">
        <v>13</v>
      </c>
      <c r="T238" s="6">
        <v>827943</v>
      </c>
      <c r="U238" s="8">
        <f t="shared" si="86"/>
        <v>63687.923076923078</v>
      </c>
    </row>
    <row r="239" spans="1:21" x14ac:dyDescent="0.3">
      <c r="A239" s="9">
        <v>45412</v>
      </c>
      <c r="B239" s="6">
        <v>11</v>
      </c>
      <c r="C239" s="6">
        <v>12269</v>
      </c>
      <c r="D239" s="6">
        <v>42500</v>
      </c>
      <c r="E239" s="6">
        <v>100300</v>
      </c>
      <c r="F239" s="6">
        <f t="shared" si="88"/>
        <v>1115.3636363636363</v>
      </c>
      <c r="G239" s="6">
        <f t="shared" si="89"/>
        <v>3863.6363636363635</v>
      </c>
      <c r="H239" s="8">
        <f t="shared" si="90"/>
        <v>9118.181818181818</v>
      </c>
      <c r="I239" s="6">
        <v>15</v>
      </c>
      <c r="J239" s="6">
        <v>163600</v>
      </c>
      <c r="K239" s="6">
        <v>40394</v>
      </c>
      <c r="L239" s="6">
        <v>12031</v>
      </c>
      <c r="M239" s="6">
        <f t="shared" si="79"/>
        <v>10906.666666666666</v>
      </c>
      <c r="N239" s="6">
        <f t="shared" si="80"/>
        <v>2692.9333333333334</v>
      </c>
      <c r="O239" s="8">
        <f t="shared" si="81"/>
        <v>802.06666666666672</v>
      </c>
      <c r="P239" s="6">
        <v>11</v>
      </c>
      <c r="Q239" s="6">
        <v>164761</v>
      </c>
      <c r="R239" s="8">
        <f t="shared" si="87"/>
        <v>14978.272727272728</v>
      </c>
      <c r="S239" s="6">
        <v>3</v>
      </c>
      <c r="T239" s="6">
        <v>67100</v>
      </c>
      <c r="U239" s="8">
        <f t="shared" si="86"/>
        <v>22366.666666666668</v>
      </c>
    </row>
    <row r="240" spans="1:21" x14ac:dyDescent="0.3">
      <c r="A240" s="9">
        <v>45413</v>
      </c>
      <c r="B240" s="6">
        <v>10</v>
      </c>
      <c r="C240" s="6">
        <v>20977</v>
      </c>
      <c r="D240" s="6">
        <v>49800</v>
      </c>
      <c r="E240" s="6">
        <v>121700</v>
      </c>
      <c r="F240" s="6">
        <f t="shared" si="88"/>
        <v>2097.6999999999998</v>
      </c>
      <c r="G240" s="6">
        <f t="shared" si="89"/>
        <v>4980</v>
      </c>
      <c r="H240" s="8">
        <f t="shared" si="90"/>
        <v>12170</v>
      </c>
      <c r="I240" s="6">
        <v>13</v>
      </c>
      <c r="J240" s="6">
        <v>383700</v>
      </c>
      <c r="K240" s="6">
        <v>96089</v>
      </c>
      <c r="L240" s="6">
        <v>23541</v>
      </c>
      <c r="M240" s="6">
        <f t="shared" si="79"/>
        <v>29515.384615384617</v>
      </c>
      <c r="N240" s="6">
        <f t="shared" si="80"/>
        <v>7391.4615384615381</v>
      </c>
      <c r="O240" s="8">
        <f t="shared" si="81"/>
        <v>1810.8461538461538</v>
      </c>
      <c r="P240" s="6">
        <v>7</v>
      </c>
      <c r="Q240" s="6">
        <v>99855</v>
      </c>
      <c r="R240" s="8">
        <f t="shared" si="87"/>
        <v>14265</v>
      </c>
      <c r="S240" s="6">
        <v>6</v>
      </c>
      <c r="T240" s="6">
        <v>230200</v>
      </c>
      <c r="U240" s="8">
        <f t="shared" si="86"/>
        <v>38366.666666666664</v>
      </c>
    </row>
    <row r="241" spans="1:21" x14ac:dyDescent="0.3">
      <c r="A241" s="9">
        <v>45414</v>
      </c>
      <c r="B241" s="6">
        <v>6</v>
      </c>
      <c r="C241" s="6">
        <v>4594</v>
      </c>
      <c r="D241" s="6">
        <v>17500</v>
      </c>
      <c r="E241" s="6">
        <v>42100</v>
      </c>
      <c r="F241" s="6">
        <f t="shared" si="88"/>
        <v>765.66666666666663</v>
      </c>
      <c r="G241" s="6">
        <f t="shared" si="89"/>
        <v>2916.6666666666665</v>
      </c>
      <c r="H241" s="8">
        <f t="shared" si="90"/>
        <v>7016.666666666667</v>
      </c>
      <c r="I241" s="6">
        <v>11</v>
      </c>
      <c r="J241" s="6">
        <v>77800</v>
      </c>
      <c r="K241" s="6">
        <v>21246</v>
      </c>
      <c r="L241" s="6">
        <v>5347</v>
      </c>
      <c r="M241" s="6">
        <f t="shared" si="79"/>
        <v>7072.727272727273</v>
      </c>
      <c r="N241" s="6">
        <f t="shared" si="80"/>
        <v>1931.4545454545455</v>
      </c>
      <c r="O241" s="8">
        <f t="shared" si="81"/>
        <v>486.09090909090907</v>
      </c>
      <c r="P241" s="6">
        <v>7</v>
      </c>
      <c r="Q241" s="6">
        <v>71069</v>
      </c>
      <c r="R241" s="8">
        <f t="shared" si="87"/>
        <v>10152.714285714286</v>
      </c>
      <c r="S241" s="6">
        <v>2</v>
      </c>
      <c r="T241" s="6">
        <v>39000</v>
      </c>
      <c r="U241" s="8">
        <f t="shared" si="86"/>
        <v>19500</v>
      </c>
    </row>
    <row r="242" spans="1:21" x14ac:dyDescent="0.3">
      <c r="A242" s="9">
        <v>45415</v>
      </c>
      <c r="B242" s="6">
        <v>13</v>
      </c>
      <c r="C242" s="6">
        <v>14116</v>
      </c>
      <c r="D242" s="6">
        <v>59200</v>
      </c>
      <c r="E242" s="6">
        <v>128800</v>
      </c>
      <c r="F242" s="6">
        <f t="shared" si="88"/>
        <v>1085.8461538461538</v>
      </c>
      <c r="G242" s="6">
        <f t="shared" si="89"/>
        <v>4553.8461538461543</v>
      </c>
      <c r="H242" s="8">
        <f t="shared" si="90"/>
        <v>9907.6923076923085</v>
      </c>
      <c r="I242" s="6">
        <v>15</v>
      </c>
      <c r="J242" s="6">
        <v>202500</v>
      </c>
      <c r="K242" s="6">
        <v>46764</v>
      </c>
      <c r="L242" s="6">
        <v>13736</v>
      </c>
      <c r="M242" s="6">
        <f t="shared" si="79"/>
        <v>13500</v>
      </c>
      <c r="N242" s="6">
        <f t="shared" si="80"/>
        <v>3117.6</v>
      </c>
      <c r="O242" s="8">
        <f t="shared" si="81"/>
        <v>915.73333333333335</v>
      </c>
      <c r="P242" s="6">
        <v>7</v>
      </c>
      <c r="Q242" s="6">
        <v>66768</v>
      </c>
      <c r="R242" s="8">
        <f t="shared" si="87"/>
        <v>9538.2857142857138</v>
      </c>
      <c r="S242" s="6">
        <v>3</v>
      </c>
      <c r="T242" s="6">
        <v>42500</v>
      </c>
      <c r="U242" s="8">
        <f t="shared" si="86"/>
        <v>14166.666666666666</v>
      </c>
    </row>
    <row r="243" spans="1:21" x14ac:dyDescent="0.3">
      <c r="A243" s="9">
        <v>45416</v>
      </c>
      <c r="B243" s="6">
        <v>9</v>
      </c>
      <c r="C243" s="6">
        <v>9857</v>
      </c>
      <c r="D243" s="6">
        <v>33300</v>
      </c>
      <c r="E243" s="6">
        <v>79000</v>
      </c>
      <c r="F243" s="6">
        <f t="shared" si="88"/>
        <v>1095.2222222222222</v>
      </c>
      <c r="G243" s="6">
        <f t="shared" si="89"/>
        <v>3700</v>
      </c>
      <c r="H243" s="8">
        <f t="shared" si="90"/>
        <v>8777.7777777777774</v>
      </c>
      <c r="I243" s="6">
        <v>15</v>
      </c>
      <c r="J243" s="6">
        <v>474100</v>
      </c>
      <c r="K243" s="6">
        <v>107907</v>
      </c>
      <c r="L243" s="6">
        <v>34359</v>
      </c>
      <c r="M243" s="6">
        <f t="shared" si="79"/>
        <v>31606.666666666668</v>
      </c>
      <c r="N243" s="6">
        <f t="shared" si="80"/>
        <v>7193.8</v>
      </c>
      <c r="O243" s="8">
        <f t="shared" si="81"/>
        <v>2290.6</v>
      </c>
      <c r="P243" s="6">
        <v>8</v>
      </c>
      <c r="Q243" s="6">
        <v>102862</v>
      </c>
      <c r="R243" s="8">
        <f t="shared" si="87"/>
        <v>12857.75</v>
      </c>
      <c r="S243" s="6">
        <v>3</v>
      </c>
      <c r="T243" s="6">
        <v>42000</v>
      </c>
      <c r="U243" s="8">
        <f t="shared" si="86"/>
        <v>14000</v>
      </c>
    </row>
    <row r="244" spans="1:21" x14ac:dyDescent="0.3">
      <c r="A244" s="9">
        <v>45417</v>
      </c>
      <c r="B244" s="6">
        <v>6</v>
      </c>
      <c r="C244" s="6">
        <v>7983</v>
      </c>
      <c r="D244" s="6">
        <v>22500</v>
      </c>
      <c r="E244" s="6">
        <v>57500</v>
      </c>
      <c r="F244" s="6">
        <f t="shared" si="88"/>
        <v>1330.5</v>
      </c>
      <c r="G244" s="6">
        <f t="shared" si="89"/>
        <v>3750</v>
      </c>
      <c r="H244" s="8">
        <f t="shared" si="90"/>
        <v>9583.3333333333339</v>
      </c>
      <c r="I244" s="6">
        <v>13</v>
      </c>
      <c r="J244" s="6">
        <v>108400</v>
      </c>
      <c r="K244" s="6">
        <v>31241</v>
      </c>
      <c r="L244" s="6">
        <v>11345</v>
      </c>
      <c r="M244" s="6">
        <f t="shared" si="79"/>
        <v>8338.461538461539</v>
      </c>
      <c r="N244" s="6">
        <f t="shared" si="80"/>
        <v>2403.1538461538462</v>
      </c>
      <c r="O244" s="8">
        <f t="shared" si="81"/>
        <v>872.69230769230774</v>
      </c>
      <c r="P244" s="6">
        <v>5</v>
      </c>
      <c r="Q244" s="6">
        <v>87227</v>
      </c>
      <c r="R244" s="8">
        <f t="shared" si="87"/>
        <v>17445.400000000001</v>
      </c>
      <c r="S244" s="6">
        <v>2</v>
      </c>
      <c r="T244" s="6">
        <v>9400</v>
      </c>
      <c r="U244" s="8">
        <f t="shared" si="86"/>
        <v>4700</v>
      </c>
    </row>
    <row r="245" spans="1:21" x14ac:dyDescent="0.3">
      <c r="A245" s="9">
        <v>45418</v>
      </c>
      <c r="B245" s="6">
        <v>13</v>
      </c>
      <c r="C245" s="6">
        <v>8610</v>
      </c>
      <c r="D245" s="6">
        <v>33353</v>
      </c>
      <c r="E245" s="6">
        <v>80600</v>
      </c>
      <c r="F245" s="6">
        <f t="shared" si="88"/>
        <v>662.30769230769226</v>
      </c>
      <c r="G245" s="6">
        <f t="shared" si="89"/>
        <v>2565.6153846153848</v>
      </c>
      <c r="H245" s="8">
        <f t="shared" si="90"/>
        <v>6200</v>
      </c>
      <c r="I245" s="6">
        <v>15</v>
      </c>
      <c r="J245" s="6">
        <v>493900</v>
      </c>
      <c r="K245" s="6">
        <v>91146</v>
      </c>
      <c r="L245" s="6">
        <v>26358</v>
      </c>
      <c r="M245" s="6">
        <f t="shared" si="79"/>
        <v>32926.666666666664</v>
      </c>
      <c r="N245" s="6">
        <f t="shared" si="80"/>
        <v>6076.4</v>
      </c>
      <c r="O245" s="8">
        <f t="shared" si="81"/>
        <v>1757.2</v>
      </c>
      <c r="P245" s="6">
        <v>10</v>
      </c>
      <c r="Q245" s="6">
        <v>207006</v>
      </c>
      <c r="R245" s="8">
        <f t="shared" si="87"/>
        <v>20700.599999999999</v>
      </c>
      <c r="S245" s="6">
        <v>2</v>
      </c>
      <c r="T245" s="6">
        <v>285000</v>
      </c>
      <c r="U245" s="8">
        <f t="shared" si="86"/>
        <v>142500</v>
      </c>
    </row>
    <row r="246" spans="1:21" x14ac:dyDescent="0.3">
      <c r="A246" s="9">
        <v>45419</v>
      </c>
      <c r="B246" s="6">
        <v>13</v>
      </c>
      <c r="C246" s="6">
        <v>9864</v>
      </c>
      <c r="D246" s="6">
        <v>37100</v>
      </c>
      <c r="E246" s="6">
        <v>90900</v>
      </c>
      <c r="F246" s="6">
        <f t="shared" si="88"/>
        <v>758.76923076923072</v>
      </c>
      <c r="G246" s="6">
        <f t="shared" si="89"/>
        <v>2853.8461538461538</v>
      </c>
      <c r="H246" s="8">
        <f t="shared" si="90"/>
        <v>6992.3076923076924</v>
      </c>
      <c r="I246" s="6">
        <v>18</v>
      </c>
      <c r="J246" s="6">
        <v>633800</v>
      </c>
      <c r="K246" s="6">
        <v>130835</v>
      </c>
      <c r="L246" s="6">
        <v>32107</v>
      </c>
      <c r="M246" s="6">
        <f t="shared" si="79"/>
        <v>35211.111111111109</v>
      </c>
      <c r="N246" s="6">
        <f t="shared" si="80"/>
        <v>7268.6111111111113</v>
      </c>
      <c r="O246" s="8">
        <f t="shared" si="81"/>
        <v>1783.7222222222222</v>
      </c>
      <c r="P246" s="6">
        <v>8</v>
      </c>
      <c r="Q246" s="6">
        <v>60789</v>
      </c>
      <c r="R246" s="8">
        <f t="shared" si="87"/>
        <v>7598.625</v>
      </c>
      <c r="S246" s="6">
        <v>2</v>
      </c>
      <c r="T246" s="6">
        <v>476700</v>
      </c>
      <c r="U246" s="8">
        <f t="shared" si="86"/>
        <v>238350</v>
      </c>
    </row>
    <row r="247" spans="1:21" x14ac:dyDescent="0.3">
      <c r="A247" s="9">
        <v>45420</v>
      </c>
      <c r="B247" s="6">
        <v>11</v>
      </c>
      <c r="C247" s="6">
        <v>8971</v>
      </c>
      <c r="D247" s="6">
        <v>34500</v>
      </c>
      <c r="E247" s="6">
        <v>93800</v>
      </c>
      <c r="F247" s="6">
        <f t="shared" si="88"/>
        <v>815.5454545454545</v>
      </c>
      <c r="G247" s="6">
        <f t="shared" si="89"/>
        <v>3136.3636363636365</v>
      </c>
      <c r="H247" s="8">
        <f t="shared" si="90"/>
        <v>8527.2727272727279</v>
      </c>
      <c r="I247" s="6">
        <v>13</v>
      </c>
      <c r="J247" s="6">
        <v>521300</v>
      </c>
      <c r="K247" s="6">
        <v>135652</v>
      </c>
      <c r="L247" s="6">
        <v>28161</v>
      </c>
      <c r="M247" s="6">
        <f t="shared" si="79"/>
        <v>40100</v>
      </c>
      <c r="N247" s="6">
        <f t="shared" si="80"/>
        <v>10434.76923076923</v>
      </c>
      <c r="O247" s="8">
        <f t="shared" si="81"/>
        <v>2166.2307692307691</v>
      </c>
      <c r="P247" s="6">
        <v>8</v>
      </c>
      <c r="Q247" s="6">
        <v>102088</v>
      </c>
      <c r="R247" s="8">
        <f>Q247/P247</f>
        <v>12761</v>
      </c>
      <c r="S247" s="6">
        <v>2</v>
      </c>
      <c r="T247" s="6">
        <v>280487</v>
      </c>
      <c r="U247" s="8">
        <f t="shared" si="86"/>
        <v>140243.5</v>
      </c>
    </row>
    <row r="248" spans="1:21" x14ac:dyDescent="0.3">
      <c r="A248" s="9">
        <v>45421</v>
      </c>
      <c r="B248" s="6">
        <v>10</v>
      </c>
      <c r="C248" s="6">
        <v>9306</v>
      </c>
      <c r="D248" s="6">
        <v>37300</v>
      </c>
      <c r="E248" s="6">
        <v>99600</v>
      </c>
      <c r="F248" s="6">
        <f t="shared" si="88"/>
        <v>930.6</v>
      </c>
      <c r="G248" s="6">
        <f t="shared" si="89"/>
        <v>3730</v>
      </c>
      <c r="H248" s="8">
        <f t="shared" si="90"/>
        <v>9960</v>
      </c>
      <c r="I248" s="6">
        <v>17</v>
      </c>
      <c r="J248" s="6">
        <v>145200</v>
      </c>
      <c r="K248" s="6">
        <v>31193</v>
      </c>
      <c r="L248" s="6">
        <v>10115</v>
      </c>
      <c r="M248" s="6">
        <f t="shared" ref="M248:M258" si="91">J248/I248</f>
        <v>8541.176470588236</v>
      </c>
      <c r="N248" s="6">
        <f t="shared" ref="N248:N258" si="92">K248/I248</f>
        <v>1834.8823529411766</v>
      </c>
      <c r="O248" s="8">
        <f t="shared" ref="O248:O258" si="93">L248/I248</f>
        <v>595</v>
      </c>
      <c r="P248" s="6">
        <v>7</v>
      </c>
      <c r="Q248" s="6">
        <v>72885</v>
      </c>
      <c r="R248" s="8">
        <f>Q248/P248</f>
        <v>10412.142857142857</v>
      </c>
      <c r="S248" s="6">
        <v>3</v>
      </c>
      <c r="T248" s="6">
        <v>264000</v>
      </c>
      <c r="U248" s="8">
        <f t="shared" si="86"/>
        <v>88000</v>
      </c>
    </row>
    <row r="249" spans="1:21" x14ac:dyDescent="0.3">
      <c r="A249" s="9">
        <v>45422</v>
      </c>
      <c r="B249" s="6">
        <v>14</v>
      </c>
      <c r="C249" s="6">
        <v>10952</v>
      </c>
      <c r="D249" s="6">
        <v>44800</v>
      </c>
      <c r="E249" s="6">
        <v>112800</v>
      </c>
      <c r="F249" s="6">
        <f t="shared" si="88"/>
        <v>782.28571428571433</v>
      </c>
      <c r="G249" s="6">
        <f t="shared" si="89"/>
        <v>3200</v>
      </c>
      <c r="H249" s="8">
        <f t="shared" si="90"/>
        <v>8057.1428571428569</v>
      </c>
      <c r="I249" s="6">
        <v>18</v>
      </c>
      <c r="J249" s="6">
        <v>397900</v>
      </c>
      <c r="K249" s="6">
        <v>79454</v>
      </c>
      <c r="L249" s="6">
        <v>34097</v>
      </c>
      <c r="M249" s="6">
        <f t="shared" si="91"/>
        <v>22105.555555555555</v>
      </c>
      <c r="N249" s="6">
        <f t="shared" si="92"/>
        <v>4414.1111111111113</v>
      </c>
      <c r="O249" s="8">
        <f t="shared" si="93"/>
        <v>1894.2777777777778</v>
      </c>
      <c r="P249" s="6">
        <v>8</v>
      </c>
      <c r="Q249" s="6">
        <v>111746</v>
      </c>
      <c r="R249" s="8">
        <f t="shared" ref="R249:R258" si="94">Q249/P249</f>
        <v>13968.25</v>
      </c>
      <c r="S249" s="6">
        <v>2</v>
      </c>
      <c r="T249" s="6">
        <v>462400</v>
      </c>
      <c r="U249" s="8">
        <f t="shared" si="86"/>
        <v>231200</v>
      </c>
    </row>
    <row r="250" spans="1:21" x14ac:dyDescent="0.3">
      <c r="A250" s="9">
        <v>45423</v>
      </c>
      <c r="B250" s="6">
        <v>10</v>
      </c>
      <c r="C250" s="6">
        <v>6488</v>
      </c>
      <c r="D250" s="6">
        <v>31100</v>
      </c>
      <c r="E250" s="6">
        <v>81100</v>
      </c>
      <c r="F250" s="6">
        <f t="shared" si="88"/>
        <v>648.79999999999995</v>
      </c>
      <c r="G250" s="6">
        <f t="shared" si="89"/>
        <v>3110</v>
      </c>
      <c r="H250" s="8">
        <f t="shared" si="90"/>
        <v>8110</v>
      </c>
      <c r="I250" s="6">
        <v>13</v>
      </c>
      <c r="J250" s="6">
        <v>139400</v>
      </c>
      <c r="K250" s="6">
        <v>23493</v>
      </c>
      <c r="L250" s="6">
        <v>7473</v>
      </c>
      <c r="M250" s="6">
        <f t="shared" si="91"/>
        <v>10723.076923076924</v>
      </c>
      <c r="N250" s="6">
        <f t="shared" si="92"/>
        <v>1807.1538461538462</v>
      </c>
      <c r="O250" s="8">
        <f t="shared" si="93"/>
        <v>574.84615384615381</v>
      </c>
      <c r="P250" s="6">
        <v>8</v>
      </c>
      <c r="Q250" s="6">
        <v>80480</v>
      </c>
      <c r="R250" s="8">
        <f t="shared" si="94"/>
        <v>10060</v>
      </c>
      <c r="S250" s="6">
        <v>5</v>
      </c>
      <c r="T250" s="6">
        <v>698500</v>
      </c>
      <c r="U250" s="8">
        <f t="shared" si="86"/>
        <v>139700</v>
      </c>
    </row>
    <row r="251" spans="1:21" x14ac:dyDescent="0.3">
      <c r="A251" s="9">
        <v>45424</v>
      </c>
      <c r="B251" s="6">
        <v>5</v>
      </c>
      <c r="C251" s="6">
        <v>5719</v>
      </c>
      <c r="D251" s="6">
        <v>17000</v>
      </c>
      <c r="E251" s="6">
        <v>40900</v>
      </c>
      <c r="F251" s="6">
        <f t="shared" si="88"/>
        <v>1143.8</v>
      </c>
      <c r="G251" s="6">
        <f t="shared" si="89"/>
        <v>3400</v>
      </c>
      <c r="H251" s="8">
        <f t="shared" si="90"/>
        <v>8180</v>
      </c>
      <c r="I251" s="6">
        <v>10</v>
      </c>
      <c r="J251" s="6">
        <v>113700</v>
      </c>
      <c r="K251" s="6">
        <v>40842</v>
      </c>
      <c r="L251" s="6">
        <v>8390</v>
      </c>
      <c r="M251" s="6">
        <f t="shared" si="91"/>
        <v>11370</v>
      </c>
      <c r="N251" s="6">
        <f t="shared" si="92"/>
        <v>4084.2</v>
      </c>
      <c r="O251" s="8">
        <f t="shared" si="93"/>
        <v>839</v>
      </c>
      <c r="P251" s="6">
        <v>9</v>
      </c>
      <c r="Q251" s="6">
        <v>79073</v>
      </c>
      <c r="R251" s="8">
        <f t="shared" si="94"/>
        <v>8785.8888888888887</v>
      </c>
      <c r="S251" s="6">
        <v>2</v>
      </c>
      <c r="T251" s="6">
        <v>19600</v>
      </c>
      <c r="U251" s="8">
        <f t="shared" si="86"/>
        <v>9800</v>
      </c>
    </row>
    <row r="252" spans="1:21" x14ac:dyDescent="0.3">
      <c r="A252" s="9">
        <v>45425</v>
      </c>
      <c r="B252" s="6">
        <v>8</v>
      </c>
      <c r="C252" s="6">
        <v>5180</v>
      </c>
      <c r="D252" s="6">
        <v>21784</v>
      </c>
      <c r="E252" s="6">
        <v>61500</v>
      </c>
      <c r="F252" s="6">
        <f t="shared" si="88"/>
        <v>647.5</v>
      </c>
      <c r="G252" s="6">
        <f t="shared" si="89"/>
        <v>2723</v>
      </c>
      <c r="H252" s="8">
        <f t="shared" si="90"/>
        <v>7687.5</v>
      </c>
      <c r="I252" s="6">
        <v>13</v>
      </c>
      <c r="J252" s="6">
        <v>106100</v>
      </c>
      <c r="K252" s="6">
        <v>19549</v>
      </c>
      <c r="L252" s="6">
        <v>7979</v>
      </c>
      <c r="M252" s="6">
        <f t="shared" si="91"/>
        <v>8161.5384615384619</v>
      </c>
      <c r="N252" s="6">
        <f t="shared" si="92"/>
        <v>1503.7692307692307</v>
      </c>
      <c r="O252" s="8">
        <f t="shared" si="93"/>
        <v>613.76923076923072</v>
      </c>
      <c r="P252" s="6">
        <v>7</v>
      </c>
      <c r="Q252" s="6">
        <v>52953</v>
      </c>
      <c r="R252" s="8">
        <f t="shared" si="94"/>
        <v>7564.7142857142853</v>
      </c>
      <c r="S252" s="6">
        <v>2</v>
      </c>
      <c r="T252" s="6">
        <v>316000</v>
      </c>
      <c r="U252" s="8">
        <f t="shared" si="86"/>
        <v>158000</v>
      </c>
    </row>
    <row r="253" spans="1:21" x14ac:dyDescent="0.3">
      <c r="A253" s="9">
        <v>45426</v>
      </c>
      <c r="B253" s="6">
        <v>14</v>
      </c>
      <c r="C253" s="6">
        <v>14650</v>
      </c>
      <c r="D253" s="6">
        <v>49400</v>
      </c>
      <c r="E253" s="6">
        <v>118700</v>
      </c>
      <c r="F253" s="6">
        <f t="shared" si="88"/>
        <v>1046.4285714285713</v>
      </c>
      <c r="G253" s="6">
        <f t="shared" si="89"/>
        <v>3528.5714285714284</v>
      </c>
      <c r="H253" s="8">
        <f t="shared" si="90"/>
        <v>8478.5714285714294</v>
      </c>
      <c r="I253" s="6">
        <v>18</v>
      </c>
      <c r="J253" s="6">
        <v>141700</v>
      </c>
      <c r="K253" s="6">
        <v>31850</v>
      </c>
      <c r="L253" s="6">
        <v>15623</v>
      </c>
      <c r="M253" s="6">
        <f t="shared" si="91"/>
        <v>7872.2222222222226</v>
      </c>
      <c r="N253" s="6">
        <f t="shared" si="92"/>
        <v>1769.4444444444443</v>
      </c>
      <c r="O253" s="8">
        <f t="shared" si="93"/>
        <v>867.94444444444446</v>
      </c>
      <c r="P253" s="6">
        <v>8</v>
      </c>
      <c r="Q253" s="6">
        <v>95147</v>
      </c>
      <c r="R253" s="8">
        <f t="shared" si="94"/>
        <v>11893.375</v>
      </c>
      <c r="S253" s="6">
        <v>5</v>
      </c>
      <c r="T253" s="6">
        <v>20800</v>
      </c>
      <c r="U253" s="8">
        <f t="shared" si="86"/>
        <v>4160</v>
      </c>
    </row>
    <row r="254" spans="1:21" x14ac:dyDescent="0.3">
      <c r="A254" s="9">
        <v>45427</v>
      </c>
      <c r="B254" s="6">
        <v>9</v>
      </c>
      <c r="C254" s="6">
        <v>6872</v>
      </c>
      <c r="D254" s="6">
        <v>26103</v>
      </c>
      <c r="E254" s="6">
        <v>64600</v>
      </c>
      <c r="F254" s="6">
        <f t="shared" si="88"/>
        <v>763.55555555555554</v>
      </c>
      <c r="G254" s="6">
        <f t="shared" si="89"/>
        <v>2900.3333333333335</v>
      </c>
      <c r="H254" s="8">
        <f t="shared" si="90"/>
        <v>7177.7777777777774</v>
      </c>
      <c r="I254" s="6">
        <v>13</v>
      </c>
      <c r="J254" s="6">
        <v>104700</v>
      </c>
      <c r="K254" s="6">
        <v>23869</v>
      </c>
      <c r="L254" s="6">
        <v>10486</v>
      </c>
      <c r="M254" s="6">
        <f t="shared" si="91"/>
        <v>8053.8461538461543</v>
      </c>
      <c r="N254" s="6">
        <f t="shared" si="92"/>
        <v>1836.0769230769231</v>
      </c>
      <c r="O254" s="8">
        <f t="shared" si="93"/>
        <v>806.61538461538464</v>
      </c>
      <c r="P254" s="6">
        <v>10</v>
      </c>
      <c r="Q254" s="6">
        <v>119350</v>
      </c>
      <c r="R254" s="8">
        <f t="shared" si="94"/>
        <v>11935</v>
      </c>
      <c r="S254" s="6">
        <v>7</v>
      </c>
      <c r="T254" s="6">
        <v>67600</v>
      </c>
      <c r="U254" s="8">
        <f t="shared" si="86"/>
        <v>9657.1428571428569</v>
      </c>
    </row>
    <row r="255" spans="1:21" x14ac:dyDescent="0.3">
      <c r="A255" s="9">
        <v>45428</v>
      </c>
      <c r="B255" s="6">
        <v>8</v>
      </c>
      <c r="C255" s="6">
        <v>10680</v>
      </c>
      <c r="D255" s="6">
        <v>26493</v>
      </c>
      <c r="E255" s="6">
        <v>71400</v>
      </c>
      <c r="F255" s="6">
        <f t="shared" si="88"/>
        <v>1335</v>
      </c>
      <c r="G255" s="6">
        <f t="shared" si="89"/>
        <v>3311.625</v>
      </c>
      <c r="H255" s="8">
        <f t="shared" si="90"/>
        <v>8925</v>
      </c>
      <c r="I255" s="6">
        <v>12</v>
      </c>
      <c r="J255" s="6">
        <v>66100</v>
      </c>
      <c r="K255" s="6">
        <v>16825</v>
      </c>
      <c r="L255" s="6">
        <v>6238</v>
      </c>
      <c r="M255" s="6">
        <f t="shared" si="91"/>
        <v>5508.333333333333</v>
      </c>
      <c r="N255" s="6">
        <f t="shared" si="92"/>
        <v>1402.0833333333333</v>
      </c>
      <c r="O255" s="8">
        <f t="shared" si="93"/>
        <v>519.83333333333337</v>
      </c>
      <c r="P255" s="6">
        <v>7</v>
      </c>
      <c r="Q255" s="6">
        <v>85105</v>
      </c>
      <c r="R255" s="8">
        <f t="shared" si="94"/>
        <v>12157.857142857143</v>
      </c>
      <c r="S255" s="6">
        <v>2</v>
      </c>
      <c r="T255" s="6">
        <v>6700</v>
      </c>
      <c r="U255" s="8">
        <f t="shared" si="86"/>
        <v>3350</v>
      </c>
    </row>
    <row r="256" spans="1:21" x14ac:dyDescent="0.3">
      <c r="A256" s="9">
        <v>45429</v>
      </c>
      <c r="B256" s="6">
        <v>6</v>
      </c>
      <c r="C256" s="6">
        <v>6321</v>
      </c>
      <c r="D256" s="6">
        <v>24500</v>
      </c>
      <c r="E256" s="6">
        <v>52400</v>
      </c>
      <c r="F256" s="6">
        <f t="shared" si="88"/>
        <v>1053.5</v>
      </c>
      <c r="G256" s="6">
        <f t="shared" si="89"/>
        <v>4083.3333333333335</v>
      </c>
      <c r="H256" s="8">
        <f t="shared" si="90"/>
        <v>8733.3333333333339</v>
      </c>
      <c r="I256" s="6">
        <v>10</v>
      </c>
      <c r="J256" s="6">
        <v>50200</v>
      </c>
      <c r="K256" s="6">
        <v>9989</v>
      </c>
      <c r="L256" s="6">
        <v>5219</v>
      </c>
      <c r="M256" s="6">
        <f t="shared" si="91"/>
        <v>5020</v>
      </c>
      <c r="N256" s="6">
        <f t="shared" si="92"/>
        <v>998.9</v>
      </c>
      <c r="O256" s="8">
        <f t="shared" si="93"/>
        <v>521.9</v>
      </c>
      <c r="P256" s="6">
        <v>9</v>
      </c>
      <c r="Q256" s="6">
        <v>91728</v>
      </c>
      <c r="R256" s="8">
        <f t="shared" si="94"/>
        <v>10192</v>
      </c>
      <c r="S256" s="6">
        <v>3</v>
      </c>
      <c r="T256" s="6">
        <v>16400</v>
      </c>
      <c r="U256" s="8">
        <f t="shared" si="86"/>
        <v>5466.666666666667</v>
      </c>
    </row>
    <row r="257" spans="1:21" x14ac:dyDescent="0.3">
      <c r="A257" s="9">
        <v>45430</v>
      </c>
      <c r="B257" s="6">
        <v>95</v>
      </c>
      <c r="C257" s="6">
        <v>63123</v>
      </c>
      <c r="D257" s="6">
        <v>215029</v>
      </c>
      <c r="E257" s="6">
        <v>552980</v>
      </c>
      <c r="F257" s="6">
        <f>C257/B257</f>
        <v>664.45263157894738</v>
      </c>
      <c r="G257" s="6">
        <f>D257/B257</f>
        <v>2263.4631578947369</v>
      </c>
      <c r="H257" s="8">
        <f>E257/B257</f>
        <v>5820.8421052631575</v>
      </c>
      <c r="I257" s="6">
        <v>95</v>
      </c>
      <c r="J257" s="6">
        <v>795425</v>
      </c>
      <c r="K257" s="6">
        <v>128641</v>
      </c>
      <c r="L257" s="6">
        <v>74045</v>
      </c>
      <c r="M257" s="6">
        <f t="shared" si="91"/>
        <v>8372.894736842105</v>
      </c>
      <c r="N257" s="6">
        <f t="shared" si="92"/>
        <v>1354.1157894736841</v>
      </c>
      <c r="O257" s="8">
        <f t="shared" si="93"/>
        <v>779.42105263157896</v>
      </c>
      <c r="P257" s="6">
        <v>6</v>
      </c>
      <c r="Q257" s="6">
        <v>60834</v>
      </c>
      <c r="R257" s="8">
        <f t="shared" si="94"/>
        <v>10139</v>
      </c>
      <c r="S257" s="6">
        <v>3</v>
      </c>
      <c r="T257" s="6">
        <v>38000</v>
      </c>
      <c r="U257" s="8">
        <f t="shared" si="86"/>
        <v>12666.666666666666</v>
      </c>
    </row>
    <row r="258" spans="1:21" x14ac:dyDescent="0.3">
      <c r="A258" s="9">
        <v>45431</v>
      </c>
      <c r="B258" s="6">
        <v>4</v>
      </c>
      <c r="C258" s="6">
        <v>4835</v>
      </c>
      <c r="D258" s="6">
        <v>13100</v>
      </c>
      <c r="E258" s="6">
        <v>32700</v>
      </c>
      <c r="F258" s="6">
        <f>C258/B258</f>
        <v>1208.75</v>
      </c>
      <c r="G258" s="6">
        <f>D258/B258</f>
        <v>3275</v>
      </c>
      <c r="H258" s="8">
        <f>E258/B258</f>
        <v>8175</v>
      </c>
      <c r="I258" s="6">
        <v>9</v>
      </c>
      <c r="J258" s="6">
        <v>39200</v>
      </c>
      <c r="K258" s="6">
        <v>8569</v>
      </c>
      <c r="L258" s="6">
        <v>3317</v>
      </c>
      <c r="M258" s="6">
        <f t="shared" si="91"/>
        <v>4355.5555555555557</v>
      </c>
      <c r="N258" s="6">
        <f t="shared" si="92"/>
        <v>952.11111111111109</v>
      </c>
      <c r="O258" s="8">
        <f t="shared" si="93"/>
        <v>368.55555555555554</v>
      </c>
      <c r="P258" s="6">
        <v>96</v>
      </c>
      <c r="Q258" s="6">
        <v>808370</v>
      </c>
      <c r="R258" s="8">
        <f t="shared" si="94"/>
        <v>8420.5208333333339</v>
      </c>
      <c r="S258" s="6">
        <v>29</v>
      </c>
      <c r="T258" s="6">
        <v>135085</v>
      </c>
      <c r="U258" s="8">
        <f t="shared" si="86"/>
        <v>4658.1034482758623</v>
      </c>
    </row>
    <row r="259" spans="1:21" x14ac:dyDescent="0.3">
      <c r="B259" s="6"/>
      <c r="C259" s="6"/>
      <c r="D259" s="6"/>
      <c r="E259" s="6"/>
      <c r="I259" s="6"/>
      <c r="J259" s="6"/>
      <c r="K259" s="6"/>
      <c r="L259" s="6"/>
      <c r="P259" s="6"/>
      <c r="Q259" s="6"/>
    </row>
    <row r="260" spans="1:21" x14ac:dyDescent="0.3">
      <c r="B260" s="6"/>
      <c r="C260" s="6"/>
      <c r="D260" s="6"/>
      <c r="E260" s="6"/>
      <c r="I260" s="6"/>
      <c r="J260" s="6"/>
      <c r="K260" s="6"/>
      <c r="L260" s="6"/>
      <c r="P260" s="6"/>
      <c r="Q260" s="6"/>
    </row>
    <row r="261" spans="1:21" x14ac:dyDescent="0.3">
      <c r="B261" s="6"/>
      <c r="C261" s="6"/>
      <c r="D261" s="6"/>
      <c r="E261" s="6"/>
      <c r="I261" s="6"/>
      <c r="J261" s="6"/>
      <c r="K261" s="6"/>
      <c r="L261" s="6"/>
      <c r="P261" s="6"/>
      <c r="Q261" s="6"/>
    </row>
    <row r="262" spans="1:21" x14ac:dyDescent="0.3">
      <c r="B262" s="6"/>
      <c r="C262" s="6"/>
      <c r="D262" s="6"/>
      <c r="E262" s="6"/>
      <c r="I262" s="6"/>
      <c r="J262" s="6"/>
      <c r="K262" s="6"/>
      <c r="L262" s="6"/>
      <c r="P262" s="6"/>
      <c r="Q262" s="6"/>
    </row>
    <row r="263" spans="1:21" x14ac:dyDescent="0.3">
      <c r="B263" s="6"/>
      <c r="C263" s="6"/>
      <c r="D263" s="6"/>
      <c r="E263" s="6"/>
      <c r="I263" s="6"/>
      <c r="J263" s="6"/>
      <c r="K263" s="6"/>
      <c r="L263" s="6"/>
      <c r="P263" s="6"/>
      <c r="Q263" s="6"/>
    </row>
    <row r="264" spans="1:21" x14ac:dyDescent="0.3">
      <c r="B264" s="6"/>
      <c r="C264" s="6"/>
      <c r="D264" s="6"/>
      <c r="E264" s="6"/>
      <c r="I264" s="6"/>
      <c r="J264" s="6"/>
      <c r="K264" s="6"/>
      <c r="L264" s="6"/>
      <c r="P264" s="6"/>
      <c r="Q264" s="6"/>
    </row>
    <row r="265" spans="1:21" x14ac:dyDescent="0.3">
      <c r="B265" s="6"/>
      <c r="C265" s="6"/>
      <c r="D265" s="6"/>
      <c r="E265" s="6"/>
      <c r="I265" s="6"/>
      <c r="J265" s="6"/>
      <c r="K265" s="6"/>
      <c r="L265" s="6"/>
      <c r="P265" s="6"/>
      <c r="Q265" s="6"/>
    </row>
    <row r="266" spans="1:21" x14ac:dyDescent="0.3">
      <c r="B266" s="6"/>
      <c r="C266" s="6"/>
      <c r="D266" s="6"/>
      <c r="E266" s="6"/>
      <c r="I266" s="6"/>
      <c r="J266" s="6"/>
      <c r="K266" s="6"/>
      <c r="L266" s="6"/>
      <c r="P266" s="6"/>
      <c r="Q266" s="6"/>
    </row>
    <row r="267" spans="1:21" x14ac:dyDescent="0.3">
      <c r="B267" s="6"/>
      <c r="C267" s="6"/>
      <c r="D267" s="6"/>
      <c r="E267" s="6"/>
      <c r="I267" s="6"/>
      <c r="J267" s="6"/>
      <c r="K267" s="6"/>
      <c r="L267" s="6"/>
      <c r="P267" s="6"/>
      <c r="Q267" s="6"/>
    </row>
    <row r="268" spans="1:21" x14ac:dyDescent="0.3">
      <c r="B268" s="6"/>
      <c r="C268" s="6"/>
      <c r="D268" s="6"/>
      <c r="E268" s="6"/>
      <c r="I268" s="6"/>
      <c r="J268" s="6"/>
      <c r="K268" s="6"/>
      <c r="L268" s="6"/>
      <c r="P268" s="6"/>
      <c r="Q268" s="6"/>
    </row>
    <row r="269" spans="1:21" x14ac:dyDescent="0.3">
      <c r="B269" s="6"/>
      <c r="C269" s="6"/>
      <c r="D269" s="6"/>
      <c r="E269" s="6"/>
      <c r="I269" s="6"/>
      <c r="J269" s="6"/>
      <c r="K269" s="6"/>
      <c r="L269" s="6"/>
      <c r="P269" s="6"/>
      <c r="Q269" s="6"/>
    </row>
    <row r="270" spans="1:21" x14ac:dyDescent="0.3">
      <c r="B270" s="6"/>
      <c r="C270" s="6"/>
      <c r="D270" s="6"/>
      <c r="E270" s="6"/>
      <c r="I270" s="6"/>
      <c r="J270" s="6"/>
      <c r="K270" s="6"/>
      <c r="L270" s="6"/>
      <c r="P270" s="6"/>
      <c r="Q270" s="6"/>
    </row>
    <row r="271" spans="1:21" x14ac:dyDescent="0.3">
      <c r="B271" s="6"/>
      <c r="C271" s="6"/>
      <c r="D271" s="6"/>
      <c r="E271" s="6"/>
      <c r="I271" s="6"/>
      <c r="J271" s="6"/>
      <c r="K271" s="6"/>
      <c r="L271" s="6"/>
      <c r="P271" s="6"/>
      <c r="Q271" s="6"/>
    </row>
    <row r="272" spans="1:21" x14ac:dyDescent="0.3">
      <c r="B272" s="6"/>
      <c r="C272" s="6"/>
      <c r="D272" s="6"/>
      <c r="E272" s="6"/>
      <c r="I272" s="6"/>
      <c r="J272" s="6"/>
      <c r="K272" s="6"/>
      <c r="L272" s="6"/>
      <c r="P272" s="6"/>
      <c r="Q272" s="6"/>
    </row>
    <row r="273" spans="2:17" x14ac:dyDescent="0.3">
      <c r="B273" s="6"/>
      <c r="C273" s="6"/>
      <c r="D273" s="6"/>
      <c r="E273" s="6"/>
      <c r="I273" s="6"/>
      <c r="J273" s="6"/>
      <c r="K273" s="6"/>
      <c r="L273" s="6"/>
      <c r="P273" s="6"/>
      <c r="Q273" s="6"/>
    </row>
    <row r="274" spans="2:17" x14ac:dyDescent="0.3">
      <c r="B274" s="6"/>
      <c r="C274" s="6"/>
      <c r="D274" s="6"/>
      <c r="E274" s="6"/>
      <c r="I274" s="6"/>
      <c r="J274" s="6"/>
      <c r="K274" s="6"/>
      <c r="L274" s="6"/>
      <c r="P274" s="6"/>
      <c r="Q274" s="6"/>
    </row>
    <row r="275" spans="2:17" x14ac:dyDescent="0.3">
      <c r="B275" s="6"/>
      <c r="C275" s="6"/>
      <c r="D275" s="6"/>
      <c r="E275" s="6"/>
      <c r="I275" s="6"/>
      <c r="J275" s="6"/>
      <c r="K275" s="6"/>
      <c r="L275" s="6"/>
      <c r="P275" s="6"/>
      <c r="Q275" s="6"/>
    </row>
    <row r="276" spans="2:17" x14ac:dyDescent="0.3">
      <c r="B276" s="6"/>
      <c r="C276" s="6"/>
      <c r="D276" s="6"/>
      <c r="E276" s="6"/>
      <c r="I276" s="6"/>
      <c r="J276" s="6"/>
      <c r="K276" s="6"/>
      <c r="L276" s="6"/>
      <c r="P276" s="6"/>
      <c r="Q276" s="6"/>
    </row>
    <row r="277" spans="2:17" x14ac:dyDescent="0.3">
      <c r="B277" s="6"/>
      <c r="C277" s="6"/>
      <c r="D277" s="6"/>
      <c r="E277" s="6"/>
      <c r="I277" s="6"/>
      <c r="J277" s="6"/>
      <c r="K277" s="6"/>
      <c r="L277" s="6"/>
      <c r="P277" s="6"/>
      <c r="Q277" s="6"/>
    </row>
    <row r="278" spans="2:17" x14ac:dyDescent="0.3">
      <c r="B278" s="6"/>
      <c r="C278" s="6"/>
      <c r="D278" s="6"/>
      <c r="E278" s="6"/>
      <c r="I278" s="6"/>
      <c r="J278" s="6"/>
      <c r="K278" s="6"/>
      <c r="L278" s="6"/>
      <c r="P278" s="6"/>
      <c r="Q278" s="6"/>
    </row>
    <row r="279" spans="2:17" x14ac:dyDescent="0.3">
      <c r="B279" s="6"/>
      <c r="C279" s="6"/>
      <c r="D279" s="6"/>
      <c r="E279" s="6"/>
      <c r="I279" s="6"/>
      <c r="J279" s="6"/>
      <c r="K279" s="6"/>
      <c r="L279" s="6"/>
      <c r="P279" s="6"/>
      <c r="Q279" s="6"/>
    </row>
    <row r="280" spans="2:17" x14ac:dyDescent="0.3">
      <c r="B280" s="6"/>
      <c r="C280" s="6"/>
      <c r="D280" s="6"/>
      <c r="E280" s="6"/>
      <c r="I280" s="6"/>
      <c r="J280" s="6"/>
      <c r="K280" s="6"/>
      <c r="L280" s="6"/>
      <c r="P280" s="6"/>
      <c r="Q280" s="6"/>
    </row>
    <row r="281" spans="2:17" x14ac:dyDescent="0.3">
      <c r="B281" s="6"/>
      <c r="C281" s="6"/>
      <c r="D281" s="6"/>
      <c r="E281" s="6"/>
      <c r="I281" s="6"/>
      <c r="J281" s="6"/>
      <c r="K281" s="6"/>
      <c r="L281" s="6"/>
      <c r="P281" s="6"/>
      <c r="Q281" s="6"/>
    </row>
    <row r="282" spans="2:17" x14ac:dyDescent="0.3">
      <c r="B282" s="6"/>
      <c r="C282" s="6"/>
      <c r="D282" s="6"/>
      <c r="E282" s="6"/>
      <c r="I282" s="6"/>
      <c r="J282" s="6"/>
      <c r="K282" s="6"/>
      <c r="L282" s="6"/>
      <c r="P282" s="6"/>
      <c r="Q282" s="6"/>
    </row>
    <row r="283" spans="2:17" x14ac:dyDescent="0.3">
      <c r="B283" s="6"/>
      <c r="C283" s="6"/>
      <c r="D283" s="6"/>
      <c r="E283" s="6"/>
      <c r="I283" s="6"/>
      <c r="J283" s="6"/>
      <c r="K283" s="6"/>
      <c r="L283" s="6"/>
      <c r="P283" s="6"/>
      <c r="Q283" s="6"/>
    </row>
    <row r="284" spans="2:17" x14ac:dyDescent="0.3">
      <c r="B284" s="6"/>
      <c r="C284" s="6"/>
      <c r="D284" s="6"/>
      <c r="E284" s="6"/>
      <c r="I284" s="6"/>
      <c r="J284" s="6"/>
      <c r="K284" s="6"/>
      <c r="L284" s="6"/>
      <c r="P284" s="6"/>
      <c r="Q284" s="6"/>
    </row>
    <row r="285" spans="2:17" x14ac:dyDescent="0.3">
      <c r="B285" s="6"/>
      <c r="C285" s="6"/>
      <c r="D285" s="6"/>
      <c r="E285" s="6"/>
      <c r="I285" s="6"/>
      <c r="J285" s="6"/>
      <c r="K285" s="6"/>
      <c r="L285" s="6"/>
      <c r="P285" s="6"/>
      <c r="Q285" s="6"/>
    </row>
    <row r="286" spans="2:17" x14ac:dyDescent="0.3">
      <c r="B286" s="6"/>
      <c r="C286" s="6"/>
      <c r="D286" s="6"/>
      <c r="E286" s="6"/>
      <c r="I286" s="6"/>
      <c r="J286" s="6"/>
      <c r="K286" s="6"/>
      <c r="L286" s="6"/>
      <c r="P286" s="6"/>
      <c r="Q286" s="6"/>
    </row>
    <row r="287" spans="2:17" x14ac:dyDescent="0.3">
      <c r="B287" s="6"/>
      <c r="C287" s="6"/>
      <c r="D287" s="6"/>
      <c r="E287" s="6"/>
      <c r="I287" s="6"/>
      <c r="J287" s="6"/>
      <c r="K287" s="6"/>
      <c r="L287" s="6"/>
      <c r="P287" s="6"/>
      <c r="Q287" s="6"/>
    </row>
    <row r="288" spans="2:17" x14ac:dyDescent="0.3">
      <c r="B288" s="6"/>
      <c r="C288" s="6"/>
      <c r="D288" s="6"/>
      <c r="E288" s="6"/>
      <c r="I288" s="6"/>
      <c r="J288" s="6"/>
      <c r="K288" s="6"/>
      <c r="L288" s="6"/>
      <c r="P288" s="6"/>
      <c r="Q288" s="6"/>
    </row>
    <row r="289" spans="2:17" x14ac:dyDescent="0.3">
      <c r="B289" s="6"/>
      <c r="C289" s="6"/>
      <c r="D289" s="6"/>
      <c r="E289" s="6"/>
      <c r="I289" s="6"/>
      <c r="J289" s="6"/>
      <c r="K289" s="6"/>
      <c r="L289" s="6"/>
      <c r="P289" s="6"/>
      <c r="Q289" s="6"/>
    </row>
    <row r="290" spans="2:17" x14ac:dyDescent="0.3">
      <c r="B290" s="6"/>
      <c r="C290" s="6"/>
      <c r="D290" s="6"/>
      <c r="E290" s="6"/>
      <c r="I290" s="6"/>
      <c r="J290" s="6"/>
      <c r="K290" s="6"/>
      <c r="L290" s="6"/>
      <c r="P290" s="6"/>
      <c r="Q290" s="6"/>
    </row>
    <row r="291" spans="2:17" x14ac:dyDescent="0.3">
      <c r="B291" s="6"/>
      <c r="C291" s="6"/>
      <c r="D291" s="6"/>
      <c r="E291" s="6"/>
      <c r="I291" s="6"/>
      <c r="J291" s="6"/>
      <c r="K291" s="6"/>
      <c r="L291" s="6"/>
      <c r="P291" s="6"/>
      <c r="Q291" s="6"/>
    </row>
    <row r="292" spans="2:17" x14ac:dyDescent="0.3">
      <c r="B292" s="6"/>
      <c r="C292" s="6"/>
      <c r="D292" s="6"/>
      <c r="E292" s="6"/>
      <c r="I292" s="6"/>
      <c r="J292" s="6"/>
      <c r="K292" s="6"/>
      <c r="L292" s="6"/>
      <c r="P292" s="6"/>
      <c r="Q292" s="6"/>
    </row>
    <row r="293" spans="2:17" x14ac:dyDescent="0.3">
      <c r="B293" s="6"/>
      <c r="C293" s="6"/>
      <c r="D293" s="6"/>
      <c r="E293" s="6"/>
      <c r="I293" s="6"/>
      <c r="J293" s="6"/>
      <c r="K293" s="6"/>
      <c r="L293" s="6"/>
      <c r="P293" s="6"/>
      <c r="Q293" s="6"/>
    </row>
    <row r="294" spans="2:17" x14ac:dyDescent="0.3">
      <c r="B294" s="6"/>
      <c r="C294" s="6"/>
      <c r="D294" s="6"/>
      <c r="E294" s="6"/>
      <c r="I294" s="6"/>
      <c r="J294" s="6"/>
      <c r="K294" s="6"/>
      <c r="L294" s="6"/>
      <c r="P294" s="6"/>
      <c r="Q294" s="6"/>
    </row>
    <row r="295" spans="2:17" x14ac:dyDescent="0.3">
      <c r="B295" s="6"/>
      <c r="C295" s="6"/>
      <c r="D295" s="6"/>
      <c r="E295" s="6"/>
      <c r="I295" s="6"/>
      <c r="J295" s="6"/>
      <c r="K295" s="6"/>
      <c r="L295" s="6"/>
      <c r="P295" s="6"/>
      <c r="Q295" s="6"/>
    </row>
    <row r="296" spans="2:17" x14ac:dyDescent="0.3">
      <c r="B296" s="6"/>
      <c r="C296" s="6"/>
      <c r="D296" s="6"/>
      <c r="E296" s="6"/>
      <c r="I296" s="6"/>
      <c r="J296" s="6"/>
      <c r="K296" s="6"/>
      <c r="L296" s="6"/>
      <c r="P296" s="6"/>
      <c r="Q296" s="6"/>
    </row>
    <row r="297" spans="2:17" x14ac:dyDescent="0.3">
      <c r="B297" s="6"/>
      <c r="C297" s="6"/>
      <c r="D297" s="6"/>
      <c r="E297" s="6"/>
      <c r="I297" s="6"/>
      <c r="J297" s="6"/>
      <c r="K297" s="6"/>
      <c r="L297" s="6"/>
      <c r="P297" s="6"/>
      <c r="Q297" s="6"/>
    </row>
    <row r="298" spans="2:17" x14ac:dyDescent="0.3">
      <c r="B298" s="6"/>
      <c r="C298" s="6"/>
      <c r="D298" s="6"/>
      <c r="E298" s="6"/>
      <c r="I298" s="6"/>
      <c r="J298" s="6"/>
      <c r="K298" s="6"/>
      <c r="L298" s="6"/>
      <c r="P298" s="6"/>
      <c r="Q298" s="6"/>
    </row>
    <row r="299" spans="2:17" x14ac:dyDescent="0.3">
      <c r="B299" s="6"/>
      <c r="C299" s="6"/>
      <c r="D299" s="6"/>
      <c r="E299" s="6"/>
      <c r="I299" s="6"/>
      <c r="J299" s="6"/>
      <c r="K299" s="6"/>
      <c r="L299" s="6"/>
      <c r="P299" s="6"/>
      <c r="Q299" s="6"/>
    </row>
    <row r="300" spans="2:17" x14ac:dyDescent="0.3">
      <c r="B300" s="6"/>
      <c r="C300" s="6"/>
      <c r="D300" s="6"/>
      <c r="E300" s="6"/>
      <c r="I300" s="6"/>
      <c r="J300" s="6"/>
      <c r="K300" s="6"/>
      <c r="L300" s="6"/>
      <c r="P300" s="6"/>
      <c r="Q300" s="6"/>
    </row>
    <row r="301" spans="2:17" x14ac:dyDescent="0.3">
      <c r="B301" s="6"/>
      <c r="C301" s="6"/>
      <c r="D301" s="6"/>
      <c r="E301" s="6"/>
      <c r="I301" s="6"/>
      <c r="J301" s="6"/>
      <c r="K301" s="6"/>
      <c r="L301" s="6"/>
      <c r="P301" s="6"/>
      <c r="Q301" s="6"/>
    </row>
    <row r="302" spans="2:17" x14ac:dyDescent="0.3">
      <c r="B302" s="6"/>
      <c r="C302" s="6"/>
      <c r="D302" s="6"/>
      <c r="E302" s="6"/>
      <c r="I302" s="6"/>
      <c r="J302" s="6"/>
      <c r="K302" s="6"/>
      <c r="L302" s="6"/>
      <c r="P302" s="6"/>
      <c r="Q302" s="6"/>
    </row>
    <row r="303" spans="2:17" x14ac:dyDescent="0.3">
      <c r="B303" s="6"/>
      <c r="C303" s="6"/>
      <c r="D303" s="6"/>
      <c r="E303" s="6"/>
      <c r="I303" s="6"/>
      <c r="J303" s="6"/>
      <c r="K303" s="6"/>
      <c r="L303" s="6"/>
      <c r="P303" s="6"/>
      <c r="Q303" s="6"/>
    </row>
    <row r="304" spans="2:17" x14ac:dyDescent="0.3">
      <c r="B304" s="6"/>
      <c r="C304" s="6"/>
      <c r="D304" s="6"/>
      <c r="E304" s="6"/>
      <c r="I304" s="6"/>
      <c r="J304" s="6"/>
      <c r="K304" s="6"/>
      <c r="L304" s="6"/>
      <c r="P304" s="6"/>
      <c r="Q304" s="6"/>
    </row>
    <row r="305" spans="2:17" x14ac:dyDescent="0.3">
      <c r="B305" s="6"/>
      <c r="C305" s="6"/>
      <c r="D305" s="6"/>
      <c r="E305" s="6"/>
      <c r="I305" s="6"/>
      <c r="J305" s="6"/>
      <c r="K305" s="6"/>
      <c r="L305" s="6"/>
      <c r="P305" s="6"/>
      <c r="Q305" s="6"/>
    </row>
    <row r="306" spans="2:17" x14ac:dyDescent="0.3">
      <c r="B306" s="6"/>
      <c r="C306" s="6"/>
      <c r="D306" s="6"/>
      <c r="E306" s="6"/>
      <c r="I306" s="6"/>
      <c r="J306" s="6"/>
      <c r="K306" s="6"/>
      <c r="L306" s="6"/>
      <c r="P306" s="6"/>
      <c r="Q306" s="6"/>
    </row>
    <row r="307" spans="2:17" x14ac:dyDescent="0.3">
      <c r="B307" s="6"/>
      <c r="C307" s="6"/>
      <c r="D307" s="6"/>
      <c r="E307" s="6"/>
      <c r="I307" s="6"/>
      <c r="J307" s="6"/>
      <c r="K307" s="6"/>
      <c r="L307" s="6"/>
      <c r="P307" s="6"/>
      <c r="Q307" s="6"/>
    </row>
    <row r="308" spans="2:17" x14ac:dyDescent="0.3">
      <c r="B308" s="6"/>
      <c r="C308" s="6"/>
      <c r="D308" s="6"/>
      <c r="E308" s="6"/>
      <c r="I308" s="6"/>
      <c r="J308" s="6"/>
      <c r="K308" s="6"/>
      <c r="L308" s="6"/>
      <c r="P308" s="6"/>
      <c r="Q308" s="6"/>
    </row>
    <row r="309" spans="2:17" x14ac:dyDescent="0.3">
      <c r="B309" s="6"/>
      <c r="C309" s="6"/>
      <c r="D309" s="6"/>
      <c r="E309" s="6"/>
      <c r="I309" s="6"/>
      <c r="J309" s="6"/>
      <c r="K309" s="6"/>
      <c r="L309" s="6"/>
      <c r="P309" s="6"/>
      <c r="Q309" s="6"/>
    </row>
    <row r="310" spans="2:17" x14ac:dyDescent="0.3">
      <c r="B310" s="6"/>
      <c r="C310" s="6"/>
      <c r="D310" s="6"/>
      <c r="E310" s="6"/>
      <c r="I310" s="6"/>
      <c r="J310" s="6"/>
      <c r="K310" s="6"/>
      <c r="L310" s="6"/>
      <c r="P310" s="6"/>
      <c r="Q310" s="6"/>
    </row>
    <row r="311" spans="2:17" x14ac:dyDescent="0.3">
      <c r="B311" s="6"/>
      <c r="C311" s="6"/>
      <c r="D311" s="6"/>
      <c r="E311" s="6"/>
      <c r="I311" s="6"/>
      <c r="J311" s="6"/>
      <c r="K311" s="6"/>
      <c r="L311" s="6"/>
      <c r="P311" s="6"/>
      <c r="Q311" s="6"/>
    </row>
    <row r="312" spans="2:17" x14ac:dyDescent="0.3">
      <c r="B312" s="6"/>
      <c r="C312" s="6"/>
      <c r="D312" s="6"/>
      <c r="E312" s="6"/>
      <c r="I312" s="6"/>
      <c r="J312" s="6"/>
      <c r="K312" s="6"/>
      <c r="L312" s="6"/>
      <c r="P312" s="6"/>
      <c r="Q312" s="6"/>
    </row>
    <row r="313" spans="2:17" x14ac:dyDescent="0.3">
      <c r="B313" s="6"/>
      <c r="C313" s="6"/>
      <c r="D313" s="6"/>
      <c r="E313" s="6"/>
      <c r="I313" s="6"/>
      <c r="J313" s="6"/>
      <c r="K313" s="6"/>
      <c r="L313" s="6"/>
      <c r="P313" s="6"/>
      <c r="Q313" s="6"/>
    </row>
    <row r="314" spans="2:17" x14ac:dyDescent="0.3">
      <c r="B314" s="6"/>
      <c r="C314" s="6"/>
      <c r="D314" s="6"/>
      <c r="E314" s="6"/>
      <c r="I314" s="6"/>
      <c r="J314" s="6"/>
      <c r="K314" s="6"/>
      <c r="L314" s="6"/>
      <c r="P314" s="6"/>
      <c r="Q314" s="6"/>
    </row>
    <row r="315" spans="2:17" x14ac:dyDescent="0.3">
      <c r="B315" s="6"/>
      <c r="C315" s="6"/>
      <c r="D315" s="6"/>
      <c r="E315" s="6"/>
      <c r="I315" s="6"/>
      <c r="J315" s="6"/>
      <c r="K315" s="6"/>
      <c r="L315" s="6"/>
      <c r="P315" s="6"/>
      <c r="Q315" s="6"/>
    </row>
    <row r="316" spans="2:17" x14ac:dyDescent="0.3">
      <c r="B316" s="6"/>
      <c r="C316" s="6"/>
      <c r="D316" s="6"/>
      <c r="E316" s="6"/>
      <c r="I316" s="6"/>
      <c r="J316" s="6"/>
      <c r="K316" s="6"/>
      <c r="L316" s="6"/>
      <c r="P316" s="6"/>
      <c r="Q316" s="6"/>
    </row>
    <row r="317" spans="2:17" x14ac:dyDescent="0.3">
      <c r="B317" s="6"/>
      <c r="C317" s="6"/>
      <c r="D317" s="6"/>
      <c r="E317" s="6"/>
      <c r="I317" s="6"/>
      <c r="J317" s="6"/>
      <c r="K317" s="6"/>
      <c r="L317" s="6"/>
      <c r="P317" s="6"/>
      <c r="Q317" s="6"/>
    </row>
    <row r="318" spans="2:17" x14ac:dyDescent="0.3">
      <c r="B318" s="6"/>
      <c r="C318" s="6"/>
      <c r="D318" s="6"/>
      <c r="E318" s="6"/>
      <c r="I318" s="6"/>
      <c r="J318" s="6"/>
      <c r="K318" s="6"/>
      <c r="L318" s="6"/>
      <c r="P318" s="6"/>
      <c r="Q318" s="6"/>
    </row>
    <row r="319" spans="2:17" x14ac:dyDescent="0.3">
      <c r="B319" s="6"/>
      <c r="C319" s="6"/>
      <c r="D319" s="6"/>
      <c r="E319" s="6"/>
      <c r="I319" s="6"/>
      <c r="J319" s="6"/>
      <c r="K319" s="6"/>
      <c r="L319" s="6"/>
      <c r="P319" s="6"/>
      <c r="Q319" s="6"/>
    </row>
    <row r="320" spans="2:17" x14ac:dyDescent="0.3">
      <c r="B320" s="6"/>
      <c r="C320" s="6"/>
      <c r="D320" s="6"/>
      <c r="E320" s="6"/>
      <c r="I320" s="6"/>
      <c r="J320" s="6"/>
      <c r="K320" s="6"/>
      <c r="L320" s="6"/>
      <c r="P320" s="6"/>
      <c r="Q320" s="6"/>
    </row>
    <row r="321" spans="2:17" x14ac:dyDescent="0.3">
      <c r="B321" s="6"/>
      <c r="C321" s="6"/>
      <c r="D321" s="6"/>
      <c r="E321" s="6"/>
      <c r="I321" s="6"/>
      <c r="J321" s="6"/>
      <c r="K321" s="6"/>
      <c r="L321" s="6"/>
      <c r="P321" s="6"/>
      <c r="Q321" s="6"/>
    </row>
    <row r="322" spans="2:17" x14ac:dyDescent="0.3">
      <c r="B322" s="6"/>
      <c r="C322" s="6"/>
      <c r="D322" s="6"/>
      <c r="E322" s="6"/>
      <c r="I322" s="6"/>
      <c r="J322" s="6"/>
      <c r="K322" s="6"/>
      <c r="L322" s="6"/>
      <c r="P322" s="6"/>
      <c r="Q322" s="6"/>
    </row>
    <row r="323" spans="2:17" x14ac:dyDescent="0.3">
      <c r="B323" s="6"/>
      <c r="C323" s="6"/>
      <c r="D323" s="6"/>
      <c r="E323" s="6"/>
      <c r="I323" s="6"/>
      <c r="J323" s="6"/>
      <c r="K323" s="6"/>
      <c r="L323" s="6"/>
      <c r="P323" s="6"/>
      <c r="Q323" s="6"/>
    </row>
    <row r="324" spans="2:17" x14ac:dyDescent="0.3">
      <c r="B324" s="6"/>
      <c r="C324" s="6"/>
      <c r="D324" s="6"/>
      <c r="E324" s="6"/>
      <c r="I324" s="6"/>
      <c r="J324" s="6"/>
      <c r="K324" s="6"/>
      <c r="L324" s="6"/>
      <c r="P324" s="6"/>
      <c r="Q324" s="6"/>
    </row>
    <row r="325" spans="2:17" x14ac:dyDescent="0.3">
      <c r="B325" s="6"/>
      <c r="C325" s="6"/>
      <c r="D325" s="6"/>
      <c r="E325" s="6"/>
      <c r="I325" s="6"/>
      <c r="J325" s="6"/>
      <c r="K325" s="6"/>
      <c r="L325" s="6"/>
      <c r="P325" s="6"/>
      <c r="Q325" s="6"/>
    </row>
    <row r="326" spans="2:17" x14ac:dyDescent="0.3">
      <c r="B326" s="6"/>
      <c r="C326" s="6"/>
      <c r="D326" s="6"/>
      <c r="E326" s="6"/>
      <c r="I326" s="6"/>
      <c r="J326" s="6"/>
      <c r="K326" s="6"/>
      <c r="L326" s="6"/>
      <c r="P326" s="6"/>
      <c r="Q326" s="6"/>
    </row>
    <row r="327" spans="2:17" x14ac:dyDescent="0.3">
      <c r="B327" s="6"/>
      <c r="C327" s="6"/>
      <c r="D327" s="6"/>
      <c r="E327" s="6"/>
      <c r="I327" s="6"/>
      <c r="J327" s="6"/>
      <c r="K327" s="6"/>
      <c r="L327" s="6"/>
      <c r="P327" s="6"/>
      <c r="Q327" s="6"/>
    </row>
    <row r="328" spans="2:17" x14ac:dyDescent="0.3">
      <c r="B328" s="6"/>
      <c r="C328" s="6"/>
      <c r="D328" s="6"/>
      <c r="E328" s="6"/>
      <c r="I328" s="6"/>
      <c r="J328" s="6"/>
      <c r="K328" s="6"/>
      <c r="L328" s="6"/>
      <c r="P328" s="6"/>
      <c r="Q328" s="6"/>
    </row>
    <row r="329" spans="2:17" x14ac:dyDescent="0.3">
      <c r="B329" s="6"/>
      <c r="C329" s="6"/>
      <c r="D329" s="6"/>
      <c r="E329" s="6"/>
      <c r="I329" s="6"/>
      <c r="J329" s="6"/>
      <c r="K329" s="6"/>
      <c r="L329" s="6"/>
      <c r="P329" s="6"/>
      <c r="Q329" s="6"/>
    </row>
    <row r="330" spans="2:17" x14ac:dyDescent="0.3">
      <c r="B330" s="6"/>
      <c r="C330" s="6"/>
      <c r="D330" s="6"/>
      <c r="E330" s="6"/>
      <c r="I330" s="6"/>
      <c r="J330" s="6"/>
      <c r="K330" s="6"/>
      <c r="L330" s="6"/>
      <c r="P330" s="6"/>
      <c r="Q330" s="6"/>
    </row>
    <row r="331" spans="2:17" x14ac:dyDescent="0.3">
      <c r="B331" s="6"/>
      <c r="C331" s="6"/>
      <c r="D331" s="6"/>
      <c r="E331" s="6"/>
      <c r="I331" s="6"/>
      <c r="J331" s="6"/>
      <c r="K331" s="6"/>
      <c r="L331" s="6"/>
      <c r="P331" s="6"/>
      <c r="Q331" s="6"/>
    </row>
    <row r="332" spans="2:17" x14ac:dyDescent="0.3">
      <c r="B332" s="6"/>
      <c r="C332" s="6"/>
      <c r="D332" s="6"/>
      <c r="E332" s="6"/>
      <c r="I332" s="6"/>
      <c r="J332" s="6"/>
      <c r="K332" s="6"/>
      <c r="L332" s="6"/>
      <c r="P332" s="6"/>
      <c r="Q332" s="6"/>
    </row>
    <row r="333" spans="2:17" x14ac:dyDescent="0.3">
      <c r="B333" s="6"/>
      <c r="C333" s="6"/>
      <c r="D333" s="6"/>
      <c r="E333" s="6"/>
      <c r="I333" s="6"/>
      <c r="J333" s="6"/>
      <c r="K333" s="6"/>
      <c r="L333" s="6"/>
      <c r="P333" s="6"/>
      <c r="Q333" s="6"/>
    </row>
    <row r="334" spans="2:17" x14ac:dyDescent="0.3">
      <c r="B334" s="6"/>
      <c r="C334" s="6"/>
      <c r="D334" s="6"/>
      <c r="E334" s="6"/>
      <c r="I334" s="6"/>
      <c r="J334" s="6"/>
      <c r="K334" s="6"/>
      <c r="L334" s="6"/>
      <c r="P334" s="6"/>
      <c r="Q334" s="6"/>
    </row>
    <row r="335" spans="2:17" x14ac:dyDescent="0.3">
      <c r="B335" s="6"/>
      <c r="C335" s="6"/>
      <c r="D335" s="6"/>
      <c r="E335" s="6"/>
      <c r="I335" s="6"/>
      <c r="J335" s="6"/>
      <c r="K335" s="6"/>
      <c r="L335" s="6"/>
      <c r="P335" s="6"/>
      <c r="Q335" s="6"/>
    </row>
    <row r="336" spans="2:17" x14ac:dyDescent="0.3">
      <c r="B336" s="6"/>
      <c r="C336" s="6"/>
      <c r="D336" s="6"/>
      <c r="E336" s="6"/>
      <c r="I336" s="6"/>
      <c r="J336" s="6"/>
      <c r="K336" s="6"/>
      <c r="L336" s="6"/>
      <c r="P336" s="6"/>
      <c r="Q336" s="6"/>
    </row>
    <row r="337" spans="2:17" x14ac:dyDescent="0.3">
      <c r="B337" s="6"/>
      <c r="C337" s="6"/>
      <c r="D337" s="6"/>
      <c r="E337" s="6"/>
      <c r="I337" s="6"/>
      <c r="J337" s="6"/>
      <c r="K337" s="6"/>
      <c r="L337" s="6"/>
      <c r="P337" s="6"/>
      <c r="Q337" s="6"/>
    </row>
    <row r="338" spans="2:17" x14ac:dyDescent="0.3">
      <c r="B338" s="6"/>
      <c r="C338" s="6"/>
      <c r="D338" s="6"/>
      <c r="E338" s="6"/>
      <c r="I338" s="6"/>
      <c r="J338" s="6"/>
      <c r="K338" s="6"/>
      <c r="L338" s="6"/>
      <c r="P338" s="6"/>
      <c r="Q338" s="6"/>
    </row>
    <row r="339" spans="2:17" x14ac:dyDescent="0.3">
      <c r="B339" s="6"/>
      <c r="C339" s="6"/>
      <c r="D339" s="6"/>
      <c r="E339" s="6"/>
      <c r="I339" s="6"/>
      <c r="J339" s="6"/>
      <c r="K339" s="6"/>
      <c r="L339" s="6"/>
      <c r="P339" s="6"/>
      <c r="Q339" s="6"/>
    </row>
    <row r="340" spans="2:17" x14ac:dyDescent="0.3">
      <c r="B340" s="6"/>
      <c r="C340" s="6"/>
      <c r="D340" s="6"/>
      <c r="E340" s="6"/>
      <c r="I340" s="6"/>
      <c r="J340" s="6"/>
      <c r="K340" s="6"/>
      <c r="L340" s="6"/>
      <c r="P340" s="6"/>
      <c r="Q340" s="6"/>
    </row>
    <row r="341" spans="2:17" x14ac:dyDescent="0.3">
      <c r="B341" s="6"/>
      <c r="C341" s="6"/>
      <c r="D341" s="6"/>
      <c r="E341" s="6"/>
      <c r="I341" s="6"/>
      <c r="J341" s="6"/>
      <c r="K341" s="6"/>
      <c r="L341" s="6"/>
      <c r="P341" s="6"/>
      <c r="Q341" s="6"/>
    </row>
    <row r="342" spans="2:17" x14ac:dyDescent="0.3">
      <c r="B342" s="6"/>
      <c r="C342" s="6"/>
      <c r="D342" s="6"/>
      <c r="E342" s="6"/>
      <c r="I342" s="6"/>
      <c r="J342" s="6"/>
      <c r="K342" s="6"/>
      <c r="L342" s="6"/>
      <c r="P342" s="6"/>
      <c r="Q342" s="6"/>
    </row>
    <row r="343" spans="2:17" x14ac:dyDescent="0.3">
      <c r="B343" s="6"/>
      <c r="C343" s="6"/>
      <c r="D343" s="6"/>
      <c r="E343" s="6"/>
      <c r="I343" s="6"/>
      <c r="J343" s="6"/>
      <c r="K343" s="6"/>
      <c r="L343" s="6"/>
      <c r="P343" s="6"/>
      <c r="Q343" s="6"/>
    </row>
    <row r="344" spans="2:17" x14ac:dyDescent="0.3">
      <c r="B344" s="6"/>
      <c r="C344" s="6"/>
      <c r="D344" s="6"/>
      <c r="E344" s="6"/>
      <c r="I344" s="6"/>
      <c r="J344" s="6"/>
      <c r="K344" s="6"/>
      <c r="L344" s="6"/>
      <c r="P344" s="6"/>
      <c r="Q344" s="6"/>
    </row>
    <row r="345" spans="2:17" x14ac:dyDescent="0.3">
      <c r="B345" s="6"/>
      <c r="C345" s="6"/>
      <c r="D345" s="6"/>
      <c r="E345" s="6"/>
      <c r="I345" s="6"/>
      <c r="J345" s="6"/>
      <c r="K345" s="6"/>
      <c r="L345" s="6"/>
      <c r="P345" s="6"/>
      <c r="Q345" s="6"/>
    </row>
    <row r="346" spans="2:17" x14ac:dyDescent="0.3">
      <c r="B346" s="6"/>
      <c r="C346" s="6"/>
      <c r="D346" s="6"/>
      <c r="E346" s="6"/>
      <c r="I346" s="6"/>
      <c r="J346" s="6"/>
      <c r="K346" s="6"/>
      <c r="L346" s="6"/>
      <c r="P346" s="6"/>
      <c r="Q346" s="6"/>
    </row>
    <row r="347" spans="2:17" x14ac:dyDescent="0.3">
      <c r="B347" s="6"/>
      <c r="C347" s="6"/>
      <c r="D347" s="6"/>
      <c r="E347" s="6"/>
      <c r="I347" s="6"/>
      <c r="J347" s="6"/>
      <c r="K347" s="6"/>
      <c r="L347" s="6"/>
      <c r="P347" s="6"/>
      <c r="Q347" s="6"/>
    </row>
    <row r="348" spans="2:17" x14ac:dyDescent="0.3">
      <c r="B348" s="6"/>
      <c r="C348" s="6"/>
      <c r="D348" s="6"/>
      <c r="E348" s="6"/>
      <c r="I348" s="6"/>
      <c r="J348" s="6"/>
      <c r="K348" s="6"/>
      <c r="L348" s="6"/>
      <c r="P348" s="6"/>
      <c r="Q348" s="6"/>
    </row>
    <row r="349" spans="2:17" x14ac:dyDescent="0.3">
      <c r="B349" s="6"/>
      <c r="C349" s="6"/>
      <c r="D349" s="6"/>
      <c r="E349" s="6"/>
      <c r="I349" s="6"/>
      <c r="J349" s="6"/>
      <c r="K349" s="6"/>
      <c r="L349" s="6"/>
      <c r="P349" s="6"/>
      <c r="Q349" s="6"/>
    </row>
    <row r="350" spans="2:17" x14ac:dyDescent="0.3">
      <c r="B350" s="6"/>
      <c r="C350" s="6"/>
      <c r="D350" s="6"/>
      <c r="E350" s="6"/>
      <c r="I350" s="6"/>
      <c r="J350" s="6"/>
      <c r="K350" s="6"/>
      <c r="L350" s="6"/>
      <c r="P350" s="6"/>
      <c r="Q350" s="6"/>
    </row>
    <row r="351" spans="2:17" x14ac:dyDescent="0.3">
      <c r="B351" s="6"/>
      <c r="C351" s="6"/>
      <c r="D351" s="6"/>
      <c r="E351" s="6"/>
      <c r="I351" s="6"/>
      <c r="J351" s="6"/>
      <c r="K351" s="6"/>
      <c r="L351" s="6"/>
      <c r="P351" s="6"/>
      <c r="Q351" s="6"/>
    </row>
    <row r="352" spans="2:17" x14ac:dyDescent="0.3">
      <c r="B352" s="6"/>
      <c r="C352" s="6"/>
      <c r="D352" s="6"/>
      <c r="E352" s="6"/>
      <c r="I352" s="6"/>
      <c r="J352" s="6"/>
      <c r="K352" s="6"/>
      <c r="L352" s="6"/>
      <c r="P352" s="6"/>
      <c r="Q352" s="6"/>
    </row>
    <row r="353" spans="2:17" x14ac:dyDescent="0.3">
      <c r="B353" s="6"/>
      <c r="C353" s="6"/>
      <c r="D353" s="6"/>
      <c r="E353" s="6"/>
      <c r="I353" s="6"/>
      <c r="J353" s="6"/>
      <c r="K353" s="6"/>
      <c r="L353" s="6"/>
      <c r="P353" s="6"/>
      <c r="Q353" s="6"/>
    </row>
    <row r="354" spans="2:17" x14ac:dyDescent="0.3">
      <c r="B354" s="6"/>
      <c r="C354" s="6"/>
      <c r="D354" s="6"/>
      <c r="E354" s="6"/>
      <c r="I354" s="6"/>
      <c r="J354" s="6"/>
      <c r="K354" s="6"/>
      <c r="L354" s="6"/>
      <c r="P354" s="6"/>
      <c r="Q354" s="6"/>
    </row>
    <row r="355" spans="2:17" x14ac:dyDescent="0.3">
      <c r="B355" s="6"/>
      <c r="C355" s="6"/>
      <c r="D355" s="6"/>
      <c r="E355" s="6"/>
      <c r="I355" s="6"/>
      <c r="J355" s="6"/>
      <c r="K355" s="6"/>
      <c r="L355" s="6"/>
      <c r="P355" s="6"/>
      <c r="Q355" s="6"/>
    </row>
    <row r="356" spans="2:17" x14ac:dyDescent="0.3">
      <c r="B356" s="6"/>
      <c r="C356" s="6"/>
      <c r="D356" s="6"/>
      <c r="E356" s="6"/>
      <c r="I356" s="6"/>
      <c r="J356" s="6"/>
      <c r="K356" s="6"/>
      <c r="L356" s="6"/>
      <c r="P356" s="6"/>
      <c r="Q356" s="6"/>
    </row>
    <row r="357" spans="2:17" x14ac:dyDescent="0.3">
      <c r="B357" s="6"/>
      <c r="C357" s="6"/>
      <c r="D357" s="6"/>
      <c r="E357" s="6"/>
      <c r="I357" s="6"/>
      <c r="J357" s="6"/>
      <c r="K357" s="6"/>
      <c r="L357" s="6"/>
      <c r="P357" s="6"/>
      <c r="Q357" s="6"/>
    </row>
    <row r="358" spans="2:17" x14ac:dyDescent="0.3">
      <c r="B358" s="6"/>
      <c r="C358" s="6"/>
      <c r="D358" s="6"/>
      <c r="E358" s="6"/>
      <c r="I358" s="6"/>
      <c r="J358" s="6"/>
      <c r="K358" s="6"/>
      <c r="L358" s="6"/>
      <c r="P358" s="6"/>
      <c r="Q358" s="6"/>
    </row>
    <row r="359" spans="2:17" x14ac:dyDescent="0.3">
      <c r="B359" s="6"/>
      <c r="C359" s="6"/>
      <c r="D359" s="6"/>
      <c r="E359" s="6"/>
      <c r="I359" s="6"/>
      <c r="J359" s="6"/>
      <c r="K359" s="6"/>
      <c r="L359" s="6"/>
      <c r="P359" s="6"/>
      <c r="Q359" s="6"/>
    </row>
    <row r="360" spans="2:17" x14ac:dyDescent="0.3">
      <c r="B360" s="6"/>
      <c r="C360" s="6"/>
      <c r="D360" s="6"/>
      <c r="E360" s="6"/>
      <c r="I360" s="6"/>
      <c r="P360" s="6"/>
      <c r="Q360" s="6"/>
    </row>
    <row r="361" spans="2:17" x14ac:dyDescent="0.3">
      <c r="P361" s="6"/>
      <c r="Q361" s="6"/>
    </row>
    <row r="362" spans="2:17" x14ac:dyDescent="0.3">
      <c r="P36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307"/>
  <sheetViews>
    <sheetView zoomScale="85" zoomScaleNormal="85" workbookViewId="0">
      <pane ySplit="1" topLeftCell="A258" activePane="bottomLeft" state="frozen"/>
      <selection pane="bottomLeft" activeCell="G273" sqref="G273"/>
    </sheetView>
  </sheetViews>
  <sheetFormatPr baseColWidth="10" defaultRowHeight="15.05" x14ac:dyDescent="0.3"/>
  <cols>
    <col min="1" max="1" width="11.5546875" style="2" customWidth="1"/>
    <col min="2" max="2" width="6.21875" bestFit="1" customWidth="1"/>
    <col min="3" max="3" width="10.33203125" bestFit="1" customWidth="1"/>
    <col min="4" max="4" width="6" bestFit="1" customWidth="1"/>
    <col min="5" max="5" width="7" bestFit="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85" si="31">C121/B121</f>
        <v>464.5</v>
      </c>
      <c r="G121" s="6">
        <f t="shared" ref="G121:G185" si="32">D121/B121</f>
        <v>894.1</v>
      </c>
      <c r="H121" s="8">
        <f t="shared" ref="H121:H185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225" si="38">J162/I162</f>
        <v>12650</v>
      </c>
      <c r="N162" s="6">
        <f t="shared" ref="N162:N225" si="39">K162/I162</f>
        <v>1410.8333333333333</v>
      </c>
      <c r="O162" s="8">
        <f t="shared" ref="O162:O225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231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1:21" x14ac:dyDescent="0.3">
      <c r="A177" s="9">
        <v>45350</v>
      </c>
      <c r="B177" s="6">
        <v>3</v>
      </c>
      <c r="C177" s="6">
        <v>7290</v>
      </c>
      <c r="D177" s="6">
        <v>10000</v>
      </c>
      <c r="E177" s="6">
        <v>25400</v>
      </c>
      <c r="F177" s="6">
        <f t="shared" si="31"/>
        <v>2430</v>
      </c>
      <c r="G177" s="6">
        <f t="shared" si="32"/>
        <v>3333.3333333333335</v>
      </c>
      <c r="H177" s="8">
        <f t="shared" si="33"/>
        <v>8466.6666666666661</v>
      </c>
      <c r="I177" s="6">
        <v>4</v>
      </c>
      <c r="J177" s="6">
        <v>50400</v>
      </c>
      <c r="K177" s="6">
        <v>5847</v>
      </c>
      <c r="L177" s="6">
        <v>5223</v>
      </c>
      <c r="M177" s="6">
        <f t="shared" si="38"/>
        <v>12600</v>
      </c>
      <c r="N177" s="6">
        <f t="shared" si="39"/>
        <v>1461.75</v>
      </c>
      <c r="O177" s="8">
        <f t="shared" si="40"/>
        <v>1305.75</v>
      </c>
      <c r="P177" s="6">
        <v>2</v>
      </c>
      <c r="Q177" s="6">
        <v>16194</v>
      </c>
      <c r="R177" s="8">
        <f t="shared" si="42"/>
        <v>8097</v>
      </c>
      <c r="S177" s="6">
        <v>0</v>
      </c>
      <c r="T177" s="6">
        <v>0</v>
      </c>
      <c r="U177" s="8">
        <v>0</v>
      </c>
    </row>
    <row r="178" spans="1:21" x14ac:dyDescent="0.3">
      <c r="A178" s="9">
        <v>45351</v>
      </c>
      <c r="B178" s="6">
        <v>4</v>
      </c>
      <c r="C178" s="6">
        <v>5803</v>
      </c>
      <c r="D178" s="6">
        <v>9800</v>
      </c>
      <c r="E178" s="6">
        <v>25300</v>
      </c>
      <c r="F178" s="6">
        <f t="shared" si="31"/>
        <v>1450.75</v>
      </c>
      <c r="G178" s="6">
        <f t="shared" si="32"/>
        <v>2450</v>
      </c>
      <c r="H178" s="8">
        <f t="shared" si="33"/>
        <v>6325</v>
      </c>
      <c r="I178" s="6">
        <v>10</v>
      </c>
      <c r="J178" s="6">
        <v>140800</v>
      </c>
      <c r="K178" s="6">
        <v>13596</v>
      </c>
      <c r="L178" s="6">
        <v>16994</v>
      </c>
      <c r="M178" s="6">
        <f t="shared" si="38"/>
        <v>14080</v>
      </c>
      <c r="N178" s="6">
        <f t="shared" si="39"/>
        <v>1359.6</v>
      </c>
      <c r="O178" s="8">
        <f t="shared" si="40"/>
        <v>1699.4</v>
      </c>
      <c r="P178" s="6">
        <v>6</v>
      </c>
      <c r="Q178" s="6">
        <v>94789</v>
      </c>
      <c r="R178" s="8">
        <f t="shared" si="42"/>
        <v>15798.166666666666</v>
      </c>
      <c r="S178" s="6">
        <v>3</v>
      </c>
      <c r="T178" s="6">
        <v>537000</v>
      </c>
      <c r="U178" s="8">
        <f>T178/S178</f>
        <v>179000</v>
      </c>
    </row>
    <row r="179" spans="1:21" x14ac:dyDescent="0.3">
      <c r="A179" s="9">
        <v>45352</v>
      </c>
      <c r="B179" s="6">
        <v>25</v>
      </c>
      <c r="C179" s="6">
        <v>29960</v>
      </c>
      <c r="D179" s="6">
        <v>59629</v>
      </c>
      <c r="E179" s="6">
        <v>169300</v>
      </c>
      <c r="F179" s="6">
        <f t="shared" si="31"/>
        <v>1198.4000000000001</v>
      </c>
      <c r="G179" s="6">
        <f t="shared" si="32"/>
        <v>2385.16</v>
      </c>
      <c r="H179" s="8">
        <f t="shared" si="33"/>
        <v>6772</v>
      </c>
      <c r="I179" s="6">
        <v>25</v>
      </c>
      <c r="J179" s="6">
        <v>456100</v>
      </c>
      <c r="K179" s="6">
        <v>58244</v>
      </c>
      <c r="L179" s="6">
        <v>64152</v>
      </c>
      <c r="M179" s="6">
        <f t="shared" si="38"/>
        <v>18244</v>
      </c>
      <c r="N179" s="6">
        <f t="shared" si="39"/>
        <v>2329.7600000000002</v>
      </c>
      <c r="O179" s="8">
        <f t="shared" si="40"/>
        <v>2566.08</v>
      </c>
      <c r="P179" s="6">
        <v>9</v>
      </c>
      <c r="Q179" s="6">
        <v>185097</v>
      </c>
      <c r="R179" s="8">
        <f t="shared" si="42"/>
        <v>20566.333333333332</v>
      </c>
      <c r="S179" s="6">
        <v>14</v>
      </c>
      <c r="T179" s="6">
        <v>195200</v>
      </c>
      <c r="U179" s="8">
        <f t="shared" ref="U179:U200" si="43">T179/S179</f>
        <v>13942.857142857143</v>
      </c>
    </row>
    <row r="180" spans="1:21" x14ac:dyDescent="0.3">
      <c r="A180" s="9">
        <v>45353</v>
      </c>
      <c r="B180" s="6">
        <v>13</v>
      </c>
      <c r="C180" s="6">
        <v>7094</v>
      </c>
      <c r="D180" s="6">
        <v>21021</v>
      </c>
      <c r="E180" s="6">
        <v>57500</v>
      </c>
      <c r="F180" s="6">
        <f t="shared" si="31"/>
        <v>545.69230769230774</v>
      </c>
      <c r="G180" s="6">
        <f t="shared" si="32"/>
        <v>1617</v>
      </c>
      <c r="H180" s="8">
        <f t="shared" si="33"/>
        <v>4423.0769230769229</v>
      </c>
      <c r="I180" s="6">
        <v>14</v>
      </c>
      <c r="J180" s="6">
        <v>216200</v>
      </c>
      <c r="K180" s="6">
        <v>17997</v>
      </c>
      <c r="L180" s="6">
        <v>23006</v>
      </c>
      <c r="M180" s="6">
        <f t="shared" si="38"/>
        <v>15442.857142857143</v>
      </c>
      <c r="N180" s="6">
        <f t="shared" si="39"/>
        <v>1285.5</v>
      </c>
      <c r="O180" s="8">
        <f t="shared" si="40"/>
        <v>1643.2857142857142</v>
      </c>
      <c r="P180" s="6">
        <v>8</v>
      </c>
      <c r="Q180" s="6">
        <v>78785</v>
      </c>
      <c r="R180" s="8">
        <f t="shared" si="42"/>
        <v>9848.125</v>
      </c>
      <c r="S180" s="6">
        <v>6</v>
      </c>
      <c r="T180" s="6">
        <v>709400</v>
      </c>
      <c r="U180" s="8">
        <f t="shared" si="43"/>
        <v>118233.33333333333</v>
      </c>
    </row>
    <row r="181" spans="1:21" x14ac:dyDescent="0.3">
      <c r="A181" s="9">
        <v>45354</v>
      </c>
      <c r="B181" s="6">
        <v>9</v>
      </c>
      <c r="C181" s="6">
        <v>8194</v>
      </c>
      <c r="D181" s="6">
        <v>14528</v>
      </c>
      <c r="E181" s="6">
        <v>49100</v>
      </c>
      <c r="F181" s="6">
        <f t="shared" si="31"/>
        <v>910.44444444444446</v>
      </c>
      <c r="G181" s="6">
        <f t="shared" si="32"/>
        <v>1614.2222222222222</v>
      </c>
      <c r="H181" s="8">
        <f t="shared" si="33"/>
        <v>5455.5555555555557</v>
      </c>
      <c r="I181" s="6">
        <v>12</v>
      </c>
      <c r="J181" s="6">
        <v>143300</v>
      </c>
      <c r="K181" s="6">
        <v>12411</v>
      </c>
      <c r="L181" s="6">
        <v>10796</v>
      </c>
      <c r="M181" s="6">
        <f t="shared" si="38"/>
        <v>11941.666666666666</v>
      </c>
      <c r="N181" s="6">
        <f t="shared" si="39"/>
        <v>1034.25</v>
      </c>
      <c r="O181" s="8">
        <f t="shared" si="40"/>
        <v>899.66666666666663</v>
      </c>
      <c r="P181" s="6">
        <v>9</v>
      </c>
      <c r="Q181" s="6">
        <v>95740</v>
      </c>
      <c r="R181" s="8">
        <f t="shared" si="42"/>
        <v>10637.777777777777</v>
      </c>
      <c r="S181" s="6">
        <v>2</v>
      </c>
      <c r="T181" s="6">
        <v>176000</v>
      </c>
      <c r="U181" s="8">
        <f t="shared" si="43"/>
        <v>88000</v>
      </c>
    </row>
    <row r="182" spans="1:21" x14ac:dyDescent="0.3">
      <c r="A182" s="9">
        <v>45355</v>
      </c>
      <c r="B182" s="6">
        <v>11</v>
      </c>
      <c r="C182" s="6">
        <v>9783</v>
      </c>
      <c r="D182" s="6">
        <v>15825</v>
      </c>
      <c r="E182" s="6">
        <v>39800</v>
      </c>
      <c r="F182" s="6">
        <f t="shared" si="31"/>
        <v>889.36363636363637</v>
      </c>
      <c r="G182" s="6">
        <f t="shared" si="32"/>
        <v>1438.6363636363637</v>
      </c>
      <c r="H182" s="8">
        <f t="shared" si="33"/>
        <v>3618.181818181818</v>
      </c>
      <c r="I182" s="6">
        <v>13</v>
      </c>
      <c r="J182" s="6">
        <v>181400</v>
      </c>
      <c r="K182" s="6">
        <v>15015</v>
      </c>
      <c r="L182" s="6">
        <v>15250</v>
      </c>
      <c r="M182" s="6">
        <f t="shared" si="38"/>
        <v>13953.846153846154</v>
      </c>
      <c r="N182" s="6">
        <f t="shared" si="39"/>
        <v>1155</v>
      </c>
      <c r="O182" s="8">
        <f t="shared" si="40"/>
        <v>1173.0769230769231</v>
      </c>
      <c r="P182" s="6">
        <v>8</v>
      </c>
      <c r="Q182" s="6">
        <v>71243</v>
      </c>
      <c r="R182" s="8">
        <f t="shared" si="42"/>
        <v>8905.375</v>
      </c>
      <c r="S182" s="6">
        <v>5</v>
      </c>
      <c r="T182" s="6">
        <v>268500</v>
      </c>
      <c r="U182" s="8">
        <f t="shared" si="43"/>
        <v>53700</v>
      </c>
    </row>
    <row r="183" spans="1:21" x14ac:dyDescent="0.3">
      <c r="A183" s="9">
        <v>45356</v>
      </c>
      <c r="B183" s="6">
        <v>9</v>
      </c>
      <c r="C183" s="6">
        <v>8188</v>
      </c>
      <c r="D183" s="6">
        <v>18268</v>
      </c>
      <c r="E183" s="6">
        <v>51000</v>
      </c>
      <c r="F183" s="6">
        <f t="shared" si="31"/>
        <v>909.77777777777783</v>
      </c>
      <c r="G183" s="6">
        <f t="shared" si="32"/>
        <v>2029.7777777777778</v>
      </c>
      <c r="H183" s="8">
        <f t="shared" si="33"/>
        <v>5666.666666666667</v>
      </c>
      <c r="I183" s="6">
        <v>10</v>
      </c>
      <c r="J183" s="6">
        <v>208200</v>
      </c>
      <c r="K183" s="6">
        <v>14578</v>
      </c>
      <c r="L183" s="6">
        <v>15490</v>
      </c>
      <c r="M183" s="6">
        <f t="shared" si="38"/>
        <v>20820</v>
      </c>
      <c r="N183" s="6">
        <f t="shared" si="39"/>
        <v>1457.8</v>
      </c>
      <c r="O183" s="8">
        <f t="shared" si="40"/>
        <v>1549</v>
      </c>
      <c r="P183" s="6">
        <v>9</v>
      </c>
      <c r="Q183" s="6">
        <v>48041</v>
      </c>
      <c r="R183" s="8">
        <f t="shared" si="42"/>
        <v>5337.8888888888887</v>
      </c>
      <c r="S183" s="6">
        <v>3</v>
      </c>
      <c r="T183" s="6">
        <v>130000</v>
      </c>
      <c r="U183" s="8">
        <f t="shared" si="43"/>
        <v>43333.333333333336</v>
      </c>
    </row>
    <row r="184" spans="1:21" x14ac:dyDescent="0.3">
      <c r="A184" s="9">
        <v>45357</v>
      </c>
      <c r="B184" s="6">
        <v>13</v>
      </c>
      <c r="C184" s="6">
        <v>12557</v>
      </c>
      <c r="D184" s="6">
        <v>20631</v>
      </c>
      <c r="E184" s="6">
        <v>68589</v>
      </c>
      <c r="F184" s="6">
        <f t="shared" si="31"/>
        <v>965.92307692307691</v>
      </c>
      <c r="G184" s="6">
        <f t="shared" si="32"/>
        <v>1587</v>
      </c>
      <c r="H184" s="8">
        <f t="shared" si="33"/>
        <v>5276.0769230769229</v>
      </c>
      <c r="I184" s="6">
        <v>16</v>
      </c>
      <c r="J184" s="6">
        <v>143500</v>
      </c>
      <c r="K184" s="6">
        <v>11267</v>
      </c>
      <c r="L184" s="6">
        <v>13111</v>
      </c>
      <c r="M184" s="6">
        <f t="shared" si="38"/>
        <v>8968.75</v>
      </c>
      <c r="N184" s="6">
        <f t="shared" si="39"/>
        <v>704.1875</v>
      </c>
      <c r="O184" s="8">
        <f t="shared" si="40"/>
        <v>819.4375</v>
      </c>
      <c r="P184" s="6">
        <v>12</v>
      </c>
      <c r="Q184" s="6">
        <v>67356</v>
      </c>
      <c r="R184" s="8">
        <f t="shared" si="42"/>
        <v>5613</v>
      </c>
      <c r="S184" s="6">
        <v>6</v>
      </c>
      <c r="T184" s="6">
        <v>71300</v>
      </c>
      <c r="U184" s="8">
        <f t="shared" si="43"/>
        <v>11883.333333333334</v>
      </c>
    </row>
    <row r="185" spans="1:21" x14ac:dyDescent="0.3">
      <c r="A185" s="9">
        <v>45358</v>
      </c>
      <c r="B185" s="6">
        <v>11</v>
      </c>
      <c r="C185" s="6">
        <v>8201</v>
      </c>
      <c r="D185" s="6">
        <v>17842</v>
      </c>
      <c r="E185" s="6">
        <v>45300</v>
      </c>
      <c r="F185" s="6">
        <f t="shared" si="31"/>
        <v>745.5454545454545</v>
      </c>
      <c r="G185" s="6">
        <f t="shared" si="32"/>
        <v>1622</v>
      </c>
      <c r="H185" s="8">
        <f t="shared" si="33"/>
        <v>4118.181818181818</v>
      </c>
      <c r="I185" s="6">
        <v>13</v>
      </c>
      <c r="J185" s="6">
        <v>254200</v>
      </c>
      <c r="K185" s="6">
        <v>18266</v>
      </c>
      <c r="L185" s="6">
        <v>18707</v>
      </c>
      <c r="M185" s="6">
        <f t="shared" si="38"/>
        <v>19553.846153846152</v>
      </c>
      <c r="N185" s="6">
        <f t="shared" si="39"/>
        <v>1405.0769230769231</v>
      </c>
      <c r="O185" s="8">
        <f t="shared" si="40"/>
        <v>1439</v>
      </c>
      <c r="P185" s="6">
        <v>11</v>
      </c>
      <c r="Q185" s="6">
        <v>72114</v>
      </c>
      <c r="R185" s="8">
        <f t="shared" si="42"/>
        <v>6555.818181818182</v>
      </c>
      <c r="S185" s="6">
        <v>4</v>
      </c>
      <c r="T185" s="6">
        <v>422000</v>
      </c>
      <c r="U185" s="8">
        <f t="shared" si="43"/>
        <v>105500</v>
      </c>
    </row>
    <row r="186" spans="1:21" x14ac:dyDescent="0.3">
      <c r="A186" s="9">
        <v>45359</v>
      </c>
      <c r="B186" s="6">
        <v>10</v>
      </c>
      <c r="C186" s="6">
        <v>8025</v>
      </c>
      <c r="D186" s="6">
        <v>16429</v>
      </c>
      <c r="E186" s="6">
        <v>39900</v>
      </c>
      <c r="F186" s="6">
        <f t="shared" ref="F186:F241" si="44">C186/B186</f>
        <v>802.5</v>
      </c>
      <c r="G186" s="6">
        <f t="shared" ref="G186:G249" si="45">D186/B186</f>
        <v>1642.9</v>
      </c>
      <c r="H186" s="8">
        <f t="shared" ref="H186:H249" si="46">E186/B186</f>
        <v>3990</v>
      </c>
      <c r="I186" s="6">
        <v>11</v>
      </c>
      <c r="J186" s="6">
        <v>83000</v>
      </c>
      <c r="K186" s="6">
        <v>7995</v>
      </c>
      <c r="L186" s="6">
        <v>10430</v>
      </c>
      <c r="M186" s="6">
        <f t="shared" si="38"/>
        <v>7545.454545454545</v>
      </c>
      <c r="N186" s="6">
        <f t="shared" si="39"/>
        <v>726.81818181818187</v>
      </c>
      <c r="O186" s="8">
        <f t="shared" si="40"/>
        <v>948.18181818181813</v>
      </c>
      <c r="P186" s="6">
        <v>8</v>
      </c>
      <c r="Q186" s="6">
        <v>44174</v>
      </c>
      <c r="R186" s="8">
        <f t="shared" si="42"/>
        <v>5521.75</v>
      </c>
      <c r="S186" s="6">
        <v>2</v>
      </c>
      <c r="T186" s="6">
        <v>78000</v>
      </c>
      <c r="U186" s="8">
        <f t="shared" si="43"/>
        <v>39000</v>
      </c>
    </row>
    <row r="187" spans="1:21" x14ac:dyDescent="0.3">
      <c r="A187" s="9">
        <v>45360</v>
      </c>
      <c r="B187" s="6">
        <v>9</v>
      </c>
      <c r="C187" s="6">
        <v>5879</v>
      </c>
      <c r="D187" s="6">
        <v>14866</v>
      </c>
      <c r="E187" s="6">
        <v>37200</v>
      </c>
      <c r="F187" s="6">
        <f t="shared" si="44"/>
        <v>653.22222222222217</v>
      </c>
      <c r="G187" s="6">
        <f t="shared" si="45"/>
        <v>1651.7777777777778</v>
      </c>
      <c r="H187" s="8">
        <f t="shared" si="46"/>
        <v>4133.333333333333</v>
      </c>
      <c r="I187" s="6">
        <v>11</v>
      </c>
      <c r="J187" s="6">
        <v>257400</v>
      </c>
      <c r="K187" s="6">
        <v>21002</v>
      </c>
      <c r="L187" s="6">
        <v>22514</v>
      </c>
      <c r="M187" s="6">
        <f t="shared" si="38"/>
        <v>23400</v>
      </c>
      <c r="N187" s="6">
        <f t="shared" si="39"/>
        <v>1909.2727272727273</v>
      </c>
      <c r="O187" s="8">
        <f t="shared" si="40"/>
        <v>2046.7272727272727</v>
      </c>
      <c r="P187" s="6">
        <v>9</v>
      </c>
      <c r="Q187" s="6">
        <v>66653</v>
      </c>
      <c r="R187" s="8">
        <f t="shared" si="42"/>
        <v>7405.8888888888887</v>
      </c>
      <c r="S187" s="6">
        <v>2</v>
      </c>
      <c r="T187" s="6">
        <v>172000</v>
      </c>
      <c r="U187" s="8">
        <f t="shared" si="43"/>
        <v>86000</v>
      </c>
    </row>
    <row r="188" spans="1:21" x14ac:dyDescent="0.3">
      <c r="A188" s="9">
        <v>45361</v>
      </c>
      <c r="B188" s="6">
        <v>12</v>
      </c>
      <c r="C188" s="6">
        <v>9213</v>
      </c>
      <c r="D188" s="6">
        <v>18673</v>
      </c>
      <c r="E188" s="6">
        <v>51100</v>
      </c>
      <c r="F188" s="6">
        <f t="shared" si="44"/>
        <v>767.75</v>
      </c>
      <c r="G188" s="6">
        <f t="shared" si="45"/>
        <v>1556.0833333333333</v>
      </c>
      <c r="H188" s="8">
        <f t="shared" si="46"/>
        <v>4258.333333333333</v>
      </c>
      <c r="I188" s="6">
        <v>11</v>
      </c>
      <c r="J188" s="6">
        <v>233600</v>
      </c>
      <c r="K188" s="6">
        <v>22144</v>
      </c>
      <c r="L188" s="6">
        <v>19640</v>
      </c>
      <c r="M188" s="6">
        <f t="shared" si="38"/>
        <v>21236.363636363636</v>
      </c>
      <c r="N188" s="6">
        <f t="shared" si="39"/>
        <v>2013.090909090909</v>
      </c>
      <c r="O188" s="8">
        <f t="shared" si="40"/>
        <v>1785.4545454545455</v>
      </c>
      <c r="P188" s="6">
        <v>14</v>
      </c>
      <c r="Q188" s="6">
        <v>105237</v>
      </c>
      <c r="R188" s="8">
        <f t="shared" si="42"/>
        <v>7516.9285714285716</v>
      </c>
      <c r="S188" s="6">
        <v>1</v>
      </c>
      <c r="T188" s="6">
        <v>35000</v>
      </c>
      <c r="U188" s="8">
        <f t="shared" si="43"/>
        <v>35000</v>
      </c>
    </row>
    <row r="189" spans="1:21" x14ac:dyDescent="0.3">
      <c r="A189" s="9">
        <v>45362</v>
      </c>
      <c r="B189" s="6">
        <v>8</v>
      </c>
      <c r="C189" s="6">
        <v>7354</v>
      </c>
      <c r="D189" s="6">
        <v>15073</v>
      </c>
      <c r="E189" s="6">
        <v>30200</v>
      </c>
      <c r="F189" s="6">
        <f t="shared" si="44"/>
        <v>919.25</v>
      </c>
      <c r="G189" s="6">
        <f t="shared" si="45"/>
        <v>1884.125</v>
      </c>
      <c r="H189" s="8">
        <f t="shared" si="46"/>
        <v>3775</v>
      </c>
      <c r="I189" s="6">
        <v>11</v>
      </c>
      <c r="J189" s="6">
        <v>209800</v>
      </c>
      <c r="K189" s="6">
        <v>13652</v>
      </c>
      <c r="L189" s="6">
        <v>17548</v>
      </c>
      <c r="M189" s="6">
        <f t="shared" si="38"/>
        <v>19072.727272727272</v>
      </c>
      <c r="N189" s="6">
        <f t="shared" si="39"/>
        <v>1241.090909090909</v>
      </c>
      <c r="O189" s="8">
        <f t="shared" si="40"/>
        <v>1595.2727272727273</v>
      </c>
      <c r="P189" s="6">
        <v>7</v>
      </c>
      <c r="Q189" s="6">
        <v>50024</v>
      </c>
      <c r="R189" s="8">
        <f t="shared" si="42"/>
        <v>7146.2857142857147</v>
      </c>
      <c r="S189" s="6">
        <v>4</v>
      </c>
      <c r="T189" s="6">
        <v>495000</v>
      </c>
      <c r="U189" s="8">
        <f t="shared" si="43"/>
        <v>123750</v>
      </c>
    </row>
    <row r="190" spans="1:21" x14ac:dyDescent="0.3">
      <c r="A190" s="9">
        <v>45363</v>
      </c>
      <c r="B190" s="6">
        <v>10</v>
      </c>
      <c r="C190" s="6">
        <v>5613</v>
      </c>
      <c r="D190" s="6">
        <v>14419</v>
      </c>
      <c r="E190" s="6">
        <v>32200</v>
      </c>
      <c r="F190" s="6">
        <f t="shared" si="44"/>
        <v>561.29999999999995</v>
      </c>
      <c r="G190" s="6">
        <f t="shared" si="45"/>
        <v>1441.9</v>
      </c>
      <c r="H190" s="8">
        <f t="shared" si="46"/>
        <v>3220</v>
      </c>
      <c r="I190" s="6">
        <v>15</v>
      </c>
      <c r="J190" s="6">
        <v>156700</v>
      </c>
      <c r="K190" s="6">
        <v>14681</v>
      </c>
      <c r="L190" s="6">
        <v>13687</v>
      </c>
      <c r="M190" s="6">
        <f t="shared" si="38"/>
        <v>10446.666666666666</v>
      </c>
      <c r="N190" s="6">
        <f t="shared" si="39"/>
        <v>978.73333333333335</v>
      </c>
      <c r="O190" s="8">
        <f t="shared" si="40"/>
        <v>912.4666666666667</v>
      </c>
      <c r="P190" s="6">
        <v>15</v>
      </c>
      <c r="Q190" s="6">
        <v>86800</v>
      </c>
      <c r="R190" s="8">
        <f t="shared" si="42"/>
        <v>5786.666666666667</v>
      </c>
      <c r="S190" s="6">
        <v>4</v>
      </c>
      <c r="T190" s="6">
        <v>326000</v>
      </c>
      <c r="U190" s="8">
        <f t="shared" si="43"/>
        <v>81500</v>
      </c>
    </row>
    <row r="191" spans="1:21" x14ac:dyDescent="0.3">
      <c r="A191" s="9">
        <v>45364</v>
      </c>
      <c r="B191" s="6">
        <v>7</v>
      </c>
      <c r="C191" s="6">
        <v>6593</v>
      </c>
      <c r="D191" s="6">
        <v>16879</v>
      </c>
      <c r="E191" s="6">
        <v>42700</v>
      </c>
      <c r="F191" s="6">
        <f t="shared" si="44"/>
        <v>941.85714285714289</v>
      </c>
      <c r="G191" s="6">
        <f t="shared" si="45"/>
        <v>2411.2857142857142</v>
      </c>
      <c r="H191" s="8">
        <f t="shared" si="46"/>
        <v>6100</v>
      </c>
      <c r="I191" s="6">
        <v>11</v>
      </c>
      <c r="J191" s="6">
        <v>195500</v>
      </c>
      <c r="K191" s="6">
        <v>11284</v>
      </c>
      <c r="L191" s="6">
        <v>14329</v>
      </c>
      <c r="M191" s="6">
        <f t="shared" si="38"/>
        <v>17772.727272727272</v>
      </c>
      <c r="N191" s="6">
        <f t="shared" si="39"/>
        <v>1025.8181818181818</v>
      </c>
      <c r="O191" s="8">
        <f t="shared" si="40"/>
        <v>1302.6363636363637</v>
      </c>
      <c r="P191" s="6">
        <v>13</v>
      </c>
      <c r="Q191" s="6">
        <v>96075</v>
      </c>
      <c r="R191" s="8">
        <f t="shared" si="42"/>
        <v>7390.3846153846152</v>
      </c>
      <c r="S191" s="6">
        <v>4</v>
      </c>
      <c r="T191" s="6">
        <v>407000</v>
      </c>
      <c r="U191" s="8">
        <f t="shared" si="43"/>
        <v>101750</v>
      </c>
    </row>
    <row r="192" spans="1:21" x14ac:dyDescent="0.3">
      <c r="A192" s="9">
        <v>45365</v>
      </c>
      <c r="B192" s="6">
        <v>11</v>
      </c>
      <c r="C192" s="6">
        <v>8488</v>
      </c>
      <c r="D192" s="6">
        <v>19259</v>
      </c>
      <c r="E192" s="6">
        <v>48900</v>
      </c>
      <c r="F192" s="6">
        <f t="shared" si="44"/>
        <v>771.63636363636363</v>
      </c>
      <c r="G192" s="6">
        <f t="shared" si="45"/>
        <v>1750.8181818181818</v>
      </c>
      <c r="H192" s="8">
        <f t="shared" si="46"/>
        <v>4445.454545454545</v>
      </c>
      <c r="I192" s="6">
        <v>15</v>
      </c>
      <c r="J192" s="6">
        <v>301500</v>
      </c>
      <c r="K192" s="6">
        <v>16693</v>
      </c>
      <c r="L192" s="6">
        <v>25058</v>
      </c>
      <c r="M192" s="6">
        <f t="shared" si="38"/>
        <v>20100</v>
      </c>
      <c r="N192" s="6">
        <f t="shared" si="39"/>
        <v>1112.8666666666666</v>
      </c>
      <c r="O192" s="8">
        <f t="shared" si="40"/>
        <v>1670.5333333333333</v>
      </c>
      <c r="P192" s="6">
        <v>9</v>
      </c>
      <c r="Q192" s="6">
        <v>45409</v>
      </c>
      <c r="R192" s="8">
        <f t="shared" si="42"/>
        <v>5045.4444444444443</v>
      </c>
      <c r="S192" s="6">
        <v>4</v>
      </c>
      <c r="T192" s="6">
        <v>546800</v>
      </c>
      <c r="U192" s="8">
        <f t="shared" si="43"/>
        <v>136700</v>
      </c>
    </row>
    <row r="193" spans="1:21" x14ac:dyDescent="0.3">
      <c r="A193" s="9">
        <v>45366</v>
      </c>
      <c r="B193" s="6">
        <v>7</v>
      </c>
      <c r="C193" s="6">
        <v>3947</v>
      </c>
      <c r="D193" s="6">
        <v>10951</v>
      </c>
      <c r="E193" s="6">
        <v>27200</v>
      </c>
      <c r="F193" s="6">
        <f t="shared" si="44"/>
        <v>563.85714285714289</v>
      </c>
      <c r="G193" s="6">
        <f t="shared" si="45"/>
        <v>1564.4285714285713</v>
      </c>
      <c r="H193" s="8">
        <f t="shared" si="46"/>
        <v>3885.7142857142858</v>
      </c>
      <c r="I193" s="6">
        <v>13</v>
      </c>
      <c r="J193" s="6">
        <v>245300</v>
      </c>
      <c r="K193" s="6">
        <v>13692</v>
      </c>
      <c r="L193" s="6">
        <v>16844</v>
      </c>
      <c r="M193" s="6">
        <f t="shared" si="38"/>
        <v>18869.23076923077</v>
      </c>
      <c r="N193" s="6">
        <f t="shared" si="39"/>
        <v>1053.2307692307693</v>
      </c>
      <c r="O193" s="8">
        <f t="shared" si="40"/>
        <v>1295.6923076923076</v>
      </c>
      <c r="P193" s="6">
        <v>9</v>
      </c>
      <c r="Q193" s="6">
        <v>43574</v>
      </c>
      <c r="R193" s="8">
        <f t="shared" si="42"/>
        <v>4841.5555555555557</v>
      </c>
      <c r="S193" s="6">
        <v>3</v>
      </c>
      <c r="T193" s="6">
        <v>111500</v>
      </c>
      <c r="U193" s="8">
        <f t="shared" si="43"/>
        <v>37166.666666666664</v>
      </c>
    </row>
    <row r="194" spans="1:21" x14ac:dyDescent="0.3">
      <c r="A194" s="9">
        <v>45367</v>
      </c>
      <c r="B194" s="6">
        <v>7</v>
      </c>
      <c r="C194" s="6">
        <v>4506</v>
      </c>
      <c r="D194" s="6">
        <v>12100</v>
      </c>
      <c r="E194" s="6">
        <v>28400</v>
      </c>
      <c r="F194" s="6">
        <f t="shared" si="44"/>
        <v>643.71428571428567</v>
      </c>
      <c r="G194" s="6">
        <f t="shared" si="45"/>
        <v>1728.5714285714287</v>
      </c>
      <c r="H194" s="8">
        <f t="shared" si="46"/>
        <v>4057.1428571428573</v>
      </c>
      <c r="I194" s="6">
        <v>9</v>
      </c>
      <c r="J194" s="6">
        <v>78200</v>
      </c>
      <c r="K194" s="6">
        <v>5355</v>
      </c>
      <c r="L194" s="6">
        <v>9672</v>
      </c>
      <c r="M194" s="6">
        <f t="shared" si="38"/>
        <v>8688.8888888888887</v>
      </c>
      <c r="N194" s="6">
        <f t="shared" si="39"/>
        <v>595</v>
      </c>
      <c r="O194" s="8">
        <f t="shared" si="40"/>
        <v>1074.6666666666667</v>
      </c>
      <c r="P194" s="6">
        <v>9</v>
      </c>
      <c r="Q194" s="6">
        <v>29592</v>
      </c>
      <c r="R194" s="8">
        <f t="shared" si="42"/>
        <v>3288</v>
      </c>
      <c r="S194" s="6">
        <v>5</v>
      </c>
      <c r="T194" s="6">
        <v>246400</v>
      </c>
      <c r="U194" s="8">
        <f t="shared" si="43"/>
        <v>49280</v>
      </c>
    </row>
    <row r="195" spans="1:21" x14ac:dyDescent="0.3">
      <c r="A195" s="9">
        <v>45368</v>
      </c>
      <c r="B195" s="6">
        <v>8</v>
      </c>
      <c r="C195" s="6">
        <v>7075</v>
      </c>
      <c r="D195" s="6">
        <v>16100</v>
      </c>
      <c r="E195" s="6">
        <v>43900</v>
      </c>
      <c r="F195" s="6">
        <f t="shared" si="44"/>
        <v>884.375</v>
      </c>
      <c r="G195" s="6">
        <f t="shared" si="45"/>
        <v>2012.5</v>
      </c>
      <c r="H195" s="8">
        <f t="shared" si="46"/>
        <v>5487.5</v>
      </c>
      <c r="I195" s="6">
        <v>7</v>
      </c>
      <c r="J195" s="6">
        <v>152000</v>
      </c>
      <c r="K195" s="6">
        <v>10232</v>
      </c>
      <c r="L195" s="6">
        <v>12499</v>
      </c>
      <c r="M195" s="6">
        <f t="shared" si="38"/>
        <v>21714.285714285714</v>
      </c>
      <c r="N195" s="6">
        <f t="shared" si="39"/>
        <v>1461.7142857142858</v>
      </c>
      <c r="O195" s="8">
        <f t="shared" si="40"/>
        <v>1785.5714285714287</v>
      </c>
      <c r="P195" s="6">
        <v>18</v>
      </c>
      <c r="Q195" s="6">
        <v>111801</v>
      </c>
      <c r="R195" s="8">
        <f t="shared" si="42"/>
        <v>6211.166666666667</v>
      </c>
      <c r="S195" s="6">
        <v>2</v>
      </c>
      <c r="T195" s="6">
        <v>45200</v>
      </c>
      <c r="U195" s="8">
        <f t="shared" si="43"/>
        <v>22600</v>
      </c>
    </row>
    <row r="196" spans="1:21" x14ac:dyDescent="0.3">
      <c r="A196" s="9">
        <v>45369</v>
      </c>
      <c r="B196" s="6">
        <v>8</v>
      </c>
      <c r="C196" s="6">
        <v>4469</v>
      </c>
      <c r="D196" s="6">
        <v>11434</v>
      </c>
      <c r="E196" s="6">
        <v>29700</v>
      </c>
      <c r="F196" s="6">
        <f t="shared" si="44"/>
        <v>558.625</v>
      </c>
      <c r="G196" s="6">
        <f t="shared" si="45"/>
        <v>1429.25</v>
      </c>
      <c r="H196" s="8">
        <f t="shared" si="46"/>
        <v>3712.5</v>
      </c>
      <c r="I196" s="6">
        <v>11</v>
      </c>
      <c r="J196" s="6">
        <v>79000</v>
      </c>
      <c r="K196" s="6">
        <v>6379</v>
      </c>
      <c r="L196" s="6">
        <v>8512</v>
      </c>
      <c r="M196" s="6">
        <f t="shared" si="38"/>
        <v>7181.818181818182</v>
      </c>
      <c r="N196" s="6">
        <f t="shared" si="39"/>
        <v>579.90909090909088</v>
      </c>
      <c r="O196" s="8">
        <f t="shared" si="40"/>
        <v>773.81818181818187</v>
      </c>
      <c r="P196" s="6">
        <v>9</v>
      </c>
      <c r="Q196" s="6">
        <v>51182</v>
      </c>
      <c r="R196" s="8">
        <f t="shared" si="42"/>
        <v>5686.8888888888887</v>
      </c>
      <c r="S196" s="6">
        <v>4</v>
      </c>
      <c r="T196" s="6">
        <v>309000</v>
      </c>
      <c r="U196" s="8">
        <f t="shared" si="43"/>
        <v>77250</v>
      </c>
    </row>
    <row r="197" spans="1:21" x14ac:dyDescent="0.3">
      <c r="A197" s="9">
        <v>45370</v>
      </c>
      <c r="B197" s="6">
        <v>8</v>
      </c>
      <c r="C197" s="6">
        <v>5868</v>
      </c>
      <c r="D197" s="6">
        <v>14363</v>
      </c>
      <c r="E197" s="6">
        <v>37200</v>
      </c>
      <c r="F197" s="6">
        <f t="shared" si="44"/>
        <v>733.5</v>
      </c>
      <c r="G197" s="6">
        <f t="shared" si="45"/>
        <v>1795.375</v>
      </c>
      <c r="H197" s="8">
        <f t="shared" si="46"/>
        <v>4650</v>
      </c>
      <c r="I197" s="6">
        <v>14</v>
      </c>
      <c r="J197" s="6">
        <v>265900</v>
      </c>
      <c r="K197" s="6">
        <v>18204</v>
      </c>
      <c r="L197" s="6">
        <v>29966</v>
      </c>
      <c r="M197" s="6">
        <f t="shared" si="38"/>
        <v>18992.857142857141</v>
      </c>
      <c r="N197" s="6">
        <f t="shared" si="39"/>
        <v>1300.2857142857142</v>
      </c>
      <c r="O197" s="8">
        <f t="shared" si="40"/>
        <v>2140.4285714285716</v>
      </c>
      <c r="P197" s="6">
        <v>9</v>
      </c>
      <c r="Q197" s="6">
        <v>66823</v>
      </c>
      <c r="R197" s="8">
        <f t="shared" si="42"/>
        <v>7424.7777777777774</v>
      </c>
      <c r="S197" s="6">
        <v>3</v>
      </c>
      <c r="T197" s="6">
        <v>363000</v>
      </c>
      <c r="U197" s="8">
        <f t="shared" si="43"/>
        <v>121000</v>
      </c>
    </row>
    <row r="198" spans="1:21" x14ac:dyDescent="0.3">
      <c r="A198" s="9">
        <v>45371</v>
      </c>
      <c r="B198" s="6">
        <v>7</v>
      </c>
      <c r="C198" s="6">
        <v>5532</v>
      </c>
      <c r="D198" s="6">
        <v>11600</v>
      </c>
      <c r="E198" s="6">
        <v>32700</v>
      </c>
      <c r="F198" s="6">
        <f t="shared" si="44"/>
        <v>790.28571428571433</v>
      </c>
      <c r="G198" s="6">
        <f t="shared" si="45"/>
        <v>1657.1428571428571</v>
      </c>
      <c r="H198" s="8">
        <f t="shared" si="46"/>
        <v>4671.4285714285716</v>
      </c>
      <c r="I198" s="6">
        <v>12</v>
      </c>
      <c r="J198" s="6">
        <v>296700</v>
      </c>
      <c r="K198" s="6">
        <v>18909</v>
      </c>
      <c r="L198" s="6">
        <v>20090</v>
      </c>
      <c r="M198" s="6">
        <f t="shared" si="38"/>
        <v>24725</v>
      </c>
      <c r="N198" s="6">
        <f t="shared" si="39"/>
        <v>1575.75</v>
      </c>
      <c r="O198" s="8">
        <f t="shared" si="40"/>
        <v>1674.1666666666667</v>
      </c>
      <c r="P198" s="6">
        <v>16</v>
      </c>
      <c r="Q198" s="6">
        <v>128289</v>
      </c>
      <c r="R198" s="8">
        <f t="shared" si="42"/>
        <v>8018.0625</v>
      </c>
      <c r="S198" s="6">
        <v>3</v>
      </c>
      <c r="T198" s="6">
        <v>198000</v>
      </c>
      <c r="U198" s="8">
        <f t="shared" si="43"/>
        <v>66000</v>
      </c>
    </row>
    <row r="199" spans="1:21" x14ac:dyDescent="0.3">
      <c r="A199" s="9">
        <v>45372</v>
      </c>
      <c r="B199" s="6">
        <v>5</v>
      </c>
      <c r="C199" s="6">
        <v>2550</v>
      </c>
      <c r="D199" s="6">
        <v>6479</v>
      </c>
      <c r="E199" s="6">
        <v>16800</v>
      </c>
      <c r="F199" s="6">
        <f t="shared" si="44"/>
        <v>510</v>
      </c>
      <c r="G199" s="6">
        <f t="shared" si="45"/>
        <v>1295.8</v>
      </c>
      <c r="H199" s="8">
        <f t="shared" si="46"/>
        <v>3360</v>
      </c>
      <c r="I199" s="6">
        <v>9</v>
      </c>
      <c r="J199" s="6">
        <v>189300</v>
      </c>
      <c r="K199" s="6">
        <v>10930</v>
      </c>
      <c r="L199" s="6">
        <v>14087</v>
      </c>
      <c r="M199" s="6">
        <f t="shared" si="38"/>
        <v>21033.333333333332</v>
      </c>
      <c r="N199" s="6">
        <f t="shared" si="39"/>
        <v>1214.4444444444443</v>
      </c>
      <c r="O199" s="8">
        <f t="shared" si="40"/>
        <v>1565.2222222222222</v>
      </c>
      <c r="P199" s="6">
        <v>12</v>
      </c>
      <c r="Q199" s="6">
        <v>134818</v>
      </c>
      <c r="R199" s="8">
        <f t="shared" si="42"/>
        <v>11234.833333333334</v>
      </c>
      <c r="S199" s="6">
        <v>2</v>
      </c>
      <c r="T199" s="6">
        <v>31000</v>
      </c>
      <c r="U199" s="8">
        <f t="shared" si="43"/>
        <v>15500</v>
      </c>
    </row>
    <row r="200" spans="1:21" x14ac:dyDescent="0.3">
      <c r="A200" s="9">
        <v>45373</v>
      </c>
      <c r="B200" s="6">
        <v>8</v>
      </c>
      <c r="C200" s="6">
        <v>5869</v>
      </c>
      <c r="D200" s="6">
        <v>13148</v>
      </c>
      <c r="E200" s="6">
        <v>34400</v>
      </c>
      <c r="F200" s="6">
        <f t="shared" si="44"/>
        <v>733.625</v>
      </c>
      <c r="G200" s="6">
        <f t="shared" si="45"/>
        <v>1643.5</v>
      </c>
      <c r="H200" s="8">
        <f t="shared" si="46"/>
        <v>4300</v>
      </c>
      <c r="I200" s="6">
        <v>10</v>
      </c>
      <c r="J200" s="6">
        <v>196500</v>
      </c>
      <c r="K200" s="6">
        <v>14450</v>
      </c>
      <c r="L200" s="6">
        <v>10972</v>
      </c>
      <c r="M200" s="6">
        <f t="shared" si="38"/>
        <v>19650</v>
      </c>
      <c r="N200" s="6">
        <f t="shared" si="39"/>
        <v>1445</v>
      </c>
      <c r="O200" s="8">
        <f t="shared" si="40"/>
        <v>1097.2</v>
      </c>
      <c r="P200" s="6">
        <v>9</v>
      </c>
      <c r="Q200" s="6">
        <v>62344</v>
      </c>
      <c r="R200" s="8">
        <f t="shared" si="42"/>
        <v>6927.1111111111113</v>
      </c>
      <c r="S200" s="6">
        <v>2</v>
      </c>
      <c r="T200" s="6">
        <v>91000</v>
      </c>
      <c r="U200" s="8">
        <f t="shared" si="43"/>
        <v>45500</v>
      </c>
    </row>
    <row r="201" spans="1:21" x14ac:dyDescent="0.3">
      <c r="A201" s="9">
        <v>45374</v>
      </c>
      <c r="B201" s="6">
        <v>3</v>
      </c>
      <c r="C201" s="6">
        <v>1994</v>
      </c>
      <c r="D201" s="6">
        <v>5100</v>
      </c>
      <c r="E201" s="6">
        <v>13700</v>
      </c>
      <c r="F201" s="6">
        <f t="shared" si="44"/>
        <v>664.66666666666663</v>
      </c>
      <c r="G201" s="6">
        <f t="shared" si="45"/>
        <v>1700</v>
      </c>
      <c r="H201" s="8">
        <f t="shared" si="46"/>
        <v>4566.666666666667</v>
      </c>
      <c r="I201" s="6">
        <v>11</v>
      </c>
      <c r="J201" s="6">
        <v>82900</v>
      </c>
      <c r="K201" s="6">
        <v>7471</v>
      </c>
      <c r="L201" s="6">
        <v>6351</v>
      </c>
      <c r="M201" s="6">
        <f t="shared" si="38"/>
        <v>7536.363636363636</v>
      </c>
      <c r="N201" s="6">
        <f t="shared" si="39"/>
        <v>679.18181818181813</v>
      </c>
      <c r="O201" s="8">
        <f t="shared" si="40"/>
        <v>577.36363636363637</v>
      </c>
      <c r="P201" s="6">
        <v>11</v>
      </c>
      <c r="Q201" s="6">
        <v>69945</v>
      </c>
      <c r="R201" s="8">
        <f t="shared" si="42"/>
        <v>6358.636363636364</v>
      </c>
      <c r="S201" s="6">
        <v>0</v>
      </c>
      <c r="T201" s="6">
        <v>0</v>
      </c>
      <c r="U201" s="8">
        <v>0</v>
      </c>
    </row>
    <row r="202" spans="1:21" x14ac:dyDescent="0.3">
      <c r="A202" s="9">
        <v>45375</v>
      </c>
      <c r="B202" s="6">
        <v>7</v>
      </c>
      <c r="C202" s="6">
        <v>7595</v>
      </c>
      <c r="D202" s="6">
        <v>10895</v>
      </c>
      <c r="E202" s="6">
        <v>28300</v>
      </c>
      <c r="F202" s="6">
        <f t="shared" si="44"/>
        <v>1085</v>
      </c>
      <c r="G202" s="6">
        <f t="shared" si="45"/>
        <v>1556.4285714285713</v>
      </c>
      <c r="H202" s="8">
        <f t="shared" si="46"/>
        <v>4042.8571428571427</v>
      </c>
      <c r="I202" s="6">
        <v>9</v>
      </c>
      <c r="J202" s="6">
        <v>208400</v>
      </c>
      <c r="K202" s="6">
        <v>14402</v>
      </c>
      <c r="L202" s="6">
        <v>15028</v>
      </c>
      <c r="M202" s="6">
        <f t="shared" si="38"/>
        <v>23155.555555555555</v>
      </c>
      <c r="N202" s="6">
        <f t="shared" si="39"/>
        <v>1600.2222222222222</v>
      </c>
      <c r="O202" s="8">
        <f t="shared" si="40"/>
        <v>1669.7777777777778</v>
      </c>
      <c r="P202" s="6">
        <v>9</v>
      </c>
      <c r="Q202" s="6">
        <v>69389</v>
      </c>
      <c r="R202" s="8">
        <f t="shared" si="42"/>
        <v>7709.8888888888887</v>
      </c>
      <c r="S202" s="6">
        <v>2</v>
      </c>
      <c r="T202" s="6">
        <v>123000</v>
      </c>
      <c r="U202" s="8">
        <f>T202/S202</f>
        <v>61500</v>
      </c>
    </row>
    <row r="203" spans="1:21" x14ac:dyDescent="0.3">
      <c r="A203" s="9">
        <v>45376</v>
      </c>
      <c r="B203" s="6">
        <v>7</v>
      </c>
      <c r="C203" s="6">
        <v>5903</v>
      </c>
      <c r="D203" s="6">
        <v>10061</v>
      </c>
      <c r="E203" s="6">
        <v>23900</v>
      </c>
      <c r="F203" s="6">
        <f t="shared" si="44"/>
        <v>843.28571428571433</v>
      </c>
      <c r="G203" s="6">
        <f t="shared" si="45"/>
        <v>1437.2857142857142</v>
      </c>
      <c r="H203" s="8">
        <f t="shared" si="46"/>
        <v>3414.2857142857142</v>
      </c>
      <c r="I203" s="6">
        <v>8</v>
      </c>
      <c r="J203" s="6">
        <v>307300</v>
      </c>
      <c r="K203" s="6">
        <v>21550</v>
      </c>
      <c r="L203" s="6">
        <v>19036</v>
      </c>
      <c r="M203" s="6">
        <f t="shared" si="38"/>
        <v>38412.5</v>
      </c>
      <c r="N203" s="6">
        <f t="shared" si="39"/>
        <v>2693.75</v>
      </c>
      <c r="O203" s="8">
        <f t="shared" si="40"/>
        <v>2379.5</v>
      </c>
      <c r="P203" s="6">
        <v>6</v>
      </c>
      <c r="Q203" s="6">
        <v>94065</v>
      </c>
      <c r="R203" s="8">
        <f t="shared" si="42"/>
        <v>15677.5</v>
      </c>
      <c r="S203" s="6">
        <v>3</v>
      </c>
      <c r="T203" s="6">
        <v>161107</v>
      </c>
      <c r="U203" s="8">
        <f t="shared" ref="U203:U206" si="47">T203/S203</f>
        <v>53702.333333333336</v>
      </c>
    </row>
    <row r="204" spans="1:21" x14ac:dyDescent="0.3">
      <c r="A204" s="9">
        <v>45377</v>
      </c>
      <c r="B204" s="6">
        <v>7</v>
      </c>
      <c r="C204" s="6">
        <v>5228</v>
      </c>
      <c r="D204" s="6">
        <v>11527</v>
      </c>
      <c r="E204" s="6">
        <v>29800</v>
      </c>
      <c r="F204" s="6">
        <f t="shared" si="44"/>
        <v>746.85714285714289</v>
      </c>
      <c r="G204" s="6">
        <f t="shared" si="45"/>
        <v>1646.7142857142858</v>
      </c>
      <c r="H204" s="8">
        <f t="shared" si="46"/>
        <v>4257.1428571428569</v>
      </c>
      <c r="I204" s="6">
        <v>8</v>
      </c>
      <c r="J204" s="6">
        <v>130700</v>
      </c>
      <c r="K204" s="6">
        <v>7485</v>
      </c>
      <c r="L204" s="6">
        <v>11512</v>
      </c>
      <c r="M204" s="6">
        <f t="shared" si="38"/>
        <v>16337.5</v>
      </c>
      <c r="N204" s="6">
        <f t="shared" si="39"/>
        <v>935.625</v>
      </c>
      <c r="O204" s="8">
        <f t="shared" si="40"/>
        <v>1439</v>
      </c>
      <c r="P204" s="6">
        <v>12</v>
      </c>
      <c r="Q204" s="6">
        <v>110891</v>
      </c>
      <c r="R204" s="8">
        <f t="shared" si="42"/>
        <v>9240.9166666666661</v>
      </c>
      <c r="S204" s="6">
        <v>3</v>
      </c>
      <c r="T204" s="6">
        <v>223000</v>
      </c>
      <c r="U204" s="8">
        <f t="shared" si="47"/>
        <v>74333.333333333328</v>
      </c>
    </row>
    <row r="205" spans="1:21" x14ac:dyDescent="0.3">
      <c r="A205" s="9">
        <v>45378</v>
      </c>
      <c r="B205" s="6">
        <v>5</v>
      </c>
      <c r="C205" s="6">
        <v>2965</v>
      </c>
      <c r="D205" s="6">
        <v>6645</v>
      </c>
      <c r="E205" s="6">
        <v>18600</v>
      </c>
      <c r="F205" s="6">
        <f t="shared" si="44"/>
        <v>593</v>
      </c>
      <c r="G205" s="6">
        <f t="shared" si="45"/>
        <v>1329</v>
      </c>
      <c r="H205" s="8">
        <f t="shared" si="46"/>
        <v>3720</v>
      </c>
      <c r="I205" s="6">
        <v>8</v>
      </c>
      <c r="J205" s="6">
        <v>196000</v>
      </c>
      <c r="K205" s="6">
        <v>12372</v>
      </c>
      <c r="L205" s="6">
        <v>13895</v>
      </c>
      <c r="M205" s="6">
        <f t="shared" si="38"/>
        <v>24500</v>
      </c>
      <c r="N205" s="6">
        <f t="shared" si="39"/>
        <v>1546.5</v>
      </c>
      <c r="O205" s="8">
        <f t="shared" si="40"/>
        <v>1736.875</v>
      </c>
      <c r="P205" s="6">
        <v>9</v>
      </c>
      <c r="Q205" s="6">
        <v>97363</v>
      </c>
      <c r="R205" s="8">
        <f t="shared" si="42"/>
        <v>10818.111111111111</v>
      </c>
      <c r="S205" s="6">
        <v>2</v>
      </c>
      <c r="T205" s="6">
        <v>68400</v>
      </c>
      <c r="U205" s="8">
        <f t="shared" si="47"/>
        <v>34200</v>
      </c>
    </row>
    <row r="206" spans="1:21" x14ac:dyDescent="0.3">
      <c r="A206" s="9">
        <v>45379</v>
      </c>
      <c r="B206" s="6">
        <v>3</v>
      </c>
      <c r="C206" s="6">
        <v>2321</v>
      </c>
      <c r="D206" s="6">
        <v>4600</v>
      </c>
      <c r="E206" s="6">
        <v>11400</v>
      </c>
      <c r="F206" s="6">
        <f t="shared" si="44"/>
        <v>773.66666666666663</v>
      </c>
      <c r="G206" s="6">
        <f t="shared" si="45"/>
        <v>1533.3333333333333</v>
      </c>
      <c r="H206" s="8">
        <f t="shared" si="46"/>
        <v>3800</v>
      </c>
      <c r="I206" s="6">
        <v>6</v>
      </c>
      <c r="J206" s="6">
        <v>128300</v>
      </c>
      <c r="K206" s="6">
        <v>8263</v>
      </c>
      <c r="L206" s="6">
        <v>10858</v>
      </c>
      <c r="M206" s="6">
        <f t="shared" si="38"/>
        <v>21383.333333333332</v>
      </c>
      <c r="N206" s="6">
        <f t="shared" si="39"/>
        <v>1377.1666666666667</v>
      </c>
      <c r="O206" s="8">
        <f t="shared" si="40"/>
        <v>1809.6666666666667</v>
      </c>
      <c r="P206" s="6">
        <v>6</v>
      </c>
      <c r="Q206" s="6">
        <v>30998</v>
      </c>
      <c r="R206" s="8">
        <f t="shared" si="42"/>
        <v>5166.333333333333</v>
      </c>
      <c r="S206" s="6">
        <v>2</v>
      </c>
      <c r="T206" s="6">
        <v>110000</v>
      </c>
      <c r="U206" s="8">
        <f t="shared" si="47"/>
        <v>55000</v>
      </c>
    </row>
    <row r="207" spans="1:21" x14ac:dyDescent="0.3">
      <c r="A207" s="9">
        <v>45380</v>
      </c>
      <c r="B207" s="6">
        <v>2</v>
      </c>
      <c r="C207" s="6">
        <v>7144</v>
      </c>
      <c r="D207" s="6">
        <v>8900</v>
      </c>
      <c r="E207" s="6">
        <v>20300</v>
      </c>
      <c r="F207" s="6">
        <f t="shared" si="44"/>
        <v>3572</v>
      </c>
      <c r="G207" s="6">
        <f t="shared" si="45"/>
        <v>4450</v>
      </c>
      <c r="H207" s="8">
        <f t="shared" si="46"/>
        <v>10150</v>
      </c>
      <c r="I207" s="6">
        <v>6</v>
      </c>
      <c r="J207" s="6">
        <v>133500</v>
      </c>
      <c r="K207" s="6">
        <v>12117</v>
      </c>
      <c r="L207" s="6">
        <v>10171</v>
      </c>
      <c r="M207" s="6">
        <f t="shared" si="38"/>
        <v>22250</v>
      </c>
      <c r="N207" s="6">
        <f t="shared" si="39"/>
        <v>2019.5</v>
      </c>
      <c r="O207" s="8">
        <f t="shared" si="40"/>
        <v>1695.1666666666667</v>
      </c>
      <c r="P207" s="6">
        <v>5</v>
      </c>
      <c r="Q207" s="6">
        <v>71283</v>
      </c>
      <c r="R207" s="8">
        <f t="shared" si="42"/>
        <v>14256.6</v>
      </c>
      <c r="S207" s="6">
        <v>0</v>
      </c>
      <c r="T207" s="6">
        <v>0</v>
      </c>
      <c r="U207" s="8">
        <v>0</v>
      </c>
    </row>
    <row r="208" spans="1:21" x14ac:dyDescent="0.3">
      <c r="A208" s="9">
        <v>45381</v>
      </c>
      <c r="B208" s="6">
        <v>4</v>
      </c>
      <c r="C208" s="6">
        <v>4095</v>
      </c>
      <c r="D208" s="6">
        <v>5800</v>
      </c>
      <c r="E208" s="6">
        <v>15500</v>
      </c>
      <c r="F208" s="6">
        <f t="shared" si="44"/>
        <v>1023.75</v>
      </c>
      <c r="G208" s="6">
        <f t="shared" si="45"/>
        <v>1450</v>
      </c>
      <c r="H208" s="8">
        <f t="shared" si="46"/>
        <v>3875</v>
      </c>
      <c r="I208" s="6">
        <v>7</v>
      </c>
      <c r="J208" s="6">
        <v>148700</v>
      </c>
      <c r="K208" s="6">
        <v>10855</v>
      </c>
      <c r="L208" s="6">
        <v>15141</v>
      </c>
      <c r="M208" s="6">
        <f t="shared" si="38"/>
        <v>21242.857142857141</v>
      </c>
      <c r="N208" s="6">
        <f t="shared" si="39"/>
        <v>1550.7142857142858</v>
      </c>
      <c r="O208" s="8">
        <f t="shared" si="40"/>
        <v>2163</v>
      </c>
      <c r="P208" s="6">
        <v>8</v>
      </c>
      <c r="Q208" s="6">
        <v>76947</v>
      </c>
      <c r="R208" s="8">
        <f t="shared" si="42"/>
        <v>9618.375</v>
      </c>
      <c r="S208" s="6">
        <v>1</v>
      </c>
      <c r="T208" s="6">
        <v>76000</v>
      </c>
      <c r="U208" s="8">
        <f>T208/S208</f>
        <v>76000</v>
      </c>
    </row>
    <row r="209" spans="1:21" x14ac:dyDescent="0.3">
      <c r="A209" s="9">
        <v>45382</v>
      </c>
      <c r="B209" s="6">
        <v>11</v>
      </c>
      <c r="C209" s="6">
        <v>8887</v>
      </c>
      <c r="D209" s="6">
        <v>16021</v>
      </c>
      <c r="E209" s="6">
        <v>39500</v>
      </c>
      <c r="F209" s="6">
        <f t="shared" si="44"/>
        <v>807.90909090909088</v>
      </c>
      <c r="G209" s="6">
        <f t="shared" si="45"/>
        <v>1456.4545454545455</v>
      </c>
      <c r="H209" s="8">
        <f t="shared" si="46"/>
        <v>3590.909090909091</v>
      </c>
      <c r="I209" s="6">
        <v>12</v>
      </c>
      <c r="J209" s="6">
        <v>215700</v>
      </c>
      <c r="K209" s="6">
        <v>15002</v>
      </c>
      <c r="L209" s="6">
        <v>15820</v>
      </c>
      <c r="M209" s="6">
        <f t="shared" si="38"/>
        <v>17975</v>
      </c>
      <c r="N209" s="6">
        <f t="shared" si="39"/>
        <v>1250.1666666666667</v>
      </c>
      <c r="O209" s="8">
        <f t="shared" si="40"/>
        <v>1318.3333333333333</v>
      </c>
      <c r="P209" s="6">
        <v>12</v>
      </c>
      <c r="Q209" s="6">
        <v>116212</v>
      </c>
      <c r="R209" s="8">
        <f t="shared" si="42"/>
        <v>9684.3333333333339</v>
      </c>
      <c r="S209" s="6">
        <v>0</v>
      </c>
      <c r="T209" s="6">
        <v>0</v>
      </c>
      <c r="U209" s="8">
        <v>0</v>
      </c>
    </row>
    <row r="210" spans="1:21" x14ac:dyDescent="0.3">
      <c r="A210" s="9">
        <v>45383</v>
      </c>
      <c r="B210" s="6">
        <v>9</v>
      </c>
      <c r="C210" s="6">
        <v>5398</v>
      </c>
      <c r="D210" s="6">
        <v>10174</v>
      </c>
      <c r="E210" s="6">
        <v>24300</v>
      </c>
      <c r="F210" s="6">
        <f t="shared" si="44"/>
        <v>599.77777777777783</v>
      </c>
      <c r="G210" s="6">
        <f t="shared" si="45"/>
        <v>1130.4444444444443</v>
      </c>
      <c r="H210" s="8">
        <f t="shared" si="46"/>
        <v>2700</v>
      </c>
      <c r="I210" s="6">
        <v>10</v>
      </c>
      <c r="J210" s="6">
        <v>144100</v>
      </c>
      <c r="K210" s="6">
        <v>9929</v>
      </c>
      <c r="L210" s="6">
        <v>13363</v>
      </c>
      <c r="M210" s="6">
        <f t="shared" si="38"/>
        <v>14410</v>
      </c>
      <c r="N210" s="6">
        <f t="shared" si="39"/>
        <v>992.9</v>
      </c>
      <c r="O210" s="8">
        <f t="shared" si="40"/>
        <v>1336.3</v>
      </c>
      <c r="P210" s="6">
        <v>6</v>
      </c>
      <c r="Q210" s="6">
        <v>31270</v>
      </c>
      <c r="R210" s="8">
        <f t="shared" si="42"/>
        <v>5211.666666666667</v>
      </c>
      <c r="S210" s="6">
        <v>2</v>
      </c>
      <c r="T210" s="6">
        <v>89500</v>
      </c>
      <c r="U210" s="8">
        <f t="shared" ref="U210:U227" si="48">T210/S210</f>
        <v>44750</v>
      </c>
    </row>
    <row r="211" spans="1:21" x14ac:dyDescent="0.3">
      <c r="A211" s="9">
        <v>45384</v>
      </c>
      <c r="B211" s="6">
        <v>9</v>
      </c>
      <c r="C211" s="6">
        <v>5799</v>
      </c>
      <c r="D211" s="6">
        <v>12040</v>
      </c>
      <c r="E211" s="6">
        <v>30900</v>
      </c>
      <c r="F211" s="6">
        <f t="shared" si="44"/>
        <v>644.33333333333337</v>
      </c>
      <c r="G211" s="6">
        <f t="shared" si="45"/>
        <v>1337.7777777777778</v>
      </c>
      <c r="H211" s="8">
        <f t="shared" si="46"/>
        <v>3433.3333333333335</v>
      </c>
      <c r="I211" s="6">
        <v>14</v>
      </c>
      <c r="J211" s="6">
        <v>245200</v>
      </c>
      <c r="K211" s="6">
        <v>17215</v>
      </c>
      <c r="L211" s="6">
        <v>16778</v>
      </c>
      <c r="M211" s="6">
        <f t="shared" si="38"/>
        <v>17514.285714285714</v>
      </c>
      <c r="N211" s="6">
        <f t="shared" si="39"/>
        <v>1229.6428571428571</v>
      </c>
      <c r="O211" s="8">
        <f t="shared" si="40"/>
        <v>1198.4285714285713</v>
      </c>
      <c r="P211" s="6">
        <v>11</v>
      </c>
      <c r="Q211" s="6">
        <v>144606</v>
      </c>
      <c r="R211" s="8">
        <f t="shared" si="42"/>
        <v>13146</v>
      </c>
      <c r="S211" s="6">
        <v>3</v>
      </c>
      <c r="T211" s="6">
        <v>12800</v>
      </c>
      <c r="U211" s="8">
        <f t="shared" si="48"/>
        <v>4266.666666666667</v>
      </c>
    </row>
    <row r="212" spans="1:21" x14ac:dyDescent="0.3">
      <c r="A212" s="9">
        <v>45385</v>
      </c>
      <c r="B212" s="6">
        <v>8</v>
      </c>
      <c r="C212" s="6">
        <v>3538</v>
      </c>
      <c r="D212" s="6">
        <v>9434</v>
      </c>
      <c r="E212" s="6">
        <v>25900</v>
      </c>
      <c r="F212" s="6">
        <f t="shared" si="44"/>
        <v>442.25</v>
      </c>
      <c r="G212" s="6">
        <f t="shared" si="45"/>
        <v>1179.25</v>
      </c>
      <c r="H212" s="8">
        <f t="shared" si="46"/>
        <v>3237.5</v>
      </c>
      <c r="I212" s="6">
        <v>11</v>
      </c>
      <c r="J212" s="6">
        <v>186900</v>
      </c>
      <c r="K212" s="6">
        <v>12857</v>
      </c>
      <c r="L212" s="6">
        <v>13935</v>
      </c>
      <c r="M212" s="6">
        <f t="shared" si="38"/>
        <v>16990.909090909092</v>
      </c>
      <c r="N212" s="6">
        <f t="shared" si="39"/>
        <v>1168.8181818181818</v>
      </c>
      <c r="O212" s="8">
        <f t="shared" si="40"/>
        <v>1266.8181818181818</v>
      </c>
      <c r="P212" s="6">
        <v>9</v>
      </c>
      <c r="Q212" s="6">
        <v>71527</v>
      </c>
      <c r="R212" s="8">
        <f t="shared" si="42"/>
        <v>7947.4444444444443</v>
      </c>
      <c r="S212" s="6">
        <v>3</v>
      </c>
      <c r="T212" s="6">
        <v>207900</v>
      </c>
      <c r="U212" s="8">
        <f t="shared" si="48"/>
        <v>69300</v>
      </c>
    </row>
    <row r="213" spans="1:21" x14ac:dyDescent="0.3">
      <c r="A213" s="9">
        <v>45386</v>
      </c>
      <c r="B213" s="6">
        <v>11</v>
      </c>
      <c r="C213" s="6">
        <v>8372</v>
      </c>
      <c r="D213" s="6">
        <v>15606</v>
      </c>
      <c r="E213" s="6">
        <v>40500</v>
      </c>
      <c r="F213" s="6">
        <f t="shared" si="44"/>
        <v>761.09090909090912</v>
      </c>
      <c r="G213" s="6">
        <f t="shared" si="45"/>
        <v>1418.7272727272727</v>
      </c>
      <c r="H213" s="8">
        <f t="shared" si="46"/>
        <v>3681.818181818182</v>
      </c>
      <c r="I213" s="6">
        <v>12</v>
      </c>
      <c r="J213" s="6">
        <v>159700</v>
      </c>
      <c r="K213" s="6">
        <v>11054</v>
      </c>
      <c r="L213" s="6">
        <v>13905</v>
      </c>
      <c r="M213" s="6">
        <f t="shared" si="38"/>
        <v>13308.333333333334</v>
      </c>
      <c r="N213" s="6">
        <f t="shared" si="39"/>
        <v>921.16666666666663</v>
      </c>
      <c r="O213" s="8">
        <f t="shared" si="40"/>
        <v>1158.75</v>
      </c>
      <c r="P213" s="6">
        <v>9</v>
      </c>
      <c r="Q213" s="6">
        <v>64525</v>
      </c>
      <c r="R213" s="8">
        <f t="shared" si="42"/>
        <v>7169.4444444444443</v>
      </c>
      <c r="S213" s="6">
        <v>4</v>
      </c>
      <c r="T213" s="6">
        <v>250400</v>
      </c>
      <c r="U213" s="8">
        <f t="shared" si="48"/>
        <v>62600</v>
      </c>
    </row>
    <row r="214" spans="1:21" x14ac:dyDescent="0.3">
      <c r="A214" s="9">
        <v>45387</v>
      </c>
      <c r="B214" s="6">
        <v>3</v>
      </c>
      <c r="C214" s="6">
        <v>3941</v>
      </c>
      <c r="D214" s="6">
        <v>6100</v>
      </c>
      <c r="E214" s="6">
        <v>15300</v>
      </c>
      <c r="F214" s="6">
        <f t="shared" si="44"/>
        <v>1313.6666666666667</v>
      </c>
      <c r="G214" s="6">
        <f t="shared" si="45"/>
        <v>2033.3333333333333</v>
      </c>
      <c r="H214" s="8">
        <f t="shared" si="46"/>
        <v>5100</v>
      </c>
      <c r="I214" s="6">
        <v>6</v>
      </c>
      <c r="J214" s="6">
        <v>129900</v>
      </c>
      <c r="K214" s="6">
        <v>13507</v>
      </c>
      <c r="L214" s="6">
        <v>13219</v>
      </c>
      <c r="M214" s="6">
        <f t="shared" si="38"/>
        <v>21650</v>
      </c>
      <c r="N214" s="6">
        <f t="shared" si="39"/>
        <v>2251.1666666666665</v>
      </c>
      <c r="O214" s="8">
        <f t="shared" si="40"/>
        <v>2203.1666666666665</v>
      </c>
      <c r="P214" s="6">
        <v>4</v>
      </c>
      <c r="Q214" s="6">
        <v>45016</v>
      </c>
      <c r="R214" s="8">
        <f t="shared" si="42"/>
        <v>11254</v>
      </c>
      <c r="S214" s="6">
        <v>2</v>
      </c>
      <c r="T214" s="6">
        <v>238000</v>
      </c>
      <c r="U214" s="8">
        <f t="shared" si="48"/>
        <v>119000</v>
      </c>
    </row>
    <row r="215" spans="1:21" x14ac:dyDescent="0.3">
      <c r="A215" s="9">
        <v>45388</v>
      </c>
      <c r="B215" s="6">
        <v>7</v>
      </c>
      <c r="C215" s="6">
        <v>5690</v>
      </c>
      <c r="D215" s="6">
        <v>11164</v>
      </c>
      <c r="E215" s="6">
        <v>31900</v>
      </c>
      <c r="F215" s="6">
        <f t="shared" si="44"/>
        <v>812.85714285714289</v>
      </c>
      <c r="G215" s="6">
        <f t="shared" si="45"/>
        <v>1594.8571428571429</v>
      </c>
      <c r="H215" s="8">
        <f t="shared" si="46"/>
        <v>4557.1428571428569</v>
      </c>
      <c r="I215" s="6">
        <v>8</v>
      </c>
      <c r="J215" s="6">
        <v>125500</v>
      </c>
      <c r="K215" s="6">
        <v>8582</v>
      </c>
      <c r="L215" s="6">
        <v>11163</v>
      </c>
      <c r="M215" s="6">
        <f t="shared" si="38"/>
        <v>15687.5</v>
      </c>
      <c r="N215" s="6">
        <f t="shared" si="39"/>
        <v>1072.75</v>
      </c>
      <c r="O215" s="8">
        <f t="shared" si="40"/>
        <v>1395.375</v>
      </c>
      <c r="P215" s="6">
        <v>5</v>
      </c>
      <c r="Q215" s="6">
        <v>80822</v>
      </c>
      <c r="R215" s="8">
        <f t="shared" si="42"/>
        <v>16164.4</v>
      </c>
      <c r="S215" s="6">
        <v>3</v>
      </c>
      <c r="T215" s="6">
        <v>365000</v>
      </c>
      <c r="U215" s="8">
        <f t="shared" si="48"/>
        <v>121666.66666666667</v>
      </c>
    </row>
    <row r="216" spans="1:21" x14ac:dyDescent="0.3">
      <c r="A216" s="9">
        <v>45389</v>
      </c>
      <c r="B216" s="6">
        <v>18</v>
      </c>
      <c r="C216" s="6">
        <v>33555</v>
      </c>
      <c r="D216" s="6">
        <v>63700</v>
      </c>
      <c r="E216" s="6">
        <v>218300</v>
      </c>
      <c r="F216" s="6">
        <f t="shared" si="44"/>
        <v>1864.1666666666667</v>
      </c>
      <c r="G216" s="6">
        <f t="shared" si="45"/>
        <v>3538.8888888888887</v>
      </c>
      <c r="H216" s="8">
        <f t="shared" si="46"/>
        <v>12127.777777777777</v>
      </c>
      <c r="I216" s="6">
        <v>20</v>
      </c>
      <c r="J216" s="6">
        <v>860900</v>
      </c>
      <c r="K216" s="6">
        <v>61661</v>
      </c>
      <c r="L216" s="6">
        <v>57137</v>
      </c>
      <c r="M216" s="6">
        <f t="shared" si="38"/>
        <v>43045</v>
      </c>
      <c r="N216" s="6">
        <f t="shared" si="39"/>
        <v>3083.05</v>
      </c>
      <c r="O216" s="8">
        <f t="shared" si="40"/>
        <v>2856.85</v>
      </c>
      <c r="P216" s="6">
        <v>17</v>
      </c>
      <c r="Q216" s="6">
        <v>366424</v>
      </c>
      <c r="R216" s="8">
        <f t="shared" si="42"/>
        <v>21554.352941176472</v>
      </c>
      <c r="S216" s="6">
        <v>2</v>
      </c>
      <c r="T216" s="6">
        <v>19000</v>
      </c>
      <c r="U216" s="8">
        <f t="shared" si="48"/>
        <v>9500</v>
      </c>
    </row>
    <row r="217" spans="1:21" x14ac:dyDescent="0.3">
      <c r="A217" s="9">
        <v>45390</v>
      </c>
      <c r="B217" s="6">
        <v>11</v>
      </c>
      <c r="C217" s="6">
        <v>12787</v>
      </c>
      <c r="D217" s="6">
        <v>25009</v>
      </c>
      <c r="E217" s="6">
        <v>71600</v>
      </c>
      <c r="F217" s="6">
        <f t="shared" si="44"/>
        <v>1162.4545454545455</v>
      </c>
      <c r="G217" s="6">
        <f t="shared" si="45"/>
        <v>2273.5454545454545</v>
      </c>
      <c r="H217" s="8">
        <f t="shared" si="46"/>
        <v>6509.090909090909</v>
      </c>
      <c r="I217" s="6">
        <v>13</v>
      </c>
      <c r="J217" s="6">
        <v>236000</v>
      </c>
      <c r="K217" s="6">
        <v>17367</v>
      </c>
      <c r="L217" s="6">
        <v>17113</v>
      </c>
      <c r="M217" s="6">
        <f t="shared" si="38"/>
        <v>18153.846153846152</v>
      </c>
      <c r="N217" s="6">
        <f t="shared" si="39"/>
        <v>1335.9230769230769</v>
      </c>
      <c r="O217" s="8">
        <f t="shared" si="40"/>
        <v>1316.3846153846155</v>
      </c>
      <c r="P217" s="6">
        <v>7</v>
      </c>
      <c r="Q217" s="6">
        <v>90403</v>
      </c>
      <c r="R217" s="8">
        <f t="shared" si="42"/>
        <v>12914.714285714286</v>
      </c>
      <c r="S217" s="6">
        <v>1</v>
      </c>
      <c r="T217" s="6">
        <v>9800</v>
      </c>
      <c r="U217" s="8">
        <f t="shared" si="48"/>
        <v>9800</v>
      </c>
    </row>
    <row r="218" spans="1:21" x14ac:dyDescent="0.3">
      <c r="A218" s="9">
        <v>45391</v>
      </c>
      <c r="B218" s="6">
        <v>13</v>
      </c>
      <c r="C218" s="6">
        <v>11562</v>
      </c>
      <c r="D218" s="6">
        <v>27315</v>
      </c>
      <c r="E218" s="6">
        <v>70900</v>
      </c>
      <c r="F218" s="6">
        <f t="shared" si="44"/>
        <v>889.38461538461536</v>
      </c>
      <c r="G218" s="6">
        <f t="shared" si="45"/>
        <v>2101.1538461538462</v>
      </c>
      <c r="H218" s="8">
        <f t="shared" si="46"/>
        <v>5453.8461538461543</v>
      </c>
      <c r="I218" s="6">
        <v>14</v>
      </c>
      <c r="J218" s="6">
        <v>292100</v>
      </c>
      <c r="K218" s="6">
        <v>15738</v>
      </c>
      <c r="L218" s="6">
        <v>28706</v>
      </c>
      <c r="M218" s="6">
        <f t="shared" si="38"/>
        <v>20864.285714285714</v>
      </c>
      <c r="N218" s="6">
        <f t="shared" si="39"/>
        <v>1124.1428571428571</v>
      </c>
      <c r="O218" s="8">
        <f t="shared" si="40"/>
        <v>2050.4285714285716</v>
      </c>
      <c r="P218" s="6">
        <v>8</v>
      </c>
      <c r="Q218" s="6">
        <v>103281</v>
      </c>
      <c r="R218" s="8">
        <f t="shared" si="42"/>
        <v>12910.125</v>
      </c>
      <c r="S218" s="6">
        <v>2</v>
      </c>
      <c r="T218" s="6">
        <v>231000</v>
      </c>
      <c r="U218" s="8">
        <f t="shared" si="48"/>
        <v>115500</v>
      </c>
    </row>
    <row r="219" spans="1:21" x14ac:dyDescent="0.3">
      <c r="A219" s="9">
        <v>45392</v>
      </c>
      <c r="B219" s="6">
        <v>9</v>
      </c>
      <c r="C219" s="6">
        <v>6716</v>
      </c>
      <c r="D219" s="6">
        <v>12997</v>
      </c>
      <c r="E219" s="6">
        <v>35300</v>
      </c>
      <c r="F219" s="6">
        <f t="shared" si="44"/>
        <v>746.22222222222217</v>
      </c>
      <c r="G219" s="6">
        <f t="shared" si="45"/>
        <v>1444.1111111111111</v>
      </c>
      <c r="H219" s="8">
        <f t="shared" si="46"/>
        <v>3922.2222222222222</v>
      </c>
      <c r="I219" s="6">
        <v>12</v>
      </c>
      <c r="J219" s="6">
        <v>203300</v>
      </c>
      <c r="K219" s="6">
        <v>12174</v>
      </c>
      <c r="L219" s="6">
        <v>13878</v>
      </c>
      <c r="M219" s="6">
        <f t="shared" si="38"/>
        <v>16941.666666666668</v>
      </c>
      <c r="N219" s="6">
        <f t="shared" si="39"/>
        <v>1014.5</v>
      </c>
      <c r="O219" s="8">
        <f t="shared" si="40"/>
        <v>1156.5</v>
      </c>
      <c r="P219" s="6">
        <v>12</v>
      </c>
      <c r="Q219" s="6">
        <v>95140</v>
      </c>
      <c r="R219" s="8">
        <f t="shared" si="42"/>
        <v>7928.333333333333</v>
      </c>
      <c r="S219" s="6">
        <v>4</v>
      </c>
      <c r="T219" s="6">
        <v>362200</v>
      </c>
      <c r="U219" s="8">
        <f t="shared" si="48"/>
        <v>90550</v>
      </c>
    </row>
    <row r="220" spans="1:21" x14ac:dyDescent="0.3">
      <c r="A220" s="9">
        <v>45393</v>
      </c>
      <c r="B220" s="6">
        <v>9</v>
      </c>
      <c r="C220" s="6">
        <v>5321</v>
      </c>
      <c r="D220" s="6">
        <v>13448</v>
      </c>
      <c r="E220" s="6">
        <v>37900</v>
      </c>
      <c r="F220" s="6">
        <f t="shared" si="44"/>
        <v>591.22222222222217</v>
      </c>
      <c r="G220" s="6">
        <f t="shared" si="45"/>
        <v>1494.2222222222222</v>
      </c>
      <c r="H220" s="8">
        <f t="shared" si="46"/>
        <v>4211.1111111111113</v>
      </c>
      <c r="I220" s="6">
        <v>9</v>
      </c>
      <c r="J220" s="6">
        <v>116400</v>
      </c>
      <c r="K220" s="6">
        <v>9058</v>
      </c>
      <c r="L220" s="6">
        <v>9922</v>
      </c>
      <c r="M220" s="6">
        <f t="shared" si="38"/>
        <v>12933.333333333334</v>
      </c>
      <c r="N220" s="6">
        <f t="shared" si="39"/>
        <v>1006.4444444444445</v>
      </c>
      <c r="O220" s="8">
        <f t="shared" si="40"/>
        <v>1102.4444444444443</v>
      </c>
      <c r="P220" s="6">
        <v>10</v>
      </c>
      <c r="Q220" s="6">
        <v>84037</v>
      </c>
      <c r="R220" s="8">
        <f t="shared" si="42"/>
        <v>8403.7000000000007</v>
      </c>
      <c r="S220" s="6">
        <v>1</v>
      </c>
      <c r="T220" s="6">
        <v>5100</v>
      </c>
      <c r="U220" s="8">
        <f t="shared" si="48"/>
        <v>5100</v>
      </c>
    </row>
    <row r="221" spans="1:21" x14ac:dyDescent="0.3">
      <c r="A221" s="9">
        <v>45394</v>
      </c>
      <c r="B221" s="6">
        <v>9</v>
      </c>
      <c r="C221" s="6">
        <v>6885</v>
      </c>
      <c r="D221" s="6">
        <v>19600</v>
      </c>
      <c r="E221" s="6">
        <v>54900</v>
      </c>
      <c r="F221" s="6">
        <f t="shared" si="44"/>
        <v>765</v>
      </c>
      <c r="G221" s="6">
        <f t="shared" si="45"/>
        <v>2177.7777777777778</v>
      </c>
      <c r="H221" s="8">
        <f t="shared" si="46"/>
        <v>6100</v>
      </c>
      <c r="I221" s="6">
        <v>14</v>
      </c>
      <c r="J221" s="6">
        <v>245400</v>
      </c>
      <c r="K221" s="6">
        <v>16855</v>
      </c>
      <c r="L221" s="6">
        <v>19731</v>
      </c>
      <c r="M221" s="6">
        <f t="shared" si="38"/>
        <v>17528.571428571428</v>
      </c>
      <c r="N221" s="6">
        <f t="shared" si="39"/>
        <v>1203.9285714285713</v>
      </c>
      <c r="O221" s="8">
        <f t="shared" si="40"/>
        <v>1409.3571428571429</v>
      </c>
      <c r="P221" s="6">
        <v>12</v>
      </c>
      <c r="Q221" s="6">
        <v>110097</v>
      </c>
      <c r="R221" s="8">
        <f t="shared" si="42"/>
        <v>9174.75</v>
      </c>
      <c r="S221" s="6">
        <v>2</v>
      </c>
      <c r="T221" s="6">
        <v>287000</v>
      </c>
      <c r="U221" s="8">
        <f t="shared" si="48"/>
        <v>143500</v>
      </c>
    </row>
    <row r="222" spans="1:21" x14ac:dyDescent="0.3">
      <c r="A222" s="9">
        <v>45395</v>
      </c>
      <c r="B222" s="6">
        <v>8</v>
      </c>
      <c r="C222" s="6">
        <v>7170</v>
      </c>
      <c r="D222" s="6">
        <v>11958</v>
      </c>
      <c r="E222" s="6">
        <v>35000</v>
      </c>
      <c r="F222" s="6">
        <f t="shared" si="44"/>
        <v>896.25</v>
      </c>
      <c r="G222" s="6">
        <f t="shared" si="45"/>
        <v>1494.75</v>
      </c>
      <c r="H222" s="8">
        <f t="shared" si="46"/>
        <v>4375</v>
      </c>
      <c r="I222" s="6">
        <v>14</v>
      </c>
      <c r="J222" s="6">
        <v>247300</v>
      </c>
      <c r="K222" s="6">
        <v>27714</v>
      </c>
      <c r="L222" s="6">
        <v>14580</v>
      </c>
      <c r="M222" s="6">
        <f t="shared" si="38"/>
        <v>17664.285714285714</v>
      </c>
      <c r="N222" s="6">
        <f t="shared" si="39"/>
        <v>1979.5714285714287</v>
      </c>
      <c r="O222" s="8">
        <f t="shared" si="40"/>
        <v>1041.4285714285713</v>
      </c>
      <c r="P222" s="6">
        <v>11</v>
      </c>
      <c r="Q222" s="6">
        <v>140034</v>
      </c>
      <c r="R222" s="8">
        <f t="shared" si="42"/>
        <v>12730.363636363636</v>
      </c>
      <c r="S222" s="6">
        <v>4</v>
      </c>
      <c r="T222" s="6">
        <v>238200</v>
      </c>
      <c r="U222" s="8">
        <f t="shared" si="48"/>
        <v>59550</v>
      </c>
    </row>
    <row r="223" spans="1:21" x14ac:dyDescent="0.3">
      <c r="A223" s="9">
        <v>45396</v>
      </c>
      <c r="B223" s="6">
        <v>11</v>
      </c>
      <c r="C223" s="6">
        <v>6066</v>
      </c>
      <c r="D223" s="6">
        <v>18194</v>
      </c>
      <c r="E223" s="6">
        <v>55900</v>
      </c>
      <c r="F223" s="6">
        <f t="shared" si="44"/>
        <v>551.4545454545455</v>
      </c>
      <c r="G223" s="6">
        <f t="shared" si="45"/>
        <v>1654</v>
      </c>
      <c r="H223" s="8">
        <f t="shared" si="46"/>
        <v>5081.818181818182</v>
      </c>
      <c r="I223" s="6">
        <v>13</v>
      </c>
      <c r="J223" s="6">
        <v>195200</v>
      </c>
      <c r="K223" s="6">
        <v>15063</v>
      </c>
      <c r="L223" s="6">
        <v>13358</v>
      </c>
      <c r="M223" s="6">
        <f t="shared" si="38"/>
        <v>15015.384615384615</v>
      </c>
      <c r="N223" s="6">
        <f t="shared" si="39"/>
        <v>1158.6923076923076</v>
      </c>
      <c r="O223" s="8">
        <f t="shared" si="40"/>
        <v>1027.5384615384614</v>
      </c>
      <c r="P223" s="6">
        <v>10</v>
      </c>
      <c r="Q223" s="6">
        <v>79002</v>
      </c>
      <c r="R223" s="8">
        <f t="shared" si="42"/>
        <v>7900.2</v>
      </c>
      <c r="S223" s="6">
        <v>1</v>
      </c>
      <c r="T223" s="6">
        <v>24000</v>
      </c>
      <c r="U223" s="8">
        <f t="shared" si="48"/>
        <v>24000</v>
      </c>
    </row>
    <row r="224" spans="1:21" x14ac:dyDescent="0.3">
      <c r="A224" s="9">
        <v>45397</v>
      </c>
      <c r="B224" s="6">
        <v>2</v>
      </c>
      <c r="C224" s="6">
        <v>962</v>
      </c>
      <c r="D224" s="6">
        <v>3700</v>
      </c>
      <c r="E224" s="6">
        <v>10100</v>
      </c>
      <c r="F224" s="6">
        <f t="shared" si="44"/>
        <v>481</v>
      </c>
      <c r="G224" s="6">
        <f t="shared" si="45"/>
        <v>1850</v>
      </c>
      <c r="H224" s="8">
        <f t="shared" si="46"/>
        <v>5050</v>
      </c>
      <c r="I224" s="6">
        <v>11</v>
      </c>
      <c r="J224" s="6">
        <v>293500</v>
      </c>
      <c r="K224" s="6">
        <v>17613</v>
      </c>
      <c r="L224" s="6">
        <v>20393</v>
      </c>
      <c r="M224" s="6">
        <f t="shared" si="38"/>
        <v>26681.81818181818</v>
      </c>
      <c r="N224" s="6">
        <f t="shared" si="39"/>
        <v>1601.1818181818182</v>
      </c>
      <c r="O224" s="8">
        <f t="shared" si="40"/>
        <v>1853.909090909091</v>
      </c>
      <c r="P224" s="6">
        <v>5</v>
      </c>
      <c r="Q224" s="6">
        <v>74969</v>
      </c>
      <c r="R224" s="8">
        <f t="shared" si="42"/>
        <v>14993.8</v>
      </c>
      <c r="S224" s="6">
        <v>3</v>
      </c>
      <c r="T224" s="6">
        <v>99200</v>
      </c>
      <c r="U224" s="8">
        <f t="shared" si="48"/>
        <v>33066.666666666664</v>
      </c>
    </row>
    <row r="225" spans="1:21" x14ac:dyDescent="0.3">
      <c r="A225" s="9">
        <v>45398</v>
      </c>
      <c r="B225" s="6">
        <v>8</v>
      </c>
      <c r="C225" s="6">
        <v>5431</v>
      </c>
      <c r="D225" s="6">
        <v>12000</v>
      </c>
      <c r="E225" s="6">
        <v>30600</v>
      </c>
      <c r="F225" s="6">
        <f t="shared" si="44"/>
        <v>678.875</v>
      </c>
      <c r="G225" s="6">
        <f t="shared" si="45"/>
        <v>1500</v>
      </c>
      <c r="H225" s="8">
        <f t="shared" si="46"/>
        <v>3825</v>
      </c>
      <c r="I225" s="6">
        <v>12</v>
      </c>
      <c r="J225" s="6">
        <v>134700</v>
      </c>
      <c r="K225" s="6">
        <v>10950</v>
      </c>
      <c r="L225" s="6">
        <v>17684</v>
      </c>
      <c r="M225" s="6">
        <f t="shared" si="38"/>
        <v>11225</v>
      </c>
      <c r="N225" s="6">
        <f t="shared" si="39"/>
        <v>912.5</v>
      </c>
      <c r="O225" s="8">
        <f t="shared" si="40"/>
        <v>1473.6666666666667</v>
      </c>
      <c r="P225" s="6">
        <v>10</v>
      </c>
      <c r="Q225" s="6">
        <v>64377</v>
      </c>
      <c r="R225" s="8">
        <f t="shared" si="42"/>
        <v>6437.7</v>
      </c>
      <c r="S225" s="6">
        <v>7</v>
      </c>
      <c r="T225" s="6">
        <v>247900</v>
      </c>
      <c r="U225" s="8">
        <f t="shared" si="48"/>
        <v>35414.285714285717</v>
      </c>
    </row>
    <row r="226" spans="1:21" x14ac:dyDescent="0.3">
      <c r="A226" s="9">
        <v>45399</v>
      </c>
      <c r="B226" s="6">
        <v>11</v>
      </c>
      <c r="C226" s="6">
        <v>4888</v>
      </c>
      <c r="D226" s="6">
        <v>14606</v>
      </c>
      <c r="E226" s="6">
        <v>39400</v>
      </c>
      <c r="F226" s="6">
        <f t="shared" si="44"/>
        <v>444.36363636363637</v>
      </c>
      <c r="G226" s="6">
        <f t="shared" si="45"/>
        <v>1327.8181818181818</v>
      </c>
      <c r="H226" s="8">
        <f t="shared" si="46"/>
        <v>3581.818181818182</v>
      </c>
      <c r="I226" s="6">
        <v>15</v>
      </c>
      <c r="J226" s="6">
        <v>101500</v>
      </c>
      <c r="K226" s="6">
        <v>7057</v>
      </c>
      <c r="L226" s="6">
        <v>11231</v>
      </c>
      <c r="M226" s="6">
        <f t="shared" ref="M226:M246" si="49">J226/I226</f>
        <v>6766.666666666667</v>
      </c>
      <c r="N226" s="6">
        <f t="shared" ref="N226:N246" si="50">K226/I226</f>
        <v>470.46666666666664</v>
      </c>
      <c r="O226" s="8">
        <f t="shared" ref="O226:O246" si="51">L226/I226</f>
        <v>748.73333333333335</v>
      </c>
      <c r="P226" s="6">
        <v>11</v>
      </c>
      <c r="Q226" s="6">
        <v>57960</v>
      </c>
      <c r="R226" s="8">
        <f t="shared" si="42"/>
        <v>5269.090909090909</v>
      </c>
      <c r="S226" s="6">
        <v>1</v>
      </c>
      <c r="T226" s="6">
        <v>29000</v>
      </c>
      <c r="U226" s="8">
        <f t="shared" si="48"/>
        <v>29000</v>
      </c>
    </row>
    <row r="227" spans="1:21" x14ac:dyDescent="0.3">
      <c r="A227" s="9">
        <v>45400</v>
      </c>
      <c r="B227" s="6">
        <v>12</v>
      </c>
      <c r="C227" s="6">
        <v>9765</v>
      </c>
      <c r="D227" s="6">
        <v>17894</v>
      </c>
      <c r="E227" s="6">
        <v>46100</v>
      </c>
      <c r="F227" s="6">
        <f t="shared" si="44"/>
        <v>813.75</v>
      </c>
      <c r="G227" s="6">
        <f t="shared" si="45"/>
        <v>1491.1666666666667</v>
      </c>
      <c r="H227" s="8">
        <f t="shared" si="46"/>
        <v>3841.6666666666665</v>
      </c>
      <c r="I227" s="6">
        <v>13</v>
      </c>
      <c r="J227" s="6">
        <v>264800</v>
      </c>
      <c r="K227" s="6">
        <v>14862</v>
      </c>
      <c r="L227" s="6">
        <v>18764</v>
      </c>
      <c r="M227" s="6">
        <f t="shared" si="49"/>
        <v>20369.23076923077</v>
      </c>
      <c r="N227" s="6">
        <f t="shared" si="50"/>
        <v>1143.2307692307693</v>
      </c>
      <c r="O227" s="8">
        <f t="shared" si="51"/>
        <v>1443.3846153846155</v>
      </c>
      <c r="P227" s="6">
        <v>10</v>
      </c>
      <c r="Q227" s="6">
        <v>110056</v>
      </c>
      <c r="R227" s="8">
        <f t="shared" si="42"/>
        <v>11005.6</v>
      </c>
      <c r="S227" s="6">
        <v>2</v>
      </c>
      <c r="T227" s="6">
        <v>117000</v>
      </c>
      <c r="U227" s="8">
        <f t="shared" si="48"/>
        <v>58500</v>
      </c>
    </row>
    <row r="228" spans="1:21" x14ac:dyDescent="0.3">
      <c r="A228" s="9">
        <v>45401</v>
      </c>
      <c r="B228" s="6">
        <v>12</v>
      </c>
      <c r="C228" s="6">
        <v>9010</v>
      </c>
      <c r="D228" s="6">
        <v>21909</v>
      </c>
      <c r="E228" s="6">
        <v>54600</v>
      </c>
      <c r="F228" s="6">
        <f t="shared" si="44"/>
        <v>750.83333333333337</v>
      </c>
      <c r="G228" s="6">
        <f t="shared" si="45"/>
        <v>1825.75</v>
      </c>
      <c r="H228" s="8">
        <f t="shared" si="46"/>
        <v>4550</v>
      </c>
      <c r="I228" s="6">
        <v>13</v>
      </c>
      <c r="J228" s="6">
        <v>272300</v>
      </c>
      <c r="K228" s="6">
        <v>24702</v>
      </c>
      <c r="L228" s="6">
        <v>18000</v>
      </c>
      <c r="M228" s="6">
        <f t="shared" si="49"/>
        <v>20946.153846153848</v>
      </c>
      <c r="N228" s="6">
        <f t="shared" si="50"/>
        <v>1900.1538461538462</v>
      </c>
      <c r="O228" s="8">
        <f t="shared" si="51"/>
        <v>1384.6153846153845</v>
      </c>
      <c r="P228" s="6">
        <v>10</v>
      </c>
      <c r="Q228" s="6">
        <v>204083</v>
      </c>
      <c r="R228" s="8">
        <f t="shared" si="42"/>
        <v>20408.3</v>
      </c>
      <c r="S228" s="6">
        <v>0</v>
      </c>
      <c r="T228" s="6">
        <v>0</v>
      </c>
      <c r="U228" s="8">
        <v>0</v>
      </c>
    </row>
    <row r="229" spans="1:21" x14ac:dyDescent="0.3">
      <c r="A229" s="9">
        <v>45402</v>
      </c>
      <c r="B229" s="6">
        <v>11</v>
      </c>
      <c r="C229" s="6">
        <v>5518</v>
      </c>
      <c r="D229" s="6">
        <v>16110</v>
      </c>
      <c r="E229" s="6">
        <v>40600</v>
      </c>
      <c r="F229" s="6">
        <f t="shared" si="44"/>
        <v>501.63636363636363</v>
      </c>
      <c r="G229" s="6">
        <f t="shared" si="45"/>
        <v>1464.5454545454545</v>
      </c>
      <c r="H229" s="8">
        <f t="shared" si="46"/>
        <v>3690.909090909091</v>
      </c>
      <c r="I229" s="6">
        <v>14</v>
      </c>
      <c r="J229" s="6">
        <v>186100</v>
      </c>
      <c r="K229" s="6">
        <v>15404</v>
      </c>
      <c r="L229" s="6">
        <v>17377</v>
      </c>
      <c r="M229" s="6">
        <f t="shared" si="49"/>
        <v>13292.857142857143</v>
      </c>
      <c r="N229" s="6">
        <f t="shared" si="50"/>
        <v>1100.2857142857142</v>
      </c>
      <c r="O229" s="8">
        <f t="shared" si="51"/>
        <v>1241.2142857142858</v>
      </c>
      <c r="P229" s="6">
        <v>14</v>
      </c>
      <c r="Q229" s="6">
        <v>80619</v>
      </c>
      <c r="R229" s="8">
        <f t="shared" si="42"/>
        <v>5758.5</v>
      </c>
      <c r="S229" s="6">
        <v>3</v>
      </c>
      <c r="T229" s="6">
        <v>97000</v>
      </c>
      <c r="U229" s="8">
        <f>T229/S229</f>
        <v>32333.333333333332</v>
      </c>
    </row>
    <row r="230" spans="1:21" x14ac:dyDescent="0.3">
      <c r="A230" s="9">
        <v>45403</v>
      </c>
      <c r="B230" s="6">
        <v>15</v>
      </c>
      <c r="C230" s="6">
        <v>7218</v>
      </c>
      <c r="D230" s="6">
        <v>18999</v>
      </c>
      <c r="E230" s="6">
        <v>51200</v>
      </c>
      <c r="F230" s="6">
        <f t="shared" si="44"/>
        <v>481.2</v>
      </c>
      <c r="G230" s="6">
        <f t="shared" si="45"/>
        <v>1266.5999999999999</v>
      </c>
      <c r="H230" s="8">
        <f t="shared" si="46"/>
        <v>3413.3333333333335</v>
      </c>
      <c r="I230" s="6">
        <v>15</v>
      </c>
      <c r="J230" s="6">
        <v>267000</v>
      </c>
      <c r="K230" s="6">
        <v>16493</v>
      </c>
      <c r="L230" s="6">
        <v>19123</v>
      </c>
      <c r="M230" s="6">
        <f t="shared" si="49"/>
        <v>17800</v>
      </c>
      <c r="N230" s="6">
        <f t="shared" si="50"/>
        <v>1099.5333333333333</v>
      </c>
      <c r="O230" s="8">
        <f t="shared" si="51"/>
        <v>1274.8666666666666</v>
      </c>
      <c r="P230" s="6">
        <v>10</v>
      </c>
      <c r="Q230" s="6">
        <v>76953</v>
      </c>
      <c r="R230" s="8">
        <f t="shared" si="42"/>
        <v>7695.3</v>
      </c>
      <c r="S230" s="6">
        <v>0</v>
      </c>
      <c r="T230" s="6">
        <v>0</v>
      </c>
      <c r="U230" s="8">
        <v>0</v>
      </c>
    </row>
    <row r="231" spans="1:21" x14ac:dyDescent="0.3">
      <c r="A231" s="9">
        <v>45404</v>
      </c>
      <c r="B231" s="6">
        <v>9</v>
      </c>
      <c r="C231" s="6">
        <v>7570</v>
      </c>
      <c r="D231" s="6">
        <v>16091</v>
      </c>
      <c r="E231" s="6">
        <v>34700</v>
      </c>
      <c r="F231" s="6">
        <f t="shared" si="44"/>
        <v>841.11111111111109</v>
      </c>
      <c r="G231" s="6">
        <f t="shared" si="45"/>
        <v>1787.8888888888889</v>
      </c>
      <c r="H231" s="8">
        <f t="shared" si="46"/>
        <v>3855.5555555555557</v>
      </c>
      <c r="I231" s="6">
        <v>12</v>
      </c>
      <c r="J231" s="6">
        <v>205700</v>
      </c>
      <c r="K231" s="6">
        <v>17713</v>
      </c>
      <c r="L231" s="6">
        <v>23179</v>
      </c>
      <c r="M231" s="6">
        <f t="shared" si="49"/>
        <v>17141.666666666668</v>
      </c>
      <c r="N231" s="6">
        <f t="shared" si="50"/>
        <v>1476.0833333333333</v>
      </c>
      <c r="O231" s="8">
        <f t="shared" si="51"/>
        <v>1931.5833333333333</v>
      </c>
      <c r="P231" s="6">
        <v>7</v>
      </c>
      <c r="Q231" s="6">
        <v>100554</v>
      </c>
      <c r="R231" s="8">
        <f t="shared" si="42"/>
        <v>14364.857142857143</v>
      </c>
      <c r="S231" s="6">
        <v>3</v>
      </c>
      <c r="T231" s="6">
        <v>334000</v>
      </c>
      <c r="U231" s="8">
        <f>T231/S231</f>
        <v>111333.33333333333</v>
      </c>
    </row>
    <row r="232" spans="1:21" x14ac:dyDescent="0.3">
      <c r="A232" s="9">
        <v>45405</v>
      </c>
      <c r="B232" s="6">
        <v>11</v>
      </c>
      <c r="C232" s="6">
        <v>8430</v>
      </c>
      <c r="D232" s="6">
        <v>16497</v>
      </c>
      <c r="E232" s="6">
        <v>44000</v>
      </c>
      <c r="F232" s="6">
        <f t="shared" si="44"/>
        <v>766.36363636363637</v>
      </c>
      <c r="G232" s="6">
        <f t="shared" si="45"/>
        <v>1499.7272727272727</v>
      </c>
      <c r="H232" s="8">
        <f t="shared" si="46"/>
        <v>4000</v>
      </c>
      <c r="I232" s="6">
        <v>14</v>
      </c>
      <c r="J232" s="6">
        <v>222900</v>
      </c>
      <c r="K232" s="6">
        <v>12183</v>
      </c>
      <c r="L232" s="6">
        <v>16063</v>
      </c>
      <c r="M232" s="6">
        <f t="shared" si="49"/>
        <v>15921.428571428571</v>
      </c>
      <c r="N232" s="6">
        <f t="shared" si="50"/>
        <v>870.21428571428567</v>
      </c>
      <c r="O232" s="8">
        <f t="shared" si="51"/>
        <v>1147.3571428571429</v>
      </c>
      <c r="P232" s="6">
        <v>8</v>
      </c>
      <c r="Q232" s="6">
        <v>98977</v>
      </c>
      <c r="R232" s="8">
        <f t="shared" ref="R232:R258" si="52">Q232/P232</f>
        <v>12372.125</v>
      </c>
      <c r="S232" s="6">
        <v>0</v>
      </c>
      <c r="T232" s="6">
        <v>0</v>
      </c>
      <c r="U232" s="8">
        <v>0</v>
      </c>
    </row>
    <row r="233" spans="1:21" x14ac:dyDescent="0.3">
      <c r="A233" s="9">
        <v>45406</v>
      </c>
      <c r="B233" s="6">
        <v>12</v>
      </c>
      <c r="C233" s="6">
        <v>5318</v>
      </c>
      <c r="D233" s="6">
        <v>14134</v>
      </c>
      <c r="E233" s="6">
        <v>38400</v>
      </c>
      <c r="F233" s="6">
        <f t="shared" si="44"/>
        <v>443.16666666666669</v>
      </c>
      <c r="G233" s="6">
        <f t="shared" si="45"/>
        <v>1177.8333333333333</v>
      </c>
      <c r="H233" s="8">
        <f t="shared" si="46"/>
        <v>3200</v>
      </c>
      <c r="I233" s="6">
        <v>13</v>
      </c>
      <c r="J233" s="6">
        <v>234000</v>
      </c>
      <c r="K233" s="6">
        <v>15861</v>
      </c>
      <c r="L233" s="6">
        <v>19965</v>
      </c>
      <c r="M233" s="6">
        <f t="shared" si="49"/>
        <v>18000</v>
      </c>
      <c r="N233" s="6">
        <f t="shared" si="50"/>
        <v>1220.0769230769231</v>
      </c>
      <c r="O233" s="8">
        <f t="shared" si="51"/>
        <v>1535.7692307692307</v>
      </c>
      <c r="P233" s="6">
        <v>7</v>
      </c>
      <c r="Q233" s="6">
        <v>36452</v>
      </c>
      <c r="R233" s="8">
        <f t="shared" si="52"/>
        <v>5207.4285714285716</v>
      </c>
      <c r="S233" s="6">
        <v>0</v>
      </c>
      <c r="T233" s="6">
        <v>0</v>
      </c>
      <c r="U233" s="8">
        <v>0</v>
      </c>
    </row>
    <row r="234" spans="1:21" x14ac:dyDescent="0.3">
      <c r="A234" s="9">
        <v>45407</v>
      </c>
      <c r="B234" s="6">
        <v>11</v>
      </c>
      <c r="C234" s="6">
        <v>6700</v>
      </c>
      <c r="D234" s="6">
        <v>12455</v>
      </c>
      <c r="E234" s="6">
        <v>31400</v>
      </c>
      <c r="F234" s="6">
        <f t="shared" si="44"/>
        <v>609.09090909090912</v>
      </c>
      <c r="G234" s="6">
        <f t="shared" si="45"/>
        <v>1132.2727272727273</v>
      </c>
      <c r="H234" s="8">
        <f t="shared" si="46"/>
        <v>2854.5454545454545</v>
      </c>
      <c r="I234" s="6">
        <v>15</v>
      </c>
      <c r="J234" s="6">
        <v>196400</v>
      </c>
      <c r="K234" s="6">
        <v>12500</v>
      </c>
      <c r="L234" s="6">
        <v>13435</v>
      </c>
      <c r="M234" s="6">
        <f t="shared" si="49"/>
        <v>13093.333333333334</v>
      </c>
      <c r="N234" s="6">
        <f t="shared" si="50"/>
        <v>833.33333333333337</v>
      </c>
      <c r="O234" s="8">
        <f t="shared" si="51"/>
        <v>895.66666666666663</v>
      </c>
      <c r="P234" s="6">
        <v>13</v>
      </c>
      <c r="Q234" s="6">
        <v>100491</v>
      </c>
      <c r="R234" s="8">
        <f t="shared" si="52"/>
        <v>7730.0769230769229</v>
      </c>
      <c r="S234" s="6">
        <v>0</v>
      </c>
      <c r="T234" s="6">
        <v>0</v>
      </c>
      <c r="U234" s="8">
        <v>0</v>
      </c>
    </row>
    <row r="235" spans="1:21" x14ac:dyDescent="0.3">
      <c r="A235" s="9">
        <v>45408</v>
      </c>
      <c r="B235" s="6">
        <v>6</v>
      </c>
      <c r="C235" s="6">
        <v>3961</v>
      </c>
      <c r="D235" s="6">
        <v>9800</v>
      </c>
      <c r="E235" s="6">
        <v>23800</v>
      </c>
      <c r="F235" s="6">
        <f>C235/B235</f>
        <v>660.16666666666663</v>
      </c>
      <c r="G235" s="6">
        <f t="shared" si="45"/>
        <v>1633.3333333333333</v>
      </c>
      <c r="H235" s="8">
        <f t="shared" si="46"/>
        <v>3966.6666666666665</v>
      </c>
      <c r="I235" s="6">
        <v>9</v>
      </c>
      <c r="J235" s="6">
        <v>215100</v>
      </c>
      <c r="K235" s="6">
        <v>16688</v>
      </c>
      <c r="L235" s="6">
        <v>17639</v>
      </c>
      <c r="M235" s="6">
        <f t="shared" si="49"/>
        <v>23900</v>
      </c>
      <c r="N235" s="6">
        <f t="shared" si="50"/>
        <v>1854.2222222222222</v>
      </c>
      <c r="O235" s="8">
        <f t="shared" si="51"/>
        <v>1959.8888888888889</v>
      </c>
      <c r="P235" s="6">
        <v>4</v>
      </c>
      <c r="Q235" s="6">
        <v>56621</v>
      </c>
      <c r="R235" s="8">
        <f t="shared" si="52"/>
        <v>14155.25</v>
      </c>
      <c r="S235" s="6">
        <v>1</v>
      </c>
      <c r="T235" s="6">
        <v>72000</v>
      </c>
      <c r="U235" s="8">
        <f>T235/S235</f>
        <v>72000</v>
      </c>
    </row>
    <row r="236" spans="1:21" x14ac:dyDescent="0.3">
      <c r="A236" s="9">
        <v>45409</v>
      </c>
      <c r="B236" s="6">
        <v>7</v>
      </c>
      <c r="C236" s="6">
        <v>7691</v>
      </c>
      <c r="D236" s="6">
        <v>12757</v>
      </c>
      <c r="E236" s="6">
        <v>29700</v>
      </c>
      <c r="F236" s="6">
        <f t="shared" si="44"/>
        <v>1098.7142857142858</v>
      </c>
      <c r="G236" s="6">
        <f t="shared" si="45"/>
        <v>1822.4285714285713</v>
      </c>
      <c r="H236" s="8">
        <f t="shared" si="46"/>
        <v>4242.8571428571431</v>
      </c>
      <c r="I236" s="6">
        <v>10</v>
      </c>
      <c r="J236" s="6">
        <v>271900</v>
      </c>
      <c r="K236" s="6">
        <v>20059</v>
      </c>
      <c r="L236" s="6">
        <v>26072</v>
      </c>
      <c r="M236" s="6">
        <f t="shared" si="49"/>
        <v>27190</v>
      </c>
      <c r="N236" s="6">
        <f t="shared" si="50"/>
        <v>2005.9</v>
      </c>
      <c r="O236" s="8">
        <f t="shared" si="51"/>
        <v>2607.1999999999998</v>
      </c>
      <c r="P236" s="6">
        <v>5</v>
      </c>
      <c r="Q236" s="6">
        <v>38420</v>
      </c>
      <c r="R236" s="8">
        <f t="shared" si="52"/>
        <v>7684</v>
      </c>
      <c r="S236" s="6">
        <v>2</v>
      </c>
      <c r="T236" s="6">
        <v>293000</v>
      </c>
      <c r="U236" s="8">
        <f t="shared" ref="U236:U238" si="53">T236/S236</f>
        <v>146500</v>
      </c>
    </row>
    <row r="237" spans="1:21" x14ac:dyDescent="0.3">
      <c r="A237" s="9">
        <v>45410</v>
      </c>
      <c r="B237" s="6">
        <v>30</v>
      </c>
      <c r="C237" s="6">
        <v>29854</v>
      </c>
      <c r="D237" s="6">
        <v>57465</v>
      </c>
      <c r="E237" s="6">
        <v>171500</v>
      </c>
      <c r="F237" s="6">
        <f t="shared" si="44"/>
        <v>995.13333333333333</v>
      </c>
      <c r="G237" s="6">
        <f t="shared" si="45"/>
        <v>1915.5</v>
      </c>
      <c r="H237" s="8">
        <f t="shared" si="46"/>
        <v>5716.666666666667</v>
      </c>
      <c r="I237" s="6">
        <v>24</v>
      </c>
      <c r="J237" s="6">
        <v>933700</v>
      </c>
      <c r="K237" s="6">
        <v>61889</v>
      </c>
      <c r="L237" s="6">
        <v>53987</v>
      </c>
      <c r="M237" s="6">
        <f t="shared" si="49"/>
        <v>38904.166666666664</v>
      </c>
      <c r="N237" s="6">
        <f t="shared" si="50"/>
        <v>2578.7083333333335</v>
      </c>
      <c r="O237" s="8">
        <f t="shared" si="51"/>
        <v>2249.4583333333335</v>
      </c>
      <c r="P237" s="6">
        <v>13</v>
      </c>
      <c r="Q237" s="6">
        <v>379621</v>
      </c>
      <c r="R237" s="8">
        <f t="shared" si="52"/>
        <v>29201.615384615383</v>
      </c>
      <c r="S237" s="6">
        <v>1</v>
      </c>
      <c r="T237" s="6">
        <v>268000</v>
      </c>
      <c r="U237" s="8">
        <f t="shared" si="53"/>
        <v>268000</v>
      </c>
    </row>
    <row r="238" spans="1:21" x14ac:dyDescent="0.3">
      <c r="A238" s="9">
        <v>45411</v>
      </c>
      <c r="B238" s="6">
        <v>14</v>
      </c>
      <c r="C238" s="6">
        <v>12753</v>
      </c>
      <c r="D238" s="6">
        <v>22426</v>
      </c>
      <c r="E238" s="6">
        <v>57200</v>
      </c>
      <c r="F238" s="6">
        <f t="shared" si="44"/>
        <v>910.92857142857144</v>
      </c>
      <c r="G238" s="6">
        <f t="shared" si="45"/>
        <v>1601.8571428571429</v>
      </c>
      <c r="H238" s="8">
        <f t="shared" si="46"/>
        <v>4085.7142857142858</v>
      </c>
      <c r="I238" s="6">
        <v>16</v>
      </c>
      <c r="J238" s="6">
        <v>358500</v>
      </c>
      <c r="K238" s="6">
        <v>24877</v>
      </c>
      <c r="L238" s="6">
        <v>29007</v>
      </c>
      <c r="M238" s="6">
        <f t="shared" si="49"/>
        <v>22406.25</v>
      </c>
      <c r="N238" s="6">
        <f t="shared" si="50"/>
        <v>1554.8125</v>
      </c>
      <c r="O238" s="8">
        <f t="shared" si="51"/>
        <v>1812.9375</v>
      </c>
      <c r="P238" s="6">
        <v>12</v>
      </c>
      <c r="Q238" s="6">
        <v>122115</v>
      </c>
      <c r="R238" s="8">
        <f t="shared" si="52"/>
        <v>10176.25</v>
      </c>
      <c r="S238" s="6">
        <v>1</v>
      </c>
      <c r="T238" s="6">
        <v>11000</v>
      </c>
      <c r="U238" s="8">
        <f t="shared" si="53"/>
        <v>11000</v>
      </c>
    </row>
    <row r="239" spans="1:21" x14ac:dyDescent="0.3">
      <c r="A239" s="9">
        <v>45412</v>
      </c>
      <c r="B239" s="6">
        <v>11</v>
      </c>
      <c r="C239" s="6">
        <v>9009</v>
      </c>
      <c r="D239" s="6">
        <v>19689</v>
      </c>
      <c r="E239" s="6">
        <v>48900</v>
      </c>
      <c r="F239" s="6">
        <f t="shared" si="44"/>
        <v>819</v>
      </c>
      <c r="G239" s="6">
        <f t="shared" si="45"/>
        <v>1789.909090909091</v>
      </c>
      <c r="H239" s="8">
        <f t="shared" si="46"/>
        <v>4445.454545454545</v>
      </c>
      <c r="I239" s="6">
        <v>13</v>
      </c>
      <c r="J239" s="6">
        <v>412200</v>
      </c>
      <c r="K239" s="6">
        <v>26511</v>
      </c>
      <c r="L239" s="6">
        <v>28265</v>
      </c>
      <c r="M239" s="6">
        <f t="shared" si="49"/>
        <v>31707.692307692309</v>
      </c>
      <c r="N239" s="6">
        <f t="shared" si="50"/>
        <v>2039.3076923076924</v>
      </c>
      <c r="O239" s="8">
        <f t="shared" si="51"/>
        <v>2174.2307692307691</v>
      </c>
      <c r="P239" s="6">
        <v>10</v>
      </c>
      <c r="Q239" s="6">
        <v>170828</v>
      </c>
      <c r="R239" s="8">
        <f t="shared" si="52"/>
        <v>17082.8</v>
      </c>
      <c r="S239" s="6">
        <v>0</v>
      </c>
      <c r="T239" s="6">
        <v>0</v>
      </c>
      <c r="U239" s="8">
        <v>0</v>
      </c>
    </row>
    <row r="240" spans="1:21" x14ac:dyDescent="0.3">
      <c r="A240" s="9">
        <v>45413</v>
      </c>
      <c r="B240" s="6">
        <v>9</v>
      </c>
      <c r="C240" s="6">
        <v>8352</v>
      </c>
      <c r="D240" s="6">
        <v>15552</v>
      </c>
      <c r="E240" s="6">
        <v>44300</v>
      </c>
      <c r="F240" s="6">
        <f t="shared" si="44"/>
        <v>928</v>
      </c>
      <c r="G240" s="6">
        <f t="shared" si="45"/>
        <v>1728</v>
      </c>
      <c r="H240" s="8">
        <f t="shared" si="46"/>
        <v>4922.2222222222226</v>
      </c>
      <c r="I240" s="6">
        <v>13</v>
      </c>
      <c r="J240" s="6">
        <v>281800</v>
      </c>
      <c r="K240" s="6">
        <v>28528</v>
      </c>
      <c r="L240" s="6">
        <v>18384</v>
      </c>
      <c r="M240" s="6">
        <f t="shared" si="49"/>
        <v>21676.923076923078</v>
      </c>
      <c r="N240" s="6">
        <f t="shared" si="50"/>
        <v>2194.4615384615386</v>
      </c>
      <c r="O240" s="8">
        <f t="shared" si="51"/>
        <v>1414.1538461538462</v>
      </c>
      <c r="P240" s="6">
        <v>12</v>
      </c>
      <c r="Q240" s="6">
        <v>127322</v>
      </c>
      <c r="R240" s="8">
        <f t="shared" si="52"/>
        <v>10610.166666666666</v>
      </c>
      <c r="S240" s="6">
        <v>1</v>
      </c>
      <c r="T240" s="6">
        <v>15000</v>
      </c>
      <c r="U240" s="8">
        <f>T240/S240</f>
        <v>15000</v>
      </c>
    </row>
    <row r="241" spans="1:21" x14ac:dyDescent="0.3">
      <c r="A241" s="9">
        <v>45414</v>
      </c>
      <c r="B241" s="6">
        <v>7</v>
      </c>
      <c r="C241" s="6">
        <v>4085</v>
      </c>
      <c r="D241" s="6">
        <v>8763</v>
      </c>
      <c r="E241" s="6">
        <v>24300</v>
      </c>
      <c r="F241" s="6">
        <f t="shared" si="44"/>
        <v>583.57142857142856</v>
      </c>
      <c r="G241" s="6">
        <f t="shared" si="45"/>
        <v>1251.8571428571429</v>
      </c>
      <c r="H241" s="8">
        <f t="shared" si="46"/>
        <v>3471.4285714285716</v>
      </c>
      <c r="I241" s="6">
        <v>16</v>
      </c>
      <c r="J241" s="6">
        <v>362900</v>
      </c>
      <c r="K241" s="6">
        <v>22130</v>
      </c>
      <c r="L241" s="6">
        <v>20107</v>
      </c>
      <c r="M241" s="6">
        <f t="shared" si="49"/>
        <v>22681.25</v>
      </c>
      <c r="N241" s="6">
        <f t="shared" si="50"/>
        <v>1383.125</v>
      </c>
      <c r="O241" s="8">
        <f t="shared" si="51"/>
        <v>1256.6875</v>
      </c>
      <c r="P241" s="6">
        <v>13</v>
      </c>
      <c r="Q241" s="6">
        <v>119128</v>
      </c>
      <c r="R241" s="8">
        <f t="shared" si="52"/>
        <v>9163.6923076923085</v>
      </c>
      <c r="S241" s="6">
        <v>0</v>
      </c>
      <c r="T241" s="6">
        <v>0</v>
      </c>
      <c r="U241" s="8">
        <v>0</v>
      </c>
    </row>
    <row r="242" spans="1:21" x14ac:dyDescent="0.3">
      <c r="A242" s="9">
        <v>45415</v>
      </c>
      <c r="B242" s="6">
        <v>14</v>
      </c>
      <c r="C242" s="6">
        <v>10211</v>
      </c>
      <c r="D242" s="6">
        <v>15496</v>
      </c>
      <c r="E242" s="6">
        <v>41640</v>
      </c>
      <c r="F242" s="6">
        <f>C242/B242</f>
        <v>729.35714285714289</v>
      </c>
      <c r="G242" s="6">
        <f t="shared" si="45"/>
        <v>1106.8571428571429</v>
      </c>
      <c r="H242" s="8">
        <f t="shared" si="46"/>
        <v>2974.2857142857142</v>
      </c>
      <c r="I242" s="6">
        <v>14</v>
      </c>
      <c r="J242" s="6">
        <v>180900</v>
      </c>
      <c r="K242" s="6">
        <v>10801</v>
      </c>
      <c r="L242" s="6">
        <v>13408</v>
      </c>
      <c r="M242" s="6">
        <f t="shared" si="49"/>
        <v>12921.428571428571</v>
      </c>
      <c r="N242" s="6">
        <f t="shared" si="50"/>
        <v>771.5</v>
      </c>
      <c r="O242" s="8">
        <f t="shared" si="51"/>
        <v>957.71428571428567</v>
      </c>
      <c r="P242" s="6">
        <v>12</v>
      </c>
      <c r="Q242" s="6">
        <v>57598</v>
      </c>
      <c r="R242" s="8">
        <f t="shared" si="52"/>
        <v>4799.833333333333</v>
      </c>
      <c r="S242" s="6">
        <v>1</v>
      </c>
      <c r="T242" s="6">
        <v>46000</v>
      </c>
      <c r="U242" s="8">
        <v>46000</v>
      </c>
    </row>
    <row r="243" spans="1:21" x14ac:dyDescent="0.3">
      <c r="A243" s="9">
        <v>45416</v>
      </c>
      <c r="B243" s="6">
        <v>11</v>
      </c>
      <c r="C243" s="6">
        <v>7085</v>
      </c>
      <c r="D243" s="6">
        <v>12624</v>
      </c>
      <c r="E243" s="6">
        <v>35600</v>
      </c>
      <c r="F243" s="6">
        <f t="shared" ref="F243:F258" si="54">C243/B243</f>
        <v>644.09090909090912</v>
      </c>
      <c r="G243" s="6">
        <f t="shared" si="45"/>
        <v>1147.6363636363637</v>
      </c>
      <c r="H243" s="8">
        <f t="shared" si="46"/>
        <v>3236.3636363636365</v>
      </c>
      <c r="I243" s="6">
        <v>16</v>
      </c>
      <c r="J243" s="6">
        <v>189500</v>
      </c>
      <c r="K243" s="6">
        <v>12942</v>
      </c>
      <c r="L243" s="6">
        <v>14715</v>
      </c>
      <c r="M243" s="6">
        <f t="shared" si="49"/>
        <v>11843.75</v>
      </c>
      <c r="N243" s="6">
        <f t="shared" si="50"/>
        <v>808.875</v>
      </c>
      <c r="O243" s="8">
        <f t="shared" si="51"/>
        <v>919.6875</v>
      </c>
      <c r="P243" s="6">
        <v>11</v>
      </c>
      <c r="Q243" s="6">
        <v>68300</v>
      </c>
      <c r="R243" s="8">
        <f t="shared" si="52"/>
        <v>6209.090909090909</v>
      </c>
      <c r="S243" s="6">
        <v>1</v>
      </c>
      <c r="T243" s="6">
        <v>13000</v>
      </c>
      <c r="U243" s="8">
        <v>13000</v>
      </c>
    </row>
    <row r="244" spans="1:21" x14ac:dyDescent="0.3">
      <c r="A244" s="9">
        <v>45417</v>
      </c>
      <c r="B244" s="6">
        <v>12</v>
      </c>
      <c r="C244" s="6">
        <v>12421</v>
      </c>
      <c r="D244" s="6">
        <v>18718</v>
      </c>
      <c r="E244" s="6">
        <v>50550</v>
      </c>
      <c r="F244" s="6">
        <f t="shared" si="54"/>
        <v>1035.0833333333333</v>
      </c>
      <c r="G244" s="6">
        <f t="shared" si="45"/>
        <v>1559.8333333333333</v>
      </c>
      <c r="H244" s="8">
        <f t="shared" si="46"/>
        <v>4212.5</v>
      </c>
      <c r="I244" s="6">
        <v>13</v>
      </c>
      <c r="J244" s="6">
        <v>312400</v>
      </c>
      <c r="K244" s="6">
        <v>15731</v>
      </c>
      <c r="L244" s="6">
        <v>15656</v>
      </c>
      <c r="M244" s="6">
        <f t="shared" si="49"/>
        <v>24030.76923076923</v>
      </c>
      <c r="N244" s="6">
        <f t="shared" si="50"/>
        <v>1210.0769230769231</v>
      </c>
      <c r="O244" s="8">
        <f t="shared" si="51"/>
        <v>1204.3076923076924</v>
      </c>
      <c r="P244" s="6">
        <v>8</v>
      </c>
      <c r="Q244" s="6">
        <v>60050</v>
      </c>
      <c r="R244" s="8">
        <f t="shared" si="52"/>
        <v>7506.25</v>
      </c>
      <c r="S244" s="6">
        <v>1</v>
      </c>
      <c r="T244" s="6">
        <v>106000</v>
      </c>
      <c r="U244" s="8">
        <v>106000</v>
      </c>
    </row>
    <row r="245" spans="1:21" x14ac:dyDescent="0.3">
      <c r="A245" s="9">
        <v>45418</v>
      </c>
      <c r="B245" s="6">
        <v>10</v>
      </c>
      <c r="C245" s="6">
        <v>4973</v>
      </c>
      <c r="D245" s="6">
        <v>11768</v>
      </c>
      <c r="E245" s="6">
        <v>30700</v>
      </c>
      <c r="F245" s="6">
        <f t="shared" si="54"/>
        <v>497.3</v>
      </c>
      <c r="G245" s="6">
        <f t="shared" si="45"/>
        <v>1176.8</v>
      </c>
      <c r="H245" s="8">
        <f t="shared" si="46"/>
        <v>3070</v>
      </c>
      <c r="I245" s="6">
        <v>11</v>
      </c>
      <c r="J245" s="6">
        <v>163700</v>
      </c>
      <c r="K245" s="6">
        <v>11016</v>
      </c>
      <c r="L245" s="6">
        <v>13140</v>
      </c>
      <c r="M245" s="6">
        <f t="shared" si="49"/>
        <v>14881.818181818182</v>
      </c>
      <c r="N245" s="6">
        <f t="shared" si="50"/>
        <v>1001.4545454545455</v>
      </c>
      <c r="O245" s="8">
        <f t="shared" si="51"/>
        <v>1194.5454545454545</v>
      </c>
      <c r="P245" s="6">
        <v>9</v>
      </c>
      <c r="Q245" s="6">
        <v>99848</v>
      </c>
      <c r="R245" s="8">
        <f t="shared" si="52"/>
        <v>11094.222222222223</v>
      </c>
      <c r="S245" s="6">
        <v>4</v>
      </c>
      <c r="T245" s="6">
        <v>63800</v>
      </c>
      <c r="U245" s="8">
        <f>T245/S245</f>
        <v>15950</v>
      </c>
    </row>
    <row r="246" spans="1:21" x14ac:dyDescent="0.3">
      <c r="A246" s="9">
        <v>45419</v>
      </c>
      <c r="B246" s="6">
        <v>13</v>
      </c>
      <c r="C246" s="6">
        <v>7849</v>
      </c>
      <c r="D246" s="6">
        <v>19381</v>
      </c>
      <c r="E246" s="6">
        <v>49300</v>
      </c>
      <c r="F246" s="6">
        <f t="shared" si="54"/>
        <v>603.76923076923072</v>
      </c>
      <c r="G246" s="6">
        <f t="shared" si="45"/>
        <v>1490.8461538461538</v>
      </c>
      <c r="H246" s="8">
        <f t="shared" si="46"/>
        <v>3792.3076923076924</v>
      </c>
      <c r="I246" s="6">
        <v>15</v>
      </c>
      <c r="J246" s="6">
        <v>209200</v>
      </c>
      <c r="K246" s="6">
        <v>15711</v>
      </c>
      <c r="L246" s="6">
        <v>19318</v>
      </c>
      <c r="M246" s="6">
        <f t="shared" si="49"/>
        <v>13946.666666666666</v>
      </c>
      <c r="N246" s="6">
        <f t="shared" si="50"/>
        <v>1047.4000000000001</v>
      </c>
      <c r="O246" s="8">
        <f t="shared" si="51"/>
        <v>1287.8666666666666</v>
      </c>
      <c r="P246" s="6">
        <v>15</v>
      </c>
      <c r="Q246" s="6">
        <v>118956</v>
      </c>
      <c r="R246" s="8">
        <f t="shared" si="52"/>
        <v>7930.4</v>
      </c>
      <c r="S246" s="6">
        <v>1</v>
      </c>
      <c r="T246" s="6">
        <v>83000</v>
      </c>
      <c r="U246" s="8">
        <f>T246/S246</f>
        <v>83000</v>
      </c>
    </row>
    <row r="247" spans="1:21" x14ac:dyDescent="0.3">
      <c r="A247" s="9">
        <v>45420</v>
      </c>
      <c r="B247" s="6">
        <v>9</v>
      </c>
      <c r="C247" s="6">
        <v>5371</v>
      </c>
      <c r="D247" s="6">
        <v>12853</v>
      </c>
      <c r="E247" s="6">
        <v>33200</v>
      </c>
      <c r="F247" s="6">
        <f t="shared" si="54"/>
        <v>596.77777777777783</v>
      </c>
      <c r="G247" s="6">
        <f t="shared" si="45"/>
        <v>1428.1111111111111</v>
      </c>
      <c r="H247" s="8">
        <f t="shared" si="46"/>
        <v>3688.8888888888887</v>
      </c>
      <c r="I247" s="6">
        <v>17</v>
      </c>
      <c r="J247" s="6">
        <v>187700</v>
      </c>
      <c r="K247" s="6">
        <v>14262</v>
      </c>
      <c r="L247" s="6">
        <v>16216</v>
      </c>
      <c r="M247" s="6">
        <f t="shared" ref="M247:M258" si="55">J247/I247</f>
        <v>11041.176470588236</v>
      </c>
      <c r="N247" s="6">
        <f t="shared" ref="N247:N258" si="56">K247/I247</f>
        <v>838.94117647058829</v>
      </c>
      <c r="O247" s="8">
        <f t="shared" ref="O247:O258" si="57">L247/I247</f>
        <v>953.88235294117646</v>
      </c>
      <c r="P247" s="6">
        <v>15</v>
      </c>
      <c r="Q247" s="6">
        <v>111413</v>
      </c>
      <c r="R247" s="8">
        <f t="shared" si="52"/>
        <v>7427.5333333333338</v>
      </c>
      <c r="S247" s="6">
        <v>0</v>
      </c>
      <c r="T247" s="6">
        <v>0</v>
      </c>
      <c r="U247" s="8">
        <v>0</v>
      </c>
    </row>
    <row r="248" spans="1:21" x14ac:dyDescent="0.3">
      <c r="A248" s="9">
        <v>45421</v>
      </c>
      <c r="B248" s="6">
        <v>10</v>
      </c>
      <c r="C248" s="6">
        <v>6593</v>
      </c>
      <c r="D248" s="6">
        <v>12057</v>
      </c>
      <c r="E248" s="6">
        <v>31100</v>
      </c>
      <c r="F248" s="6">
        <f t="shared" si="54"/>
        <v>659.3</v>
      </c>
      <c r="G248" s="6">
        <f t="shared" si="45"/>
        <v>1205.7</v>
      </c>
      <c r="H248" s="8">
        <f t="shared" si="46"/>
        <v>3110</v>
      </c>
      <c r="I248" s="6">
        <v>12</v>
      </c>
      <c r="J248" s="6">
        <v>322900</v>
      </c>
      <c r="K248" s="6">
        <v>21583</v>
      </c>
      <c r="L248" s="6">
        <v>23082</v>
      </c>
      <c r="M248" s="6">
        <f t="shared" si="55"/>
        <v>26908.333333333332</v>
      </c>
      <c r="N248" s="6">
        <f t="shared" si="56"/>
        <v>1798.5833333333333</v>
      </c>
      <c r="O248" s="8">
        <f t="shared" si="57"/>
        <v>1923.5</v>
      </c>
      <c r="P248" s="6">
        <v>9</v>
      </c>
      <c r="Q248" s="6">
        <v>109567</v>
      </c>
      <c r="R248" s="8">
        <f t="shared" si="52"/>
        <v>12174.111111111111</v>
      </c>
      <c r="S248" s="6">
        <v>0</v>
      </c>
      <c r="T248" s="6">
        <v>0</v>
      </c>
      <c r="U248" s="8">
        <v>0</v>
      </c>
    </row>
    <row r="249" spans="1:21" x14ac:dyDescent="0.3">
      <c r="A249" s="9">
        <v>45422</v>
      </c>
      <c r="B249" s="6">
        <v>6</v>
      </c>
      <c r="C249" s="6">
        <v>6172</v>
      </c>
      <c r="D249" s="6">
        <v>9844</v>
      </c>
      <c r="E249" s="6">
        <v>28400</v>
      </c>
      <c r="F249" s="6">
        <f t="shared" si="54"/>
        <v>1028.6666666666667</v>
      </c>
      <c r="G249" s="6">
        <f t="shared" si="45"/>
        <v>1640.6666666666667</v>
      </c>
      <c r="H249" s="8">
        <f t="shared" si="46"/>
        <v>4733.333333333333</v>
      </c>
      <c r="I249" s="6">
        <v>11</v>
      </c>
      <c r="J249" s="6">
        <v>181100</v>
      </c>
      <c r="K249" s="6">
        <v>16646</v>
      </c>
      <c r="L249" s="6">
        <v>13384</v>
      </c>
      <c r="M249" s="6">
        <f t="shared" si="55"/>
        <v>16463.636363636364</v>
      </c>
      <c r="N249" s="6">
        <f t="shared" si="56"/>
        <v>1513.2727272727273</v>
      </c>
      <c r="O249" s="8">
        <f t="shared" si="57"/>
        <v>1216.7272727272727</v>
      </c>
      <c r="P249" s="6">
        <v>10</v>
      </c>
      <c r="Q249" s="6">
        <v>97132</v>
      </c>
      <c r="R249" s="8">
        <f t="shared" si="52"/>
        <v>9713.2000000000007</v>
      </c>
      <c r="S249" s="6">
        <v>1</v>
      </c>
      <c r="T249" s="6">
        <v>6400</v>
      </c>
      <c r="U249" s="8">
        <f>T249/S249</f>
        <v>6400</v>
      </c>
    </row>
    <row r="250" spans="1:21" x14ac:dyDescent="0.3">
      <c r="A250" s="9">
        <v>45423</v>
      </c>
      <c r="B250" s="6">
        <v>8</v>
      </c>
      <c r="C250" s="6">
        <v>6323</v>
      </c>
      <c r="D250" s="6">
        <v>12451</v>
      </c>
      <c r="E250" s="6">
        <v>32400</v>
      </c>
      <c r="F250" s="6">
        <f t="shared" si="54"/>
        <v>790.375</v>
      </c>
      <c r="G250" s="6">
        <f t="shared" ref="G250:G258" si="58">D250/B250</f>
        <v>1556.375</v>
      </c>
      <c r="H250" s="8">
        <f t="shared" ref="H250:H258" si="59">E250/B250</f>
        <v>4050</v>
      </c>
      <c r="I250" s="6">
        <v>11</v>
      </c>
      <c r="J250" s="6">
        <v>297300</v>
      </c>
      <c r="K250" s="6">
        <v>16949</v>
      </c>
      <c r="L250" s="6">
        <v>22838</v>
      </c>
      <c r="M250" s="6">
        <f t="shared" si="55"/>
        <v>27027.272727272728</v>
      </c>
      <c r="N250" s="6">
        <f t="shared" si="56"/>
        <v>1540.8181818181818</v>
      </c>
      <c r="O250" s="8">
        <f t="shared" si="57"/>
        <v>2076.181818181818</v>
      </c>
      <c r="P250" s="6">
        <v>12</v>
      </c>
      <c r="Q250" s="6">
        <v>154012</v>
      </c>
      <c r="R250" s="8">
        <f t="shared" si="52"/>
        <v>12834.333333333334</v>
      </c>
      <c r="S250" s="6">
        <v>1</v>
      </c>
      <c r="T250" s="6">
        <v>12000</v>
      </c>
      <c r="U250" s="8">
        <f>T250/S250</f>
        <v>12000</v>
      </c>
    </row>
    <row r="251" spans="1:21" x14ac:dyDescent="0.3">
      <c r="A251" s="9">
        <v>45424</v>
      </c>
      <c r="B251" s="6">
        <v>9</v>
      </c>
      <c r="C251" s="6">
        <v>3825</v>
      </c>
      <c r="D251" s="6">
        <v>8709</v>
      </c>
      <c r="E251" s="6">
        <v>21500</v>
      </c>
      <c r="F251" s="6">
        <f t="shared" si="54"/>
        <v>425</v>
      </c>
      <c r="G251" s="6">
        <f t="shared" si="58"/>
        <v>967.66666666666663</v>
      </c>
      <c r="H251" s="8">
        <f t="shared" si="59"/>
        <v>2388.8888888888887</v>
      </c>
      <c r="I251" s="6">
        <v>13</v>
      </c>
      <c r="J251" s="6">
        <v>117400</v>
      </c>
      <c r="K251" s="6">
        <v>10795</v>
      </c>
      <c r="L251" s="6">
        <v>10329</v>
      </c>
      <c r="M251" s="6">
        <f t="shared" si="55"/>
        <v>9030.7692307692305</v>
      </c>
      <c r="N251" s="6">
        <f t="shared" si="56"/>
        <v>830.38461538461536</v>
      </c>
      <c r="O251" s="8">
        <f t="shared" si="57"/>
        <v>794.53846153846155</v>
      </c>
      <c r="P251" s="6">
        <v>10</v>
      </c>
      <c r="Q251" s="6">
        <v>48431</v>
      </c>
      <c r="R251" s="8">
        <f t="shared" si="52"/>
        <v>4843.1000000000004</v>
      </c>
      <c r="S251" s="6">
        <v>2</v>
      </c>
      <c r="T251" s="6">
        <v>31300</v>
      </c>
      <c r="U251" s="8">
        <f t="shared" ref="U251:U252" si="60">T251/S251</f>
        <v>15650</v>
      </c>
    </row>
    <row r="252" spans="1:21" x14ac:dyDescent="0.3">
      <c r="A252" s="9">
        <v>45425</v>
      </c>
      <c r="B252" s="6">
        <v>11</v>
      </c>
      <c r="C252" s="6">
        <v>6553</v>
      </c>
      <c r="D252" s="6">
        <v>15936</v>
      </c>
      <c r="E252" s="6">
        <v>41500</v>
      </c>
      <c r="F252" s="6">
        <f t="shared" si="54"/>
        <v>595.72727272727275</v>
      </c>
      <c r="G252" s="6">
        <f t="shared" si="58"/>
        <v>1448.7272727272727</v>
      </c>
      <c r="H252" s="8">
        <f t="shared" si="59"/>
        <v>3772.7272727272725</v>
      </c>
      <c r="I252" s="6">
        <v>9</v>
      </c>
      <c r="J252" s="6">
        <v>110500</v>
      </c>
      <c r="K252" s="6">
        <v>8006</v>
      </c>
      <c r="L252" s="6">
        <v>8901</v>
      </c>
      <c r="M252" s="6">
        <f t="shared" si="55"/>
        <v>12277.777777777777</v>
      </c>
      <c r="N252" s="6">
        <f t="shared" si="56"/>
        <v>889.55555555555554</v>
      </c>
      <c r="O252" s="8">
        <f t="shared" si="57"/>
        <v>989</v>
      </c>
      <c r="P252" s="6">
        <v>9</v>
      </c>
      <c r="Q252" s="6">
        <v>44198</v>
      </c>
      <c r="R252" s="8">
        <f t="shared" si="52"/>
        <v>4910.8888888888887</v>
      </c>
      <c r="S252" s="6">
        <v>1</v>
      </c>
      <c r="T252" s="6">
        <v>11000</v>
      </c>
      <c r="U252" s="8">
        <f t="shared" si="60"/>
        <v>11000</v>
      </c>
    </row>
    <row r="253" spans="1:21" x14ac:dyDescent="0.3">
      <c r="A253" s="9">
        <v>45426</v>
      </c>
      <c r="B253" s="6">
        <v>8</v>
      </c>
      <c r="C253" s="6">
        <v>6716</v>
      </c>
      <c r="D253" s="6">
        <v>14540</v>
      </c>
      <c r="E253" s="6">
        <v>34900</v>
      </c>
      <c r="F253" s="6">
        <f t="shared" si="54"/>
        <v>839.5</v>
      </c>
      <c r="G253" s="6">
        <f t="shared" si="58"/>
        <v>1817.5</v>
      </c>
      <c r="H253" s="8">
        <f t="shared" si="59"/>
        <v>4362.5</v>
      </c>
      <c r="I253" s="6">
        <v>21</v>
      </c>
      <c r="J253" s="6">
        <v>280900</v>
      </c>
      <c r="K253" s="6">
        <v>19273</v>
      </c>
      <c r="L253" s="6">
        <v>27650</v>
      </c>
      <c r="M253" s="6">
        <f t="shared" si="55"/>
        <v>13376.190476190477</v>
      </c>
      <c r="N253" s="6">
        <f t="shared" si="56"/>
        <v>917.76190476190482</v>
      </c>
      <c r="O253" s="8">
        <f t="shared" si="57"/>
        <v>1316.6666666666667</v>
      </c>
      <c r="P253" s="6">
        <v>16</v>
      </c>
      <c r="Q253" s="6">
        <v>92376</v>
      </c>
      <c r="R253" s="8">
        <f t="shared" si="52"/>
        <v>5773.5</v>
      </c>
      <c r="S253" s="6">
        <v>0</v>
      </c>
      <c r="T253" s="6">
        <v>0</v>
      </c>
      <c r="U253" s="8">
        <v>0</v>
      </c>
    </row>
    <row r="254" spans="1:21" x14ac:dyDescent="0.3">
      <c r="A254" s="9">
        <v>45427</v>
      </c>
      <c r="B254" s="6">
        <v>12</v>
      </c>
      <c r="C254" s="6">
        <v>6362</v>
      </c>
      <c r="D254" s="6">
        <v>14631</v>
      </c>
      <c r="E254" s="6">
        <v>37200</v>
      </c>
      <c r="F254" s="6">
        <f t="shared" si="54"/>
        <v>530.16666666666663</v>
      </c>
      <c r="G254" s="6">
        <f t="shared" si="58"/>
        <v>1219.25</v>
      </c>
      <c r="H254" s="8">
        <f t="shared" si="59"/>
        <v>3100</v>
      </c>
      <c r="I254" s="6">
        <v>16</v>
      </c>
      <c r="J254" s="6">
        <v>178800</v>
      </c>
      <c r="K254" s="6">
        <v>11750</v>
      </c>
      <c r="L254" s="6">
        <v>14528</v>
      </c>
      <c r="M254" s="6">
        <f t="shared" si="55"/>
        <v>11175</v>
      </c>
      <c r="N254" s="6">
        <f t="shared" si="56"/>
        <v>734.375</v>
      </c>
      <c r="O254" s="8">
        <f t="shared" si="57"/>
        <v>908</v>
      </c>
      <c r="P254" s="6">
        <v>14</v>
      </c>
      <c r="Q254" s="6">
        <v>102767</v>
      </c>
      <c r="R254" s="8">
        <f t="shared" si="52"/>
        <v>7340.5</v>
      </c>
      <c r="S254" s="6">
        <v>1</v>
      </c>
      <c r="T254" s="6">
        <v>10000</v>
      </c>
      <c r="U254" s="8">
        <v>10000</v>
      </c>
    </row>
    <row r="255" spans="1:21" x14ac:dyDescent="0.3">
      <c r="A255" s="9">
        <v>45428</v>
      </c>
      <c r="B255" s="6">
        <v>8</v>
      </c>
      <c r="C255" s="6">
        <v>6491</v>
      </c>
      <c r="D255" s="6">
        <v>13101</v>
      </c>
      <c r="E255" s="6">
        <v>33300</v>
      </c>
      <c r="F255" s="6">
        <f t="shared" si="54"/>
        <v>811.375</v>
      </c>
      <c r="G255" s="6">
        <f t="shared" si="58"/>
        <v>1637.625</v>
      </c>
      <c r="H255" s="8">
        <f t="shared" si="59"/>
        <v>4162.5</v>
      </c>
      <c r="I255" s="6">
        <v>17</v>
      </c>
      <c r="J255" s="6">
        <v>163600</v>
      </c>
      <c r="K255" s="6">
        <v>13508</v>
      </c>
      <c r="L255" s="6">
        <v>16442</v>
      </c>
      <c r="M255" s="6">
        <f t="shared" si="55"/>
        <v>9623.5294117647063</v>
      </c>
      <c r="N255" s="6">
        <f t="shared" si="56"/>
        <v>794.58823529411768</v>
      </c>
      <c r="O255" s="8">
        <f t="shared" si="57"/>
        <v>967.17647058823525</v>
      </c>
      <c r="P255" s="6">
        <v>11</v>
      </c>
      <c r="Q255" s="6">
        <v>134940</v>
      </c>
      <c r="R255" s="8">
        <f t="shared" si="52"/>
        <v>12267.272727272728</v>
      </c>
      <c r="S255" s="6">
        <v>0</v>
      </c>
      <c r="T255" s="6">
        <v>0</v>
      </c>
      <c r="U255" s="8">
        <v>0</v>
      </c>
    </row>
    <row r="256" spans="1:21" x14ac:dyDescent="0.3">
      <c r="A256" s="9">
        <v>45429</v>
      </c>
      <c r="B256" s="6">
        <v>9</v>
      </c>
      <c r="C256" s="6">
        <v>8447</v>
      </c>
      <c r="D256" s="6">
        <v>17487</v>
      </c>
      <c r="E256" s="6">
        <v>39000</v>
      </c>
      <c r="F256" s="6">
        <f t="shared" si="54"/>
        <v>938.55555555555554</v>
      </c>
      <c r="G256" s="6">
        <f t="shared" si="58"/>
        <v>1943</v>
      </c>
      <c r="H256" s="8">
        <f t="shared" si="59"/>
        <v>4333.333333333333</v>
      </c>
      <c r="I256" s="6">
        <v>10</v>
      </c>
      <c r="J256" s="6">
        <v>256200</v>
      </c>
      <c r="K256" s="6">
        <v>19605</v>
      </c>
      <c r="L256" s="6">
        <v>22725</v>
      </c>
      <c r="M256" s="6">
        <f t="shared" si="55"/>
        <v>25620</v>
      </c>
      <c r="N256" s="6">
        <f t="shared" si="56"/>
        <v>1960.5</v>
      </c>
      <c r="O256" s="8">
        <f t="shared" si="57"/>
        <v>2272.5</v>
      </c>
      <c r="P256" s="6">
        <v>7</v>
      </c>
      <c r="Q256" s="6">
        <v>129774</v>
      </c>
      <c r="R256" s="8">
        <f t="shared" si="52"/>
        <v>18539.142857142859</v>
      </c>
      <c r="S256" s="6">
        <v>1</v>
      </c>
      <c r="T256" s="6">
        <v>8000</v>
      </c>
      <c r="U256" s="8">
        <v>8000</v>
      </c>
    </row>
    <row r="257" spans="1:21" x14ac:dyDescent="0.3">
      <c r="A257" s="9">
        <v>45430</v>
      </c>
      <c r="B257" s="6">
        <v>29</v>
      </c>
      <c r="C257" s="6">
        <v>27644</v>
      </c>
      <c r="D257" s="6">
        <v>50850</v>
      </c>
      <c r="E257" s="6">
        <v>133600</v>
      </c>
      <c r="F257" s="6">
        <f t="shared" si="54"/>
        <v>953.24137931034488</v>
      </c>
      <c r="G257" s="6">
        <f t="shared" si="58"/>
        <v>1753.4482758620691</v>
      </c>
      <c r="H257" s="8">
        <f t="shared" si="59"/>
        <v>4606.8965517241377</v>
      </c>
      <c r="I257" s="6">
        <v>31</v>
      </c>
      <c r="J257" s="6">
        <v>628500</v>
      </c>
      <c r="K257" s="6">
        <v>47821</v>
      </c>
      <c r="L257" s="6">
        <v>56111</v>
      </c>
      <c r="M257" s="6">
        <f t="shared" si="55"/>
        <v>20274.193548387098</v>
      </c>
      <c r="N257" s="6">
        <f t="shared" si="56"/>
        <v>1542.6129032258063</v>
      </c>
      <c r="O257" s="8">
        <f t="shared" si="57"/>
        <v>1810.0322580645161</v>
      </c>
      <c r="P257" s="6">
        <v>5</v>
      </c>
      <c r="Q257" s="6">
        <v>85318</v>
      </c>
      <c r="R257" s="8">
        <f t="shared" si="52"/>
        <v>17063.599999999999</v>
      </c>
      <c r="S257" s="6">
        <v>0</v>
      </c>
      <c r="T257" s="6">
        <v>0</v>
      </c>
      <c r="U257" s="8">
        <v>0</v>
      </c>
    </row>
    <row r="258" spans="1:21" x14ac:dyDescent="0.3">
      <c r="A258" s="9">
        <v>45431</v>
      </c>
      <c r="B258" s="6">
        <v>3</v>
      </c>
      <c r="C258" s="6">
        <v>4936</v>
      </c>
      <c r="D258" s="6">
        <v>8200</v>
      </c>
      <c r="E258" s="6">
        <v>18400</v>
      </c>
      <c r="F258" s="6">
        <f t="shared" si="54"/>
        <v>1645.3333333333333</v>
      </c>
      <c r="G258" s="6">
        <f t="shared" si="58"/>
        <v>2733.3333333333335</v>
      </c>
      <c r="H258" s="8">
        <f t="shared" si="59"/>
        <v>6133.333333333333</v>
      </c>
      <c r="I258" s="6">
        <v>12</v>
      </c>
      <c r="J258" s="6">
        <v>210900</v>
      </c>
      <c r="K258" s="6">
        <v>14847</v>
      </c>
      <c r="L258" s="6">
        <v>14474</v>
      </c>
      <c r="M258" s="6">
        <f t="shared" si="55"/>
        <v>17575</v>
      </c>
      <c r="N258" s="6">
        <f t="shared" si="56"/>
        <v>1237.25</v>
      </c>
      <c r="O258" s="8">
        <f t="shared" si="57"/>
        <v>1206.1666666666667</v>
      </c>
      <c r="P258" s="6">
        <v>19</v>
      </c>
      <c r="Q258" s="6">
        <v>347238</v>
      </c>
      <c r="R258" s="8">
        <f t="shared" si="52"/>
        <v>18275.684210526317</v>
      </c>
      <c r="S258" s="6">
        <v>2</v>
      </c>
      <c r="T258" s="6">
        <v>24900</v>
      </c>
      <c r="U258" s="8">
        <f>T258/S258</f>
        <v>12450</v>
      </c>
    </row>
    <row r="259" spans="1:21" x14ac:dyDescent="0.3">
      <c r="B259" s="6"/>
      <c r="C259" s="6"/>
      <c r="D259" s="6"/>
      <c r="E259" s="6"/>
      <c r="I259" s="6"/>
      <c r="J259" s="6"/>
      <c r="K259" s="6"/>
      <c r="L259" s="6"/>
      <c r="P259" s="6"/>
      <c r="Q259" s="6"/>
    </row>
    <row r="260" spans="1:21" x14ac:dyDescent="0.3">
      <c r="B260" s="6"/>
      <c r="C260" s="6"/>
      <c r="D260" s="6"/>
      <c r="E260" s="6"/>
      <c r="I260" s="6"/>
      <c r="J260" s="6"/>
      <c r="K260" s="6"/>
      <c r="L260" s="6"/>
      <c r="P260" s="6"/>
      <c r="Q260" s="6"/>
    </row>
    <row r="261" spans="1:21" x14ac:dyDescent="0.3">
      <c r="B261" s="6"/>
      <c r="C261" s="6"/>
      <c r="D261" s="6"/>
      <c r="E261" s="6"/>
      <c r="I261" s="6"/>
      <c r="J261" s="6"/>
      <c r="K261" s="6"/>
      <c r="L261" s="6"/>
      <c r="P261" s="6"/>
      <c r="Q261" s="6"/>
    </row>
    <row r="262" spans="1:21" x14ac:dyDescent="0.3">
      <c r="B262" s="6"/>
      <c r="C262" s="6"/>
      <c r="D262" s="6"/>
      <c r="E262" s="6"/>
      <c r="I262" s="6"/>
      <c r="J262" s="6"/>
      <c r="K262" s="6"/>
      <c r="L262" s="6"/>
      <c r="P262" s="6"/>
      <c r="Q262" s="6"/>
    </row>
    <row r="263" spans="1:21" x14ac:dyDescent="0.3">
      <c r="B263" s="6"/>
      <c r="C263" s="6"/>
      <c r="D263" s="6"/>
      <c r="E263" s="6"/>
      <c r="I263" s="6"/>
      <c r="J263" s="6"/>
      <c r="K263" s="6"/>
      <c r="L263" s="6"/>
      <c r="P263" s="6"/>
      <c r="Q263" s="6"/>
    </row>
    <row r="264" spans="1:21" x14ac:dyDescent="0.3">
      <c r="B264" s="6"/>
      <c r="C264" s="6"/>
      <c r="D264" s="6"/>
      <c r="E264" s="6"/>
      <c r="I264" s="6"/>
      <c r="J264" s="6"/>
      <c r="K264" s="6"/>
      <c r="L264" s="6"/>
      <c r="P264" s="6"/>
      <c r="Q264" s="6"/>
    </row>
    <row r="265" spans="1:21" x14ac:dyDescent="0.3">
      <c r="B265" s="6"/>
      <c r="C265" s="6"/>
      <c r="D265" s="6"/>
      <c r="E265" s="6"/>
      <c r="I265" s="6"/>
      <c r="J265" s="6"/>
      <c r="K265" s="6"/>
      <c r="L265" s="6"/>
      <c r="P265" s="6"/>
      <c r="Q265" s="6"/>
    </row>
    <row r="266" spans="1:21" x14ac:dyDescent="0.3">
      <c r="B266" s="6"/>
      <c r="C266" s="6"/>
      <c r="D266" s="6"/>
      <c r="E266" s="6"/>
      <c r="I266" s="6"/>
      <c r="J266" s="6"/>
      <c r="K266" s="6"/>
      <c r="L266" s="6"/>
      <c r="P266" s="6"/>
      <c r="Q266" s="6"/>
    </row>
    <row r="267" spans="1:21" x14ac:dyDescent="0.3">
      <c r="B267" s="6"/>
      <c r="C267" s="6"/>
      <c r="D267" s="6"/>
      <c r="E267" s="6"/>
      <c r="I267" s="6"/>
      <c r="J267" s="6"/>
      <c r="K267" s="6"/>
      <c r="L267" s="6"/>
      <c r="P267" s="6"/>
      <c r="Q267" s="6"/>
    </row>
    <row r="268" spans="1:21" x14ac:dyDescent="0.3">
      <c r="B268" s="6"/>
      <c r="C268" s="6"/>
      <c r="D268" s="6"/>
      <c r="E268" s="6"/>
      <c r="I268" s="6"/>
      <c r="J268" s="6"/>
      <c r="K268" s="6"/>
      <c r="L268" s="6"/>
      <c r="P268" s="6"/>
      <c r="Q268" s="6"/>
    </row>
    <row r="269" spans="1:21" x14ac:dyDescent="0.3">
      <c r="B269" s="6"/>
      <c r="C269" s="6"/>
      <c r="D269" s="6"/>
      <c r="E269" s="6"/>
      <c r="I269" s="6"/>
      <c r="J269" s="6"/>
      <c r="K269" s="6"/>
      <c r="L269" s="6"/>
      <c r="P269" s="6"/>
      <c r="Q269" s="6"/>
    </row>
    <row r="270" spans="1:21" x14ac:dyDescent="0.3">
      <c r="B270" s="6"/>
      <c r="C270" s="6"/>
      <c r="D270" s="6"/>
      <c r="E270" s="6"/>
      <c r="I270" s="6"/>
      <c r="J270" s="6"/>
      <c r="K270" s="6"/>
      <c r="L270" s="6"/>
      <c r="P270" s="6"/>
      <c r="Q270" s="6"/>
    </row>
    <row r="271" spans="1:21" x14ac:dyDescent="0.3">
      <c r="B271" s="6"/>
      <c r="C271" s="6"/>
      <c r="D271" s="6"/>
      <c r="E271" s="6"/>
      <c r="I271" s="6"/>
      <c r="J271" s="6"/>
      <c r="K271" s="6"/>
      <c r="L271" s="6"/>
      <c r="P271" s="6"/>
      <c r="Q271" s="6"/>
    </row>
    <row r="272" spans="1:21" x14ac:dyDescent="0.3">
      <c r="B272" s="6"/>
      <c r="C272" s="6"/>
      <c r="D272" s="6"/>
      <c r="E272" s="6"/>
      <c r="I272" s="6"/>
      <c r="J272" s="6"/>
      <c r="K272" s="6"/>
      <c r="L272" s="6"/>
      <c r="P272" s="6"/>
      <c r="Q272" s="6"/>
    </row>
    <row r="273" spans="2:17" x14ac:dyDescent="0.3">
      <c r="B273" s="6"/>
      <c r="C273" s="6"/>
      <c r="D273" s="6"/>
      <c r="E273" s="6"/>
      <c r="I273" s="6"/>
      <c r="J273" s="6"/>
      <c r="K273" s="6"/>
      <c r="L273" s="6"/>
      <c r="P273" s="6"/>
      <c r="Q273" s="6"/>
    </row>
    <row r="274" spans="2:17" x14ac:dyDescent="0.3">
      <c r="B274" s="6"/>
      <c r="C274" s="6"/>
      <c r="D274" s="6"/>
      <c r="E274" s="6"/>
      <c r="I274" s="6"/>
      <c r="J274" s="6"/>
      <c r="K274" s="6"/>
      <c r="L274" s="6"/>
      <c r="P274" s="6"/>
      <c r="Q274" s="6"/>
    </row>
    <row r="275" spans="2:17" x14ac:dyDescent="0.3">
      <c r="B275" s="6"/>
      <c r="C275" s="6"/>
      <c r="D275" s="6"/>
      <c r="E275" s="6"/>
      <c r="I275" s="6"/>
      <c r="J275" s="6"/>
      <c r="K275" s="6"/>
      <c r="L275" s="6"/>
      <c r="P275" s="6"/>
      <c r="Q275" s="6"/>
    </row>
    <row r="276" spans="2:17" x14ac:dyDescent="0.3">
      <c r="B276" s="6"/>
      <c r="C276" s="6"/>
      <c r="D276" s="6"/>
      <c r="E276" s="6"/>
      <c r="I276" s="6"/>
      <c r="J276" s="6"/>
      <c r="K276" s="6"/>
      <c r="L276" s="6"/>
      <c r="P276" s="6"/>
      <c r="Q276" s="6"/>
    </row>
    <row r="277" spans="2:17" x14ac:dyDescent="0.3">
      <c r="B277" s="6"/>
      <c r="C277" s="6"/>
      <c r="D277" s="6"/>
      <c r="E277" s="6"/>
      <c r="I277" s="6"/>
      <c r="J277" s="6"/>
      <c r="K277" s="6"/>
      <c r="L277" s="6"/>
      <c r="P277" s="6"/>
      <c r="Q277" s="6"/>
    </row>
    <row r="278" spans="2:17" x14ac:dyDescent="0.3">
      <c r="B278" s="6"/>
      <c r="C278" s="6"/>
      <c r="D278" s="6"/>
      <c r="E278" s="6"/>
      <c r="I278" s="6"/>
      <c r="J278" s="6"/>
      <c r="K278" s="6"/>
      <c r="L278" s="6"/>
      <c r="P278" s="6"/>
      <c r="Q278" s="6"/>
    </row>
    <row r="279" spans="2:17" x14ac:dyDescent="0.3">
      <c r="B279" s="6"/>
      <c r="C279" s="6"/>
      <c r="D279" s="6"/>
      <c r="E279" s="6"/>
      <c r="I279" s="6"/>
      <c r="J279" s="6"/>
      <c r="K279" s="6"/>
      <c r="L279" s="6"/>
      <c r="P279" s="6"/>
      <c r="Q279" s="6"/>
    </row>
    <row r="280" spans="2:17" x14ac:dyDescent="0.3">
      <c r="B280" s="6"/>
      <c r="C280" s="6"/>
      <c r="D280" s="6"/>
      <c r="E280" s="6"/>
      <c r="I280" s="6"/>
      <c r="J280" s="6"/>
      <c r="K280" s="6"/>
      <c r="L280" s="6"/>
      <c r="P280" s="6"/>
      <c r="Q280" s="6"/>
    </row>
    <row r="281" spans="2:17" x14ac:dyDescent="0.3">
      <c r="B281" s="6"/>
      <c r="C281" s="6"/>
      <c r="D281" s="6"/>
      <c r="E281" s="6"/>
      <c r="I281" s="6"/>
      <c r="J281" s="6"/>
      <c r="K281" s="6"/>
      <c r="L281" s="6"/>
      <c r="P281" s="6"/>
      <c r="Q281" s="6"/>
    </row>
    <row r="282" spans="2:17" x14ac:dyDescent="0.3">
      <c r="B282" s="6"/>
      <c r="C282" s="6"/>
      <c r="D282" s="6"/>
      <c r="E282" s="6"/>
      <c r="I282" s="6"/>
      <c r="J282" s="6"/>
      <c r="K282" s="6"/>
      <c r="L282" s="6"/>
      <c r="P282" s="6"/>
      <c r="Q282" s="6"/>
    </row>
    <row r="283" spans="2:17" x14ac:dyDescent="0.3">
      <c r="B283" s="6"/>
      <c r="C283" s="6"/>
      <c r="D283" s="6"/>
      <c r="E283" s="6"/>
      <c r="I283" s="6"/>
      <c r="J283" s="6"/>
      <c r="K283" s="6"/>
      <c r="L283" s="6"/>
      <c r="P283" s="6"/>
      <c r="Q283" s="6"/>
    </row>
    <row r="284" spans="2:17" x14ac:dyDescent="0.3">
      <c r="B284" s="6"/>
      <c r="C284" s="6"/>
      <c r="D284" s="6"/>
      <c r="E284" s="6"/>
      <c r="I284" s="6"/>
      <c r="J284" s="6"/>
      <c r="K284" s="6"/>
      <c r="L284" s="6"/>
      <c r="P284" s="6"/>
      <c r="Q284" s="6"/>
    </row>
    <row r="285" spans="2:17" x14ac:dyDescent="0.3">
      <c r="B285" s="6"/>
      <c r="C285" s="6"/>
      <c r="D285" s="6"/>
      <c r="E285" s="6"/>
      <c r="I285" s="6"/>
      <c r="J285" s="6"/>
      <c r="K285" s="6"/>
      <c r="L285" s="6"/>
      <c r="P285" s="6"/>
      <c r="Q285" s="6"/>
    </row>
    <row r="286" spans="2:17" x14ac:dyDescent="0.3">
      <c r="B286" s="6"/>
      <c r="C286" s="6"/>
      <c r="D286" s="6"/>
      <c r="E286" s="6"/>
      <c r="I286" s="6"/>
      <c r="J286" s="6"/>
      <c r="K286" s="6"/>
      <c r="L286" s="6"/>
      <c r="P286" s="6"/>
      <c r="Q286" s="6"/>
    </row>
    <row r="287" spans="2:17" x14ac:dyDescent="0.3">
      <c r="B287" s="6"/>
      <c r="C287" s="6"/>
      <c r="D287" s="6"/>
      <c r="E287" s="6"/>
      <c r="I287" s="6"/>
      <c r="J287" s="6"/>
      <c r="K287" s="6"/>
      <c r="L287" s="6"/>
      <c r="P287" s="6"/>
      <c r="Q287" s="6"/>
    </row>
    <row r="288" spans="2:17" x14ac:dyDescent="0.3">
      <c r="I288" s="6"/>
      <c r="J288" s="6"/>
      <c r="K288" s="6"/>
      <c r="L288" s="6"/>
      <c r="P288" s="6"/>
      <c r="Q288" s="6"/>
    </row>
    <row r="289" spans="9:17" x14ac:dyDescent="0.3">
      <c r="I289" s="6"/>
      <c r="J289" s="6"/>
      <c r="K289" s="6"/>
      <c r="L289" s="6"/>
      <c r="P289" s="6"/>
      <c r="Q289" s="6"/>
    </row>
    <row r="290" spans="9:17" x14ac:dyDescent="0.3">
      <c r="I290" s="6"/>
      <c r="J290" s="6"/>
      <c r="K290" s="6"/>
      <c r="L290" s="6"/>
      <c r="P290" s="6"/>
      <c r="Q290" s="6"/>
    </row>
    <row r="291" spans="9:17" x14ac:dyDescent="0.3">
      <c r="I291" s="6"/>
      <c r="J291" s="6"/>
      <c r="K291" s="6"/>
      <c r="L291" s="6"/>
      <c r="P291" s="6"/>
      <c r="Q291" s="6"/>
    </row>
    <row r="292" spans="9:17" x14ac:dyDescent="0.3">
      <c r="I292" s="6"/>
      <c r="J292" s="6"/>
      <c r="K292" s="6"/>
      <c r="L292" s="6"/>
      <c r="P292" s="6"/>
    </row>
    <row r="293" spans="9:17" x14ac:dyDescent="0.3">
      <c r="I293" s="6"/>
      <c r="P293" s="6"/>
      <c r="Q293" s="6"/>
    </row>
    <row r="294" spans="9:17" x14ac:dyDescent="0.3">
      <c r="P294" s="6"/>
      <c r="Q294" s="6"/>
    </row>
    <row r="295" spans="9:17" x14ac:dyDescent="0.3">
      <c r="P295" s="6"/>
      <c r="Q295" s="6"/>
    </row>
    <row r="296" spans="9:17" x14ac:dyDescent="0.3">
      <c r="P296" s="6"/>
      <c r="Q296" s="6"/>
    </row>
    <row r="297" spans="9:17" x14ac:dyDescent="0.3">
      <c r="P297" s="6"/>
      <c r="Q297" s="6"/>
    </row>
    <row r="298" spans="9:17" x14ac:dyDescent="0.3">
      <c r="P298" s="6"/>
      <c r="Q298" s="6"/>
    </row>
    <row r="299" spans="9:17" x14ac:dyDescent="0.3">
      <c r="P299" s="6"/>
      <c r="Q299" s="6"/>
    </row>
    <row r="300" spans="9:17" x14ac:dyDescent="0.3">
      <c r="P300" s="6"/>
      <c r="Q300" s="6"/>
    </row>
    <row r="301" spans="9:17" x14ac:dyDescent="0.3">
      <c r="P301" s="6"/>
      <c r="Q301" s="6"/>
    </row>
    <row r="302" spans="9:17" x14ac:dyDescent="0.3">
      <c r="P302" s="6"/>
      <c r="Q302" s="6"/>
    </row>
    <row r="303" spans="9:17" x14ac:dyDescent="0.3">
      <c r="P303" s="6"/>
      <c r="Q303" s="6"/>
    </row>
    <row r="304" spans="9:17" x14ac:dyDescent="0.3">
      <c r="P304" s="6"/>
      <c r="Q304" s="6"/>
    </row>
    <row r="305" spans="16:17" x14ac:dyDescent="0.3">
      <c r="P305" s="6"/>
      <c r="Q305" s="6"/>
    </row>
    <row r="306" spans="16:17" x14ac:dyDescent="0.3">
      <c r="P306" s="6"/>
      <c r="Q306" s="6"/>
    </row>
    <row r="307" spans="16:17" x14ac:dyDescent="0.3">
      <c r="P307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132"/>
  <sheetViews>
    <sheetView zoomScale="85" zoomScaleNormal="85" workbookViewId="0">
      <pane ySplit="1" topLeftCell="A130" activePane="bottomLeft" state="frozen"/>
      <selection pane="bottomLeft" activeCell="A142" sqref="A142"/>
    </sheetView>
  </sheetViews>
  <sheetFormatPr baseColWidth="10" defaultRowHeight="15.05" x14ac:dyDescent="0.3"/>
  <cols>
    <col min="1" max="1" width="11.5546875" style="7"/>
    <col min="2" max="2" width="6.21875" style="6" bestFit="1" customWidth="1"/>
    <col min="3" max="3" width="10.33203125" style="6" bestFit="1" customWidth="1"/>
    <col min="4" max="4" width="6" style="6" bestFit="1" customWidth="1"/>
    <col min="5" max="5" width="8.33203125" style="6" customWidth="1"/>
    <col min="6" max="6" width="12.33203125" style="6" bestFit="1" customWidth="1"/>
    <col min="7" max="7" width="9.21875" style="6" bestFit="1" customWidth="1"/>
    <col min="8" max="8" width="10" style="8" bestFit="1" customWidth="1"/>
    <col min="9" max="9" width="7.21875" style="6" bestFit="1" customWidth="1"/>
    <col min="10" max="10" width="10.6640625" style="6" bestFit="1" customWidth="1"/>
    <col min="11" max="11" width="11.5546875" style="6"/>
    <col min="12" max="12" width="8.21875" style="6" bestFit="1" customWidth="1"/>
    <col min="13" max="13" width="12.6640625" style="6" bestFit="1" customWidth="1"/>
    <col min="14" max="14" width="13.33203125" style="6" bestFit="1" customWidth="1"/>
    <col min="15" max="15" width="12.6640625" style="8" bestFit="1" customWidth="1"/>
    <col min="16" max="17" width="7" style="6" bestFit="1" customWidth="1"/>
    <col min="18" max="18" width="11.109375" style="8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  <col min="22" max="16384" width="11.5546875" style="6"/>
  </cols>
  <sheetData>
    <row r="1" spans="1:21" x14ac:dyDescent="0.3"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28" si="0">C3/B3</f>
        <v>225.8235294117647</v>
      </c>
      <c r="G3" s="6">
        <f t="shared" ref="G3:G28" si="1">D3/B3</f>
        <v>36.588235294117645</v>
      </c>
      <c r="H3" s="8">
        <f t="shared" ref="H3:H28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 t="shared" ref="M3:M34" si="3">J3/I3</f>
        <v>319.60000000000002</v>
      </c>
      <c r="N3" s="6">
        <f t="shared" ref="N3:N34" si="4">K3/I3</f>
        <v>58.5</v>
      </c>
      <c r="O3" s="8">
        <f t="shared" ref="O3:O34" si="5">L3/I3</f>
        <v>24.4</v>
      </c>
      <c r="P3" s="6">
        <v>9</v>
      </c>
      <c r="Q3" s="6">
        <v>17381</v>
      </c>
      <c r="R3" s="8">
        <f t="shared" ref="R3:R14" si="6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 t="shared" si="3"/>
        <v>184.4</v>
      </c>
      <c r="N4" s="6">
        <f t="shared" si="4"/>
        <v>29.5</v>
      </c>
      <c r="O4" s="8">
        <f t="shared" si="5"/>
        <v>18</v>
      </c>
      <c r="P4" s="6">
        <v>5</v>
      </c>
      <c r="Q4" s="6">
        <v>45110</v>
      </c>
      <c r="R4" s="8">
        <f t="shared" si="6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si="3"/>
        <v>248.5</v>
      </c>
      <c r="N5" s="6">
        <f t="shared" si="4"/>
        <v>47.6</v>
      </c>
      <c r="O5" s="8">
        <f t="shared" si="5"/>
        <v>32.1</v>
      </c>
      <c r="P5" s="6">
        <v>4</v>
      </c>
      <c r="Q5" s="6">
        <v>11146</v>
      </c>
      <c r="R5" s="8">
        <f t="shared" si="6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si="0"/>
        <v>41.333333333333336</v>
      </c>
      <c r="G15" s="6">
        <f t="shared" si="1"/>
        <v>14.333333333333334</v>
      </c>
      <c r="H15" s="8">
        <f t="shared" si="2"/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3"/>
        <v>196.33333333333334</v>
      </c>
      <c r="N15" s="6">
        <f t="shared" si="4"/>
        <v>40.666666666666664</v>
      </c>
      <c r="O15" s="8">
        <f t="shared" si="5"/>
        <v>23.833333333333332</v>
      </c>
      <c r="P15" s="6">
        <v>3</v>
      </c>
      <c r="Q15" s="6">
        <v>2040</v>
      </c>
      <c r="R15" s="8">
        <f t="shared" ref="R15:R19" si="8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0"/>
        <v>44</v>
      </c>
      <c r="G16" s="6">
        <f t="shared" si="1"/>
        <v>15.5</v>
      </c>
      <c r="H16" s="8">
        <f t="shared" si="2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3"/>
        <v>249.16666666666666</v>
      </c>
      <c r="N16" s="6">
        <f t="shared" si="4"/>
        <v>42.166666666666664</v>
      </c>
      <c r="O16" s="8">
        <f t="shared" si="5"/>
        <v>18.666666666666668</v>
      </c>
      <c r="P16" s="6">
        <v>2</v>
      </c>
      <c r="Q16" s="6">
        <v>1834</v>
      </c>
      <c r="R16" s="8">
        <f t="shared" si="8"/>
        <v>917</v>
      </c>
      <c r="S16" s="6">
        <v>1</v>
      </c>
      <c r="T16" s="6">
        <v>287</v>
      </c>
      <c r="U16" s="8">
        <v>287</v>
      </c>
    </row>
    <row r="17" spans="1:21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0"/>
        <v>124.6</v>
      </c>
      <c r="G17" s="6">
        <f t="shared" si="1"/>
        <v>72.900000000000006</v>
      </c>
      <c r="H17" s="8">
        <f t="shared" si="2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3"/>
        <v>264.5</v>
      </c>
      <c r="N17" s="6">
        <f t="shared" si="4"/>
        <v>87.166666666666671</v>
      </c>
      <c r="O17" s="8">
        <f t="shared" si="5"/>
        <v>54.5</v>
      </c>
      <c r="P17" s="6">
        <v>2</v>
      </c>
      <c r="Q17" s="6">
        <v>3564</v>
      </c>
      <c r="R17" s="8">
        <f t="shared" si="8"/>
        <v>1782</v>
      </c>
      <c r="S17" s="6">
        <v>0</v>
      </c>
      <c r="T17" s="6">
        <v>0</v>
      </c>
      <c r="U17" s="8">
        <v>0</v>
      </c>
    </row>
    <row r="18" spans="1:21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0"/>
        <v>27.666666666666668</v>
      </c>
      <c r="G18" s="6">
        <f t="shared" si="1"/>
        <v>14.333333333333334</v>
      </c>
      <c r="H18" s="8">
        <f t="shared" si="2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3"/>
        <v>161.4</v>
      </c>
      <c r="N18" s="6">
        <f t="shared" si="4"/>
        <v>27.8</v>
      </c>
      <c r="O18" s="8">
        <f t="shared" si="5"/>
        <v>25.8</v>
      </c>
      <c r="P18" s="6">
        <v>2</v>
      </c>
      <c r="Q18" s="6">
        <v>2629</v>
      </c>
      <c r="R18" s="8">
        <f t="shared" si="8"/>
        <v>1314.5</v>
      </c>
      <c r="S18" s="6">
        <v>0</v>
      </c>
      <c r="T18" s="6">
        <v>0</v>
      </c>
      <c r="U18" s="8">
        <v>0</v>
      </c>
    </row>
    <row r="19" spans="1:21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0"/>
        <v>31</v>
      </c>
      <c r="G19" s="6">
        <f t="shared" si="1"/>
        <v>12</v>
      </c>
      <c r="H19" s="8">
        <f t="shared" si="2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3"/>
        <v>313.5</v>
      </c>
      <c r="N19" s="6">
        <f t="shared" si="4"/>
        <v>67.75</v>
      </c>
      <c r="O19" s="8">
        <f t="shared" si="5"/>
        <v>21</v>
      </c>
      <c r="P19" s="6">
        <v>4</v>
      </c>
      <c r="Q19" s="6">
        <v>4166</v>
      </c>
      <c r="R19" s="8">
        <f t="shared" si="8"/>
        <v>1041.5</v>
      </c>
      <c r="S19" s="6">
        <v>0</v>
      </c>
      <c r="T19" s="6">
        <v>0</v>
      </c>
      <c r="U19" s="8">
        <v>0</v>
      </c>
    </row>
    <row r="20" spans="1:21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0"/>
        <v>139.5</v>
      </c>
      <c r="G20" s="6">
        <f t="shared" si="1"/>
        <v>38.25</v>
      </c>
      <c r="H20" s="8">
        <f t="shared" si="2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3"/>
        <v>79</v>
      </c>
      <c r="N20" s="6">
        <f t="shared" si="4"/>
        <v>11</v>
      </c>
      <c r="O20" s="8">
        <f t="shared" si="5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</row>
    <row r="21" spans="1:21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0"/>
        <v>60.857142857142854</v>
      </c>
      <c r="G21" s="6">
        <f t="shared" si="1"/>
        <v>28.428571428571427</v>
      </c>
      <c r="H21" s="8">
        <f t="shared" si="2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3"/>
        <v>227.2</v>
      </c>
      <c r="N21" s="6">
        <f t="shared" si="4"/>
        <v>93.4</v>
      </c>
      <c r="O21" s="8">
        <f t="shared" si="5"/>
        <v>23.4</v>
      </c>
      <c r="P21" s="6">
        <v>2</v>
      </c>
      <c r="Q21" s="6">
        <v>4094</v>
      </c>
      <c r="R21" s="8">
        <f t="shared" ref="R21:R26" si="9">Q21/P21</f>
        <v>2047</v>
      </c>
      <c r="S21" s="6">
        <v>0</v>
      </c>
      <c r="T21" s="6">
        <v>0</v>
      </c>
      <c r="U21" s="8">
        <v>0</v>
      </c>
    </row>
    <row r="22" spans="1:21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0"/>
        <v>135.5</v>
      </c>
      <c r="G22" s="6">
        <f t="shared" si="1"/>
        <v>58.25</v>
      </c>
      <c r="H22" s="8">
        <f t="shared" si="2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3"/>
        <v>133.30000000000001</v>
      </c>
      <c r="N22" s="6">
        <f t="shared" si="4"/>
        <v>44.1</v>
      </c>
      <c r="O22" s="8">
        <f t="shared" si="5"/>
        <v>17.8</v>
      </c>
      <c r="P22" s="6">
        <v>2</v>
      </c>
      <c r="Q22" s="6">
        <v>2001</v>
      </c>
      <c r="R22" s="8">
        <f t="shared" si="9"/>
        <v>1000.5</v>
      </c>
      <c r="S22" s="6">
        <v>0</v>
      </c>
      <c r="T22" s="6">
        <v>0</v>
      </c>
      <c r="U22" s="8">
        <v>0</v>
      </c>
    </row>
    <row r="23" spans="1:21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0"/>
        <v>153.5</v>
      </c>
      <c r="G23" s="6">
        <f t="shared" si="1"/>
        <v>68</v>
      </c>
      <c r="H23" s="8">
        <f t="shared" si="2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3"/>
        <v>306.66666666666669</v>
      </c>
      <c r="N23" s="6">
        <f t="shared" si="4"/>
        <v>18.777777777777779</v>
      </c>
      <c r="O23" s="8">
        <f t="shared" si="5"/>
        <v>71.666666666666671</v>
      </c>
      <c r="P23" s="6">
        <v>7</v>
      </c>
      <c r="Q23" s="6">
        <v>8328</v>
      </c>
      <c r="R23" s="8">
        <f t="shared" si="9"/>
        <v>1189.7142857142858</v>
      </c>
      <c r="S23" s="6">
        <v>0</v>
      </c>
      <c r="T23" s="6">
        <v>0</v>
      </c>
      <c r="U23" s="8">
        <v>0</v>
      </c>
    </row>
    <row r="24" spans="1:21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0"/>
        <v>83</v>
      </c>
      <c r="G24" s="6">
        <f t="shared" si="1"/>
        <v>45</v>
      </c>
      <c r="H24" s="8">
        <f t="shared" si="2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3"/>
        <v>38.777777777777779</v>
      </c>
      <c r="N24" s="6">
        <f t="shared" si="4"/>
        <v>3.6666666666666665</v>
      </c>
      <c r="O24" s="8">
        <f t="shared" si="5"/>
        <v>3.8888888888888888</v>
      </c>
      <c r="P24" s="6">
        <v>2</v>
      </c>
      <c r="Q24" s="6">
        <v>2201</v>
      </c>
      <c r="R24" s="8">
        <f t="shared" si="9"/>
        <v>1100.5</v>
      </c>
      <c r="S24" s="6">
        <v>0</v>
      </c>
      <c r="T24" s="6">
        <v>0</v>
      </c>
      <c r="U24" s="8">
        <v>0</v>
      </c>
    </row>
    <row r="25" spans="1:21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0"/>
        <v>46.5</v>
      </c>
      <c r="G25" s="6">
        <f t="shared" si="1"/>
        <v>10.5</v>
      </c>
      <c r="H25" s="8">
        <f t="shared" si="2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3"/>
        <v>56.375</v>
      </c>
      <c r="N25" s="6">
        <f t="shared" si="4"/>
        <v>9.5</v>
      </c>
      <c r="O25" s="8">
        <f t="shared" si="5"/>
        <v>4.375</v>
      </c>
      <c r="P25" s="6">
        <v>3</v>
      </c>
      <c r="Q25" s="6">
        <v>2803</v>
      </c>
      <c r="R25" s="8">
        <f t="shared" si="9"/>
        <v>934.33333333333337</v>
      </c>
      <c r="S25" s="6">
        <v>0</v>
      </c>
      <c r="T25" s="6">
        <v>0</v>
      </c>
      <c r="U25" s="8">
        <v>0</v>
      </c>
    </row>
    <row r="26" spans="1:21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0"/>
        <v>22.5</v>
      </c>
      <c r="G26" s="6">
        <f t="shared" si="1"/>
        <v>7.25</v>
      </c>
      <c r="H26" s="8">
        <f t="shared" si="2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3"/>
        <v>222.625</v>
      </c>
      <c r="N26" s="6">
        <f t="shared" si="4"/>
        <v>8.875</v>
      </c>
      <c r="O26" s="8">
        <f t="shared" si="5"/>
        <v>24.125</v>
      </c>
      <c r="P26" s="6">
        <v>2</v>
      </c>
      <c r="Q26" s="6">
        <v>2661</v>
      </c>
      <c r="R26" s="8">
        <f t="shared" si="9"/>
        <v>1330.5</v>
      </c>
      <c r="S26" s="6">
        <v>0</v>
      </c>
      <c r="T26" s="6">
        <v>0</v>
      </c>
      <c r="U26" s="8">
        <v>0</v>
      </c>
    </row>
    <row r="27" spans="1:21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0"/>
        <v>6</v>
      </c>
      <c r="G27" s="6">
        <f t="shared" si="1"/>
        <v>6</v>
      </c>
      <c r="H27" s="8">
        <f t="shared" si="2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3"/>
        <v>223.4</v>
      </c>
      <c r="N27" s="6">
        <f t="shared" si="4"/>
        <v>14</v>
      </c>
      <c r="O27" s="8">
        <f t="shared" si="5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1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0"/>
        <v>100</v>
      </c>
      <c r="G28" s="6">
        <f t="shared" si="1"/>
        <v>17.75</v>
      </c>
      <c r="H28" s="8">
        <f t="shared" si="2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3"/>
        <v>132.28571428571428</v>
      </c>
      <c r="N28" s="6">
        <f t="shared" si="4"/>
        <v>10.857142857142858</v>
      </c>
      <c r="O28" s="8">
        <f t="shared" si="5"/>
        <v>17.714285714285715</v>
      </c>
      <c r="P28" s="6">
        <v>7</v>
      </c>
      <c r="Q28" s="6">
        <v>5034</v>
      </c>
      <c r="R28" s="8">
        <f t="shared" ref="R28:R39" si="10">Q28/P28</f>
        <v>719.14285714285711</v>
      </c>
      <c r="S28" s="6">
        <v>0</v>
      </c>
      <c r="T28" s="6">
        <v>0</v>
      </c>
      <c r="U28" s="8">
        <v>0</v>
      </c>
    </row>
    <row r="29" spans="1:21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3"/>
        <v>133.6</v>
      </c>
      <c r="N29" s="6">
        <f t="shared" si="4"/>
        <v>21.4</v>
      </c>
      <c r="O29" s="8">
        <f t="shared" si="5"/>
        <v>5.8</v>
      </c>
      <c r="P29" s="6">
        <v>6</v>
      </c>
      <c r="Q29" s="6">
        <v>3042</v>
      </c>
      <c r="R29" s="8">
        <f t="shared" si="10"/>
        <v>507</v>
      </c>
      <c r="S29" s="6">
        <v>0</v>
      </c>
      <c r="T29" s="6">
        <v>0</v>
      </c>
      <c r="U29" s="8">
        <v>0</v>
      </c>
    </row>
    <row r="30" spans="1:21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1">C30/B30</f>
        <v>13</v>
      </c>
      <c r="G30" s="6">
        <f t="shared" ref="G30:G38" si="12">D30/B30</f>
        <v>8</v>
      </c>
      <c r="H30" s="8">
        <f t="shared" ref="H30:H38" si="13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3"/>
        <v>122.28571428571429</v>
      </c>
      <c r="N30" s="6">
        <f t="shared" si="4"/>
        <v>14</v>
      </c>
      <c r="O30" s="8">
        <f t="shared" si="5"/>
        <v>30.571428571428573</v>
      </c>
      <c r="P30" s="6">
        <v>6</v>
      </c>
      <c r="Q30" s="6">
        <v>3724</v>
      </c>
      <c r="R30" s="8">
        <f t="shared" si="10"/>
        <v>620.66666666666663</v>
      </c>
      <c r="S30" s="6">
        <v>0</v>
      </c>
      <c r="T30" s="6">
        <v>0</v>
      </c>
      <c r="U30" s="8">
        <v>0</v>
      </c>
    </row>
    <row r="31" spans="1:21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1"/>
        <v>141</v>
      </c>
      <c r="G31" s="6">
        <f t="shared" si="12"/>
        <v>34.666666666666664</v>
      </c>
      <c r="H31" s="8">
        <f t="shared" si="13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3"/>
        <v>157.25</v>
      </c>
      <c r="N31" s="6">
        <f t="shared" si="4"/>
        <v>10.5</v>
      </c>
      <c r="O31" s="8">
        <f t="shared" si="5"/>
        <v>16.125</v>
      </c>
      <c r="P31" s="6">
        <v>3</v>
      </c>
      <c r="Q31" s="6">
        <v>1906</v>
      </c>
      <c r="R31" s="8">
        <f t="shared" si="10"/>
        <v>635.33333333333337</v>
      </c>
      <c r="S31" s="6">
        <v>0</v>
      </c>
      <c r="T31" s="6">
        <v>0</v>
      </c>
      <c r="U31" s="8">
        <v>0</v>
      </c>
    </row>
    <row r="32" spans="1:21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1"/>
        <v>83.333333333333329</v>
      </c>
      <c r="G32" s="6">
        <f t="shared" si="12"/>
        <v>51.166666666666664</v>
      </c>
      <c r="H32" s="8">
        <f t="shared" si="13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3"/>
        <v>505.71428571428572</v>
      </c>
      <c r="N32" s="6">
        <f t="shared" si="4"/>
        <v>16.285714285714285</v>
      </c>
      <c r="O32" s="8">
        <f t="shared" si="5"/>
        <v>63.285714285714285</v>
      </c>
      <c r="P32" s="6">
        <v>5</v>
      </c>
      <c r="Q32" s="6">
        <v>6068</v>
      </c>
      <c r="R32" s="8">
        <f t="shared" si="10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1"/>
        <v>377.83333333333331</v>
      </c>
      <c r="G33" s="6">
        <f t="shared" si="12"/>
        <v>61</v>
      </c>
      <c r="H33" s="8">
        <f t="shared" si="13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3"/>
        <v>610.84615384615381</v>
      </c>
      <c r="N33" s="6">
        <f t="shared" si="4"/>
        <v>115.69230769230769</v>
      </c>
      <c r="O33" s="8">
        <f t="shared" si="5"/>
        <v>39.07692307692308</v>
      </c>
      <c r="P33" s="6">
        <v>2</v>
      </c>
      <c r="Q33" s="6">
        <v>1370</v>
      </c>
      <c r="R33" s="8">
        <f t="shared" si="10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1"/>
        <v>225.64705882352942</v>
      </c>
      <c r="G34" s="6">
        <f t="shared" si="12"/>
        <v>36.294117647058826</v>
      </c>
      <c r="H34" s="8">
        <f t="shared" si="13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3"/>
        <v>320</v>
      </c>
      <c r="N34" s="6">
        <f t="shared" si="4"/>
        <v>58.6</v>
      </c>
      <c r="O34" s="8">
        <f t="shared" si="5"/>
        <v>23.8</v>
      </c>
      <c r="P34" s="6">
        <v>2</v>
      </c>
      <c r="Q34" s="6">
        <v>813</v>
      </c>
      <c r="R34" s="8">
        <f t="shared" si="10"/>
        <v>406.5</v>
      </c>
      <c r="S34" s="6">
        <v>0</v>
      </c>
      <c r="T34" s="6">
        <v>0</v>
      </c>
      <c r="U34" s="8">
        <v>0</v>
      </c>
    </row>
    <row r="35" spans="1:21" s="23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1"/>
        <v>301</v>
      </c>
      <c r="G35" s="23">
        <f t="shared" si="12"/>
        <v>36.666666666666664</v>
      </c>
      <c r="H35" s="25">
        <f t="shared" si="13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ref="M35:M52" si="14">J35/I35</f>
        <v>253.25</v>
      </c>
      <c r="N35" s="23">
        <f t="shared" ref="N35:N52" si="15">K35/I35</f>
        <v>94.125</v>
      </c>
      <c r="O35" s="25">
        <f t="shared" ref="O35:O52" si="16">L35/I35</f>
        <v>14.125</v>
      </c>
      <c r="P35" s="23">
        <v>4</v>
      </c>
      <c r="Q35" s="23">
        <v>5073</v>
      </c>
      <c r="R35" s="25">
        <f t="shared" si="10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1"/>
        <v>1851</v>
      </c>
      <c r="G36" s="6">
        <f t="shared" si="12"/>
        <v>302.5</v>
      </c>
      <c r="H36" s="8">
        <f t="shared" si="13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14"/>
        <v>314.39999999999998</v>
      </c>
      <c r="N36" s="6">
        <f t="shared" si="15"/>
        <v>131.4</v>
      </c>
      <c r="O36" s="8">
        <f t="shared" si="16"/>
        <v>13</v>
      </c>
      <c r="P36" s="6">
        <v>3</v>
      </c>
      <c r="Q36" s="6">
        <v>2566</v>
      </c>
      <c r="R36" s="8">
        <f t="shared" si="10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1"/>
        <v>253</v>
      </c>
      <c r="G37" s="6">
        <f t="shared" si="12"/>
        <v>23.666666666666668</v>
      </c>
      <c r="H37" s="8">
        <f t="shared" si="13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14"/>
        <v>248.22222222222223</v>
      </c>
      <c r="N37" s="6">
        <f t="shared" si="15"/>
        <v>91.111111111111114</v>
      </c>
      <c r="O37" s="8">
        <f t="shared" si="16"/>
        <v>11</v>
      </c>
      <c r="P37" s="6">
        <v>3</v>
      </c>
      <c r="Q37" s="6">
        <v>1680</v>
      </c>
      <c r="R37" s="8">
        <f t="shared" si="10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1"/>
        <v>337</v>
      </c>
      <c r="G38" s="6">
        <f t="shared" si="12"/>
        <v>47</v>
      </c>
      <c r="H38" s="8">
        <f t="shared" si="13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14"/>
        <v>120.83333333333333</v>
      </c>
      <c r="N38" s="6">
        <f t="shared" si="15"/>
        <v>25.666666666666668</v>
      </c>
      <c r="O38" s="8">
        <f t="shared" si="16"/>
        <v>10.333333333333334</v>
      </c>
      <c r="P38" s="6">
        <v>1</v>
      </c>
      <c r="Q38" s="6">
        <v>484</v>
      </c>
      <c r="R38" s="8">
        <f t="shared" si="10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14"/>
        <v>480.57142857142856</v>
      </c>
      <c r="N39" s="6">
        <f t="shared" si="15"/>
        <v>165</v>
      </c>
      <c r="O39" s="8">
        <f t="shared" si="16"/>
        <v>27.714285714285715</v>
      </c>
      <c r="P39" s="6">
        <v>4</v>
      </c>
      <c r="Q39" s="6">
        <v>3242</v>
      </c>
      <c r="R39" s="8">
        <f t="shared" si="10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4" si="17">C40/B40</f>
        <v>904</v>
      </c>
      <c r="G40" s="6">
        <f t="shared" ref="G40:G54" si="18">D40/B40</f>
        <v>98</v>
      </c>
      <c r="H40" s="8">
        <f t="shared" ref="H40:H54" si="19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14"/>
        <v>95.285714285714292</v>
      </c>
      <c r="N40" s="6">
        <f t="shared" si="15"/>
        <v>35</v>
      </c>
      <c r="O40" s="8">
        <f t="shared" si="1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7"/>
        <v>68.400000000000006</v>
      </c>
      <c r="G41" s="6">
        <f t="shared" si="18"/>
        <v>9.8000000000000007</v>
      </c>
      <c r="H41" s="8">
        <f t="shared" si="19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14"/>
        <v>155.27272727272728</v>
      </c>
      <c r="N41" s="6">
        <f t="shared" si="15"/>
        <v>43.363636363636367</v>
      </c>
      <c r="O41" s="8">
        <f t="shared" si="16"/>
        <v>10.181818181818182</v>
      </c>
      <c r="P41" s="6">
        <v>3</v>
      </c>
      <c r="Q41" s="6">
        <v>2150</v>
      </c>
      <c r="R41" s="8">
        <f t="shared" ref="R41:R82" si="20">Q41/P41</f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7"/>
        <v>75</v>
      </c>
      <c r="G42" s="6">
        <f t="shared" si="18"/>
        <v>21.666666666666668</v>
      </c>
      <c r="H42" s="8">
        <f t="shared" si="19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14"/>
        <v>85.4</v>
      </c>
      <c r="N42" s="6">
        <f t="shared" si="15"/>
        <v>20.3</v>
      </c>
      <c r="O42" s="8">
        <f t="shared" si="16"/>
        <v>10.8</v>
      </c>
      <c r="P42" s="6">
        <v>5</v>
      </c>
      <c r="Q42" s="6">
        <v>4795</v>
      </c>
      <c r="R42" s="8">
        <f t="shared" si="20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7"/>
        <v>52</v>
      </c>
      <c r="G43" s="6">
        <f t="shared" si="18"/>
        <v>25.666666666666668</v>
      </c>
      <c r="H43" s="8">
        <f t="shared" si="19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14"/>
        <v>129.14285714285714</v>
      </c>
      <c r="N43" s="6">
        <f t="shared" si="15"/>
        <v>33.142857142857146</v>
      </c>
      <c r="O43" s="8">
        <f t="shared" si="16"/>
        <v>13.857142857142858</v>
      </c>
      <c r="P43" s="6">
        <v>5</v>
      </c>
      <c r="Q43" s="6">
        <v>2563</v>
      </c>
      <c r="R43" s="8">
        <f t="shared" si="20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7"/>
        <v>282</v>
      </c>
      <c r="G44" s="6">
        <f t="shared" si="18"/>
        <v>73</v>
      </c>
      <c r="H44" s="8">
        <f t="shared" si="19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14"/>
        <v>107</v>
      </c>
      <c r="N44" s="6">
        <f t="shared" si="15"/>
        <v>16.333333333333332</v>
      </c>
      <c r="O44" s="8">
        <f t="shared" si="16"/>
        <v>33</v>
      </c>
      <c r="P44" s="6">
        <v>3</v>
      </c>
      <c r="Q44" s="6">
        <v>2503</v>
      </c>
      <c r="R44" s="8">
        <f t="shared" si="20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7"/>
        <v>160.4</v>
      </c>
      <c r="G45" s="6">
        <f t="shared" si="18"/>
        <v>50.2</v>
      </c>
      <c r="H45" s="8">
        <f t="shared" si="19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14"/>
        <v>222.76923076923077</v>
      </c>
      <c r="N45" s="6">
        <f t="shared" si="15"/>
        <v>24.307692307692307</v>
      </c>
      <c r="O45" s="8">
        <f t="shared" si="16"/>
        <v>29.923076923076923</v>
      </c>
      <c r="P45" s="6">
        <v>11</v>
      </c>
      <c r="Q45" s="6">
        <v>10674</v>
      </c>
      <c r="R45" s="8">
        <f t="shared" si="20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7"/>
        <v>87.5</v>
      </c>
      <c r="G46" s="6">
        <f t="shared" si="18"/>
        <v>34.5</v>
      </c>
      <c r="H46" s="8">
        <f t="shared" si="19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14"/>
        <v>154.75</v>
      </c>
      <c r="N46" s="6">
        <f t="shared" si="15"/>
        <v>22.875</v>
      </c>
      <c r="O46" s="8">
        <f t="shared" si="16"/>
        <v>23.875</v>
      </c>
      <c r="P46" s="6">
        <v>10</v>
      </c>
      <c r="Q46" s="6">
        <v>9507</v>
      </c>
      <c r="R46" s="8">
        <f t="shared" si="20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7"/>
        <v>63.6</v>
      </c>
      <c r="G47" s="6">
        <f t="shared" si="18"/>
        <v>17.600000000000001</v>
      </c>
      <c r="H47" s="8">
        <f t="shared" si="19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14"/>
        <v>361.5</v>
      </c>
      <c r="N47" s="6">
        <f t="shared" si="15"/>
        <v>78.5</v>
      </c>
      <c r="O47" s="8">
        <f t="shared" si="16"/>
        <v>24.75</v>
      </c>
      <c r="P47" s="6">
        <v>9</v>
      </c>
      <c r="Q47" s="6">
        <v>5256</v>
      </c>
      <c r="R47" s="8">
        <f t="shared" si="20"/>
        <v>584</v>
      </c>
      <c r="S47" s="6">
        <v>1</v>
      </c>
      <c r="T47" s="6">
        <v>612</v>
      </c>
      <c r="U47" s="8">
        <f t="shared" ref="U47:U48" si="21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7"/>
        <v>97.166666666666671</v>
      </c>
      <c r="G48" s="6">
        <f t="shared" si="18"/>
        <v>23.666666666666668</v>
      </c>
      <c r="H48" s="8">
        <f t="shared" si="19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14"/>
        <v>171.66666666666666</v>
      </c>
      <c r="N48" s="6">
        <f t="shared" si="15"/>
        <v>26.833333333333332</v>
      </c>
      <c r="O48" s="8">
        <f t="shared" si="16"/>
        <v>20.666666666666668</v>
      </c>
      <c r="P48" s="6">
        <v>7</v>
      </c>
      <c r="Q48" s="6">
        <v>3623</v>
      </c>
      <c r="R48" s="8">
        <f t="shared" si="20"/>
        <v>517.57142857142856</v>
      </c>
      <c r="S48" s="6">
        <v>1</v>
      </c>
      <c r="T48" s="6">
        <v>373</v>
      </c>
      <c r="U48" s="8">
        <f t="shared" si="21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7"/>
        <v>314.8</v>
      </c>
      <c r="G49" s="6">
        <f t="shared" si="18"/>
        <v>96</v>
      </c>
      <c r="H49" s="8">
        <f t="shared" si="19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14"/>
        <v>144.5</v>
      </c>
      <c r="N49" s="6">
        <f t="shared" si="15"/>
        <v>12.5</v>
      </c>
      <c r="O49" s="8">
        <f t="shared" si="16"/>
        <v>26.25</v>
      </c>
      <c r="P49" s="6">
        <v>4</v>
      </c>
      <c r="Q49" s="6">
        <v>3588</v>
      </c>
      <c r="R49" s="8">
        <f t="shared" si="20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7"/>
        <v>63.727272727272727</v>
      </c>
      <c r="G50" s="6">
        <f t="shared" si="18"/>
        <v>26.727272727272727</v>
      </c>
      <c r="H50" s="8">
        <f t="shared" si="19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14"/>
        <v>266.375</v>
      </c>
      <c r="N50" s="6">
        <f t="shared" si="15"/>
        <v>53.75</v>
      </c>
      <c r="O50" s="8">
        <f t="shared" si="16"/>
        <v>27.125</v>
      </c>
      <c r="P50" s="6">
        <v>5</v>
      </c>
      <c r="Q50" s="6">
        <v>2910</v>
      </c>
      <c r="R50" s="8">
        <f t="shared" si="20"/>
        <v>582</v>
      </c>
      <c r="S50" s="6">
        <v>0</v>
      </c>
      <c r="T50" s="6">
        <v>0</v>
      </c>
      <c r="U50" s="8">
        <v>0</v>
      </c>
    </row>
    <row r="51" spans="1:21" x14ac:dyDescent="0.3">
      <c r="A51" s="9">
        <v>45350</v>
      </c>
      <c r="B51" s="6">
        <v>4</v>
      </c>
      <c r="C51" s="6">
        <v>235</v>
      </c>
      <c r="D51" s="6">
        <v>91</v>
      </c>
      <c r="E51" s="6">
        <v>321</v>
      </c>
      <c r="F51" s="6">
        <f t="shared" si="17"/>
        <v>58.75</v>
      </c>
      <c r="G51" s="6">
        <f t="shared" si="18"/>
        <v>22.75</v>
      </c>
      <c r="H51" s="8">
        <f t="shared" si="19"/>
        <v>80.25</v>
      </c>
      <c r="I51" s="6">
        <v>6</v>
      </c>
      <c r="J51" s="6">
        <v>954</v>
      </c>
      <c r="K51" s="6">
        <v>157</v>
      </c>
      <c r="L51" s="6">
        <v>178</v>
      </c>
      <c r="M51" s="6">
        <f t="shared" si="14"/>
        <v>159</v>
      </c>
      <c r="N51" s="6">
        <f t="shared" si="15"/>
        <v>26.166666666666668</v>
      </c>
      <c r="O51" s="8">
        <f t="shared" si="16"/>
        <v>29.666666666666668</v>
      </c>
      <c r="P51" s="6">
        <v>3</v>
      </c>
      <c r="Q51" s="6">
        <v>1406</v>
      </c>
      <c r="R51" s="8">
        <f t="shared" si="20"/>
        <v>468.66666666666669</v>
      </c>
      <c r="S51" s="6">
        <v>0</v>
      </c>
      <c r="T51" s="6">
        <v>0</v>
      </c>
    </row>
    <row r="52" spans="1:21" x14ac:dyDescent="0.3">
      <c r="A52" s="9">
        <v>45351</v>
      </c>
      <c r="B52" s="6">
        <v>3</v>
      </c>
      <c r="C52" s="6">
        <v>1098</v>
      </c>
      <c r="D52" s="6">
        <v>466</v>
      </c>
      <c r="E52" s="6">
        <v>1315</v>
      </c>
      <c r="F52" s="6">
        <f t="shared" si="17"/>
        <v>366</v>
      </c>
      <c r="G52" s="6">
        <f t="shared" si="18"/>
        <v>155.33333333333334</v>
      </c>
      <c r="H52" s="8">
        <f t="shared" si="19"/>
        <v>438.33333333333331</v>
      </c>
      <c r="I52" s="6">
        <v>11</v>
      </c>
      <c r="J52" s="6">
        <v>4569</v>
      </c>
      <c r="K52" s="6">
        <v>606</v>
      </c>
      <c r="L52" s="6">
        <v>1646</v>
      </c>
      <c r="M52" s="6">
        <f t="shared" si="14"/>
        <v>415.36363636363637</v>
      </c>
      <c r="N52" s="6">
        <f t="shared" si="15"/>
        <v>55.090909090909093</v>
      </c>
      <c r="O52" s="8">
        <f t="shared" si="16"/>
        <v>149.63636363636363</v>
      </c>
      <c r="P52" s="6">
        <v>7</v>
      </c>
      <c r="Q52" s="6">
        <v>4834</v>
      </c>
      <c r="R52" s="8">
        <f t="shared" si="20"/>
        <v>690.57142857142856</v>
      </c>
      <c r="S52" s="6">
        <v>1</v>
      </c>
      <c r="T52" s="6">
        <v>13000000</v>
      </c>
      <c r="U52" s="8">
        <f>T52/S52</f>
        <v>13000000</v>
      </c>
    </row>
    <row r="53" spans="1:21" x14ac:dyDescent="0.3">
      <c r="A53" s="9">
        <v>45352</v>
      </c>
      <c r="B53" s="6">
        <v>10</v>
      </c>
      <c r="C53" s="6">
        <v>2194</v>
      </c>
      <c r="D53" s="6">
        <v>724</v>
      </c>
      <c r="E53" s="6">
        <v>2036</v>
      </c>
      <c r="F53" s="6">
        <f t="shared" si="17"/>
        <v>219.4</v>
      </c>
      <c r="G53" s="6">
        <f t="shared" si="18"/>
        <v>72.400000000000006</v>
      </c>
      <c r="H53" s="8">
        <f t="shared" si="19"/>
        <v>203.6</v>
      </c>
      <c r="I53" s="6">
        <v>8</v>
      </c>
      <c r="J53" s="6">
        <v>41675</v>
      </c>
      <c r="K53" s="6">
        <v>8566</v>
      </c>
      <c r="L53" s="6">
        <v>1798</v>
      </c>
      <c r="M53" s="6">
        <f t="shared" ref="M53:M117" si="22">J53/I53</f>
        <v>5209.375</v>
      </c>
      <c r="N53" s="6">
        <f t="shared" ref="N53:N117" si="23">K53/I53</f>
        <v>1070.75</v>
      </c>
      <c r="O53" s="8">
        <f t="shared" ref="O53:O117" si="24">L53/I53</f>
        <v>224.75</v>
      </c>
      <c r="P53" s="6">
        <v>8</v>
      </c>
      <c r="Q53" s="6">
        <v>18804</v>
      </c>
      <c r="R53" s="8">
        <f t="shared" si="20"/>
        <v>2350.5</v>
      </c>
      <c r="S53" s="6">
        <v>1</v>
      </c>
      <c r="T53" s="6">
        <v>8800000</v>
      </c>
      <c r="U53" s="8">
        <f t="shared" ref="U53:U59" si="25">T53/S53</f>
        <v>8800000</v>
      </c>
    </row>
    <row r="54" spans="1:21" x14ac:dyDescent="0.3">
      <c r="A54" s="9">
        <v>45353</v>
      </c>
      <c r="B54" s="6">
        <v>9</v>
      </c>
      <c r="C54" s="6">
        <v>964</v>
      </c>
      <c r="D54" s="6">
        <v>274</v>
      </c>
      <c r="E54" s="6">
        <v>862</v>
      </c>
      <c r="F54" s="6">
        <f t="shared" si="17"/>
        <v>107.11111111111111</v>
      </c>
      <c r="G54" s="6">
        <f t="shared" si="18"/>
        <v>30.444444444444443</v>
      </c>
      <c r="H54" s="8">
        <f t="shared" si="19"/>
        <v>95.777777777777771</v>
      </c>
      <c r="I54" s="6">
        <v>7</v>
      </c>
      <c r="J54" s="6">
        <v>4455</v>
      </c>
      <c r="K54" s="6">
        <v>457</v>
      </c>
      <c r="L54" s="6">
        <v>477</v>
      </c>
      <c r="M54" s="6">
        <f t="shared" si="22"/>
        <v>636.42857142857144</v>
      </c>
      <c r="N54" s="6">
        <f t="shared" si="23"/>
        <v>65.285714285714292</v>
      </c>
      <c r="O54" s="8">
        <f t="shared" si="24"/>
        <v>68.142857142857139</v>
      </c>
      <c r="P54" s="6">
        <v>7</v>
      </c>
      <c r="Q54" s="6">
        <v>6367</v>
      </c>
      <c r="R54" s="8">
        <f t="shared" si="20"/>
        <v>909.57142857142856</v>
      </c>
      <c r="S54" s="6">
        <v>15</v>
      </c>
      <c r="T54" s="6">
        <v>26115000</v>
      </c>
      <c r="U54" s="8">
        <f t="shared" si="25"/>
        <v>1741000</v>
      </c>
    </row>
    <row r="55" spans="1:21" x14ac:dyDescent="0.3">
      <c r="A55" s="9">
        <v>45354</v>
      </c>
      <c r="B55" s="6">
        <v>8</v>
      </c>
      <c r="C55" s="6">
        <v>924</v>
      </c>
      <c r="D55" s="6">
        <v>458</v>
      </c>
      <c r="E55" s="6">
        <v>1181</v>
      </c>
      <c r="F55" s="6">
        <f t="shared" ref="F55:F62" si="26">C55/B55</f>
        <v>115.5</v>
      </c>
      <c r="G55" s="6">
        <f t="shared" ref="G55:G62" si="27">D55/B55</f>
        <v>57.25</v>
      </c>
      <c r="H55" s="8">
        <f t="shared" ref="H55:H62" si="28">E55/B55</f>
        <v>147.625</v>
      </c>
      <c r="I55" s="6">
        <v>4</v>
      </c>
      <c r="J55" s="6">
        <v>13762</v>
      </c>
      <c r="K55" s="6">
        <v>2427</v>
      </c>
      <c r="L55" s="6">
        <v>779</v>
      </c>
      <c r="M55" s="6">
        <f t="shared" si="22"/>
        <v>3440.5</v>
      </c>
      <c r="N55" s="6">
        <f t="shared" si="23"/>
        <v>606.75</v>
      </c>
      <c r="O55" s="8">
        <f t="shared" si="24"/>
        <v>194.75</v>
      </c>
      <c r="P55" s="6">
        <v>2</v>
      </c>
      <c r="Q55" s="6">
        <v>12200</v>
      </c>
      <c r="R55" s="8">
        <f t="shared" si="20"/>
        <v>6100</v>
      </c>
      <c r="S55" s="6">
        <v>10</v>
      </c>
      <c r="T55" s="6">
        <v>26176000</v>
      </c>
      <c r="U55" s="8">
        <f t="shared" si="25"/>
        <v>2617600</v>
      </c>
    </row>
    <row r="56" spans="1:21" x14ac:dyDescent="0.3">
      <c r="A56" s="9">
        <v>45355</v>
      </c>
      <c r="B56" s="6">
        <v>5</v>
      </c>
      <c r="C56" s="6">
        <v>605</v>
      </c>
      <c r="D56" s="6">
        <v>216</v>
      </c>
      <c r="E56" s="6">
        <v>651</v>
      </c>
      <c r="F56" s="6">
        <f t="shared" si="26"/>
        <v>121</v>
      </c>
      <c r="G56" s="6">
        <f t="shared" si="27"/>
        <v>43.2</v>
      </c>
      <c r="H56" s="8">
        <f t="shared" si="28"/>
        <v>130.19999999999999</v>
      </c>
      <c r="I56" s="6">
        <v>4</v>
      </c>
      <c r="J56" s="6">
        <v>6646</v>
      </c>
      <c r="K56" s="6">
        <v>1134</v>
      </c>
      <c r="L56" s="6">
        <v>410</v>
      </c>
      <c r="M56" s="6">
        <f t="shared" si="22"/>
        <v>1661.5</v>
      </c>
      <c r="N56" s="6">
        <f t="shared" si="23"/>
        <v>283.5</v>
      </c>
      <c r="O56" s="8">
        <f t="shared" si="24"/>
        <v>102.5</v>
      </c>
      <c r="P56" s="6">
        <v>7</v>
      </c>
      <c r="Q56" s="6">
        <v>11155</v>
      </c>
      <c r="R56" s="8">
        <f t="shared" si="20"/>
        <v>1593.5714285714287</v>
      </c>
      <c r="S56" s="6">
        <v>7</v>
      </c>
      <c r="T56" s="6">
        <v>2985000</v>
      </c>
      <c r="U56" s="8">
        <f t="shared" si="25"/>
        <v>426428.57142857142</v>
      </c>
    </row>
    <row r="57" spans="1:21" x14ac:dyDescent="0.3">
      <c r="A57" s="9">
        <v>45356</v>
      </c>
      <c r="B57" s="6">
        <v>5</v>
      </c>
      <c r="C57" s="6">
        <v>234</v>
      </c>
      <c r="D57" s="6">
        <v>617</v>
      </c>
      <c r="E57" s="6">
        <v>415</v>
      </c>
      <c r="F57" s="6">
        <f t="shared" si="26"/>
        <v>46.8</v>
      </c>
      <c r="G57" s="6">
        <f t="shared" si="27"/>
        <v>123.4</v>
      </c>
      <c r="H57" s="8">
        <f t="shared" si="28"/>
        <v>83</v>
      </c>
      <c r="I57" s="6">
        <v>3</v>
      </c>
      <c r="J57" s="6">
        <v>11900</v>
      </c>
      <c r="K57" s="6">
        <v>2016</v>
      </c>
      <c r="L57" s="6">
        <v>535</v>
      </c>
      <c r="M57" s="6">
        <f t="shared" si="22"/>
        <v>3966.6666666666665</v>
      </c>
      <c r="N57" s="6">
        <f t="shared" si="23"/>
        <v>672</v>
      </c>
      <c r="O57" s="8">
        <f t="shared" si="24"/>
        <v>178.33333333333334</v>
      </c>
      <c r="P57" s="6">
        <v>5</v>
      </c>
      <c r="Q57" s="6">
        <v>22800</v>
      </c>
      <c r="R57" s="8">
        <f t="shared" si="20"/>
        <v>4560</v>
      </c>
      <c r="S57" s="6">
        <v>1</v>
      </c>
      <c r="T57" s="6">
        <v>49000</v>
      </c>
      <c r="U57" s="8">
        <f t="shared" si="25"/>
        <v>49000</v>
      </c>
    </row>
    <row r="58" spans="1:21" x14ac:dyDescent="0.3">
      <c r="A58" s="9">
        <v>45357</v>
      </c>
      <c r="B58" s="6">
        <v>8</v>
      </c>
      <c r="C58" s="6">
        <v>448</v>
      </c>
      <c r="D58" s="6">
        <v>571</v>
      </c>
      <c r="E58" s="6">
        <v>1210</v>
      </c>
      <c r="F58" s="6">
        <f t="shared" si="26"/>
        <v>56</v>
      </c>
      <c r="G58" s="6">
        <f t="shared" si="27"/>
        <v>71.375</v>
      </c>
      <c r="H58" s="8">
        <f t="shared" si="28"/>
        <v>151.25</v>
      </c>
      <c r="I58" s="6">
        <v>9</v>
      </c>
      <c r="J58" s="6">
        <v>13137</v>
      </c>
      <c r="K58" s="6">
        <v>1483</v>
      </c>
      <c r="L58" s="6">
        <v>760</v>
      </c>
      <c r="M58" s="6">
        <f t="shared" si="22"/>
        <v>1459.6666666666667</v>
      </c>
      <c r="N58" s="6">
        <f t="shared" si="23"/>
        <v>164.77777777777777</v>
      </c>
      <c r="O58" s="8">
        <f t="shared" si="24"/>
        <v>84.444444444444443</v>
      </c>
      <c r="P58" s="6">
        <v>8</v>
      </c>
      <c r="Q58" s="6">
        <v>46244</v>
      </c>
      <c r="R58" s="8">
        <f t="shared" si="20"/>
        <v>5780.5</v>
      </c>
      <c r="S58" s="6">
        <v>1</v>
      </c>
      <c r="T58" s="6">
        <v>38000</v>
      </c>
      <c r="U58" s="8">
        <f t="shared" si="25"/>
        <v>38000</v>
      </c>
    </row>
    <row r="59" spans="1:21" x14ac:dyDescent="0.3">
      <c r="A59" s="9">
        <v>45358</v>
      </c>
      <c r="B59" s="6">
        <v>7</v>
      </c>
      <c r="C59" s="6">
        <v>634</v>
      </c>
      <c r="D59" s="6">
        <v>347</v>
      </c>
      <c r="E59" s="6">
        <v>958</v>
      </c>
      <c r="F59" s="6">
        <f t="shared" si="26"/>
        <v>90.571428571428569</v>
      </c>
      <c r="G59" s="6">
        <f t="shared" si="27"/>
        <v>49.571428571428569</v>
      </c>
      <c r="H59" s="8">
        <f t="shared" si="28"/>
        <v>136.85714285714286</v>
      </c>
      <c r="I59" s="6">
        <v>5</v>
      </c>
      <c r="J59" s="6">
        <v>8354</v>
      </c>
      <c r="K59" s="6">
        <v>926</v>
      </c>
      <c r="L59" s="6">
        <v>425</v>
      </c>
      <c r="M59" s="6">
        <f t="shared" si="22"/>
        <v>1670.8</v>
      </c>
      <c r="N59" s="6">
        <f t="shared" si="23"/>
        <v>185.2</v>
      </c>
      <c r="O59" s="8">
        <f t="shared" si="24"/>
        <v>85</v>
      </c>
      <c r="P59" s="6">
        <v>7</v>
      </c>
      <c r="Q59" s="6">
        <v>7549</v>
      </c>
      <c r="R59" s="8">
        <f t="shared" si="20"/>
        <v>1078.4285714285713</v>
      </c>
      <c r="S59" s="6">
        <v>2</v>
      </c>
      <c r="T59" s="6">
        <v>71000</v>
      </c>
      <c r="U59" s="8">
        <f t="shared" si="25"/>
        <v>35500</v>
      </c>
    </row>
    <row r="60" spans="1:21" x14ac:dyDescent="0.3">
      <c r="A60" s="9">
        <v>45359</v>
      </c>
      <c r="B60" s="6">
        <v>2</v>
      </c>
      <c r="C60" s="6">
        <v>112</v>
      </c>
      <c r="D60" s="6">
        <v>407</v>
      </c>
      <c r="E60" s="6">
        <v>480</v>
      </c>
      <c r="F60" s="6">
        <f t="shared" si="26"/>
        <v>56</v>
      </c>
      <c r="G60" s="6">
        <f t="shared" si="27"/>
        <v>203.5</v>
      </c>
      <c r="H60" s="8">
        <f t="shared" si="28"/>
        <v>240</v>
      </c>
      <c r="I60" s="6">
        <v>5</v>
      </c>
      <c r="J60" s="6">
        <v>1902</v>
      </c>
      <c r="K60" s="6">
        <v>314</v>
      </c>
      <c r="L60" s="6">
        <v>357</v>
      </c>
      <c r="M60" s="6">
        <f t="shared" si="22"/>
        <v>380.4</v>
      </c>
      <c r="N60" s="6">
        <f t="shared" si="23"/>
        <v>62.8</v>
      </c>
      <c r="O60" s="8">
        <f t="shared" si="24"/>
        <v>71.400000000000006</v>
      </c>
      <c r="P60" s="6">
        <v>2</v>
      </c>
      <c r="Q60" s="6">
        <v>3351</v>
      </c>
      <c r="R60" s="8">
        <f t="shared" si="20"/>
        <v>1675.5</v>
      </c>
      <c r="S60" s="6">
        <v>0</v>
      </c>
      <c r="T60" s="6">
        <v>0</v>
      </c>
      <c r="U60" s="8">
        <v>0</v>
      </c>
    </row>
    <row r="61" spans="1:21" x14ac:dyDescent="0.3">
      <c r="A61" s="9">
        <v>45360</v>
      </c>
      <c r="B61" s="6">
        <v>6</v>
      </c>
      <c r="C61" s="6">
        <v>409</v>
      </c>
      <c r="D61" s="6">
        <v>300</v>
      </c>
      <c r="E61" s="6">
        <v>776</v>
      </c>
      <c r="F61" s="6">
        <f t="shared" si="26"/>
        <v>68.166666666666671</v>
      </c>
      <c r="G61" s="6">
        <f t="shared" si="27"/>
        <v>50</v>
      </c>
      <c r="H61" s="8">
        <f t="shared" si="28"/>
        <v>129.33333333333334</v>
      </c>
      <c r="I61" s="6">
        <v>6</v>
      </c>
      <c r="J61" s="6">
        <v>16985</v>
      </c>
      <c r="K61" s="6">
        <v>2079</v>
      </c>
      <c r="L61" s="6">
        <v>638</v>
      </c>
      <c r="M61" s="6">
        <f t="shared" si="22"/>
        <v>2830.8333333333335</v>
      </c>
      <c r="N61" s="6">
        <f t="shared" si="23"/>
        <v>346.5</v>
      </c>
      <c r="O61" s="8">
        <f t="shared" si="24"/>
        <v>106.33333333333333</v>
      </c>
      <c r="P61" s="6">
        <v>8</v>
      </c>
      <c r="Q61" s="6">
        <v>24369</v>
      </c>
      <c r="R61" s="8">
        <f t="shared" si="20"/>
        <v>3046.125</v>
      </c>
      <c r="S61" s="6">
        <v>0</v>
      </c>
      <c r="T61" s="6">
        <v>0</v>
      </c>
      <c r="U61" s="8">
        <v>0</v>
      </c>
    </row>
    <row r="62" spans="1:21" x14ac:dyDescent="0.3">
      <c r="A62" s="9">
        <v>45361</v>
      </c>
      <c r="B62" s="6">
        <v>7</v>
      </c>
      <c r="C62" s="6">
        <v>453</v>
      </c>
      <c r="D62" s="6">
        <v>376</v>
      </c>
      <c r="E62" s="6">
        <v>969</v>
      </c>
      <c r="F62" s="6">
        <f t="shared" si="26"/>
        <v>64.714285714285708</v>
      </c>
      <c r="G62" s="6">
        <f t="shared" si="27"/>
        <v>53.714285714285715</v>
      </c>
      <c r="H62" s="8">
        <f t="shared" si="28"/>
        <v>138.42857142857142</v>
      </c>
      <c r="I62" s="6">
        <v>5</v>
      </c>
      <c r="J62" s="6">
        <v>9245</v>
      </c>
      <c r="K62" s="6">
        <v>1167</v>
      </c>
      <c r="L62" s="6">
        <v>523</v>
      </c>
      <c r="M62" s="6">
        <f t="shared" si="22"/>
        <v>1849</v>
      </c>
      <c r="N62" s="6">
        <f t="shared" si="23"/>
        <v>233.4</v>
      </c>
      <c r="O62" s="8">
        <f t="shared" si="24"/>
        <v>104.6</v>
      </c>
      <c r="P62" s="6">
        <v>5</v>
      </c>
      <c r="Q62" s="6">
        <v>20695</v>
      </c>
      <c r="R62" s="8">
        <f t="shared" si="20"/>
        <v>4139</v>
      </c>
      <c r="S62" s="6">
        <v>1</v>
      </c>
      <c r="T62" s="6">
        <v>163000</v>
      </c>
      <c r="U62" s="8">
        <f>T62/S62</f>
        <v>163000</v>
      </c>
    </row>
    <row r="63" spans="1:21" x14ac:dyDescent="0.3">
      <c r="A63" s="9">
        <v>45362</v>
      </c>
      <c r="B63" s="6">
        <v>7</v>
      </c>
      <c r="C63" s="6">
        <v>281</v>
      </c>
      <c r="D63" s="6">
        <v>275</v>
      </c>
      <c r="E63" s="6">
        <v>681</v>
      </c>
      <c r="F63" s="6">
        <f t="shared" ref="F63:F92" si="29">C63/B63</f>
        <v>40.142857142857146</v>
      </c>
      <c r="G63" s="6">
        <f t="shared" ref="G63:G92" si="30">D63/B63</f>
        <v>39.285714285714285</v>
      </c>
      <c r="H63" s="8">
        <f t="shared" ref="H63:H92" si="31">E63/B63</f>
        <v>97.285714285714292</v>
      </c>
      <c r="I63" s="6">
        <v>6</v>
      </c>
      <c r="J63" s="6">
        <v>1648</v>
      </c>
      <c r="K63" s="6">
        <v>129</v>
      </c>
      <c r="L63" s="6">
        <v>346</v>
      </c>
      <c r="M63" s="6">
        <f t="shared" si="22"/>
        <v>274.66666666666669</v>
      </c>
      <c r="N63" s="6">
        <f t="shared" si="23"/>
        <v>21.5</v>
      </c>
      <c r="O63" s="8">
        <f t="shared" si="24"/>
        <v>57.666666666666664</v>
      </c>
      <c r="P63" s="6">
        <v>5</v>
      </c>
      <c r="Q63" s="6">
        <v>6627</v>
      </c>
      <c r="R63" s="8">
        <f t="shared" si="20"/>
        <v>1325.4</v>
      </c>
      <c r="S63" s="6">
        <v>9</v>
      </c>
      <c r="T63" s="6">
        <v>16721000</v>
      </c>
      <c r="U63" s="8">
        <f t="shared" ref="U63:U76" si="32">T63/S63</f>
        <v>1857888.888888889</v>
      </c>
    </row>
    <row r="64" spans="1:21" x14ac:dyDescent="0.3">
      <c r="A64" s="9">
        <v>45363</v>
      </c>
      <c r="B64" s="6">
        <v>7</v>
      </c>
      <c r="C64" s="6">
        <v>208</v>
      </c>
      <c r="D64" s="6">
        <v>365</v>
      </c>
      <c r="E64" s="6">
        <v>798</v>
      </c>
      <c r="F64" s="6">
        <f t="shared" si="29"/>
        <v>29.714285714285715</v>
      </c>
      <c r="G64" s="6">
        <f t="shared" si="30"/>
        <v>52.142857142857146</v>
      </c>
      <c r="H64" s="8">
        <f t="shared" si="31"/>
        <v>114</v>
      </c>
      <c r="I64" s="6">
        <v>5</v>
      </c>
      <c r="J64" s="6">
        <v>9277</v>
      </c>
      <c r="K64" s="6">
        <v>1657</v>
      </c>
      <c r="L64" s="6">
        <v>1026</v>
      </c>
      <c r="M64" s="6">
        <f t="shared" si="22"/>
        <v>1855.4</v>
      </c>
      <c r="N64" s="6">
        <f t="shared" si="23"/>
        <v>331.4</v>
      </c>
      <c r="O64" s="8">
        <f t="shared" si="24"/>
        <v>205.2</v>
      </c>
      <c r="P64" s="6">
        <v>6</v>
      </c>
      <c r="Q64" s="6">
        <v>3052</v>
      </c>
      <c r="R64" s="8">
        <f t="shared" si="20"/>
        <v>508.66666666666669</v>
      </c>
      <c r="S64" s="6">
        <v>1</v>
      </c>
      <c r="T64" s="6">
        <v>97000</v>
      </c>
      <c r="U64" s="8">
        <f t="shared" si="32"/>
        <v>97000</v>
      </c>
    </row>
    <row r="65" spans="1:21" x14ac:dyDescent="0.3">
      <c r="A65" s="9">
        <v>45364</v>
      </c>
      <c r="B65" s="6">
        <v>5</v>
      </c>
      <c r="C65" s="6">
        <v>236</v>
      </c>
      <c r="D65" s="6">
        <v>261</v>
      </c>
      <c r="E65" s="6">
        <v>391</v>
      </c>
      <c r="F65" s="6">
        <f t="shared" si="29"/>
        <v>47.2</v>
      </c>
      <c r="G65" s="6">
        <f t="shared" si="30"/>
        <v>52.2</v>
      </c>
      <c r="H65" s="8">
        <f t="shared" si="31"/>
        <v>78.2</v>
      </c>
      <c r="I65" s="6">
        <v>4</v>
      </c>
      <c r="J65" s="6">
        <v>1275</v>
      </c>
      <c r="K65" s="6">
        <v>218</v>
      </c>
      <c r="L65" s="6">
        <v>954</v>
      </c>
      <c r="M65" s="6">
        <f t="shared" si="22"/>
        <v>318.75</v>
      </c>
      <c r="N65" s="6">
        <f t="shared" si="23"/>
        <v>54.5</v>
      </c>
      <c r="O65" s="8">
        <f t="shared" si="24"/>
        <v>238.5</v>
      </c>
      <c r="P65" s="6">
        <v>2</v>
      </c>
      <c r="Q65" s="6">
        <v>1376</v>
      </c>
      <c r="R65" s="8">
        <f t="shared" si="20"/>
        <v>688</v>
      </c>
      <c r="S65" s="6">
        <v>1</v>
      </c>
      <c r="T65" s="6">
        <v>237000</v>
      </c>
      <c r="U65" s="8">
        <f t="shared" si="32"/>
        <v>237000</v>
      </c>
    </row>
    <row r="66" spans="1:21" x14ac:dyDescent="0.3">
      <c r="A66" s="9">
        <v>45365</v>
      </c>
      <c r="B66" s="6">
        <v>8</v>
      </c>
      <c r="C66" s="6">
        <v>553</v>
      </c>
      <c r="D66" s="6">
        <v>339</v>
      </c>
      <c r="E66" s="6">
        <v>892</v>
      </c>
      <c r="F66" s="6">
        <f t="shared" si="29"/>
        <v>69.125</v>
      </c>
      <c r="G66" s="6">
        <f t="shared" si="30"/>
        <v>42.375</v>
      </c>
      <c r="H66" s="8">
        <f t="shared" si="31"/>
        <v>111.5</v>
      </c>
      <c r="I66" s="6">
        <v>8</v>
      </c>
      <c r="J66" s="6">
        <v>7446</v>
      </c>
      <c r="K66" s="6">
        <v>1266</v>
      </c>
      <c r="L66" s="6">
        <v>696</v>
      </c>
      <c r="M66" s="6">
        <f t="shared" si="22"/>
        <v>930.75</v>
      </c>
      <c r="N66" s="6">
        <f t="shared" si="23"/>
        <v>158.25</v>
      </c>
      <c r="O66" s="8">
        <f t="shared" si="24"/>
        <v>87</v>
      </c>
      <c r="P66" s="6">
        <v>6</v>
      </c>
      <c r="Q66" s="6">
        <v>6150</v>
      </c>
      <c r="R66" s="8">
        <f t="shared" si="20"/>
        <v>1025</v>
      </c>
      <c r="S66" s="6">
        <v>5</v>
      </c>
      <c r="T66" s="6">
        <v>1267000</v>
      </c>
      <c r="U66" s="8">
        <f t="shared" si="32"/>
        <v>253400</v>
      </c>
    </row>
    <row r="67" spans="1:21" x14ac:dyDescent="0.3">
      <c r="A67" s="9">
        <v>45366</v>
      </c>
      <c r="B67" s="6">
        <v>5</v>
      </c>
      <c r="C67" s="6">
        <v>303</v>
      </c>
      <c r="D67" s="6">
        <v>207</v>
      </c>
      <c r="E67" s="6">
        <v>458</v>
      </c>
      <c r="F67" s="6">
        <f t="shared" si="29"/>
        <v>60.6</v>
      </c>
      <c r="G67" s="6">
        <f t="shared" si="30"/>
        <v>41.4</v>
      </c>
      <c r="H67" s="8">
        <f t="shared" si="31"/>
        <v>91.6</v>
      </c>
      <c r="I67" s="6">
        <v>9</v>
      </c>
      <c r="J67" s="6">
        <v>15567</v>
      </c>
      <c r="K67" s="6">
        <v>3946</v>
      </c>
      <c r="L67" s="6">
        <v>1162</v>
      </c>
      <c r="M67" s="6">
        <f t="shared" si="22"/>
        <v>1729.6666666666667</v>
      </c>
      <c r="N67" s="6">
        <f t="shared" si="23"/>
        <v>438.44444444444446</v>
      </c>
      <c r="O67" s="8">
        <f t="shared" si="24"/>
        <v>129.11111111111111</v>
      </c>
      <c r="P67" s="6">
        <v>7</v>
      </c>
      <c r="Q67" s="6">
        <v>5949</v>
      </c>
      <c r="R67" s="8">
        <f t="shared" si="20"/>
        <v>849.85714285714289</v>
      </c>
      <c r="S67" s="6">
        <v>2</v>
      </c>
      <c r="T67" s="6">
        <v>819000</v>
      </c>
      <c r="U67" s="8">
        <f t="shared" si="32"/>
        <v>409500</v>
      </c>
    </row>
    <row r="68" spans="1:21" x14ac:dyDescent="0.3">
      <c r="A68" s="9">
        <v>45367</v>
      </c>
      <c r="B68" s="6">
        <v>5</v>
      </c>
      <c r="C68" s="6">
        <v>227</v>
      </c>
      <c r="D68" s="6">
        <v>191</v>
      </c>
      <c r="E68" s="6">
        <v>436</v>
      </c>
      <c r="F68" s="6">
        <f t="shared" si="29"/>
        <v>45.4</v>
      </c>
      <c r="G68" s="6">
        <f t="shared" si="30"/>
        <v>38.200000000000003</v>
      </c>
      <c r="H68" s="8">
        <f t="shared" si="31"/>
        <v>87.2</v>
      </c>
      <c r="I68" s="6">
        <v>7</v>
      </c>
      <c r="J68" s="6">
        <v>9573</v>
      </c>
      <c r="K68" s="6">
        <v>2335</v>
      </c>
      <c r="L68" s="6">
        <v>1152</v>
      </c>
      <c r="M68" s="6">
        <f t="shared" si="22"/>
        <v>1367.5714285714287</v>
      </c>
      <c r="N68" s="6">
        <f t="shared" si="23"/>
        <v>333.57142857142856</v>
      </c>
      <c r="O68" s="8">
        <f t="shared" si="24"/>
        <v>164.57142857142858</v>
      </c>
      <c r="P68" s="6">
        <v>7</v>
      </c>
      <c r="Q68" s="6">
        <v>4955</v>
      </c>
      <c r="R68" s="8">
        <f t="shared" si="20"/>
        <v>707.85714285714289</v>
      </c>
      <c r="S68" s="6">
        <v>8</v>
      </c>
      <c r="T68" s="6">
        <v>4521000</v>
      </c>
      <c r="U68" s="8">
        <f t="shared" si="32"/>
        <v>565125</v>
      </c>
    </row>
    <row r="69" spans="1:21" x14ac:dyDescent="0.3">
      <c r="A69" s="9">
        <v>45368</v>
      </c>
      <c r="B69" s="6">
        <v>9</v>
      </c>
      <c r="C69" s="6">
        <v>1490</v>
      </c>
      <c r="D69" s="6">
        <v>471</v>
      </c>
      <c r="E69" s="6">
        <v>1501</v>
      </c>
      <c r="F69" s="6">
        <f t="shared" si="29"/>
        <v>165.55555555555554</v>
      </c>
      <c r="G69" s="6">
        <f t="shared" si="30"/>
        <v>52.333333333333336</v>
      </c>
      <c r="H69" s="8">
        <f t="shared" si="31"/>
        <v>166.77777777777777</v>
      </c>
      <c r="I69" s="6">
        <v>11</v>
      </c>
      <c r="J69" s="6">
        <v>22003</v>
      </c>
      <c r="K69" s="6">
        <v>2973</v>
      </c>
      <c r="L69" s="6">
        <v>1390</v>
      </c>
      <c r="M69" s="6">
        <f t="shared" si="22"/>
        <v>2000.2727272727273</v>
      </c>
      <c r="N69" s="6">
        <f t="shared" si="23"/>
        <v>270.27272727272725</v>
      </c>
      <c r="O69" s="8">
        <f t="shared" si="24"/>
        <v>126.36363636363636</v>
      </c>
      <c r="P69" s="6">
        <v>6</v>
      </c>
      <c r="Q69" s="6">
        <v>9174</v>
      </c>
      <c r="R69" s="8">
        <f t="shared" si="20"/>
        <v>1529</v>
      </c>
      <c r="S69" s="6">
        <v>8</v>
      </c>
      <c r="T69" s="6">
        <v>2257000</v>
      </c>
      <c r="U69" s="8">
        <f t="shared" si="32"/>
        <v>282125</v>
      </c>
    </row>
    <row r="70" spans="1:21" x14ac:dyDescent="0.3">
      <c r="A70" s="9">
        <v>45369</v>
      </c>
      <c r="B70" s="6">
        <v>8</v>
      </c>
      <c r="C70" s="6">
        <v>323</v>
      </c>
      <c r="D70" s="6">
        <v>426</v>
      </c>
      <c r="E70" s="6">
        <v>821</v>
      </c>
      <c r="F70" s="6">
        <f t="shared" si="29"/>
        <v>40.375</v>
      </c>
      <c r="G70" s="6">
        <f t="shared" si="30"/>
        <v>53.25</v>
      </c>
      <c r="H70" s="8">
        <f t="shared" si="31"/>
        <v>102.625</v>
      </c>
      <c r="I70" s="6">
        <v>11</v>
      </c>
      <c r="J70" s="6">
        <v>23471</v>
      </c>
      <c r="K70" s="6">
        <v>5692</v>
      </c>
      <c r="L70" s="6">
        <v>1317</v>
      </c>
      <c r="M70" s="6">
        <f t="shared" si="22"/>
        <v>2133.7272727272725</v>
      </c>
      <c r="N70" s="6">
        <f t="shared" si="23"/>
        <v>517.4545454545455</v>
      </c>
      <c r="O70" s="8">
        <f t="shared" si="24"/>
        <v>119.72727272727273</v>
      </c>
      <c r="P70" s="6">
        <v>5</v>
      </c>
      <c r="Q70" s="6">
        <v>15345</v>
      </c>
      <c r="R70" s="8">
        <f t="shared" si="20"/>
        <v>3069</v>
      </c>
      <c r="S70" s="6">
        <v>3</v>
      </c>
      <c r="T70" s="6">
        <v>812000</v>
      </c>
      <c r="U70" s="8">
        <f t="shared" si="32"/>
        <v>270666.66666666669</v>
      </c>
    </row>
    <row r="71" spans="1:21" x14ac:dyDescent="0.3">
      <c r="A71" s="9">
        <v>45370</v>
      </c>
      <c r="B71" s="6">
        <v>10</v>
      </c>
      <c r="C71" s="6">
        <v>878</v>
      </c>
      <c r="D71" s="6">
        <v>618</v>
      </c>
      <c r="E71" s="6">
        <v>1458</v>
      </c>
      <c r="F71" s="6">
        <f t="shared" si="29"/>
        <v>87.8</v>
      </c>
      <c r="G71" s="6">
        <f t="shared" si="30"/>
        <v>61.8</v>
      </c>
      <c r="H71" s="8">
        <f t="shared" si="31"/>
        <v>145.80000000000001</v>
      </c>
      <c r="I71" s="6">
        <v>7</v>
      </c>
      <c r="J71" s="6">
        <v>21102</v>
      </c>
      <c r="K71" s="6">
        <v>4391</v>
      </c>
      <c r="L71" s="6">
        <v>1365</v>
      </c>
      <c r="M71" s="6">
        <f t="shared" si="22"/>
        <v>3014.5714285714284</v>
      </c>
      <c r="N71" s="6">
        <f t="shared" si="23"/>
        <v>627.28571428571433</v>
      </c>
      <c r="O71" s="8">
        <f t="shared" si="24"/>
        <v>195</v>
      </c>
      <c r="P71" s="6">
        <v>7</v>
      </c>
      <c r="Q71" s="6">
        <v>30496</v>
      </c>
      <c r="R71" s="8">
        <f t="shared" si="20"/>
        <v>4356.5714285714284</v>
      </c>
      <c r="S71" s="6">
        <v>3</v>
      </c>
      <c r="T71" s="6">
        <v>1086000</v>
      </c>
      <c r="U71" s="8">
        <f t="shared" si="32"/>
        <v>362000</v>
      </c>
    </row>
    <row r="72" spans="1:21" x14ac:dyDescent="0.3">
      <c r="A72" s="9">
        <v>45371</v>
      </c>
      <c r="B72" s="6">
        <v>9</v>
      </c>
      <c r="C72" s="6">
        <v>648</v>
      </c>
      <c r="D72" s="6">
        <v>370</v>
      </c>
      <c r="E72" s="6">
        <v>920</v>
      </c>
      <c r="F72" s="6">
        <f t="shared" si="29"/>
        <v>72</v>
      </c>
      <c r="G72" s="6">
        <f t="shared" si="30"/>
        <v>41.111111111111114</v>
      </c>
      <c r="H72" s="8">
        <f t="shared" si="31"/>
        <v>102.22222222222223</v>
      </c>
      <c r="I72" s="6">
        <v>10</v>
      </c>
      <c r="J72" s="6">
        <v>27904</v>
      </c>
      <c r="K72" s="6">
        <v>5071</v>
      </c>
      <c r="L72" s="6">
        <v>1064</v>
      </c>
      <c r="M72" s="6">
        <f t="shared" si="22"/>
        <v>2790.4</v>
      </c>
      <c r="N72" s="6">
        <f t="shared" si="23"/>
        <v>507.1</v>
      </c>
      <c r="O72" s="8">
        <f t="shared" si="24"/>
        <v>106.4</v>
      </c>
      <c r="P72" s="6">
        <v>5</v>
      </c>
      <c r="Q72" s="6">
        <v>16330</v>
      </c>
      <c r="R72" s="8">
        <f t="shared" si="20"/>
        <v>3266</v>
      </c>
      <c r="S72" s="6">
        <v>1</v>
      </c>
      <c r="T72" s="6">
        <v>96000</v>
      </c>
      <c r="U72" s="8">
        <f t="shared" si="32"/>
        <v>96000</v>
      </c>
    </row>
    <row r="73" spans="1:21" x14ac:dyDescent="0.3">
      <c r="A73" s="9">
        <v>45372</v>
      </c>
      <c r="B73" s="6">
        <v>7</v>
      </c>
      <c r="C73" s="6">
        <v>187</v>
      </c>
      <c r="D73" s="6">
        <v>303</v>
      </c>
      <c r="E73" s="6">
        <v>764</v>
      </c>
      <c r="F73" s="6">
        <f t="shared" si="29"/>
        <v>26.714285714285715</v>
      </c>
      <c r="G73" s="6">
        <f t="shared" si="30"/>
        <v>43.285714285714285</v>
      </c>
      <c r="H73" s="8">
        <f t="shared" si="31"/>
        <v>109.14285714285714</v>
      </c>
      <c r="I73" s="6">
        <v>8</v>
      </c>
      <c r="J73" s="6">
        <v>13841</v>
      </c>
      <c r="K73" s="6">
        <v>1892</v>
      </c>
      <c r="L73" s="6">
        <v>1826</v>
      </c>
      <c r="M73" s="6">
        <f t="shared" si="22"/>
        <v>1730.125</v>
      </c>
      <c r="N73" s="6">
        <f t="shared" si="23"/>
        <v>236.5</v>
      </c>
      <c r="O73" s="8">
        <f t="shared" si="24"/>
        <v>228.25</v>
      </c>
      <c r="P73" s="6">
        <v>5</v>
      </c>
      <c r="Q73" s="6">
        <v>12916</v>
      </c>
      <c r="R73" s="8">
        <f t="shared" si="20"/>
        <v>2583.1999999999998</v>
      </c>
      <c r="S73" s="6">
        <v>2</v>
      </c>
      <c r="T73" s="6">
        <v>389000</v>
      </c>
      <c r="U73" s="8">
        <f t="shared" si="32"/>
        <v>194500</v>
      </c>
    </row>
    <row r="74" spans="1:21" x14ac:dyDescent="0.3">
      <c r="A74" s="9">
        <v>45373</v>
      </c>
      <c r="B74" s="6">
        <v>6</v>
      </c>
      <c r="C74" s="6">
        <v>212</v>
      </c>
      <c r="D74" s="6">
        <v>240</v>
      </c>
      <c r="E74" s="6">
        <v>863</v>
      </c>
      <c r="F74" s="6">
        <f t="shared" si="29"/>
        <v>35.333333333333336</v>
      </c>
      <c r="G74" s="6">
        <f t="shared" si="30"/>
        <v>40</v>
      </c>
      <c r="H74" s="8">
        <f t="shared" si="31"/>
        <v>143.83333333333334</v>
      </c>
      <c r="I74" s="6">
        <v>7</v>
      </c>
      <c r="J74" s="6">
        <v>12784</v>
      </c>
      <c r="K74" s="6">
        <v>1447</v>
      </c>
      <c r="L74" s="6">
        <v>1112</v>
      </c>
      <c r="M74" s="6">
        <f t="shared" si="22"/>
        <v>1826.2857142857142</v>
      </c>
      <c r="N74" s="6">
        <f t="shared" si="23"/>
        <v>206.71428571428572</v>
      </c>
      <c r="O74" s="8">
        <f t="shared" si="24"/>
        <v>158.85714285714286</v>
      </c>
      <c r="P74" s="6">
        <v>5</v>
      </c>
      <c r="Q74" s="6">
        <v>2870</v>
      </c>
      <c r="R74" s="8">
        <f t="shared" si="20"/>
        <v>574</v>
      </c>
      <c r="S74" s="6">
        <v>4</v>
      </c>
      <c r="T74" s="6">
        <v>141000</v>
      </c>
      <c r="U74" s="8">
        <f t="shared" si="32"/>
        <v>35250</v>
      </c>
    </row>
    <row r="75" spans="1:21" x14ac:dyDescent="0.3">
      <c r="A75" s="9">
        <v>45374</v>
      </c>
      <c r="B75" s="6">
        <v>5</v>
      </c>
      <c r="C75" s="6">
        <v>729</v>
      </c>
      <c r="D75" s="6">
        <v>373</v>
      </c>
      <c r="E75" s="6">
        <v>1227</v>
      </c>
      <c r="F75" s="6">
        <f t="shared" si="29"/>
        <v>145.80000000000001</v>
      </c>
      <c r="G75" s="6">
        <f t="shared" si="30"/>
        <v>74.599999999999994</v>
      </c>
      <c r="H75" s="8">
        <f t="shared" si="31"/>
        <v>245.4</v>
      </c>
      <c r="I75" s="6">
        <v>7</v>
      </c>
      <c r="J75" s="6">
        <v>9074</v>
      </c>
      <c r="K75" s="6">
        <v>527</v>
      </c>
      <c r="L75" s="6">
        <v>1031</v>
      </c>
      <c r="M75" s="6">
        <f t="shared" si="22"/>
        <v>1296.2857142857142</v>
      </c>
      <c r="N75" s="6">
        <f t="shared" si="23"/>
        <v>75.285714285714292</v>
      </c>
      <c r="O75" s="8">
        <f t="shared" si="24"/>
        <v>147.28571428571428</v>
      </c>
      <c r="P75" s="6">
        <v>7</v>
      </c>
      <c r="Q75" s="6">
        <v>16233</v>
      </c>
      <c r="R75" s="8">
        <f t="shared" si="20"/>
        <v>2319</v>
      </c>
      <c r="S75" s="6">
        <v>2</v>
      </c>
      <c r="T75" s="6">
        <v>177000</v>
      </c>
      <c r="U75" s="8">
        <f t="shared" si="32"/>
        <v>88500</v>
      </c>
    </row>
    <row r="76" spans="1:21" x14ac:dyDescent="0.3">
      <c r="A76" s="9">
        <v>45375</v>
      </c>
      <c r="B76" s="6">
        <v>3</v>
      </c>
      <c r="C76" s="6">
        <v>343</v>
      </c>
      <c r="D76" s="6">
        <v>178</v>
      </c>
      <c r="E76" s="6">
        <v>439</v>
      </c>
      <c r="F76" s="6">
        <f t="shared" si="29"/>
        <v>114.33333333333333</v>
      </c>
      <c r="G76" s="6">
        <f t="shared" si="30"/>
        <v>59.333333333333336</v>
      </c>
      <c r="H76" s="8">
        <f t="shared" si="31"/>
        <v>146.33333333333334</v>
      </c>
      <c r="I76" s="6">
        <v>6</v>
      </c>
      <c r="J76" s="6">
        <v>9250</v>
      </c>
      <c r="K76" s="6">
        <v>1216</v>
      </c>
      <c r="L76" s="6">
        <v>347</v>
      </c>
      <c r="M76" s="6">
        <f t="shared" si="22"/>
        <v>1541.6666666666667</v>
      </c>
      <c r="N76" s="6">
        <f t="shared" si="23"/>
        <v>202.66666666666666</v>
      </c>
      <c r="O76" s="8">
        <f t="shared" si="24"/>
        <v>57.833333333333336</v>
      </c>
      <c r="P76" s="6">
        <v>5</v>
      </c>
      <c r="Q76" s="6">
        <v>19457</v>
      </c>
      <c r="R76" s="8">
        <f t="shared" si="20"/>
        <v>3891.4</v>
      </c>
      <c r="S76" s="6">
        <v>1</v>
      </c>
      <c r="T76" s="6">
        <v>91000</v>
      </c>
      <c r="U76" s="8">
        <f t="shared" si="32"/>
        <v>91000</v>
      </c>
    </row>
    <row r="77" spans="1:21" x14ac:dyDescent="0.3">
      <c r="A77" s="9">
        <v>45376</v>
      </c>
      <c r="B77" s="6">
        <v>5</v>
      </c>
      <c r="C77" s="6">
        <v>310</v>
      </c>
      <c r="D77" s="6">
        <v>270</v>
      </c>
      <c r="E77" s="6">
        <v>768</v>
      </c>
      <c r="F77" s="6">
        <f t="shared" si="29"/>
        <v>62</v>
      </c>
      <c r="G77" s="6">
        <f t="shared" si="30"/>
        <v>54</v>
      </c>
      <c r="H77" s="8">
        <f t="shared" si="31"/>
        <v>153.6</v>
      </c>
      <c r="I77" s="6">
        <v>7</v>
      </c>
      <c r="J77" s="6">
        <v>16166</v>
      </c>
      <c r="K77" s="6">
        <v>1515</v>
      </c>
      <c r="L77" s="6">
        <v>778</v>
      </c>
      <c r="M77" s="6">
        <f t="shared" si="22"/>
        <v>2309.4285714285716</v>
      </c>
      <c r="N77" s="6">
        <f t="shared" si="23"/>
        <v>216.42857142857142</v>
      </c>
      <c r="O77" s="8">
        <f t="shared" si="24"/>
        <v>111.14285714285714</v>
      </c>
      <c r="P77" s="6">
        <v>4</v>
      </c>
      <c r="Q77" s="6">
        <v>9339</v>
      </c>
      <c r="R77" s="8">
        <f t="shared" si="20"/>
        <v>2334.75</v>
      </c>
      <c r="S77" s="6">
        <v>0</v>
      </c>
      <c r="T77" s="6">
        <v>0</v>
      </c>
      <c r="U77" s="8">
        <v>0</v>
      </c>
    </row>
    <row r="78" spans="1:21" x14ac:dyDescent="0.3">
      <c r="A78" s="9">
        <v>45377</v>
      </c>
      <c r="B78" s="6">
        <v>7</v>
      </c>
      <c r="C78" s="6">
        <v>216</v>
      </c>
      <c r="D78" s="6">
        <v>282</v>
      </c>
      <c r="E78" s="6">
        <v>901</v>
      </c>
      <c r="F78" s="6">
        <f t="shared" si="29"/>
        <v>30.857142857142858</v>
      </c>
      <c r="G78" s="6">
        <f t="shared" si="30"/>
        <v>40.285714285714285</v>
      </c>
      <c r="H78" s="8">
        <f t="shared" si="31"/>
        <v>128.71428571428572</v>
      </c>
      <c r="I78" s="6">
        <v>7</v>
      </c>
      <c r="J78" s="6">
        <v>20963</v>
      </c>
      <c r="K78" s="6">
        <v>2489</v>
      </c>
      <c r="L78" s="6">
        <v>945</v>
      </c>
      <c r="M78" s="6">
        <f t="shared" si="22"/>
        <v>2994.7142857142858</v>
      </c>
      <c r="N78" s="6">
        <f t="shared" si="23"/>
        <v>355.57142857142856</v>
      </c>
      <c r="O78" s="8">
        <f t="shared" si="24"/>
        <v>135</v>
      </c>
      <c r="P78" s="6">
        <v>6</v>
      </c>
      <c r="Q78" s="6">
        <v>12853</v>
      </c>
      <c r="R78" s="8">
        <f t="shared" si="20"/>
        <v>2142.1666666666665</v>
      </c>
      <c r="S78" s="6">
        <v>0</v>
      </c>
      <c r="T78" s="6">
        <v>0</v>
      </c>
      <c r="U78" s="8">
        <v>0</v>
      </c>
    </row>
    <row r="79" spans="1:21" x14ac:dyDescent="0.3">
      <c r="A79" s="9">
        <v>45378</v>
      </c>
      <c r="B79" s="6">
        <v>6</v>
      </c>
      <c r="C79" s="6">
        <v>252</v>
      </c>
      <c r="D79" s="6">
        <v>312</v>
      </c>
      <c r="E79" s="6">
        <v>719</v>
      </c>
      <c r="F79" s="6">
        <f t="shared" si="29"/>
        <v>42</v>
      </c>
      <c r="G79" s="6">
        <f t="shared" si="30"/>
        <v>52</v>
      </c>
      <c r="H79" s="8">
        <f t="shared" si="31"/>
        <v>119.83333333333333</v>
      </c>
      <c r="I79" s="6">
        <v>8</v>
      </c>
      <c r="J79" s="6">
        <v>11398</v>
      </c>
      <c r="K79" s="6">
        <v>1479</v>
      </c>
      <c r="L79" s="6">
        <v>911</v>
      </c>
      <c r="M79" s="6">
        <f t="shared" si="22"/>
        <v>1424.75</v>
      </c>
      <c r="N79" s="6">
        <f t="shared" si="23"/>
        <v>184.875</v>
      </c>
      <c r="O79" s="8">
        <f t="shared" si="24"/>
        <v>113.875</v>
      </c>
      <c r="P79" s="6">
        <v>5</v>
      </c>
      <c r="Q79" s="6">
        <v>3914</v>
      </c>
      <c r="R79" s="8">
        <f t="shared" si="20"/>
        <v>782.8</v>
      </c>
      <c r="S79" s="6">
        <v>0</v>
      </c>
      <c r="T79" s="6">
        <v>0</v>
      </c>
      <c r="U79" s="8">
        <v>0</v>
      </c>
    </row>
    <row r="80" spans="1:21" x14ac:dyDescent="0.3">
      <c r="A80" s="9">
        <v>45379</v>
      </c>
      <c r="B80" s="6">
        <v>7</v>
      </c>
      <c r="C80" s="6">
        <v>1667</v>
      </c>
      <c r="D80" s="6">
        <v>348</v>
      </c>
      <c r="E80" s="6">
        <v>889</v>
      </c>
      <c r="F80" s="6">
        <f t="shared" si="29"/>
        <v>238.14285714285714</v>
      </c>
      <c r="G80" s="6">
        <f t="shared" si="30"/>
        <v>49.714285714285715</v>
      </c>
      <c r="H80" s="8">
        <f t="shared" si="31"/>
        <v>127</v>
      </c>
      <c r="I80" s="6">
        <v>6</v>
      </c>
      <c r="J80" s="6">
        <v>25593</v>
      </c>
      <c r="K80" s="6">
        <v>3135</v>
      </c>
      <c r="L80" s="6">
        <v>1103</v>
      </c>
      <c r="M80" s="6">
        <f t="shared" si="22"/>
        <v>4265.5</v>
      </c>
      <c r="N80" s="6">
        <f t="shared" si="23"/>
        <v>522.5</v>
      </c>
      <c r="O80" s="8">
        <f t="shared" si="24"/>
        <v>183.83333333333334</v>
      </c>
      <c r="P80" s="6">
        <v>5</v>
      </c>
      <c r="Q80" s="6">
        <v>12081</v>
      </c>
      <c r="R80" s="8">
        <f t="shared" si="20"/>
        <v>2416.1999999999998</v>
      </c>
      <c r="S80" s="6">
        <v>1</v>
      </c>
      <c r="T80" s="6">
        <v>37000</v>
      </c>
      <c r="U80" s="8">
        <v>37000</v>
      </c>
    </row>
    <row r="81" spans="1:21" x14ac:dyDescent="0.3">
      <c r="A81" s="9">
        <v>45380</v>
      </c>
      <c r="B81" s="6">
        <v>7</v>
      </c>
      <c r="C81" s="6">
        <v>453</v>
      </c>
      <c r="D81" s="6">
        <v>174</v>
      </c>
      <c r="E81" s="6">
        <v>663</v>
      </c>
      <c r="F81" s="6">
        <f t="shared" si="29"/>
        <v>64.714285714285708</v>
      </c>
      <c r="G81" s="6">
        <f t="shared" si="30"/>
        <v>24.857142857142858</v>
      </c>
      <c r="H81" s="8">
        <f t="shared" si="31"/>
        <v>94.714285714285708</v>
      </c>
      <c r="I81" s="6">
        <v>7</v>
      </c>
      <c r="J81" s="6">
        <v>3638</v>
      </c>
      <c r="K81" s="6">
        <v>391</v>
      </c>
      <c r="L81" s="6">
        <v>222</v>
      </c>
      <c r="M81" s="6">
        <f t="shared" si="22"/>
        <v>519.71428571428567</v>
      </c>
      <c r="N81" s="6">
        <f t="shared" si="23"/>
        <v>55.857142857142854</v>
      </c>
      <c r="O81" s="8">
        <f t="shared" si="24"/>
        <v>31.714285714285715</v>
      </c>
      <c r="P81" s="6">
        <v>5</v>
      </c>
      <c r="Q81" s="6">
        <v>3404</v>
      </c>
      <c r="R81" s="8">
        <f t="shared" si="20"/>
        <v>680.8</v>
      </c>
      <c r="S81" s="6">
        <v>1</v>
      </c>
      <c r="T81" s="6">
        <v>42000</v>
      </c>
      <c r="U81" s="8">
        <f>T81/S81</f>
        <v>42000</v>
      </c>
    </row>
    <row r="82" spans="1:21" x14ac:dyDescent="0.3">
      <c r="A82" s="9">
        <v>45381</v>
      </c>
      <c r="B82" s="6">
        <v>2</v>
      </c>
      <c r="C82" s="6">
        <v>160</v>
      </c>
      <c r="D82" s="6">
        <v>81</v>
      </c>
      <c r="E82" s="6">
        <v>269</v>
      </c>
      <c r="F82" s="6">
        <f t="shared" si="29"/>
        <v>80</v>
      </c>
      <c r="G82" s="6">
        <f t="shared" si="30"/>
        <v>40.5</v>
      </c>
      <c r="H82" s="8">
        <f t="shared" si="31"/>
        <v>134.5</v>
      </c>
      <c r="I82" s="6">
        <v>6</v>
      </c>
      <c r="J82" s="6">
        <v>5775</v>
      </c>
      <c r="K82" s="6">
        <v>692</v>
      </c>
      <c r="L82" s="6">
        <v>590</v>
      </c>
      <c r="M82" s="6">
        <f t="shared" si="22"/>
        <v>962.5</v>
      </c>
      <c r="N82" s="6">
        <f t="shared" si="23"/>
        <v>115.33333333333333</v>
      </c>
      <c r="O82" s="8">
        <f t="shared" si="24"/>
        <v>98.333333333333329</v>
      </c>
      <c r="P82" s="6">
        <v>6</v>
      </c>
      <c r="Q82" s="6">
        <v>7589</v>
      </c>
      <c r="R82" s="8">
        <f t="shared" si="20"/>
        <v>1264.8333333333333</v>
      </c>
      <c r="S82" s="6">
        <v>2</v>
      </c>
      <c r="T82" s="6">
        <v>177000</v>
      </c>
      <c r="U82" s="8">
        <f t="shared" ref="U82:U93" si="33">T82/S82</f>
        <v>88500</v>
      </c>
    </row>
    <row r="83" spans="1:21" x14ac:dyDescent="0.3">
      <c r="A83" s="9">
        <v>45382</v>
      </c>
      <c r="B83" s="6">
        <v>10</v>
      </c>
      <c r="C83" s="6">
        <v>1190</v>
      </c>
      <c r="D83" s="6">
        <v>393</v>
      </c>
      <c r="E83" s="6">
        <v>1508</v>
      </c>
      <c r="F83" s="6">
        <f t="shared" si="29"/>
        <v>119</v>
      </c>
      <c r="G83" s="6">
        <f t="shared" si="30"/>
        <v>39.299999999999997</v>
      </c>
      <c r="H83" s="8">
        <f t="shared" si="31"/>
        <v>150.80000000000001</v>
      </c>
      <c r="I83" s="6">
        <v>9</v>
      </c>
      <c r="J83" s="6">
        <v>25238</v>
      </c>
      <c r="K83" s="6">
        <v>1793</v>
      </c>
      <c r="L83" s="6">
        <v>966</v>
      </c>
      <c r="M83" s="6">
        <f t="shared" si="22"/>
        <v>2804.2222222222222</v>
      </c>
      <c r="N83" s="6">
        <f t="shared" si="23"/>
        <v>199.22222222222223</v>
      </c>
      <c r="O83" s="8">
        <f t="shared" si="24"/>
        <v>107.33333333333333</v>
      </c>
      <c r="P83" s="6">
        <v>9</v>
      </c>
      <c r="Q83" s="6">
        <v>47093</v>
      </c>
      <c r="R83" s="8">
        <f t="shared" ref="R83:R120" si="34">Q83/P83</f>
        <v>5232.5555555555557</v>
      </c>
      <c r="S83" s="6">
        <v>2</v>
      </c>
      <c r="T83" s="6">
        <v>4731000</v>
      </c>
      <c r="U83" s="8">
        <f t="shared" si="33"/>
        <v>2365500</v>
      </c>
    </row>
    <row r="84" spans="1:21" x14ac:dyDescent="0.3">
      <c r="A84" s="9">
        <v>45383</v>
      </c>
      <c r="B84" s="6">
        <v>5</v>
      </c>
      <c r="C84" s="6">
        <v>252</v>
      </c>
      <c r="D84" s="6">
        <v>300</v>
      </c>
      <c r="E84" s="6">
        <v>683</v>
      </c>
      <c r="F84" s="6">
        <f t="shared" si="29"/>
        <v>50.4</v>
      </c>
      <c r="G84" s="6">
        <f t="shared" si="30"/>
        <v>60</v>
      </c>
      <c r="H84" s="8">
        <f t="shared" si="31"/>
        <v>136.6</v>
      </c>
      <c r="I84" s="6">
        <v>6</v>
      </c>
      <c r="J84" s="6">
        <v>4335</v>
      </c>
      <c r="K84" s="6">
        <v>374</v>
      </c>
      <c r="L84" s="6">
        <v>533</v>
      </c>
      <c r="M84" s="6">
        <f t="shared" si="22"/>
        <v>722.5</v>
      </c>
      <c r="N84" s="6">
        <f t="shared" si="23"/>
        <v>62.333333333333336</v>
      </c>
      <c r="O84" s="8">
        <f t="shared" si="24"/>
        <v>88.833333333333329</v>
      </c>
      <c r="P84" s="6">
        <v>5</v>
      </c>
      <c r="Q84" s="6">
        <v>43415</v>
      </c>
      <c r="R84" s="8">
        <f t="shared" si="34"/>
        <v>8683</v>
      </c>
      <c r="S84" s="6">
        <v>3</v>
      </c>
      <c r="T84" s="6">
        <v>3297000</v>
      </c>
      <c r="U84" s="8">
        <f t="shared" si="33"/>
        <v>1099000</v>
      </c>
    </row>
    <row r="85" spans="1:21" x14ac:dyDescent="0.3">
      <c r="A85" s="9">
        <v>45384</v>
      </c>
      <c r="B85" s="6">
        <v>8</v>
      </c>
      <c r="C85" s="6">
        <v>627</v>
      </c>
      <c r="D85" s="6">
        <v>416</v>
      </c>
      <c r="E85" s="6">
        <v>981</v>
      </c>
      <c r="F85" s="6">
        <f t="shared" si="29"/>
        <v>78.375</v>
      </c>
      <c r="G85" s="6">
        <f t="shared" si="30"/>
        <v>52</v>
      </c>
      <c r="H85" s="8">
        <f t="shared" si="31"/>
        <v>122.625</v>
      </c>
      <c r="I85" s="6">
        <v>7</v>
      </c>
      <c r="J85" s="6">
        <v>21787</v>
      </c>
      <c r="K85" s="6">
        <v>1668</v>
      </c>
      <c r="L85" s="6">
        <v>867</v>
      </c>
      <c r="M85" s="6">
        <f t="shared" si="22"/>
        <v>3112.4285714285716</v>
      </c>
      <c r="N85" s="6">
        <f t="shared" si="23"/>
        <v>238.28571428571428</v>
      </c>
      <c r="O85" s="8">
        <f t="shared" si="24"/>
        <v>123.85714285714286</v>
      </c>
      <c r="P85" s="6">
        <v>8</v>
      </c>
      <c r="Q85" s="6">
        <v>52682</v>
      </c>
      <c r="R85" s="8">
        <f t="shared" si="34"/>
        <v>6585.25</v>
      </c>
      <c r="S85" s="6">
        <v>2</v>
      </c>
      <c r="T85" s="6">
        <v>3634000</v>
      </c>
      <c r="U85" s="8">
        <f t="shared" si="33"/>
        <v>1817000</v>
      </c>
    </row>
    <row r="86" spans="1:21" x14ac:dyDescent="0.3">
      <c r="A86" s="9">
        <v>45385</v>
      </c>
      <c r="B86" s="6">
        <v>10</v>
      </c>
      <c r="C86" s="6">
        <v>992</v>
      </c>
      <c r="D86" s="6">
        <v>497</v>
      </c>
      <c r="E86" s="6">
        <v>1282</v>
      </c>
      <c r="F86" s="6">
        <f t="shared" si="29"/>
        <v>99.2</v>
      </c>
      <c r="G86" s="6">
        <f t="shared" si="30"/>
        <v>49.7</v>
      </c>
      <c r="H86" s="8">
        <f t="shared" si="31"/>
        <v>128.19999999999999</v>
      </c>
      <c r="I86" s="6">
        <v>8</v>
      </c>
      <c r="J86" s="6">
        <v>32854</v>
      </c>
      <c r="K86" s="6">
        <v>3290</v>
      </c>
      <c r="L86" s="6">
        <v>1468</v>
      </c>
      <c r="M86" s="6">
        <f t="shared" si="22"/>
        <v>4106.75</v>
      </c>
      <c r="N86" s="6">
        <f t="shared" si="23"/>
        <v>411.25</v>
      </c>
      <c r="O86" s="8">
        <f t="shared" si="24"/>
        <v>183.5</v>
      </c>
      <c r="P86" s="6">
        <v>8</v>
      </c>
      <c r="Q86" s="6">
        <v>35695</v>
      </c>
      <c r="R86" s="8">
        <f t="shared" si="34"/>
        <v>4461.875</v>
      </c>
      <c r="S86" s="6">
        <v>2</v>
      </c>
      <c r="T86" s="6">
        <v>3697000</v>
      </c>
      <c r="U86" s="8">
        <f t="shared" si="33"/>
        <v>1848500</v>
      </c>
    </row>
    <row r="87" spans="1:21" x14ac:dyDescent="0.3">
      <c r="A87" s="9">
        <v>45386</v>
      </c>
      <c r="B87" s="6">
        <v>6</v>
      </c>
      <c r="C87" s="6">
        <v>355</v>
      </c>
      <c r="D87" s="6">
        <v>245</v>
      </c>
      <c r="E87" s="6">
        <v>641</v>
      </c>
      <c r="F87" s="6">
        <f t="shared" si="29"/>
        <v>59.166666666666664</v>
      </c>
      <c r="G87" s="6">
        <f t="shared" si="30"/>
        <v>40.833333333333336</v>
      </c>
      <c r="H87" s="8">
        <f t="shared" si="31"/>
        <v>106.83333333333333</v>
      </c>
      <c r="I87" s="6">
        <v>8</v>
      </c>
      <c r="J87" s="6">
        <v>19480</v>
      </c>
      <c r="K87" s="6">
        <v>1895</v>
      </c>
      <c r="L87" s="6">
        <v>1383</v>
      </c>
      <c r="M87" s="6">
        <f t="shared" si="22"/>
        <v>2435</v>
      </c>
      <c r="N87" s="6">
        <f t="shared" si="23"/>
        <v>236.875</v>
      </c>
      <c r="O87" s="8">
        <f t="shared" si="24"/>
        <v>172.875</v>
      </c>
      <c r="P87" s="6">
        <v>7</v>
      </c>
      <c r="Q87" s="6">
        <v>32179</v>
      </c>
      <c r="R87" s="8">
        <f t="shared" si="34"/>
        <v>4597</v>
      </c>
      <c r="S87" s="6">
        <v>1</v>
      </c>
      <c r="T87" s="6">
        <v>2800000</v>
      </c>
      <c r="U87" s="8">
        <f t="shared" si="33"/>
        <v>2800000</v>
      </c>
    </row>
    <row r="88" spans="1:21" x14ac:dyDescent="0.3">
      <c r="A88" s="9">
        <v>45387</v>
      </c>
      <c r="B88" s="6">
        <v>7</v>
      </c>
      <c r="C88" s="6">
        <v>623</v>
      </c>
      <c r="D88" s="6">
        <v>720</v>
      </c>
      <c r="E88" s="6">
        <v>2531</v>
      </c>
      <c r="F88" s="6">
        <f t="shared" si="29"/>
        <v>89</v>
      </c>
      <c r="G88" s="6">
        <f t="shared" si="30"/>
        <v>102.85714285714286</v>
      </c>
      <c r="H88" s="8">
        <f t="shared" si="31"/>
        <v>361.57142857142856</v>
      </c>
      <c r="I88" s="6">
        <v>8</v>
      </c>
      <c r="J88" s="6">
        <v>28833</v>
      </c>
      <c r="K88" s="6">
        <v>2105</v>
      </c>
      <c r="L88" s="6">
        <v>1776</v>
      </c>
      <c r="M88" s="6">
        <f t="shared" si="22"/>
        <v>3604.125</v>
      </c>
      <c r="N88" s="6">
        <f t="shared" si="23"/>
        <v>263.125</v>
      </c>
      <c r="O88" s="8">
        <f t="shared" si="24"/>
        <v>222</v>
      </c>
      <c r="P88" s="6">
        <v>10</v>
      </c>
      <c r="Q88" s="6">
        <v>62790</v>
      </c>
      <c r="R88" s="8">
        <f t="shared" si="34"/>
        <v>6279</v>
      </c>
      <c r="S88" s="6">
        <v>1</v>
      </c>
      <c r="T88" s="6">
        <v>3900000</v>
      </c>
      <c r="U88" s="8">
        <f t="shared" si="33"/>
        <v>3900000</v>
      </c>
    </row>
    <row r="89" spans="1:21" x14ac:dyDescent="0.3">
      <c r="A89" s="9">
        <v>45388</v>
      </c>
      <c r="B89" s="6">
        <v>6</v>
      </c>
      <c r="C89" s="6">
        <v>1889</v>
      </c>
      <c r="D89" s="6">
        <v>942</v>
      </c>
      <c r="E89" s="6">
        <v>5224</v>
      </c>
      <c r="F89" s="6">
        <f t="shared" si="29"/>
        <v>314.83333333333331</v>
      </c>
      <c r="G89" s="6">
        <f t="shared" si="30"/>
        <v>157</v>
      </c>
      <c r="H89" s="8">
        <f t="shared" si="31"/>
        <v>870.66666666666663</v>
      </c>
      <c r="I89" s="6">
        <v>8</v>
      </c>
      <c r="J89" s="6">
        <v>22641</v>
      </c>
      <c r="K89" s="6">
        <v>1763</v>
      </c>
      <c r="L89" s="6">
        <v>834</v>
      </c>
      <c r="M89" s="6">
        <f t="shared" si="22"/>
        <v>2830.125</v>
      </c>
      <c r="N89" s="6">
        <f t="shared" si="23"/>
        <v>220.375</v>
      </c>
      <c r="O89" s="8">
        <f t="shared" si="24"/>
        <v>104.25</v>
      </c>
      <c r="P89" s="6">
        <v>7</v>
      </c>
      <c r="Q89" s="6">
        <v>35890</v>
      </c>
      <c r="R89" s="8">
        <f t="shared" si="34"/>
        <v>5127.1428571428569</v>
      </c>
      <c r="S89" s="6">
        <v>1</v>
      </c>
      <c r="T89" s="6">
        <v>39000</v>
      </c>
      <c r="U89" s="8">
        <f t="shared" si="33"/>
        <v>39000</v>
      </c>
    </row>
    <row r="90" spans="1:21" x14ac:dyDescent="0.3">
      <c r="A90" s="9">
        <v>45389</v>
      </c>
      <c r="B90" s="6">
        <v>27</v>
      </c>
      <c r="C90" s="6">
        <v>8920</v>
      </c>
      <c r="D90" s="6">
        <v>7388</v>
      </c>
      <c r="E90" s="6">
        <v>104782</v>
      </c>
      <c r="F90" s="6">
        <f t="shared" si="29"/>
        <v>330.37037037037038</v>
      </c>
      <c r="G90" s="6">
        <f t="shared" si="30"/>
        <v>273.62962962962962</v>
      </c>
      <c r="H90" s="8">
        <f t="shared" si="31"/>
        <v>3880.8148148148148</v>
      </c>
      <c r="I90" s="6">
        <v>27</v>
      </c>
      <c r="J90" s="6">
        <v>296322</v>
      </c>
      <c r="K90" s="6">
        <v>20417</v>
      </c>
      <c r="L90" s="6">
        <v>11234</v>
      </c>
      <c r="M90" s="6">
        <f t="shared" si="22"/>
        <v>10974.888888888889</v>
      </c>
      <c r="N90" s="6">
        <f t="shared" si="23"/>
        <v>756.18518518518522</v>
      </c>
      <c r="O90" s="8">
        <f t="shared" si="24"/>
        <v>416.07407407407408</v>
      </c>
      <c r="P90" s="6">
        <v>25</v>
      </c>
      <c r="Q90" s="6">
        <v>342220</v>
      </c>
      <c r="R90" s="8">
        <f t="shared" si="34"/>
        <v>13688.8</v>
      </c>
      <c r="S90" s="6">
        <v>9</v>
      </c>
      <c r="T90" s="6">
        <v>6485000</v>
      </c>
      <c r="U90" s="8">
        <f t="shared" si="33"/>
        <v>720555.5555555555</v>
      </c>
    </row>
    <row r="91" spans="1:21" x14ac:dyDescent="0.3">
      <c r="A91" s="9">
        <v>45390</v>
      </c>
      <c r="B91" s="6">
        <v>12</v>
      </c>
      <c r="C91" s="6">
        <v>2160</v>
      </c>
      <c r="D91" s="6">
        <v>2759</v>
      </c>
      <c r="E91" s="6">
        <v>50617</v>
      </c>
      <c r="F91" s="6">
        <f t="shared" si="29"/>
        <v>180</v>
      </c>
      <c r="G91" s="6">
        <f t="shared" si="30"/>
        <v>229.91666666666666</v>
      </c>
      <c r="H91" s="8">
        <f t="shared" si="31"/>
        <v>4218.083333333333</v>
      </c>
      <c r="I91" s="6">
        <v>9</v>
      </c>
      <c r="J91" s="6">
        <v>25694</v>
      </c>
      <c r="K91" s="6">
        <v>1924</v>
      </c>
      <c r="L91" s="6">
        <v>1102</v>
      </c>
      <c r="M91" s="6">
        <f t="shared" si="22"/>
        <v>2854.8888888888887</v>
      </c>
      <c r="N91" s="6">
        <f t="shared" si="23"/>
        <v>213.77777777777777</v>
      </c>
      <c r="O91" s="8">
        <f t="shared" si="24"/>
        <v>122.44444444444444</v>
      </c>
      <c r="P91" s="6">
        <v>6</v>
      </c>
      <c r="Q91" s="6">
        <v>102575</v>
      </c>
      <c r="R91" s="8">
        <f t="shared" si="34"/>
        <v>17095.833333333332</v>
      </c>
      <c r="S91" s="6">
        <v>1</v>
      </c>
      <c r="T91" s="6">
        <v>4000000</v>
      </c>
      <c r="U91" s="8">
        <f t="shared" si="33"/>
        <v>4000000</v>
      </c>
    </row>
    <row r="92" spans="1:21" x14ac:dyDescent="0.3">
      <c r="A92" s="9">
        <v>45391</v>
      </c>
      <c r="B92" s="6">
        <v>11</v>
      </c>
      <c r="C92" s="6">
        <v>3297</v>
      </c>
      <c r="D92" s="6">
        <v>3664</v>
      </c>
      <c r="E92" s="6">
        <v>40136</v>
      </c>
      <c r="F92" s="6">
        <f t="shared" si="29"/>
        <v>299.72727272727275</v>
      </c>
      <c r="G92" s="6">
        <f t="shared" si="30"/>
        <v>333.09090909090907</v>
      </c>
      <c r="H92" s="8">
        <f t="shared" si="31"/>
        <v>3648.7272727272725</v>
      </c>
      <c r="I92" s="6">
        <v>9</v>
      </c>
      <c r="J92" s="6">
        <v>74820</v>
      </c>
      <c r="K92" s="6">
        <v>4921</v>
      </c>
      <c r="L92" s="6">
        <v>3418</v>
      </c>
      <c r="M92" s="6">
        <f t="shared" si="22"/>
        <v>8313.3333333333339</v>
      </c>
      <c r="N92" s="6">
        <f t="shared" si="23"/>
        <v>546.77777777777783</v>
      </c>
      <c r="O92" s="8">
        <f t="shared" si="24"/>
        <v>379.77777777777777</v>
      </c>
      <c r="P92" s="6">
        <v>9</v>
      </c>
      <c r="Q92" s="6">
        <v>196065</v>
      </c>
      <c r="R92" s="8">
        <f t="shared" si="34"/>
        <v>21785</v>
      </c>
      <c r="S92" s="6">
        <v>1</v>
      </c>
      <c r="T92" s="6">
        <v>1200000</v>
      </c>
      <c r="U92" s="8">
        <f t="shared" si="33"/>
        <v>1200000</v>
      </c>
    </row>
    <row r="93" spans="1:21" x14ac:dyDescent="0.3">
      <c r="A93" s="9">
        <v>45392</v>
      </c>
      <c r="B93" s="6">
        <v>12</v>
      </c>
      <c r="C93" s="6">
        <v>1192</v>
      </c>
      <c r="D93" s="6">
        <v>1750</v>
      </c>
      <c r="E93" s="6">
        <v>19011</v>
      </c>
      <c r="F93" s="6">
        <f t="shared" ref="F93:F120" si="35">C93/B93</f>
        <v>99.333333333333329</v>
      </c>
      <c r="G93" s="6">
        <f t="shared" ref="G93:G120" si="36">D93/B93</f>
        <v>145.83333333333334</v>
      </c>
      <c r="H93" s="8">
        <f t="shared" ref="H93:H120" si="37">E93/B93</f>
        <v>1584.25</v>
      </c>
      <c r="I93" s="6">
        <v>8</v>
      </c>
      <c r="J93" s="6">
        <v>41862</v>
      </c>
      <c r="K93" s="6">
        <v>3543</v>
      </c>
      <c r="L93" s="6">
        <v>2675</v>
      </c>
      <c r="M93" s="6">
        <f t="shared" si="22"/>
        <v>5232.75</v>
      </c>
      <c r="N93" s="6">
        <f t="shared" si="23"/>
        <v>442.875</v>
      </c>
      <c r="O93" s="8">
        <f t="shared" si="24"/>
        <v>334.375</v>
      </c>
      <c r="P93" s="6">
        <v>8</v>
      </c>
      <c r="Q93" s="6">
        <v>176337</v>
      </c>
      <c r="R93" s="8">
        <f t="shared" si="34"/>
        <v>22042.125</v>
      </c>
      <c r="S93" s="6">
        <v>2</v>
      </c>
      <c r="T93" s="6">
        <v>3310000</v>
      </c>
      <c r="U93" s="8">
        <f t="shared" si="33"/>
        <v>1655000</v>
      </c>
    </row>
    <row r="94" spans="1:21" x14ac:dyDescent="0.3">
      <c r="A94" s="9">
        <v>45393</v>
      </c>
      <c r="B94" s="6">
        <v>10</v>
      </c>
      <c r="C94" s="6">
        <v>2271</v>
      </c>
      <c r="D94" s="6">
        <v>9787</v>
      </c>
      <c r="E94" s="6">
        <v>46982</v>
      </c>
      <c r="F94" s="6">
        <f t="shared" si="35"/>
        <v>227.1</v>
      </c>
      <c r="G94" s="6">
        <f t="shared" si="36"/>
        <v>978.7</v>
      </c>
      <c r="H94" s="8">
        <f t="shared" si="37"/>
        <v>4698.2</v>
      </c>
      <c r="I94" s="6">
        <v>9</v>
      </c>
      <c r="J94" s="6">
        <v>73800</v>
      </c>
      <c r="K94" s="6">
        <v>10750</v>
      </c>
      <c r="L94" s="6">
        <v>20202</v>
      </c>
      <c r="M94" s="6">
        <f t="shared" si="22"/>
        <v>8200</v>
      </c>
      <c r="N94" s="6">
        <f t="shared" si="23"/>
        <v>1194.4444444444443</v>
      </c>
      <c r="O94" s="8">
        <f t="shared" si="24"/>
        <v>2244.6666666666665</v>
      </c>
      <c r="P94" s="6">
        <v>9</v>
      </c>
      <c r="Q94" s="6">
        <v>110369</v>
      </c>
      <c r="R94" s="8">
        <f t="shared" si="34"/>
        <v>12263.222222222223</v>
      </c>
      <c r="S94" s="6">
        <v>0</v>
      </c>
      <c r="T94" s="6">
        <v>0</v>
      </c>
      <c r="U94" s="8">
        <v>0</v>
      </c>
    </row>
    <row r="95" spans="1:21" x14ac:dyDescent="0.3">
      <c r="A95" s="9">
        <v>45394</v>
      </c>
      <c r="B95" s="6">
        <v>17</v>
      </c>
      <c r="C95" s="6">
        <v>2057</v>
      </c>
      <c r="D95" s="6">
        <v>3388</v>
      </c>
      <c r="E95" s="6">
        <v>36112</v>
      </c>
      <c r="F95" s="6">
        <f t="shared" si="35"/>
        <v>121</v>
      </c>
      <c r="G95" s="6">
        <f t="shared" si="36"/>
        <v>199.29411764705881</v>
      </c>
      <c r="H95" s="8">
        <f t="shared" si="37"/>
        <v>2124.2352941176468</v>
      </c>
      <c r="I95" s="6">
        <v>12</v>
      </c>
      <c r="J95" s="6">
        <v>65300</v>
      </c>
      <c r="K95" s="6">
        <v>4756</v>
      </c>
      <c r="L95" s="6">
        <v>5880</v>
      </c>
      <c r="M95" s="6">
        <f t="shared" si="22"/>
        <v>5441.666666666667</v>
      </c>
      <c r="N95" s="6">
        <f t="shared" si="23"/>
        <v>396.33333333333331</v>
      </c>
      <c r="O95" s="8">
        <f t="shared" si="24"/>
        <v>490</v>
      </c>
      <c r="P95" s="6">
        <v>11</v>
      </c>
      <c r="Q95" s="6">
        <v>254941</v>
      </c>
      <c r="R95" s="8">
        <f t="shared" si="34"/>
        <v>23176.454545454544</v>
      </c>
      <c r="S95" s="6">
        <v>2</v>
      </c>
      <c r="T95" s="6">
        <v>67000</v>
      </c>
      <c r="U95" s="8">
        <f>T95/S95</f>
        <v>33500</v>
      </c>
    </row>
    <row r="96" spans="1:21" x14ac:dyDescent="0.3">
      <c r="A96" s="9">
        <v>45395</v>
      </c>
      <c r="B96" s="6">
        <v>11</v>
      </c>
      <c r="C96" s="6">
        <v>813</v>
      </c>
      <c r="D96" s="6">
        <v>946</v>
      </c>
      <c r="E96" s="6">
        <v>9170</v>
      </c>
      <c r="F96" s="6">
        <f t="shared" si="35"/>
        <v>73.909090909090907</v>
      </c>
      <c r="G96" s="6">
        <f t="shared" si="36"/>
        <v>86</v>
      </c>
      <c r="H96" s="8">
        <f t="shared" si="37"/>
        <v>833.63636363636363</v>
      </c>
      <c r="I96" s="6">
        <v>11</v>
      </c>
      <c r="J96" s="6">
        <v>31600</v>
      </c>
      <c r="K96" s="6">
        <v>1937</v>
      </c>
      <c r="L96" s="6">
        <v>2265</v>
      </c>
      <c r="M96" s="6">
        <f t="shared" si="22"/>
        <v>2872.7272727272725</v>
      </c>
      <c r="N96" s="6">
        <f t="shared" si="23"/>
        <v>176.09090909090909</v>
      </c>
      <c r="O96" s="8">
        <f t="shared" si="24"/>
        <v>205.90909090909091</v>
      </c>
      <c r="P96" s="6">
        <v>7</v>
      </c>
      <c r="Q96" s="6">
        <v>71739</v>
      </c>
      <c r="R96" s="8">
        <f t="shared" si="34"/>
        <v>10248.428571428571</v>
      </c>
      <c r="S96" s="6">
        <v>1</v>
      </c>
      <c r="T96" s="6">
        <v>689</v>
      </c>
      <c r="U96" s="8">
        <f>T96/S96</f>
        <v>689</v>
      </c>
    </row>
    <row r="97" spans="1:21" x14ac:dyDescent="0.3">
      <c r="A97" s="9">
        <v>45396</v>
      </c>
      <c r="B97" s="6">
        <v>11</v>
      </c>
      <c r="C97" s="6">
        <v>871</v>
      </c>
      <c r="D97" s="6">
        <v>1014</v>
      </c>
      <c r="E97" s="6">
        <v>9707</v>
      </c>
      <c r="F97" s="6">
        <f t="shared" si="35"/>
        <v>79.181818181818187</v>
      </c>
      <c r="G97" s="6">
        <f t="shared" si="36"/>
        <v>92.181818181818187</v>
      </c>
      <c r="H97" s="8">
        <f t="shared" si="37"/>
        <v>882.4545454545455</v>
      </c>
      <c r="I97" s="6">
        <v>11</v>
      </c>
      <c r="J97" s="6">
        <v>53200</v>
      </c>
      <c r="K97" s="6">
        <v>3217</v>
      </c>
      <c r="L97" s="6">
        <v>4240</v>
      </c>
      <c r="M97" s="6">
        <f t="shared" si="22"/>
        <v>4836.363636363636</v>
      </c>
      <c r="N97" s="6">
        <f t="shared" si="23"/>
        <v>292.45454545454544</v>
      </c>
      <c r="O97" s="8">
        <f t="shared" si="24"/>
        <v>385.45454545454544</v>
      </c>
      <c r="P97" s="6">
        <v>10</v>
      </c>
      <c r="Q97" s="6">
        <v>180042</v>
      </c>
      <c r="R97" s="8">
        <f t="shared" si="34"/>
        <v>18004.2</v>
      </c>
      <c r="S97" s="6">
        <v>2</v>
      </c>
      <c r="T97" s="6">
        <v>2531000</v>
      </c>
      <c r="U97" s="8">
        <f>T97/S97</f>
        <v>1265500</v>
      </c>
    </row>
    <row r="98" spans="1:21" x14ac:dyDescent="0.3">
      <c r="A98" s="9">
        <v>45397</v>
      </c>
      <c r="B98" s="6">
        <v>7</v>
      </c>
      <c r="C98" s="6">
        <v>1098</v>
      </c>
      <c r="D98" s="6">
        <v>2073</v>
      </c>
      <c r="E98" s="6">
        <v>24114</v>
      </c>
      <c r="F98" s="6">
        <f t="shared" si="35"/>
        <v>156.85714285714286</v>
      </c>
      <c r="G98" s="6">
        <f t="shared" si="36"/>
        <v>296.14285714285717</v>
      </c>
      <c r="H98" s="8">
        <f t="shared" si="37"/>
        <v>3444.8571428571427</v>
      </c>
      <c r="I98" s="6">
        <v>12</v>
      </c>
      <c r="J98" s="6">
        <v>70894</v>
      </c>
      <c r="K98" s="6">
        <v>4945</v>
      </c>
      <c r="L98" s="6">
        <v>6166</v>
      </c>
      <c r="M98" s="6">
        <f t="shared" si="22"/>
        <v>5907.833333333333</v>
      </c>
      <c r="N98" s="6">
        <f t="shared" si="23"/>
        <v>412.08333333333331</v>
      </c>
      <c r="O98" s="8">
        <f t="shared" si="24"/>
        <v>513.83333333333337</v>
      </c>
      <c r="P98" s="6">
        <v>10</v>
      </c>
      <c r="Q98" s="6">
        <v>244287</v>
      </c>
      <c r="R98" s="8">
        <f t="shared" si="34"/>
        <v>24428.7</v>
      </c>
      <c r="S98" s="6">
        <v>0</v>
      </c>
      <c r="T98" s="6">
        <v>0</v>
      </c>
      <c r="U98" s="8">
        <v>0</v>
      </c>
    </row>
    <row r="99" spans="1:21" x14ac:dyDescent="0.3">
      <c r="A99" s="9">
        <v>45398</v>
      </c>
      <c r="B99" s="6">
        <v>9</v>
      </c>
      <c r="C99" s="6">
        <v>800</v>
      </c>
      <c r="D99" s="6">
        <v>840</v>
      </c>
      <c r="E99" s="6">
        <v>6413</v>
      </c>
      <c r="F99" s="6">
        <f t="shared" si="35"/>
        <v>88.888888888888886</v>
      </c>
      <c r="G99" s="6">
        <f t="shared" si="36"/>
        <v>93.333333333333329</v>
      </c>
      <c r="H99" s="8">
        <f t="shared" si="37"/>
        <v>712.55555555555554</v>
      </c>
      <c r="I99" s="6">
        <v>9</v>
      </c>
      <c r="J99" s="6">
        <v>31096</v>
      </c>
      <c r="K99" s="6">
        <v>2606</v>
      </c>
      <c r="L99" s="6">
        <v>1673</v>
      </c>
      <c r="M99" s="6">
        <f t="shared" si="22"/>
        <v>3455.1111111111113</v>
      </c>
      <c r="N99" s="6">
        <f t="shared" si="23"/>
        <v>289.55555555555554</v>
      </c>
      <c r="O99" s="8">
        <f t="shared" si="24"/>
        <v>185.88888888888889</v>
      </c>
      <c r="P99" s="6">
        <v>7</v>
      </c>
      <c r="Q99" s="6">
        <v>72375</v>
      </c>
      <c r="R99" s="8">
        <f t="shared" si="34"/>
        <v>10339.285714285714</v>
      </c>
      <c r="S99" s="6">
        <v>0</v>
      </c>
      <c r="T99" s="6">
        <v>0</v>
      </c>
      <c r="U99" s="8">
        <v>0</v>
      </c>
    </row>
    <row r="100" spans="1:21" x14ac:dyDescent="0.3">
      <c r="A100" s="9">
        <v>45399</v>
      </c>
      <c r="B100" s="6">
        <v>9</v>
      </c>
      <c r="C100" s="6">
        <v>912</v>
      </c>
      <c r="D100" s="6">
        <v>774</v>
      </c>
      <c r="E100" s="6">
        <v>7389</v>
      </c>
      <c r="F100" s="6">
        <f t="shared" si="35"/>
        <v>101.33333333333333</v>
      </c>
      <c r="G100" s="6">
        <f t="shared" si="36"/>
        <v>86</v>
      </c>
      <c r="H100" s="8">
        <f t="shared" si="37"/>
        <v>821</v>
      </c>
      <c r="I100" s="6">
        <v>10</v>
      </c>
      <c r="J100" s="6">
        <v>43700</v>
      </c>
      <c r="K100" s="6">
        <v>2672</v>
      </c>
      <c r="L100" s="6">
        <v>2875</v>
      </c>
      <c r="M100" s="6">
        <f t="shared" si="22"/>
        <v>4370</v>
      </c>
      <c r="N100" s="6">
        <f t="shared" si="23"/>
        <v>267.2</v>
      </c>
      <c r="O100" s="8">
        <f t="shared" si="24"/>
        <v>287.5</v>
      </c>
      <c r="P100" s="6">
        <v>8</v>
      </c>
      <c r="Q100" s="6">
        <v>138293</v>
      </c>
      <c r="R100" s="8">
        <f t="shared" si="34"/>
        <v>17286.625</v>
      </c>
      <c r="S100" s="6">
        <v>1</v>
      </c>
      <c r="T100" s="6">
        <v>30000</v>
      </c>
      <c r="U100" s="8">
        <v>30000</v>
      </c>
    </row>
    <row r="101" spans="1:21" x14ac:dyDescent="0.3">
      <c r="A101" s="9">
        <v>45400</v>
      </c>
      <c r="B101" s="6">
        <v>15</v>
      </c>
      <c r="C101" s="6">
        <v>2200</v>
      </c>
      <c r="D101" s="6">
        <v>1505</v>
      </c>
      <c r="E101" s="6">
        <v>14642</v>
      </c>
      <c r="F101" s="6">
        <f t="shared" si="35"/>
        <v>146.66666666666666</v>
      </c>
      <c r="G101" s="6">
        <f t="shared" si="36"/>
        <v>100.33333333333333</v>
      </c>
      <c r="H101" s="8">
        <f t="shared" si="37"/>
        <v>976.13333333333333</v>
      </c>
      <c r="I101" s="6">
        <v>11</v>
      </c>
      <c r="J101" s="6">
        <v>39857</v>
      </c>
      <c r="K101" s="6">
        <v>4523</v>
      </c>
      <c r="L101" s="6">
        <v>2504</v>
      </c>
      <c r="M101" s="6">
        <f t="shared" si="22"/>
        <v>3623.3636363636365</v>
      </c>
      <c r="N101" s="6">
        <f t="shared" si="23"/>
        <v>411.18181818181819</v>
      </c>
      <c r="O101" s="8">
        <f t="shared" si="24"/>
        <v>227.63636363636363</v>
      </c>
      <c r="P101" s="6">
        <v>10</v>
      </c>
      <c r="Q101" s="6">
        <v>172363</v>
      </c>
      <c r="R101" s="8">
        <f t="shared" si="34"/>
        <v>17236.3</v>
      </c>
      <c r="S101" s="6">
        <v>0</v>
      </c>
      <c r="T101" s="6">
        <v>0</v>
      </c>
      <c r="U101" s="8">
        <v>0</v>
      </c>
    </row>
    <row r="102" spans="1:21" x14ac:dyDescent="0.3">
      <c r="A102" s="9">
        <v>45401</v>
      </c>
      <c r="B102" s="6">
        <v>13</v>
      </c>
      <c r="C102" s="6">
        <v>1291</v>
      </c>
      <c r="D102" s="6">
        <v>946</v>
      </c>
      <c r="E102" s="6">
        <v>8140</v>
      </c>
      <c r="F102" s="6">
        <f t="shared" si="35"/>
        <v>99.307692307692307</v>
      </c>
      <c r="G102" s="6">
        <f t="shared" si="36"/>
        <v>72.769230769230774</v>
      </c>
      <c r="H102" s="8">
        <f t="shared" si="37"/>
        <v>626.15384615384619</v>
      </c>
      <c r="I102" s="6">
        <v>11</v>
      </c>
      <c r="J102" s="6">
        <v>30239</v>
      </c>
      <c r="K102" s="6">
        <v>2862</v>
      </c>
      <c r="L102" s="6">
        <v>6695</v>
      </c>
      <c r="M102" s="6">
        <f t="shared" si="22"/>
        <v>2749</v>
      </c>
      <c r="N102" s="6">
        <f t="shared" si="23"/>
        <v>260.18181818181819</v>
      </c>
      <c r="O102" s="8">
        <f t="shared" si="24"/>
        <v>608.63636363636363</v>
      </c>
      <c r="P102" s="6">
        <v>40</v>
      </c>
      <c r="Q102" s="6">
        <v>589050</v>
      </c>
      <c r="R102" s="8">
        <f t="shared" si="34"/>
        <v>14726.25</v>
      </c>
      <c r="S102" s="6">
        <v>1</v>
      </c>
      <c r="T102" s="6">
        <v>31000</v>
      </c>
      <c r="U102" s="8">
        <f>T102/S102</f>
        <v>31000</v>
      </c>
    </row>
    <row r="103" spans="1:21" x14ac:dyDescent="0.3">
      <c r="A103" s="9">
        <v>45402</v>
      </c>
      <c r="B103" s="6">
        <v>14</v>
      </c>
      <c r="C103" s="6">
        <v>1507</v>
      </c>
      <c r="D103" s="6">
        <v>2189</v>
      </c>
      <c r="E103" s="6">
        <v>18625</v>
      </c>
      <c r="F103" s="6">
        <f t="shared" si="35"/>
        <v>107.64285714285714</v>
      </c>
      <c r="G103" s="6">
        <f t="shared" si="36"/>
        <v>156.35714285714286</v>
      </c>
      <c r="H103" s="8">
        <f t="shared" si="37"/>
        <v>1330.3571428571429</v>
      </c>
      <c r="I103" s="6">
        <v>12</v>
      </c>
      <c r="J103" s="6">
        <v>35565</v>
      </c>
      <c r="K103" s="6">
        <v>4049</v>
      </c>
      <c r="L103" s="6">
        <v>3548</v>
      </c>
      <c r="M103" s="6">
        <f t="shared" si="22"/>
        <v>2963.75</v>
      </c>
      <c r="N103" s="6">
        <f t="shared" si="23"/>
        <v>337.41666666666669</v>
      </c>
      <c r="O103" s="8">
        <f t="shared" si="24"/>
        <v>295.66666666666669</v>
      </c>
      <c r="P103" s="6">
        <v>11</v>
      </c>
      <c r="Q103" s="6">
        <v>124090</v>
      </c>
      <c r="R103" s="8">
        <f t="shared" si="34"/>
        <v>11280.90909090909</v>
      </c>
      <c r="S103" s="6">
        <v>3</v>
      </c>
      <c r="T103" s="6">
        <v>66109</v>
      </c>
      <c r="U103" s="8">
        <f t="shared" ref="U103:U104" si="38">T103/S103</f>
        <v>22036.333333333332</v>
      </c>
    </row>
    <row r="104" spans="1:21" x14ac:dyDescent="0.3">
      <c r="A104" s="9">
        <v>45403</v>
      </c>
      <c r="B104" s="6">
        <v>25</v>
      </c>
      <c r="C104" s="6">
        <v>2998</v>
      </c>
      <c r="D104" s="6">
        <v>1426</v>
      </c>
      <c r="E104" s="6">
        <v>15179</v>
      </c>
      <c r="F104" s="6">
        <f t="shared" si="35"/>
        <v>119.92</v>
      </c>
      <c r="G104" s="6">
        <f t="shared" si="36"/>
        <v>57.04</v>
      </c>
      <c r="H104" s="8">
        <f t="shared" si="37"/>
        <v>607.16</v>
      </c>
      <c r="I104" s="6">
        <v>12</v>
      </c>
      <c r="J104" s="6">
        <v>47145</v>
      </c>
      <c r="K104" s="6">
        <v>3522</v>
      </c>
      <c r="L104" s="6">
        <v>5469</v>
      </c>
      <c r="M104" s="6">
        <f t="shared" si="22"/>
        <v>3928.75</v>
      </c>
      <c r="N104" s="6">
        <f t="shared" si="23"/>
        <v>293.5</v>
      </c>
      <c r="O104" s="8">
        <f t="shared" si="24"/>
        <v>455.75</v>
      </c>
      <c r="P104" s="6">
        <v>10</v>
      </c>
      <c r="Q104" s="6">
        <v>229144</v>
      </c>
      <c r="R104" s="8">
        <f t="shared" si="34"/>
        <v>22914.400000000001</v>
      </c>
      <c r="S104" s="6">
        <v>1</v>
      </c>
      <c r="T104" s="6">
        <v>30000</v>
      </c>
      <c r="U104" s="8">
        <f t="shared" si="38"/>
        <v>30000</v>
      </c>
    </row>
    <row r="105" spans="1:21" x14ac:dyDescent="0.3">
      <c r="A105" s="9">
        <v>45404</v>
      </c>
      <c r="B105" s="6">
        <v>14</v>
      </c>
      <c r="C105" s="6">
        <v>730</v>
      </c>
      <c r="D105" s="6">
        <v>692</v>
      </c>
      <c r="E105" s="6">
        <v>5137</v>
      </c>
      <c r="F105" s="6">
        <f t="shared" si="35"/>
        <v>52.142857142857146</v>
      </c>
      <c r="G105" s="6">
        <f t="shared" si="36"/>
        <v>49.428571428571431</v>
      </c>
      <c r="H105" s="8">
        <f t="shared" si="37"/>
        <v>366.92857142857144</v>
      </c>
      <c r="I105" s="6">
        <v>11</v>
      </c>
      <c r="J105" s="6">
        <v>66478</v>
      </c>
      <c r="K105" s="6">
        <v>7873</v>
      </c>
      <c r="L105" s="6">
        <v>5001</v>
      </c>
      <c r="M105" s="6">
        <f t="shared" si="22"/>
        <v>6043.454545454545</v>
      </c>
      <c r="N105" s="6">
        <f t="shared" si="23"/>
        <v>715.72727272727275</v>
      </c>
      <c r="O105" s="8">
        <f t="shared" si="24"/>
        <v>454.63636363636363</v>
      </c>
      <c r="P105" s="6">
        <v>12</v>
      </c>
      <c r="Q105" s="6">
        <v>172847</v>
      </c>
      <c r="R105" s="8">
        <f t="shared" si="34"/>
        <v>14403.916666666666</v>
      </c>
      <c r="S105" s="6">
        <v>1</v>
      </c>
      <c r="T105" s="6">
        <v>23000</v>
      </c>
    </row>
    <row r="106" spans="1:21" x14ac:dyDescent="0.3">
      <c r="A106" s="9">
        <v>45405</v>
      </c>
      <c r="B106" s="6">
        <v>11</v>
      </c>
      <c r="C106" s="6">
        <v>445</v>
      </c>
      <c r="D106" s="6">
        <v>411</v>
      </c>
      <c r="E106" s="6">
        <v>3222</v>
      </c>
      <c r="F106" s="6">
        <f t="shared" si="35"/>
        <v>40.454545454545453</v>
      </c>
      <c r="G106" s="6">
        <f t="shared" si="36"/>
        <v>37.363636363636367</v>
      </c>
      <c r="H106" s="8">
        <f t="shared" si="37"/>
        <v>292.90909090909093</v>
      </c>
      <c r="I106" s="6">
        <v>12</v>
      </c>
      <c r="J106" s="6">
        <v>19398</v>
      </c>
      <c r="K106" s="6">
        <v>2384</v>
      </c>
      <c r="L106" s="6">
        <v>2056</v>
      </c>
      <c r="M106" s="6">
        <f t="shared" si="22"/>
        <v>1616.5</v>
      </c>
      <c r="N106" s="6">
        <f t="shared" si="23"/>
        <v>198.66666666666666</v>
      </c>
      <c r="O106" s="8">
        <f t="shared" si="24"/>
        <v>171.33333333333334</v>
      </c>
      <c r="P106" s="6">
        <v>12</v>
      </c>
      <c r="Q106" s="6">
        <v>76042</v>
      </c>
      <c r="R106" s="8">
        <f t="shared" si="34"/>
        <v>6336.833333333333</v>
      </c>
      <c r="S106" s="6">
        <v>0</v>
      </c>
      <c r="T106" s="6">
        <v>0</v>
      </c>
      <c r="U106" s="8">
        <v>0</v>
      </c>
    </row>
    <row r="107" spans="1:21" x14ac:dyDescent="0.3">
      <c r="A107" s="9">
        <v>45406</v>
      </c>
      <c r="B107" s="6">
        <v>12</v>
      </c>
      <c r="C107" s="6">
        <v>1024</v>
      </c>
      <c r="D107" s="6">
        <v>803</v>
      </c>
      <c r="E107" s="6">
        <v>11003</v>
      </c>
      <c r="F107" s="6">
        <f t="shared" si="35"/>
        <v>85.333333333333329</v>
      </c>
      <c r="G107" s="6">
        <f t="shared" si="36"/>
        <v>66.916666666666671</v>
      </c>
      <c r="H107" s="8">
        <f t="shared" si="37"/>
        <v>916.91666666666663</v>
      </c>
      <c r="I107" s="6">
        <v>11</v>
      </c>
      <c r="J107" s="6">
        <v>35641</v>
      </c>
      <c r="K107" s="6">
        <v>4095</v>
      </c>
      <c r="L107" s="6">
        <v>1756</v>
      </c>
      <c r="M107" s="6">
        <f t="shared" si="22"/>
        <v>3240.090909090909</v>
      </c>
      <c r="N107" s="6">
        <f t="shared" si="23"/>
        <v>372.27272727272725</v>
      </c>
      <c r="O107" s="8">
        <f t="shared" si="24"/>
        <v>159.63636363636363</v>
      </c>
      <c r="P107" s="6">
        <v>15</v>
      </c>
      <c r="Q107" s="6">
        <v>273685</v>
      </c>
      <c r="R107" s="8">
        <f t="shared" si="34"/>
        <v>18245.666666666668</v>
      </c>
      <c r="S107" s="6">
        <v>2</v>
      </c>
      <c r="T107" s="6">
        <v>2838000</v>
      </c>
      <c r="U107" s="8">
        <f>T107/S107</f>
        <v>1419000</v>
      </c>
    </row>
    <row r="108" spans="1:21" x14ac:dyDescent="0.3">
      <c r="A108" s="9">
        <v>45407</v>
      </c>
      <c r="B108" s="6">
        <v>18</v>
      </c>
      <c r="C108" s="6">
        <v>1185</v>
      </c>
      <c r="D108" s="6">
        <v>1304</v>
      </c>
      <c r="E108" s="6">
        <v>11245</v>
      </c>
      <c r="F108" s="6">
        <f t="shared" si="35"/>
        <v>65.833333333333329</v>
      </c>
      <c r="G108" s="6">
        <f t="shared" si="36"/>
        <v>72.444444444444443</v>
      </c>
      <c r="H108" s="8">
        <f t="shared" si="37"/>
        <v>624.72222222222217</v>
      </c>
      <c r="I108" s="6">
        <v>13</v>
      </c>
      <c r="J108" s="6">
        <v>23611</v>
      </c>
      <c r="K108" s="6">
        <v>2352</v>
      </c>
      <c r="L108" s="6">
        <v>2503</v>
      </c>
      <c r="M108" s="6">
        <f t="shared" si="22"/>
        <v>1816.2307692307693</v>
      </c>
      <c r="N108" s="6">
        <f t="shared" si="23"/>
        <v>180.92307692307693</v>
      </c>
      <c r="O108" s="8">
        <f t="shared" si="24"/>
        <v>192.53846153846155</v>
      </c>
      <c r="P108" s="6">
        <v>12</v>
      </c>
      <c r="Q108" s="6">
        <v>105924</v>
      </c>
      <c r="R108" s="8">
        <f t="shared" si="34"/>
        <v>8827</v>
      </c>
      <c r="S108" s="6">
        <v>0</v>
      </c>
      <c r="T108" s="6">
        <v>0</v>
      </c>
      <c r="U108" s="8">
        <v>0</v>
      </c>
    </row>
    <row r="109" spans="1:21" x14ac:dyDescent="0.3">
      <c r="A109" s="9">
        <v>45408</v>
      </c>
      <c r="B109" s="6">
        <v>17</v>
      </c>
      <c r="C109" s="6">
        <v>1088</v>
      </c>
      <c r="D109" s="6">
        <v>736</v>
      </c>
      <c r="E109" s="6">
        <v>8948</v>
      </c>
      <c r="F109" s="6">
        <f t="shared" si="35"/>
        <v>64</v>
      </c>
      <c r="G109" s="6">
        <f t="shared" si="36"/>
        <v>43.294117647058826</v>
      </c>
      <c r="H109" s="8">
        <f t="shared" si="37"/>
        <v>526.35294117647061</v>
      </c>
      <c r="I109" s="6">
        <v>12</v>
      </c>
      <c r="J109" s="6">
        <v>28800</v>
      </c>
      <c r="K109" s="6">
        <v>1842</v>
      </c>
      <c r="L109" s="6">
        <v>2626</v>
      </c>
      <c r="M109" s="6">
        <f t="shared" si="22"/>
        <v>2400</v>
      </c>
      <c r="N109" s="6">
        <f t="shared" si="23"/>
        <v>153.5</v>
      </c>
      <c r="O109" s="8">
        <f t="shared" si="24"/>
        <v>218.83333333333334</v>
      </c>
      <c r="P109" s="6">
        <v>11</v>
      </c>
      <c r="Q109" s="6">
        <v>87219</v>
      </c>
      <c r="R109" s="8">
        <f t="shared" si="34"/>
        <v>7929</v>
      </c>
      <c r="S109" s="6">
        <v>3</v>
      </c>
      <c r="T109" s="6">
        <v>136000</v>
      </c>
      <c r="U109" s="8">
        <f t="shared" ref="U109:U114" si="39">T109/S109</f>
        <v>45333.333333333336</v>
      </c>
    </row>
    <row r="110" spans="1:21" x14ac:dyDescent="0.3">
      <c r="A110" s="9">
        <v>45409</v>
      </c>
      <c r="B110" s="6">
        <v>11</v>
      </c>
      <c r="C110" s="6">
        <v>4122</v>
      </c>
      <c r="D110" s="6">
        <v>2063</v>
      </c>
      <c r="E110" s="6">
        <v>22777</v>
      </c>
      <c r="F110" s="6">
        <f t="shared" si="35"/>
        <v>374.72727272727275</v>
      </c>
      <c r="G110" s="6">
        <f t="shared" si="36"/>
        <v>187.54545454545453</v>
      </c>
      <c r="H110" s="8">
        <f t="shared" si="37"/>
        <v>2070.6363636363635</v>
      </c>
      <c r="I110" s="6">
        <v>12</v>
      </c>
      <c r="J110" s="6">
        <v>46222</v>
      </c>
      <c r="K110" s="6">
        <v>3353</v>
      </c>
      <c r="L110" s="6">
        <v>3485</v>
      </c>
      <c r="M110" s="6">
        <f t="shared" si="22"/>
        <v>3851.8333333333335</v>
      </c>
      <c r="N110" s="6">
        <f t="shared" si="23"/>
        <v>279.41666666666669</v>
      </c>
      <c r="O110" s="8">
        <f t="shared" si="24"/>
        <v>290.41666666666669</v>
      </c>
      <c r="P110" s="6">
        <v>11</v>
      </c>
      <c r="Q110" s="6">
        <v>218674</v>
      </c>
      <c r="R110" s="8">
        <f t="shared" si="34"/>
        <v>19879.454545454544</v>
      </c>
      <c r="S110" s="6">
        <v>3</v>
      </c>
      <c r="T110" s="6">
        <v>564000</v>
      </c>
      <c r="U110" s="8">
        <f t="shared" si="39"/>
        <v>188000</v>
      </c>
    </row>
    <row r="111" spans="1:21" x14ac:dyDescent="0.3">
      <c r="A111" s="9">
        <v>45410</v>
      </c>
      <c r="B111" s="6">
        <v>25</v>
      </c>
      <c r="C111" s="6">
        <v>4072</v>
      </c>
      <c r="D111" s="6">
        <v>5746</v>
      </c>
      <c r="E111" s="6">
        <v>77974</v>
      </c>
      <c r="F111" s="6">
        <f t="shared" si="35"/>
        <v>162.88</v>
      </c>
      <c r="G111" s="6">
        <f t="shared" si="36"/>
        <v>229.84</v>
      </c>
      <c r="H111" s="8">
        <f t="shared" si="37"/>
        <v>3118.96</v>
      </c>
      <c r="I111" s="6">
        <v>24</v>
      </c>
      <c r="J111" s="6">
        <v>272954</v>
      </c>
      <c r="K111" s="6">
        <v>14106</v>
      </c>
      <c r="L111" s="6">
        <v>10934</v>
      </c>
      <c r="M111" s="6">
        <f t="shared" si="22"/>
        <v>11373.083333333334</v>
      </c>
      <c r="N111" s="6">
        <f t="shared" si="23"/>
        <v>587.75</v>
      </c>
      <c r="O111" s="8">
        <f t="shared" si="24"/>
        <v>455.58333333333331</v>
      </c>
      <c r="P111" s="6">
        <v>23</v>
      </c>
      <c r="Q111" s="6">
        <v>516523</v>
      </c>
      <c r="R111" s="8">
        <f t="shared" si="34"/>
        <v>22457.521739130436</v>
      </c>
      <c r="S111" s="6">
        <v>11</v>
      </c>
      <c r="T111" s="6">
        <v>858000</v>
      </c>
      <c r="U111" s="8">
        <f t="shared" si="39"/>
        <v>78000</v>
      </c>
    </row>
    <row r="112" spans="1:21" x14ac:dyDescent="0.3">
      <c r="A112" s="9">
        <v>45411</v>
      </c>
      <c r="B112" s="6">
        <v>20</v>
      </c>
      <c r="C112" s="6">
        <v>4643</v>
      </c>
      <c r="D112" s="6">
        <v>2977</v>
      </c>
      <c r="E112" s="6">
        <v>25871</v>
      </c>
      <c r="F112" s="6">
        <f t="shared" si="35"/>
        <v>232.15</v>
      </c>
      <c r="G112" s="6">
        <f t="shared" si="36"/>
        <v>148.85</v>
      </c>
      <c r="H112" s="8">
        <f t="shared" si="37"/>
        <v>1293.55</v>
      </c>
      <c r="I112" s="6">
        <v>12</v>
      </c>
      <c r="J112" s="6">
        <v>40267</v>
      </c>
      <c r="K112" s="6">
        <v>3758</v>
      </c>
      <c r="L112" s="6">
        <v>2842</v>
      </c>
      <c r="M112" s="6">
        <f t="shared" si="22"/>
        <v>3355.5833333333335</v>
      </c>
      <c r="N112" s="6">
        <f t="shared" si="23"/>
        <v>313.16666666666669</v>
      </c>
      <c r="O112" s="8">
        <f t="shared" si="24"/>
        <v>236.83333333333334</v>
      </c>
      <c r="P112" s="6">
        <v>11</v>
      </c>
      <c r="Q112" s="6">
        <v>181899</v>
      </c>
      <c r="R112" s="8">
        <f t="shared" si="34"/>
        <v>16536.272727272728</v>
      </c>
      <c r="S112" s="6">
        <v>2</v>
      </c>
      <c r="T112" s="6">
        <v>8100000</v>
      </c>
      <c r="U112" s="8">
        <f t="shared" si="39"/>
        <v>4050000</v>
      </c>
    </row>
    <row r="113" spans="1:21" x14ac:dyDescent="0.3">
      <c r="A113" s="9">
        <v>45412</v>
      </c>
      <c r="B113" s="6">
        <v>13</v>
      </c>
      <c r="C113" s="6">
        <v>4975</v>
      </c>
      <c r="D113" s="6">
        <v>3002</v>
      </c>
      <c r="E113" s="6">
        <v>18744</v>
      </c>
      <c r="F113" s="6">
        <f t="shared" si="35"/>
        <v>382.69230769230768</v>
      </c>
      <c r="G113" s="6">
        <f t="shared" si="36"/>
        <v>230.92307692307693</v>
      </c>
      <c r="H113" s="8">
        <f t="shared" si="37"/>
        <v>1441.8461538461538</v>
      </c>
      <c r="I113" s="6">
        <v>12</v>
      </c>
      <c r="J113" s="6">
        <v>40942</v>
      </c>
      <c r="K113" s="6">
        <v>3016</v>
      </c>
      <c r="L113" s="6">
        <v>4654</v>
      </c>
      <c r="M113" s="6">
        <f t="shared" si="22"/>
        <v>3411.8333333333335</v>
      </c>
      <c r="N113" s="6">
        <f t="shared" si="23"/>
        <v>251.33333333333334</v>
      </c>
      <c r="O113" s="8">
        <f t="shared" si="24"/>
        <v>387.83333333333331</v>
      </c>
      <c r="P113" s="6">
        <v>13</v>
      </c>
      <c r="Q113" s="6">
        <v>237383</v>
      </c>
      <c r="R113" s="8">
        <f t="shared" si="34"/>
        <v>18260.23076923077</v>
      </c>
      <c r="S113" s="6">
        <v>4</v>
      </c>
      <c r="T113" s="6">
        <v>182000</v>
      </c>
      <c r="U113" s="8">
        <f t="shared" si="39"/>
        <v>45500</v>
      </c>
    </row>
    <row r="114" spans="1:21" x14ac:dyDescent="0.3">
      <c r="A114" s="9">
        <v>45413</v>
      </c>
      <c r="B114" s="6">
        <v>16</v>
      </c>
      <c r="C114" s="6">
        <v>6176</v>
      </c>
      <c r="D114" s="6">
        <v>3069</v>
      </c>
      <c r="E114" s="6">
        <v>18716</v>
      </c>
      <c r="F114" s="6">
        <f t="shared" si="35"/>
        <v>386</v>
      </c>
      <c r="G114" s="6">
        <f t="shared" si="36"/>
        <v>191.8125</v>
      </c>
      <c r="H114" s="8">
        <f t="shared" si="37"/>
        <v>1169.75</v>
      </c>
      <c r="I114" s="6">
        <v>11</v>
      </c>
      <c r="J114" s="6">
        <v>17760</v>
      </c>
      <c r="K114" s="6">
        <v>1860</v>
      </c>
      <c r="L114" s="6">
        <v>2055</v>
      </c>
      <c r="M114" s="6">
        <f t="shared" si="22"/>
        <v>1614.5454545454545</v>
      </c>
      <c r="N114" s="6">
        <f t="shared" si="23"/>
        <v>169.09090909090909</v>
      </c>
      <c r="O114" s="8">
        <f t="shared" si="24"/>
        <v>186.81818181818181</v>
      </c>
      <c r="P114" s="6">
        <v>10</v>
      </c>
      <c r="Q114" s="6">
        <v>121358</v>
      </c>
      <c r="R114" s="8">
        <f t="shared" si="34"/>
        <v>12135.8</v>
      </c>
      <c r="S114" s="6">
        <v>1</v>
      </c>
      <c r="T114" s="6">
        <v>36000</v>
      </c>
      <c r="U114" s="8">
        <f t="shared" si="39"/>
        <v>36000</v>
      </c>
    </row>
    <row r="115" spans="1:21" x14ac:dyDescent="0.3">
      <c r="A115" s="9">
        <v>45414</v>
      </c>
      <c r="B115" s="6">
        <v>18</v>
      </c>
      <c r="C115" s="6">
        <v>6525</v>
      </c>
      <c r="D115" s="6">
        <v>3180</v>
      </c>
      <c r="E115" s="6">
        <v>20773</v>
      </c>
      <c r="F115" s="6">
        <f t="shared" si="35"/>
        <v>362.5</v>
      </c>
      <c r="G115" s="6">
        <f t="shared" si="36"/>
        <v>176.66666666666666</v>
      </c>
      <c r="H115" s="8">
        <f t="shared" si="37"/>
        <v>1154.0555555555557</v>
      </c>
      <c r="I115" s="6">
        <v>13</v>
      </c>
      <c r="J115" s="6">
        <v>28372</v>
      </c>
      <c r="K115" s="6">
        <v>3177</v>
      </c>
      <c r="L115" s="6">
        <v>2280</v>
      </c>
      <c r="M115" s="6">
        <f t="shared" si="22"/>
        <v>2182.4615384615386</v>
      </c>
      <c r="N115" s="6">
        <f t="shared" si="23"/>
        <v>244.38461538461539</v>
      </c>
      <c r="O115" s="8">
        <f t="shared" si="24"/>
        <v>175.38461538461539</v>
      </c>
      <c r="P115" s="6">
        <v>13</v>
      </c>
      <c r="Q115" s="6">
        <v>235597</v>
      </c>
      <c r="R115" s="8">
        <f t="shared" si="34"/>
        <v>18122.846153846152</v>
      </c>
      <c r="S115" s="6">
        <v>0</v>
      </c>
      <c r="T115" s="6">
        <v>0</v>
      </c>
      <c r="U115" s="8">
        <v>0</v>
      </c>
    </row>
    <row r="116" spans="1:21" x14ac:dyDescent="0.3">
      <c r="A116" s="9">
        <v>45415</v>
      </c>
      <c r="B116" s="6">
        <v>15</v>
      </c>
      <c r="C116" s="6">
        <v>2846</v>
      </c>
      <c r="D116" s="6">
        <v>1073</v>
      </c>
      <c r="E116" s="6">
        <v>8671</v>
      </c>
      <c r="F116" s="6">
        <f t="shared" si="35"/>
        <v>189.73333333333332</v>
      </c>
      <c r="G116" s="6">
        <f t="shared" si="36"/>
        <v>71.533333333333331</v>
      </c>
      <c r="H116" s="8">
        <f t="shared" si="37"/>
        <v>578.06666666666672</v>
      </c>
      <c r="I116" s="6">
        <v>13</v>
      </c>
      <c r="J116" s="6">
        <v>37250</v>
      </c>
      <c r="K116" s="6">
        <v>3483</v>
      </c>
      <c r="L116" s="6">
        <v>3953</v>
      </c>
      <c r="M116" s="6">
        <f t="shared" si="22"/>
        <v>2865.3846153846152</v>
      </c>
      <c r="N116" s="6">
        <f t="shared" si="23"/>
        <v>267.92307692307691</v>
      </c>
      <c r="O116" s="8">
        <f t="shared" si="24"/>
        <v>304.07692307692309</v>
      </c>
      <c r="P116" s="6">
        <v>11</v>
      </c>
      <c r="Q116" s="6">
        <v>102490</v>
      </c>
      <c r="R116" s="8">
        <f t="shared" si="34"/>
        <v>9317.2727272727279</v>
      </c>
      <c r="S116" s="6">
        <v>2</v>
      </c>
      <c r="T116" s="6">
        <v>87000</v>
      </c>
      <c r="U116" s="8">
        <f>T116/S116</f>
        <v>43500</v>
      </c>
    </row>
    <row r="117" spans="1:21" x14ac:dyDescent="0.3">
      <c r="A117" s="9">
        <v>45416</v>
      </c>
      <c r="B117" s="6">
        <v>18</v>
      </c>
      <c r="C117" s="6">
        <v>5172</v>
      </c>
      <c r="D117" s="6">
        <v>4489</v>
      </c>
      <c r="E117" s="6">
        <v>35329</v>
      </c>
      <c r="F117" s="6">
        <f t="shared" si="35"/>
        <v>287.33333333333331</v>
      </c>
      <c r="G117" s="6">
        <f t="shared" si="36"/>
        <v>249.38888888888889</v>
      </c>
      <c r="H117" s="8">
        <f t="shared" si="37"/>
        <v>1962.7222222222222</v>
      </c>
      <c r="I117" s="6">
        <v>13</v>
      </c>
      <c r="J117" s="6">
        <v>24762</v>
      </c>
      <c r="K117" s="6">
        <v>1963</v>
      </c>
      <c r="L117" s="6">
        <v>2694</v>
      </c>
      <c r="M117" s="6">
        <f t="shared" si="22"/>
        <v>1904.7692307692307</v>
      </c>
      <c r="N117" s="6">
        <f t="shared" si="23"/>
        <v>151</v>
      </c>
      <c r="O117" s="8">
        <f t="shared" si="24"/>
        <v>207.23076923076923</v>
      </c>
      <c r="P117" s="6">
        <v>13</v>
      </c>
      <c r="Q117" s="6">
        <v>117828</v>
      </c>
      <c r="R117" s="8">
        <f t="shared" si="34"/>
        <v>9063.6923076923085</v>
      </c>
      <c r="S117" s="6">
        <v>1</v>
      </c>
      <c r="T117" s="6">
        <v>45000</v>
      </c>
      <c r="U117" s="8">
        <v>45000</v>
      </c>
    </row>
    <row r="118" spans="1:21" x14ac:dyDescent="0.3">
      <c r="A118" s="9">
        <v>45417</v>
      </c>
      <c r="B118" s="6">
        <v>16</v>
      </c>
      <c r="C118" s="6">
        <v>2588</v>
      </c>
      <c r="D118" s="6">
        <v>974</v>
      </c>
      <c r="E118" s="6">
        <v>8637</v>
      </c>
      <c r="F118" s="6">
        <f t="shared" si="35"/>
        <v>161.75</v>
      </c>
      <c r="G118" s="6">
        <f t="shared" si="36"/>
        <v>60.875</v>
      </c>
      <c r="H118" s="8">
        <f t="shared" si="37"/>
        <v>539.8125</v>
      </c>
      <c r="I118" s="6">
        <v>14</v>
      </c>
      <c r="J118" s="6">
        <v>17235</v>
      </c>
      <c r="K118" s="6">
        <v>1752</v>
      </c>
      <c r="L118" s="6">
        <v>2369</v>
      </c>
      <c r="M118" s="6">
        <f t="shared" ref="M118:M132" si="40">J118/I118</f>
        <v>1231.0714285714287</v>
      </c>
      <c r="N118" s="6">
        <f t="shared" ref="N118:N132" si="41">K118/I118</f>
        <v>125.14285714285714</v>
      </c>
      <c r="O118" s="8">
        <f t="shared" ref="O118:O132" si="42">L118/I118</f>
        <v>169.21428571428572</v>
      </c>
      <c r="P118" s="6">
        <v>11</v>
      </c>
      <c r="Q118" s="6">
        <v>70117</v>
      </c>
      <c r="R118" s="8">
        <f t="shared" si="34"/>
        <v>6374.272727272727</v>
      </c>
      <c r="S118" s="6">
        <v>0</v>
      </c>
      <c r="T118" s="6">
        <v>0</v>
      </c>
      <c r="U118" s="8">
        <v>0</v>
      </c>
    </row>
    <row r="119" spans="1:21" x14ac:dyDescent="0.3">
      <c r="A119" s="9">
        <v>45418</v>
      </c>
      <c r="B119" s="6">
        <v>18</v>
      </c>
      <c r="C119" s="6">
        <v>11817</v>
      </c>
      <c r="D119" s="6">
        <v>3936</v>
      </c>
      <c r="E119" s="6">
        <v>22829</v>
      </c>
      <c r="F119" s="6">
        <f t="shared" si="35"/>
        <v>656.5</v>
      </c>
      <c r="G119" s="6">
        <f t="shared" si="36"/>
        <v>218.66666666666666</v>
      </c>
      <c r="H119" s="8">
        <f t="shared" si="37"/>
        <v>1268.2777777777778</v>
      </c>
      <c r="I119" s="6">
        <v>12</v>
      </c>
      <c r="J119" s="6">
        <v>70603</v>
      </c>
      <c r="K119" s="6">
        <v>3963</v>
      </c>
      <c r="L119" s="6">
        <v>3692</v>
      </c>
      <c r="M119" s="6">
        <f t="shared" si="40"/>
        <v>5883.583333333333</v>
      </c>
      <c r="N119" s="6">
        <f t="shared" si="41"/>
        <v>330.25</v>
      </c>
      <c r="O119" s="8">
        <f t="shared" si="42"/>
        <v>307.66666666666669</v>
      </c>
      <c r="P119" s="6">
        <v>14</v>
      </c>
      <c r="Q119" s="6">
        <v>225098</v>
      </c>
      <c r="R119" s="8">
        <f t="shared" si="34"/>
        <v>16078.428571428571</v>
      </c>
      <c r="S119" s="6">
        <v>1</v>
      </c>
      <c r="T119" s="6">
        <v>32000</v>
      </c>
      <c r="U119" s="8">
        <f>T119/S119</f>
        <v>32000</v>
      </c>
    </row>
    <row r="120" spans="1:21" x14ac:dyDescent="0.3">
      <c r="A120" s="9">
        <v>45419</v>
      </c>
      <c r="B120" s="6">
        <v>16</v>
      </c>
      <c r="C120" s="6">
        <v>5148</v>
      </c>
      <c r="D120" s="6">
        <v>2390</v>
      </c>
      <c r="E120" s="6">
        <v>17248</v>
      </c>
      <c r="F120" s="6">
        <f t="shared" si="35"/>
        <v>321.75</v>
      </c>
      <c r="G120" s="6">
        <f t="shared" si="36"/>
        <v>149.375</v>
      </c>
      <c r="H120" s="8">
        <f t="shared" si="37"/>
        <v>1078</v>
      </c>
      <c r="I120" s="6">
        <v>11</v>
      </c>
      <c r="J120" s="6">
        <v>25967</v>
      </c>
      <c r="K120" s="6">
        <v>3501</v>
      </c>
      <c r="L120" s="6">
        <v>2564</v>
      </c>
      <c r="M120" s="6">
        <f t="shared" si="40"/>
        <v>2360.6363636363635</v>
      </c>
      <c r="N120" s="6">
        <f t="shared" si="41"/>
        <v>318.27272727272725</v>
      </c>
      <c r="O120" s="8">
        <f t="shared" si="42"/>
        <v>233.09090909090909</v>
      </c>
      <c r="P120" s="6">
        <v>11</v>
      </c>
      <c r="Q120" s="6">
        <v>173517</v>
      </c>
      <c r="R120" s="8">
        <f t="shared" si="34"/>
        <v>15774.272727272728</v>
      </c>
      <c r="S120" s="6">
        <v>2</v>
      </c>
      <c r="T120" s="6">
        <v>3242000</v>
      </c>
      <c r="U120" s="8">
        <f>T120/S120</f>
        <v>1621000</v>
      </c>
    </row>
    <row r="121" spans="1:21" x14ac:dyDescent="0.3">
      <c r="A121" s="9">
        <v>45420</v>
      </c>
      <c r="B121" s="6">
        <v>18</v>
      </c>
      <c r="C121" s="6">
        <v>4893</v>
      </c>
      <c r="D121" s="6">
        <v>2436</v>
      </c>
      <c r="E121" s="6">
        <v>15695</v>
      </c>
      <c r="F121" s="6">
        <f t="shared" ref="F121:F130" si="43">C121/B121</f>
        <v>271.83333333333331</v>
      </c>
      <c r="G121" s="6">
        <f t="shared" ref="G121:G130" si="44">D121/B121</f>
        <v>135.33333333333334</v>
      </c>
      <c r="H121" s="8">
        <f t="shared" ref="H121:H130" si="45">E121/B121</f>
        <v>871.94444444444446</v>
      </c>
      <c r="I121" s="6">
        <v>12</v>
      </c>
      <c r="J121" s="6">
        <v>18297</v>
      </c>
      <c r="K121" s="6">
        <v>3271</v>
      </c>
      <c r="L121" s="6">
        <v>3211</v>
      </c>
      <c r="M121" s="6">
        <f t="shared" si="40"/>
        <v>1524.75</v>
      </c>
      <c r="N121" s="6">
        <f t="shared" si="41"/>
        <v>272.58333333333331</v>
      </c>
      <c r="O121" s="8">
        <f t="shared" si="42"/>
        <v>267.58333333333331</v>
      </c>
      <c r="P121" s="6">
        <v>14</v>
      </c>
      <c r="Q121" s="6">
        <v>157210</v>
      </c>
      <c r="R121" s="8">
        <f t="shared" ref="R121:R132" si="46">Q121/P121</f>
        <v>11229.285714285714</v>
      </c>
      <c r="S121" s="6">
        <v>0</v>
      </c>
      <c r="T121" s="6">
        <v>0</v>
      </c>
      <c r="U121" s="8">
        <v>0</v>
      </c>
    </row>
    <row r="122" spans="1:21" x14ac:dyDescent="0.3">
      <c r="A122" s="9">
        <v>45421</v>
      </c>
      <c r="B122" s="6">
        <v>13</v>
      </c>
      <c r="C122" s="6">
        <v>5124</v>
      </c>
      <c r="D122" s="6">
        <v>1602</v>
      </c>
      <c r="E122" s="6">
        <v>11916</v>
      </c>
      <c r="F122" s="6">
        <f t="shared" si="43"/>
        <v>394.15384615384613</v>
      </c>
      <c r="G122" s="6">
        <f t="shared" si="44"/>
        <v>123.23076923076923</v>
      </c>
      <c r="H122" s="8">
        <f t="shared" si="45"/>
        <v>916.61538461538464</v>
      </c>
      <c r="I122" s="6">
        <v>12</v>
      </c>
      <c r="J122" s="6">
        <v>20128</v>
      </c>
      <c r="K122" s="6">
        <v>2619</v>
      </c>
      <c r="L122" s="6">
        <v>2858</v>
      </c>
      <c r="M122" s="6">
        <f t="shared" si="40"/>
        <v>1677.3333333333333</v>
      </c>
      <c r="N122" s="6">
        <f t="shared" si="41"/>
        <v>218.25</v>
      </c>
      <c r="O122" s="8">
        <f t="shared" si="42"/>
        <v>238.16666666666666</v>
      </c>
      <c r="P122" s="6">
        <v>11</v>
      </c>
      <c r="Q122" s="6">
        <v>179855</v>
      </c>
      <c r="R122" s="8">
        <f t="shared" si="46"/>
        <v>16350.454545454546</v>
      </c>
      <c r="S122" s="6">
        <v>3</v>
      </c>
      <c r="T122" s="6">
        <v>413000</v>
      </c>
      <c r="U122" s="8">
        <f>T122/S122</f>
        <v>137666.66666666666</v>
      </c>
    </row>
    <row r="123" spans="1:21" x14ac:dyDescent="0.3">
      <c r="A123" s="9">
        <v>45422</v>
      </c>
      <c r="B123" s="6">
        <v>17</v>
      </c>
      <c r="C123" s="6">
        <v>3993</v>
      </c>
      <c r="D123" s="6">
        <v>1689</v>
      </c>
      <c r="E123" s="6">
        <v>12802</v>
      </c>
      <c r="F123" s="6">
        <f t="shared" si="43"/>
        <v>234.88235294117646</v>
      </c>
      <c r="G123" s="6">
        <f t="shared" si="44"/>
        <v>99.352941176470594</v>
      </c>
      <c r="H123" s="8">
        <f t="shared" si="45"/>
        <v>753.05882352941171</v>
      </c>
      <c r="I123" s="6">
        <v>12</v>
      </c>
      <c r="J123" s="6">
        <v>35123</v>
      </c>
      <c r="K123" s="6">
        <v>2608</v>
      </c>
      <c r="L123" s="6">
        <v>3846</v>
      </c>
      <c r="M123" s="6">
        <f t="shared" si="40"/>
        <v>2926.9166666666665</v>
      </c>
      <c r="N123" s="6">
        <f t="shared" si="41"/>
        <v>217.33333333333334</v>
      </c>
      <c r="O123" s="8">
        <f t="shared" si="42"/>
        <v>320.5</v>
      </c>
      <c r="P123" s="6">
        <v>12</v>
      </c>
      <c r="Q123" s="6">
        <v>113442</v>
      </c>
      <c r="R123" s="8">
        <f t="shared" si="46"/>
        <v>9453.5</v>
      </c>
      <c r="S123" s="6">
        <v>3</v>
      </c>
      <c r="T123" s="6">
        <v>63000</v>
      </c>
      <c r="U123" s="8">
        <f>T123/S123</f>
        <v>21000</v>
      </c>
    </row>
    <row r="124" spans="1:21" x14ac:dyDescent="0.3">
      <c r="A124" s="9">
        <v>45423</v>
      </c>
      <c r="B124" s="6">
        <v>10</v>
      </c>
      <c r="C124" s="6">
        <v>7454</v>
      </c>
      <c r="D124" s="6">
        <v>2997</v>
      </c>
      <c r="E124" s="6">
        <v>15531</v>
      </c>
      <c r="F124" s="6">
        <f t="shared" si="43"/>
        <v>745.4</v>
      </c>
      <c r="G124" s="6">
        <f t="shared" si="44"/>
        <v>299.7</v>
      </c>
      <c r="H124" s="8">
        <f t="shared" si="45"/>
        <v>1553.1</v>
      </c>
      <c r="I124" s="6">
        <v>10</v>
      </c>
      <c r="J124" s="6">
        <v>21165</v>
      </c>
      <c r="K124" s="6">
        <v>2040</v>
      </c>
      <c r="L124" s="6">
        <v>1390</v>
      </c>
      <c r="M124" s="6">
        <f t="shared" si="40"/>
        <v>2116.5</v>
      </c>
      <c r="N124" s="6">
        <f t="shared" si="41"/>
        <v>204</v>
      </c>
      <c r="O124" s="8">
        <f t="shared" si="42"/>
        <v>139</v>
      </c>
      <c r="P124" s="6">
        <v>10</v>
      </c>
      <c r="Q124" s="6">
        <v>73279</v>
      </c>
      <c r="R124" s="8">
        <f t="shared" si="46"/>
        <v>7327.9</v>
      </c>
      <c r="S124" s="6">
        <v>0</v>
      </c>
      <c r="T124" s="6">
        <v>0</v>
      </c>
      <c r="U124" s="8">
        <v>0</v>
      </c>
    </row>
    <row r="125" spans="1:21" x14ac:dyDescent="0.3">
      <c r="A125" s="9">
        <v>45424</v>
      </c>
      <c r="B125" s="6">
        <v>14</v>
      </c>
      <c r="C125" s="6">
        <v>3575</v>
      </c>
      <c r="D125" s="6">
        <v>1215</v>
      </c>
      <c r="E125" s="6">
        <v>6751</v>
      </c>
      <c r="F125" s="6">
        <f t="shared" si="43"/>
        <v>255.35714285714286</v>
      </c>
      <c r="G125" s="6">
        <f t="shared" si="44"/>
        <v>86.785714285714292</v>
      </c>
      <c r="H125" s="8">
        <f t="shared" si="45"/>
        <v>482.21428571428572</v>
      </c>
      <c r="I125" s="6">
        <v>12</v>
      </c>
      <c r="J125" s="6">
        <v>31210</v>
      </c>
      <c r="K125" s="6">
        <v>3805</v>
      </c>
      <c r="L125" s="6">
        <v>2625</v>
      </c>
      <c r="M125" s="6">
        <f t="shared" si="40"/>
        <v>2600.8333333333335</v>
      </c>
      <c r="N125" s="6">
        <f t="shared" si="41"/>
        <v>317.08333333333331</v>
      </c>
      <c r="O125" s="8">
        <f t="shared" si="42"/>
        <v>218.75</v>
      </c>
      <c r="P125" s="6">
        <v>12</v>
      </c>
      <c r="Q125" s="6">
        <v>195910</v>
      </c>
      <c r="R125" s="8">
        <f t="shared" si="46"/>
        <v>16325.833333333334</v>
      </c>
      <c r="S125" s="6">
        <v>1</v>
      </c>
      <c r="T125" s="6">
        <v>29000</v>
      </c>
      <c r="U125" s="8">
        <f>T125/S125</f>
        <v>29000</v>
      </c>
    </row>
    <row r="126" spans="1:21" x14ac:dyDescent="0.3">
      <c r="A126" s="9">
        <v>45425</v>
      </c>
      <c r="B126" s="6">
        <v>14</v>
      </c>
      <c r="C126" s="6">
        <v>4938</v>
      </c>
      <c r="D126" s="6">
        <v>1345</v>
      </c>
      <c r="E126" s="6">
        <v>9189</v>
      </c>
      <c r="F126" s="6">
        <f t="shared" si="43"/>
        <v>352.71428571428572</v>
      </c>
      <c r="G126" s="6">
        <f t="shared" si="44"/>
        <v>96.071428571428569</v>
      </c>
      <c r="H126" s="8">
        <f t="shared" si="45"/>
        <v>656.35714285714289</v>
      </c>
      <c r="I126" s="6">
        <v>13</v>
      </c>
      <c r="J126" s="6">
        <v>65753</v>
      </c>
      <c r="K126" s="6">
        <v>5374</v>
      </c>
      <c r="L126" s="6">
        <v>4821</v>
      </c>
      <c r="M126" s="6">
        <f t="shared" si="40"/>
        <v>5057.9230769230771</v>
      </c>
      <c r="N126" s="6">
        <f t="shared" si="41"/>
        <v>413.38461538461536</v>
      </c>
      <c r="O126" s="8">
        <f t="shared" si="42"/>
        <v>370.84615384615387</v>
      </c>
      <c r="P126" s="6">
        <v>13</v>
      </c>
      <c r="Q126" s="6">
        <v>69939</v>
      </c>
      <c r="R126" s="8">
        <f t="shared" si="46"/>
        <v>5379.9230769230771</v>
      </c>
      <c r="S126" s="6">
        <v>4</v>
      </c>
      <c r="T126" s="6">
        <v>3678000</v>
      </c>
      <c r="U126" s="8">
        <f>T126/S126</f>
        <v>919500</v>
      </c>
    </row>
    <row r="127" spans="1:21" x14ac:dyDescent="0.3">
      <c r="A127" s="9">
        <v>45426</v>
      </c>
      <c r="B127" s="6">
        <v>17</v>
      </c>
      <c r="C127" s="6">
        <v>10840</v>
      </c>
      <c r="D127" s="6">
        <v>5285</v>
      </c>
      <c r="E127" s="6">
        <v>31559</v>
      </c>
      <c r="F127" s="6">
        <f t="shared" si="43"/>
        <v>637.64705882352939</v>
      </c>
      <c r="G127" s="6">
        <f t="shared" si="44"/>
        <v>310.88235294117646</v>
      </c>
      <c r="H127" s="8">
        <f t="shared" si="45"/>
        <v>1856.4117647058824</v>
      </c>
      <c r="I127" s="6">
        <v>11</v>
      </c>
      <c r="J127" s="6">
        <v>11084</v>
      </c>
      <c r="K127" s="6">
        <v>2072</v>
      </c>
      <c r="L127" s="6">
        <v>1998</v>
      </c>
      <c r="M127" s="6">
        <f t="shared" si="40"/>
        <v>1007.6363636363636</v>
      </c>
      <c r="N127" s="6">
        <f t="shared" si="41"/>
        <v>188.36363636363637</v>
      </c>
      <c r="O127" s="8">
        <f t="shared" si="42"/>
        <v>181.63636363636363</v>
      </c>
      <c r="P127" s="6">
        <v>13</v>
      </c>
      <c r="Q127" s="6">
        <v>84291</v>
      </c>
      <c r="R127" s="8">
        <f t="shared" si="46"/>
        <v>6483.9230769230771</v>
      </c>
      <c r="S127" s="6">
        <v>2</v>
      </c>
      <c r="T127" s="6">
        <v>60000</v>
      </c>
      <c r="U127" s="8">
        <f t="shared" ref="U127:U132" si="47">T127/S127</f>
        <v>30000</v>
      </c>
    </row>
    <row r="128" spans="1:21" x14ac:dyDescent="0.3">
      <c r="A128" s="9">
        <v>45427</v>
      </c>
      <c r="B128" s="6">
        <v>16</v>
      </c>
      <c r="C128" s="6">
        <v>22244</v>
      </c>
      <c r="D128" s="6">
        <v>7705</v>
      </c>
      <c r="E128" s="6">
        <v>32800</v>
      </c>
      <c r="F128" s="6">
        <f t="shared" si="43"/>
        <v>1390.25</v>
      </c>
      <c r="G128" s="6">
        <f t="shared" si="44"/>
        <v>481.5625</v>
      </c>
      <c r="H128" s="8">
        <f t="shared" si="45"/>
        <v>2050</v>
      </c>
      <c r="I128" s="6">
        <v>13</v>
      </c>
      <c r="J128" s="6">
        <v>17273</v>
      </c>
      <c r="K128" s="6">
        <v>3065</v>
      </c>
      <c r="L128" s="6">
        <v>1526</v>
      </c>
      <c r="M128" s="6">
        <f t="shared" si="40"/>
        <v>1328.6923076923076</v>
      </c>
      <c r="N128" s="6">
        <f t="shared" si="41"/>
        <v>235.76923076923077</v>
      </c>
      <c r="O128" s="8">
        <f t="shared" si="42"/>
        <v>117.38461538461539</v>
      </c>
      <c r="P128" s="6">
        <v>11</v>
      </c>
      <c r="Q128" s="6">
        <v>146875</v>
      </c>
      <c r="R128" s="8">
        <f t="shared" si="46"/>
        <v>13352.272727272728</v>
      </c>
      <c r="S128" s="6">
        <v>5</v>
      </c>
      <c r="T128" s="6">
        <v>152598</v>
      </c>
      <c r="U128" s="8">
        <f t="shared" si="47"/>
        <v>30519.599999999999</v>
      </c>
    </row>
    <row r="129" spans="1:21" x14ac:dyDescent="0.3">
      <c r="A129" s="9">
        <v>45428</v>
      </c>
      <c r="B129" s="6">
        <v>15</v>
      </c>
      <c r="C129" s="6">
        <v>6478</v>
      </c>
      <c r="D129" s="6">
        <v>3765</v>
      </c>
      <c r="E129" s="6">
        <v>20393</v>
      </c>
      <c r="F129" s="6">
        <f t="shared" si="43"/>
        <v>431.86666666666667</v>
      </c>
      <c r="G129" s="6">
        <f t="shared" si="44"/>
        <v>251</v>
      </c>
      <c r="H129" s="8">
        <f t="shared" si="45"/>
        <v>1359.5333333333333</v>
      </c>
      <c r="I129" s="6">
        <v>12</v>
      </c>
      <c r="J129" s="6">
        <v>35164</v>
      </c>
      <c r="K129" s="6">
        <v>4246</v>
      </c>
      <c r="L129" s="6">
        <v>2897</v>
      </c>
      <c r="M129" s="6">
        <f t="shared" si="40"/>
        <v>2930.3333333333335</v>
      </c>
      <c r="N129" s="6">
        <f t="shared" si="41"/>
        <v>353.83333333333331</v>
      </c>
      <c r="O129" s="8">
        <f t="shared" si="42"/>
        <v>241.41666666666666</v>
      </c>
      <c r="P129" s="6">
        <v>13</v>
      </c>
      <c r="Q129" s="6">
        <v>112337</v>
      </c>
      <c r="R129" s="8">
        <f t="shared" si="46"/>
        <v>8641.3076923076915</v>
      </c>
      <c r="S129" s="6">
        <v>1</v>
      </c>
      <c r="T129" s="6">
        <v>45000</v>
      </c>
      <c r="U129" s="8">
        <f t="shared" si="47"/>
        <v>45000</v>
      </c>
    </row>
    <row r="130" spans="1:21" x14ac:dyDescent="0.3">
      <c r="A130" s="9">
        <v>45429</v>
      </c>
      <c r="B130" s="6">
        <v>14</v>
      </c>
      <c r="C130" s="6">
        <v>5825</v>
      </c>
      <c r="D130" s="6">
        <v>2478</v>
      </c>
      <c r="E130" s="6">
        <v>15525</v>
      </c>
      <c r="F130" s="6">
        <f t="shared" si="43"/>
        <v>416.07142857142856</v>
      </c>
      <c r="G130" s="6">
        <f t="shared" si="44"/>
        <v>177</v>
      </c>
      <c r="H130" s="8">
        <f t="shared" si="45"/>
        <v>1108.9285714285713</v>
      </c>
      <c r="I130" s="6">
        <v>11</v>
      </c>
      <c r="J130" s="6">
        <v>16089</v>
      </c>
      <c r="K130" s="6">
        <v>2152</v>
      </c>
      <c r="L130" s="6">
        <v>844</v>
      </c>
      <c r="M130" s="6">
        <f t="shared" si="40"/>
        <v>1462.6363636363637</v>
      </c>
      <c r="N130" s="6">
        <f t="shared" si="41"/>
        <v>195.63636363636363</v>
      </c>
      <c r="O130" s="8">
        <f t="shared" si="42"/>
        <v>76.727272727272734</v>
      </c>
      <c r="P130" s="6">
        <v>11</v>
      </c>
      <c r="Q130" s="6">
        <v>184864</v>
      </c>
      <c r="R130" s="8">
        <f t="shared" si="46"/>
        <v>16805.81818181818</v>
      </c>
      <c r="S130" s="6">
        <v>4</v>
      </c>
      <c r="T130" s="6">
        <v>4216000</v>
      </c>
      <c r="U130" s="8">
        <f t="shared" si="47"/>
        <v>1054000</v>
      </c>
    </row>
    <row r="131" spans="1:21" x14ac:dyDescent="0.3">
      <c r="A131" s="9">
        <v>45430</v>
      </c>
      <c r="B131" s="6">
        <v>23</v>
      </c>
      <c r="C131" s="6">
        <v>8647</v>
      </c>
      <c r="D131" s="6">
        <v>3884</v>
      </c>
      <c r="E131" s="6">
        <v>23547</v>
      </c>
      <c r="F131" s="6">
        <f t="shared" ref="F131:F132" si="48">C131/B131</f>
        <v>375.95652173913044</v>
      </c>
      <c r="G131" s="6">
        <f t="shared" ref="G131:G132" si="49">D131/B131</f>
        <v>168.86956521739131</v>
      </c>
      <c r="H131" s="8">
        <f t="shared" ref="H131:H132" si="50">E131/B131</f>
        <v>1023.7826086956521</v>
      </c>
      <c r="I131" s="6">
        <v>21</v>
      </c>
      <c r="J131" s="6">
        <v>208620</v>
      </c>
      <c r="K131" s="6">
        <v>13042</v>
      </c>
      <c r="L131" s="6">
        <v>7749</v>
      </c>
      <c r="M131" s="6">
        <f t="shared" si="40"/>
        <v>9934.2857142857138</v>
      </c>
      <c r="N131" s="6">
        <f t="shared" si="41"/>
        <v>621.04761904761904</v>
      </c>
      <c r="O131" s="8">
        <f t="shared" si="42"/>
        <v>369</v>
      </c>
      <c r="P131" s="6">
        <v>20</v>
      </c>
      <c r="Q131" s="6">
        <v>311246</v>
      </c>
      <c r="R131" s="8">
        <f t="shared" si="46"/>
        <v>15562.3</v>
      </c>
      <c r="S131" s="6">
        <v>2</v>
      </c>
      <c r="T131" s="6">
        <v>85000</v>
      </c>
      <c r="U131" s="8">
        <f t="shared" si="47"/>
        <v>42500</v>
      </c>
    </row>
    <row r="132" spans="1:21" x14ac:dyDescent="0.3">
      <c r="A132" s="9">
        <v>45431</v>
      </c>
      <c r="B132" s="6">
        <v>14</v>
      </c>
      <c r="C132" s="6">
        <v>6366</v>
      </c>
      <c r="D132" s="6">
        <v>1516</v>
      </c>
      <c r="E132" s="6">
        <v>12637</v>
      </c>
      <c r="F132" s="6">
        <f t="shared" si="48"/>
        <v>454.71428571428572</v>
      </c>
      <c r="G132" s="6">
        <f t="shared" si="49"/>
        <v>108.28571428571429</v>
      </c>
      <c r="H132" s="8">
        <f t="shared" si="50"/>
        <v>902.64285714285711</v>
      </c>
      <c r="I132" s="6">
        <v>11</v>
      </c>
      <c r="J132" s="6">
        <v>30298</v>
      </c>
      <c r="K132" s="6">
        <v>3095</v>
      </c>
      <c r="L132" s="6">
        <v>1825</v>
      </c>
      <c r="M132" s="6">
        <f t="shared" si="40"/>
        <v>2754.3636363636365</v>
      </c>
      <c r="N132" s="6">
        <f t="shared" si="41"/>
        <v>281.36363636363637</v>
      </c>
      <c r="O132" s="8">
        <f t="shared" si="42"/>
        <v>165.90909090909091</v>
      </c>
      <c r="P132" s="6">
        <v>11</v>
      </c>
      <c r="Q132" s="6">
        <v>104480</v>
      </c>
      <c r="R132" s="8">
        <f t="shared" si="46"/>
        <v>9498.181818181818</v>
      </c>
      <c r="S132" s="6">
        <v>7</v>
      </c>
      <c r="T132" s="6">
        <v>6606000</v>
      </c>
      <c r="U132" s="8">
        <f t="shared" si="47"/>
        <v>943714.28571428568</v>
      </c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11" sqref="C11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U65"/>
  <sheetViews>
    <sheetView tabSelected="1" zoomScale="90" zoomScaleNormal="90" workbookViewId="0">
      <pane ySplit="1" topLeftCell="A2" activePane="bottomLeft" state="frozen"/>
      <selection pane="bottomLeft" activeCell="I14" sqref="I14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1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J1" s="1" t="s">
        <v>81</v>
      </c>
      <c r="L1" s="21" t="s">
        <v>60</v>
      </c>
      <c r="M1" s="21" t="s">
        <v>59</v>
      </c>
      <c r="O1" s="17"/>
      <c r="P1" s="20" t="s">
        <v>54</v>
      </c>
      <c r="Q1" s="20" t="s">
        <v>55</v>
      </c>
      <c r="R1" s="20" t="s">
        <v>56</v>
      </c>
      <c r="S1" s="20" t="s">
        <v>57</v>
      </c>
      <c r="T1" s="20" t="s">
        <v>58</v>
      </c>
      <c r="U1" s="1" t="s">
        <v>86</v>
      </c>
    </row>
    <row r="2" spans="1:21" s="32" customFormat="1" x14ac:dyDescent="0.3">
      <c r="A2" s="33" t="s">
        <v>39</v>
      </c>
      <c r="B2" s="36" t="s">
        <v>40</v>
      </c>
      <c r="C2" s="35">
        <v>45427</v>
      </c>
      <c r="D2" s="33">
        <v>28</v>
      </c>
      <c r="E2" s="33">
        <v>49</v>
      </c>
      <c r="F2" s="33">
        <v>10</v>
      </c>
      <c r="G2" s="33">
        <f>E2-D2</f>
        <v>21</v>
      </c>
      <c r="H2" s="33">
        <f>D2-F2</f>
        <v>18</v>
      </c>
      <c r="I2" s="33">
        <f>MONTH(C2)</f>
        <v>5</v>
      </c>
      <c r="J2" s="33" t="s">
        <v>83</v>
      </c>
      <c r="L2" s="15" t="str" cm="1">
        <f t="array" ref="L2:L15">_xlfn.UNIQUE(B2:B65)</f>
        <v>Mitofsky</v>
      </c>
      <c r="M2" s="15">
        <f>COUNTIF(B2:B65,L2)</f>
        <v>8</v>
      </c>
      <c r="O2" s="15" t="s">
        <v>61</v>
      </c>
      <c r="P2" s="17">
        <f>MIN(E2:E65)</f>
        <v>44</v>
      </c>
      <c r="Q2" s="17">
        <f>MAX(E2:E65)</f>
        <v>67</v>
      </c>
      <c r="R2" s="18">
        <f>AVERAGE(E2:E65)</f>
        <v>52.953125</v>
      </c>
      <c r="S2">
        <f>MEDIAN(E2:E65)</f>
        <v>52</v>
      </c>
      <c r="T2" s="19">
        <f>_xlfn.STDEV.S(E2:E65)</f>
        <v>5.2717566949541261</v>
      </c>
      <c r="U2" s="32">
        <f>_xlfn.MODE.SNGL(E2:E65)</f>
        <v>50</v>
      </c>
    </row>
    <row r="3" spans="1:21" s="32" customFormat="1" x14ac:dyDescent="0.3">
      <c r="A3" s="33" t="s">
        <v>39</v>
      </c>
      <c r="B3" s="36" t="s">
        <v>43</v>
      </c>
      <c r="C3" s="35">
        <v>45427</v>
      </c>
      <c r="D3" s="33">
        <v>29</v>
      </c>
      <c r="E3" s="33">
        <v>50</v>
      </c>
      <c r="F3" s="33">
        <v>9</v>
      </c>
      <c r="G3" s="33">
        <f t="shared" ref="G3:G24" si="0">E3-D3</f>
        <v>21</v>
      </c>
      <c r="H3" s="33">
        <f t="shared" ref="H3:H24" si="1">D3-F3</f>
        <v>20</v>
      </c>
      <c r="I3" s="33">
        <f t="shared" ref="I3:I24" si="2">MONTH(C3)</f>
        <v>5</v>
      </c>
      <c r="J3" s="33" t="s">
        <v>83</v>
      </c>
      <c r="L3" s="15" t="str">
        <v>Berumen</v>
      </c>
      <c r="M3" s="15">
        <f>COUNTIF(B3:B66,L3)</f>
        <v>6</v>
      </c>
      <c r="O3" s="15" t="s">
        <v>53</v>
      </c>
      <c r="P3" s="17">
        <f>MIN(D2:D65)</f>
        <v>13</v>
      </c>
      <c r="Q3" s="17">
        <f>MAX(D2:D65)</f>
        <v>40</v>
      </c>
      <c r="R3" s="18">
        <f>AVERAGE(D2:D65)</f>
        <v>26.625</v>
      </c>
      <c r="S3">
        <f>MEDIAN(D2:D65)</f>
        <v>27</v>
      </c>
      <c r="T3" s="19">
        <f>_xlfn.STDEV.S(D2:D65)</f>
        <v>5.5763104374880434</v>
      </c>
      <c r="U3" s="32">
        <f>_xlfn.MODE.SNGL(D2:D65)</f>
        <v>27</v>
      </c>
    </row>
    <row r="4" spans="1:21" s="32" customFormat="1" x14ac:dyDescent="0.3">
      <c r="A4" s="33" t="s">
        <v>39</v>
      </c>
      <c r="B4" s="36" t="s">
        <v>82</v>
      </c>
      <c r="C4" s="35">
        <v>45427</v>
      </c>
      <c r="D4" s="33">
        <v>40</v>
      </c>
      <c r="E4" s="33">
        <v>50</v>
      </c>
      <c r="F4" s="33">
        <v>7</v>
      </c>
      <c r="G4" s="33">
        <f t="shared" si="0"/>
        <v>10</v>
      </c>
      <c r="H4" s="33">
        <f t="shared" si="1"/>
        <v>33</v>
      </c>
      <c r="I4" s="33">
        <f t="shared" si="2"/>
        <v>5</v>
      </c>
      <c r="J4" s="33" t="s">
        <v>83</v>
      </c>
      <c r="L4" s="15" t="str">
        <v>Altica</v>
      </c>
      <c r="M4" s="15">
        <f>COUNTIF(B4:B67,L4)</f>
        <v>3</v>
      </c>
      <c r="O4" s="33" t="s">
        <v>31</v>
      </c>
      <c r="P4" s="34">
        <f>MIN(F2:F65)</f>
        <v>2</v>
      </c>
      <c r="Q4" s="34">
        <f>MAX(F2:F65)</f>
        <v>18</v>
      </c>
      <c r="R4" s="34">
        <f>AVERAGE(F2:F65)</f>
        <v>7.0625</v>
      </c>
      <c r="S4" s="34">
        <f>MEDIAN(F2:F65)</f>
        <v>7</v>
      </c>
      <c r="T4" s="34">
        <f>_xlfn.STDEV.S(F2:F65)</f>
        <v>3.3184190154205604</v>
      </c>
      <c r="U4" s="32">
        <f>_xlfn.MODE.SNGL(F2:F65)</f>
        <v>5</v>
      </c>
    </row>
    <row r="5" spans="1:21" s="32" customFormat="1" x14ac:dyDescent="0.3">
      <c r="A5" s="33" t="s">
        <v>39</v>
      </c>
      <c r="B5" s="36" t="s">
        <v>44</v>
      </c>
      <c r="C5" s="35">
        <v>45397</v>
      </c>
      <c r="D5" s="33">
        <v>29</v>
      </c>
      <c r="E5" s="33">
        <v>47</v>
      </c>
      <c r="F5" s="33">
        <v>7</v>
      </c>
      <c r="G5" s="33">
        <f t="shared" si="0"/>
        <v>18</v>
      </c>
      <c r="H5" s="33">
        <f t="shared" si="1"/>
        <v>22</v>
      </c>
      <c r="I5" s="33">
        <f t="shared" si="2"/>
        <v>4</v>
      </c>
      <c r="J5" s="33" t="s">
        <v>84</v>
      </c>
      <c r="L5" s="15" t="str">
        <v>Varela y Asoc / Citibanamex</v>
      </c>
      <c r="M5" s="15">
        <f>COUNTIF(B5:B68,L5)</f>
        <v>3</v>
      </c>
      <c r="O5" s="34"/>
      <c r="P5" s="34"/>
      <c r="Q5" s="34"/>
      <c r="R5" s="34"/>
      <c r="S5" s="34"/>
      <c r="T5" s="34"/>
    </row>
    <row r="6" spans="1:21" s="32" customFormat="1" x14ac:dyDescent="0.3">
      <c r="A6" s="33" t="s">
        <v>39</v>
      </c>
      <c r="B6" s="36" t="s">
        <v>45</v>
      </c>
      <c r="C6" s="35">
        <v>45397</v>
      </c>
      <c r="D6" s="33">
        <v>31</v>
      </c>
      <c r="E6" s="33">
        <v>44</v>
      </c>
      <c r="F6" s="33">
        <v>8</v>
      </c>
      <c r="G6" s="33">
        <f t="shared" si="0"/>
        <v>13</v>
      </c>
      <c r="H6" s="33">
        <f t="shared" si="1"/>
        <v>23</v>
      </c>
      <c r="I6" s="33">
        <f t="shared" si="2"/>
        <v>4</v>
      </c>
      <c r="J6" s="33" t="s">
        <v>84</v>
      </c>
      <c r="L6" s="15" t="str">
        <v>Parametría</v>
      </c>
      <c r="M6" s="15">
        <f>COUNTIF(B6:B69,L6)</f>
        <v>4</v>
      </c>
      <c r="O6" s="34"/>
      <c r="P6" s="34"/>
      <c r="Q6" s="34"/>
      <c r="R6" s="34"/>
      <c r="S6" s="34"/>
      <c r="T6" s="34"/>
    </row>
    <row r="7" spans="1:21" s="32" customFormat="1" x14ac:dyDescent="0.3">
      <c r="A7" s="33" t="s">
        <v>39</v>
      </c>
      <c r="B7" s="36" t="s">
        <v>40</v>
      </c>
      <c r="C7" s="35">
        <v>45397</v>
      </c>
      <c r="D7" s="33">
        <v>27</v>
      </c>
      <c r="E7" s="33">
        <v>51</v>
      </c>
      <c r="F7" s="33">
        <v>9</v>
      </c>
      <c r="G7" s="33">
        <f t="shared" si="0"/>
        <v>24</v>
      </c>
      <c r="H7" s="33">
        <f t="shared" si="1"/>
        <v>18</v>
      </c>
      <c r="I7" s="33">
        <f t="shared" si="2"/>
        <v>4</v>
      </c>
      <c r="J7" s="33" t="s">
        <v>84</v>
      </c>
      <c r="L7" s="15" t="str">
        <v>Mendoza Blanco &amp; Asoc</v>
      </c>
      <c r="M7" s="15">
        <f>COUNTIF(B7:B70,L7)</f>
        <v>6</v>
      </c>
      <c r="O7" s="34"/>
      <c r="P7" s="34"/>
      <c r="Q7" s="34"/>
      <c r="R7" s="34"/>
      <c r="S7" s="34"/>
      <c r="T7" s="34"/>
    </row>
    <row r="8" spans="1:21" s="32" customFormat="1" x14ac:dyDescent="0.3">
      <c r="A8" s="33" t="s">
        <v>39</v>
      </c>
      <c r="B8" s="36" t="s">
        <v>41</v>
      </c>
      <c r="C8" s="35">
        <v>45397</v>
      </c>
      <c r="D8" s="33">
        <v>25</v>
      </c>
      <c r="E8" s="33">
        <v>51</v>
      </c>
      <c r="F8" s="33">
        <v>11</v>
      </c>
      <c r="G8" s="33">
        <f t="shared" si="0"/>
        <v>26</v>
      </c>
      <c r="H8" s="33">
        <f t="shared" si="1"/>
        <v>14</v>
      </c>
      <c r="I8" s="33">
        <f t="shared" si="2"/>
        <v>4</v>
      </c>
      <c r="J8" s="33" t="s">
        <v>84</v>
      </c>
      <c r="L8" s="15" t="str">
        <v>GEA-ISA</v>
      </c>
      <c r="M8" s="15">
        <f>COUNTIF(B8:B71,L8)</f>
        <v>4</v>
      </c>
      <c r="O8" s="34"/>
      <c r="P8" s="34"/>
      <c r="Q8" s="34"/>
      <c r="R8" s="34"/>
      <c r="S8" s="34"/>
      <c r="T8" s="34"/>
    </row>
    <row r="9" spans="1:21" s="32" customFormat="1" x14ac:dyDescent="0.3">
      <c r="A9" s="33" t="s">
        <v>39</v>
      </c>
      <c r="B9" s="36" t="s">
        <v>33</v>
      </c>
      <c r="C9" s="35">
        <v>45397</v>
      </c>
      <c r="D9" s="33">
        <v>34</v>
      </c>
      <c r="E9" s="33">
        <v>49</v>
      </c>
      <c r="F9" s="33">
        <v>6</v>
      </c>
      <c r="G9" s="33">
        <f t="shared" si="0"/>
        <v>15</v>
      </c>
      <c r="H9" s="33">
        <f t="shared" si="1"/>
        <v>28</v>
      </c>
      <c r="I9" s="33">
        <f t="shared" si="2"/>
        <v>4</v>
      </c>
      <c r="J9" s="33" t="s">
        <v>84</v>
      </c>
      <c r="L9" s="15" t="str">
        <v>Enkoll</v>
      </c>
      <c r="M9" s="15">
        <f>COUNTIF(B9:B72,L9)</f>
        <v>5</v>
      </c>
      <c r="O9" s="34"/>
      <c r="P9" s="34"/>
      <c r="Q9" s="34"/>
      <c r="R9" s="34"/>
      <c r="S9" s="34"/>
      <c r="T9" s="34"/>
    </row>
    <row r="10" spans="1:21" s="32" customFormat="1" x14ac:dyDescent="0.3">
      <c r="A10" s="33" t="s">
        <v>39</v>
      </c>
      <c r="B10" s="36" t="s">
        <v>32</v>
      </c>
      <c r="C10" s="35">
        <v>45397</v>
      </c>
      <c r="D10" s="33">
        <v>30</v>
      </c>
      <c r="E10" s="33">
        <v>55</v>
      </c>
      <c r="F10" s="33">
        <v>6</v>
      </c>
      <c r="G10" s="33">
        <f t="shared" si="0"/>
        <v>25</v>
      </c>
      <c r="H10" s="33">
        <f t="shared" si="1"/>
        <v>24</v>
      </c>
      <c r="I10" s="33">
        <f t="shared" si="2"/>
        <v>4</v>
      </c>
      <c r="J10" s="33" t="s">
        <v>84</v>
      </c>
      <c r="L10" s="15" t="str">
        <v>El Financiero</v>
      </c>
      <c r="M10" s="15">
        <f>COUNTIF(B10:B73,L10)</f>
        <v>7</v>
      </c>
      <c r="O10" s="34"/>
      <c r="P10" s="34"/>
      <c r="Q10" s="34"/>
      <c r="R10" s="34"/>
      <c r="S10" s="34"/>
      <c r="T10" s="34"/>
    </row>
    <row r="11" spans="1:21" s="32" customFormat="1" x14ac:dyDescent="0.3">
      <c r="A11" s="33" t="s">
        <v>39</v>
      </c>
      <c r="B11" s="36" t="s">
        <v>34</v>
      </c>
      <c r="C11" s="35">
        <v>45397</v>
      </c>
      <c r="D11" s="33">
        <v>32</v>
      </c>
      <c r="E11" s="33">
        <v>49</v>
      </c>
      <c r="F11" s="33">
        <v>8</v>
      </c>
      <c r="G11" s="33">
        <f t="shared" si="0"/>
        <v>17</v>
      </c>
      <c r="H11" s="33">
        <f t="shared" si="1"/>
        <v>24</v>
      </c>
      <c r="I11" s="33">
        <f t="shared" si="2"/>
        <v>4</v>
      </c>
      <c r="J11" s="33" t="s">
        <v>84</v>
      </c>
      <c r="L11" s="15" t="str">
        <v>Covarrubias y Asoc</v>
      </c>
      <c r="M11" s="15">
        <f>COUNTIF(B11:B74,L11)</f>
        <v>5</v>
      </c>
      <c r="O11" s="34"/>
      <c r="P11" s="34"/>
      <c r="Q11" s="34"/>
      <c r="R11" s="34"/>
      <c r="S11" s="34"/>
      <c r="T11" s="34"/>
    </row>
    <row r="12" spans="1:21" s="32" customFormat="1" x14ac:dyDescent="0.3">
      <c r="A12" s="33" t="s">
        <v>39</v>
      </c>
      <c r="B12" s="36" t="s">
        <v>46</v>
      </c>
      <c r="C12" s="35">
        <v>45397</v>
      </c>
      <c r="D12" s="33">
        <v>27</v>
      </c>
      <c r="E12" s="33">
        <v>52</v>
      </c>
      <c r="F12" s="33">
        <v>7</v>
      </c>
      <c r="G12" s="33">
        <f t="shared" si="0"/>
        <v>25</v>
      </c>
      <c r="H12" s="33">
        <f t="shared" si="1"/>
        <v>20</v>
      </c>
      <c r="I12" s="33">
        <f t="shared" si="2"/>
        <v>4</v>
      </c>
      <c r="J12" s="33" t="s">
        <v>84</v>
      </c>
      <c r="L12" s="15" t="str">
        <v>Reforma</v>
      </c>
      <c r="M12" s="15">
        <f>COUNTIF(B12:B75,L12)</f>
        <v>2</v>
      </c>
      <c r="O12" s="34"/>
      <c r="P12" s="34"/>
      <c r="Q12" s="34"/>
      <c r="R12" s="34"/>
      <c r="S12" s="34"/>
      <c r="T12" s="34"/>
    </row>
    <row r="13" spans="1:21" s="32" customFormat="1" x14ac:dyDescent="0.3">
      <c r="A13" s="33" t="s">
        <v>39</v>
      </c>
      <c r="B13" s="36" t="s">
        <v>43</v>
      </c>
      <c r="C13" s="35">
        <v>45397</v>
      </c>
      <c r="D13" s="33">
        <v>29</v>
      </c>
      <c r="E13" s="33">
        <v>50</v>
      </c>
      <c r="F13" s="33">
        <v>4</v>
      </c>
      <c r="G13" s="33">
        <f t="shared" si="0"/>
        <v>21</v>
      </c>
      <c r="H13" s="33">
        <f t="shared" si="1"/>
        <v>25</v>
      </c>
      <c r="I13" s="33">
        <f t="shared" si="2"/>
        <v>4</v>
      </c>
      <c r="J13" s="33" t="s">
        <v>84</v>
      </c>
      <c r="L13" s="15" t="str">
        <v>Demotecnia</v>
      </c>
      <c r="M13" s="15">
        <f>COUNTIF(B13:B76,L13)</f>
        <v>5</v>
      </c>
      <c r="O13" s="34"/>
      <c r="P13" s="34"/>
      <c r="Q13" s="34"/>
      <c r="R13" s="34"/>
      <c r="S13" s="34"/>
      <c r="T13" s="34"/>
    </row>
    <row r="14" spans="1:21" s="32" customFormat="1" x14ac:dyDescent="0.3">
      <c r="A14" s="33" t="s">
        <v>39</v>
      </c>
      <c r="B14" s="36" t="s">
        <v>82</v>
      </c>
      <c r="C14" s="35">
        <v>45397</v>
      </c>
      <c r="D14" s="33">
        <v>39</v>
      </c>
      <c r="E14" s="33">
        <v>51</v>
      </c>
      <c r="F14" s="33">
        <v>5</v>
      </c>
      <c r="G14" s="33">
        <f t="shared" si="0"/>
        <v>12</v>
      </c>
      <c r="H14" s="33">
        <f t="shared" si="1"/>
        <v>34</v>
      </c>
      <c r="I14" s="33">
        <f t="shared" si="2"/>
        <v>4</v>
      </c>
      <c r="J14" s="33" t="s">
        <v>84</v>
      </c>
      <c r="L14" s="33" t="str">
        <v>Simo</v>
      </c>
      <c r="M14" s="15">
        <f>COUNTIF(B14:B77,L14)</f>
        <v>4</v>
      </c>
      <c r="O14" s="34"/>
      <c r="P14" s="34"/>
      <c r="Q14" s="34"/>
      <c r="R14" s="34"/>
      <c r="S14" s="34"/>
      <c r="T14" s="34"/>
    </row>
    <row r="15" spans="1:21" s="32" customFormat="1" x14ac:dyDescent="0.3">
      <c r="A15" s="33" t="s">
        <v>39</v>
      </c>
      <c r="B15" s="36" t="s">
        <v>44</v>
      </c>
      <c r="C15" s="35">
        <v>45366</v>
      </c>
      <c r="D15" s="33">
        <v>29</v>
      </c>
      <c r="E15" s="33">
        <v>52</v>
      </c>
      <c r="F15" s="33">
        <v>5</v>
      </c>
      <c r="G15" s="33">
        <f t="shared" si="0"/>
        <v>23</v>
      </c>
      <c r="H15" s="33">
        <f t="shared" si="1"/>
        <v>24</v>
      </c>
      <c r="I15" s="33">
        <f t="shared" si="2"/>
        <v>3</v>
      </c>
      <c r="J15" s="33" t="s">
        <v>85</v>
      </c>
      <c r="L15" s="33" t="str">
        <v>Buendía &amp; Márquez</v>
      </c>
      <c r="M15" s="15">
        <f>COUNTIF(B15:B78,L15)</f>
        <v>2</v>
      </c>
      <c r="O15" s="34"/>
      <c r="P15" s="34"/>
      <c r="Q15" s="34"/>
      <c r="R15" s="34"/>
      <c r="S15" s="34"/>
      <c r="T15" s="34"/>
    </row>
    <row r="16" spans="1:21" s="32" customFormat="1" x14ac:dyDescent="0.3">
      <c r="A16" s="33" t="s">
        <v>39</v>
      </c>
      <c r="B16" s="36" t="s">
        <v>36</v>
      </c>
      <c r="C16" s="35">
        <v>45366</v>
      </c>
      <c r="D16" s="33">
        <v>28</v>
      </c>
      <c r="E16" s="33">
        <v>48</v>
      </c>
      <c r="F16" s="33">
        <v>7</v>
      </c>
      <c r="G16" s="33">
        <f t="shared" si="0"/>
        <v>20</v>
      </c>
      <c r="H16" s="33">
        <f t="shared" si="1"/>
        <v>21</v>
      </c>
      <c r="I16" s="33">
        <f t="shared" si="2"/>
        <v>3</v>
      </c>
      <c r="J16" s="33" t="s">
        <v>85</v>
      </c>
      <c r="O16" s="34"/>
      <c r="P16" s="34"/>
      <c r="Q16" s="34"/>
      <c r="R16" s="34"/>
      <c r="S16" s="34"/>
      <c r="T16" s="34"/>
    </row>
    <row r="17" spans="1:20" s="32" customFormat="1" x14ac:dyDescent="0.3">
      <c r="A17" s="33" t="s">
        <v>39</v>
      </c>
      <c r="B17" s="36" t="s">
        <v>40</v>
      </c>
      <c r="C17" s="35">
        <v>45366</v>
      </c>
      <c r="D17" s="33">
        <v>29</v>
      </c>
      <c r="E17" s="33">
        <v>50</v>
      </c>
      <c r="F17" s="33">
        <v>5</v>
      </c>
      <c r="G17" s="33">
        <f t="shared" si="0"/>
        <v>21</v>
      </c>
      <c r="H17" s="33">
        <f t="shared" si="1"/>
        <v>24</v>
      </c>
      <c r="I17" s="33">
        <f t="shared" si="2"/>
        <v>3</v>
      </c>
      <c r="J17" s="33" t="s">
        <v>85</v>
      </c>
      <c r="O17" s="34"/>
      <c r="P17" s="34"/>
      <c r="Q17" s="34"/>
      <c r="R17" s="34"/>
      <c r="S17" s="34"/>
      <c r="T17" s="34"/>
    </row>
    <row r="18" spans="1:20" s="32" customFormat="1" x14ac:dyDescent="0.3">
      <c r="A18" s="33" t="s">
        <v>39</v>
      </c>
      <c r="B18" s="36" t="s">
        <v>41</v>
      </c>
      <c r="C18" s="35">
        <v>45366</v>
      </c>
      <c r="D18" s="33">
        <v>29</v>
      </c>
      <c r="E18" s="33">
        <v>54</v>
      </c>
      <c r="F18" s="33">
        <v>6</v>
      </c>
      <c r="G18" s="33">
        <f t="shared" si="0"/>
        <v>25</v>
      </c>
      <c r="H18" s="33">
        <f t="shared" si="1"/>
        <v>23</v>
      </c>
      <c r="I18" s="33">
        <f t="shared" si="2"/>
        <v>3</v>
      </c>
      <c r="J18" s="33" t="s">
        <v>85</v>
      </c>
      <c r="O18" s="34"/>
      <c r="P18" s="34"/>
      <c r="Q18" s="34"/>
      <c r="R18" s="34"/>
      <c r="S18" s="34"/>
      <c r="T18" s="34"/>
    </row>
    <row r="19" spans="1:20" s="32" customFormat="1" x14ac:dyDescent="0.3">
      <c r="A19" s="33" t="s">
        <v>39</v>
      </c>
      <c r="B19" s="36" t="s">
        <v>33</v>
      </c>
      <c r="C19" s="35">
        <v>45366</v>
      </c>
      <c r="D19" s="33">
        <v>33</v>
      </c>
      <c r="E19" s="33">
        <v>52</v>
      </c>
      <c r="F19" s="33">
        <v>4</v>
      </c>
      <c r="G19" s="33">
        <f t="shared" si="0"/>
        <v>19</v>
      </c>
      <c r="H19" s="33">
        <f t="shared" si="1"/>
        <v>29</v>
      </c>
      <c r="I19" s="33">
        <f t="shared" si="2"/>
        <v>3</v>
      </c>
      <c r="J19" s="33" t="s">
        <v>85</v>
      </c>
      <c r="O19" s="34"/>
      <c r="P19" s="34"/>
      <c r="Q19" s="34"/>
      <c r="R19" s="34"/>
      <c r="S19" s="34"/>
      <c r="T19" s="34"/>
    </row>
    <row r="20" spans="1:20" s="32" customFormat="1" x14ac:dyDescent="0.3">
      <c r="A20" s="33" t="s">
        <v>39</v>
      </c>
      <c r="B20" s="36" t="s">
        <v>34</v>
      </c>
      <c r="C20" s="35">
        <v>45366</v>
      </c>
      <c r="D20" s="33">
        <v>34</v>
      </c>
      <c r="E20" s="33">
        <v>51</v>
      </c>
      <c r="F20" s="33">
        <v>7</v>
      </c>
      <c r="G20" s="33">
        <f t="shared" si="0"/>
        <v>17</v>
      </c>
      <c r="H20" s="33">
        <f t="shared" si="1"/>
        <v>27</v>
      </c>
      <c r="I20" s="33">
        <f t="shared" si="2"/>
        <v>3</v>
      </c>
      <c r="J20" s="33" t="s">
        <v>85</v>
      </c>
      <c r="O20" s="34"/>
      <c r="P20" s="34"/>
      <c r="Q20" s="34"/>
      <c r="R20" s="34"/>
      <c r="S20" s="34"/>
      <c r="T20" s="34"/>
    </row>
    <row r="21" spans="1:20" s="32" customFormat="1" x14ac:dyDescent="0.3">
      <c r="A21" s="33" t="s">
        <v>39</v>
      </c>
      <c r="B21" s="36" t="s">
        <v>42</v>
      </c>
      <c r="C21" s="35">
        <v>45366</v>
      </c>
      <c r="D21" s="33">
        <v>15</v>
      </c>
      <c r="E21" s="33">
        <v>63</v>
      </c>
      <c r="F21" s="33">
        <v>2</v>
      </c>
      <c r="G21" s="33">
        <f t="shared" si="0"/>
        <v>48</v>
      </c>
      <c r="H21" s="33">
        <f t="shared" si="1"/>
        <v>13</v>
      </c>
      <c r="I21" s="33">
        <f t="shared" si="2"/>
        <v>3</v>
      </c>
      <c r="J21" s="33" t="s">
        <v>85</v>
      </c>
      <c r="O21" s="34"/>
      <c r="P21" s="34"/>
      <c r="Q21" s="34"/>
      <c r="R21" s="34"/>
      <c r="S21" s="34"/>
      <c r="T21" s="34"/>
    </row>
    <row r="22" spans="1:20" s="32" customFormat="1" x14ac:dyDescent="0.3">
      <c r="A22" s="33" t="s">
        <v>39</v>
      </c>
      <c r="B22" s="36" t="s">
        <v>46</v>
      </c>
      <c r="C22" s="35">
        <v>45366</v>
      </c>
      <c r="D22" s="33">
        <v>27</v>
      </c>
      <c r="E22" s="33">
        <v>54</v>
      </c>
      <c r="F22" s="33">
        <v>5</v>
      </c>
      <c r="G22" s="33">
        <f t="shared" si="0"/>
        <v>27</v>
      </c>
      <c r="H22" s="33">
        <f t="shared" si="1"/>
        <v>22</v>
      </c>
      <c r="I22" s="33">
        <f t="shared" si="2"/>
        <v>3</v>
      </c>
      <c r="J22" s="33" t="s">
        <v>85</v>
      </c>
      <c r="O22" s="34"/>
      <c r="P22" s="34"/>
      <c r="Q22" s="34"/>
      <c r="R22" s="34"/>
      <c r="S22" s="34"/>
      <c r="T22" s="34"/>
    </row>
    <row r="23" spans="1:20" s="32" customFormat="1" x14ac:dyDescent="0.3">
      <c r="A23" s="33" t="s">
        <v>39</v>
      </c>
      <c r="B23" s="36" t="s">
        <v>43</v>
      </c>
      <c r="C23" s="35">
        <v>45366</v>
      </c>
      <c r="D23" s="33">
        <v>29</v>
      </c>
      <c r="E23" s="33">
        <v>55</v>
      </c>
      <c r="F23" s="33">
        <v>4</v>
      </c>
      <c r="G23" s="33">
        <f t="shared" si="0"/>
        <v>26</v>
      </c>
      <c r="H23" s="33">
        <f t="shared" si="1"/>
        <v>25</v>
      </c>
      <c r="I23" s="33">
        <f t="shared" si="2"/>
        <v>3</v>
      </c>
      <c r="J23" s="33" t="s">
        <v>85</v>
      </c>
      <c r="L23" s="33"/>
      <c r="M23" s="33"/>
      <c r="O23" s="34"/>
      <c r="P23" s="34"/>
      <c r="Q23" s="34"/>
      <c r="R23" s="34"/>
      <c r="S23" s="34"/>
      <c r="T23" s="34"/>
    </row>
    <row r="24" spans="1:20" s="32" customFormat="1" x14ac:dyDescent="0.3">
      <c r="A24" s="33" t="s">
        <v>39</v>
      </c>
      <c r="B24" s="36" t="s">
        <v>82</v>
      </c>
      <c r="C24" s="35">
        <v>45366</v>
      </c>
      <c r="D24" s="33">
        <v>38</v>
      </c>
      <c r="E24" s="33">
        <v>50</v>
      </c>
      <c r="F24" s="33">
        <v>6</v>
      </c>
      <c r="G24" s="33">
        <f t="shared" si="0"/>
        <v>12</v>
      </c>
      <c r="H24" s="33">
        <f t="shared" si="1"/>
        <v>32</v>
      </c>
      <c r="I24" s="33">
        <f t="shared" si="2"/>
        <v>3</v>
      </c>
      <c r="J24" s="33" t="s">
        <v>85</v>
      </c>
      <c r="L24" s="33"/>
      <c r="M24" s="33"/>
      <c r="O24" s="34"/>
      <c r="P24" s="34"/>
      <c r="Q24" s="34"/>
      <c r="R24" s="34"/>
      <c r="S24" s="34"/>
      <c r="T24" s="34"/>
    </row>
    <row r="25" spans="1:20" x14ac:dyDescent="0.3">
      <c r="A25" s="15" t="s">
        <v>39</v>
      </c>
      <c r="B25" s="37" t="s">
        <v>35</v>
      </c>
      <c r="C25" s="16">
        <v>45337</v>
      </c>
      <c r="D25" s="15">
        <v>25</v>
      </c>
      <c r="E25" s="15">
        <v>60</v>
      </c>
      <c r="F25" s="15">
        <v>3</v>
      </c>
      <c r="G25" s="15">
        <f>E25-D25</f>
        <v>35</v>
      </c>
      <c r="H25" s="15">
        <f>D25-F25</f>
        <v>22</v>
      </c>
      <c r="I25" s="15">
        <f>MONTH(C25)</f>
        <v>2</v>
      </c>
      <c r="J25" s="15" t="s">
        <v>80</v>
      </c>
    </row>
    <row r="26" spans="1:20" x14ac:dyDescent="0.3">
      <c r="A26" s="15" t="s">
        <v>39</v>
      </c>
      <c r="B26" s="37" t="s">
        <v>40</v>
      </c>
      <c r="C26" s="16">
        <v>45337</v>
      </c>
      <c r="D26" s="15">
        <v>28</v>
      </c>
      <c r="E26" s="15">
        <v>52</v>
      </c>
      <c r="F26" s="15">
        <v>5</v>
      </c>
      <c r="G26" s="15">
        <f t="shared" ref="G26:G30" si="3">E26-D26</f>
        <v>24</v>
      </c>
      <c r="H26" s="15">
        <f t="shared" ref="H26:H65" si="4">D26-F26</f>
        <v>23</v>
      </c>
      <c r="I26" s="15">
        <f t="shared" ref="I26:I30" si="5">MONTH(C26)</f>
        <v>2</v>
      </c>
      <c r="J26" s="15" t="s">
        <v>80</v>
      </c>
    </row>
    <row r="27" spans="1:20" x14ac:dyDescent="0.3">
      <c r="A27" s="15" t="s">
        <v>39</v>
      </c>
      <c r="B27" s="37" t="s">
        <v>34</v>
      </c>
      <c r="C27" s="16">
        <v>45337</v>
      </c>
      <c r="D27" s="15">
        <v>33</v>
      </c>
      <c r="E27" s="15">
        <v>50</v>
      </c>
      <c r="F27" s="15">
        <v>8</v>
      </c>
      <c r="G27" s="15">
        <f t="shared" si="3"/>
        <v>17</v>
      </c>
      <c r="H27" s="15">
        <f t="shared" si="4"/>
        <v>25</v>
      </c>
      <c r="I27" s="15">
        <f t="shared" si="5"/>
        <v>2</v>
      </c>
      <c r="J27" s="15" t="s">
        <v>80</v>
      </c>
      <c r="O27" s="15"/>
      <c r="R27" s="19"/>
      <c r="T27" s="19"/>
    </row>
    <row r="28" spans="1:20" x14ac:dyDescent="0.3">
      <c r="A28" s="15" t="s">
        <v>39</v>
      </c>
      <c r="B28" s="37" t="s">
        <v>42</v>
      </c>
      <c r="C28" s="16">
        <v>45337</v>
      </c>
      <c r="D28" s="15">
        <v>15</v>
      </c>
      <c r="E28" s="15">
        <v>67</v>
      </c>
      <c r="F28" s="15">
        <v>2</v>
      </c>
      <c r="G28" s="15">
        <f t="shared" si="3"/>
        <v>52</v>
      </c>
      <c r="H28" s="15">
        <f t="shared" si="4"/>
        <v>13</v>
      </c>
      <c r="I28" s="15">
        <f t="shared" si="5"/>
        <v>2</v>
      </c>
      <c r="J28" s="15" t="s">
        <v>80</v>
      </c>
    </row>
    <row r="29" spans="1:20" x14ac:dyDescent="0.3">
      <c r="A29" s="15" t="s">
        <v>39</v>
      </c>
      <c r="B29" s="37" t="s">
        <v>47</v>
      </c>
      <c r="C29" s="16">
        <v>45337</v>
      </c>
      <c r="D29" s="15">
        <v>28</v>
      </c>
      <c r="E29" s="15">
        <v>47</v>
      </c>
      <c r="F29" s="15">
        <v>4</v>
      </c>
      <c r="G29" s="15">
        <f t="shared" si="3"/>
        <v>19</v>
      </c>
      <c r="H29" s="15">
        <f t="shared" si="4"/>
        <v>24</v>
      </c>
      <c r="I29" s="15">
        <f t="shared" si="5"/>
        <v>2</v>
      </c>
      <c r="J29" s="15" t="s">
        <v>80</v>
      </c>
    </row>
    <row r="30" spans="1:20" x14ac:dyDescent="0.3">
      <c r="A30" s="15" t="s">
        <v>39</v>
      </c>
      <c r="B30" s="37" t="s">
        <v>43</v>
      </c>
      <c r="C30" s="16">
        <v>45337</v>
      </c>
      <c r="D30" s="15">
        <v>27</v>
      </c>
      <c r="E30" s="15">
        <v>54</v>
      </c>
      <c r="F30" s="15">
        <v>5</v>
      </c>
      <c r="G30" s="15">
        <f t="shared" si="3"/>
        <v>27</v>
      </c>
      <c r="H30" s="15">
        <f t="shared" si="4"/>
        <v>22</v>
      </c>
      <c r="I30" s="15">
        <f t="shared" si="5"/>
        <v>2</v>
      </c>
      <c r="J30" s="15" t="s">
        <v>80</v>
      </c>
    </row>
    <row r="31" spans="1:20" x14ac:dyDescent="0.3">
      <c r="A31" s="15" t="s">
        <v>39</v>
      </c>
      <c r="B31" s="16" t="s">
        <v>35</v>
      </c>
      <c r="C31" s="16">
        <v>45306</v>
      </c>
      <c r="D31" s="15">
        <v>22</v>
      </c>
      <c r="E31" s="15">
        <v>63</v>
      </c>
      <c r="F31" s="15">
        <v>4</v>
      </c>
      <c r="G31" s="15">
        <f>E31-D31</f>
        <v>41</v>
      </c>
      <c r="H31" s="15">
        <f t="shared" si="4"/>
        <v>18</v>
      </c>
      <c r="I31" s="15">
        <f>MONTH(C31)</f>
        <v>1</v>
      </c>
      <c r="J31" s="15" t="s">
        <v>79</v>
      </c>
    </row>
    <row r="32" spans="1:20" x14ac:dyDescent="0.3">
      <c r="A32" s="15" t="s">
        <v>39</v>
      </c>
      <c r="B32" s="16" t="s">
        <v>40</v>
      </c>
      <c r="C32" s="16">
        <v>45306</v>
      </c>
      <c r="D32" s="15">
        <v>27</v>
      </c>
      <c r="E32" s="15">
        <v>51</v>
      </c>
      <c r="F32" s="15">
        <v>5</v>
      </c>
      <c r="G32" s="15">
        <f t="shared" ref="G32:G65" si="6">E32-D32</f>
        <v>24</v>
      </c>
      <c r="H32" s="15">
        <f t="shared" si="4"/>
        <v>22</v>
      </c>
      <c r="I32" s="15">
        <f t="shared" ref="I32:I65" si="7">MONTH(C32)</f>
        <v>1</v>
      </c>
      <c r="J32" s="15" t="s">
        <v>79</v>
      </c>
    </row>
    <row r="33" spans="1:12" x14ac:dyDescent="0.3">
      <c r="A33" s="15" t="s">
        <v>39</v>
      </c>
      <c r="B33" s="16" t="s">
        <v>41</v>
      </c>
      <c r="C33" s="16">
        <v>45306</v>
      </c>
      <c r="D33" s="15">
        <v>24</v>
      </c>
      <c r="E33" s="15">
        <v>61</v>
      </c>
      <c r="F33" s="15">
        <v>5</v>
      </c>
      <c r="G33" s="15">
        <f t="shared" si="6"/>
        <v>37</v>
      </c>
      <c r="H33" s="15">
        <f t="shared" si="4"/>
        <v>19</v>
      </c>
      <c r="I33" s="15">
        <f t="shared" si="7"/>
        <v>1</v>
      </c>
      <c r="J33" s="15" t="s">
        <v>79</v>
      </c>
    </row>
    <row r="34" spans="1:12" x14ac:dyDescent="0.3">
      <c r="A34" s="15" t="s">
        <v>39</v>
      </c>
      <c r="B34" s="16" t="s">
        <v>32</v>
      </c>
      <c r="C34" s="16">
        <v>45306</v>
      </c>
      <c r="D34" s="15">
        <v>27</v>
      </c>
      <c r="E34" s="15">
        <v>55</v>
      </c>
      <c r="F34" s="15">
        <v>2</v>
      </c>
      <c r="G34" s="15">
        <f t="shared" si="6"/>
        <v>28</v>
      </c>
      <c r="H34" s="15">
        <f t="shared" si="4"/>
        <v>25</v>
      </c>
      <c r="I34" s="15">
        <f t="shared" si="7"/>
        <v>1</v>
      </c>
      <c r="J34" s="15" t="s">
        <v>79</v>
      </c>
    </row>
    <row r="35" spans="1:12" x14ac:dyDescent="0.3">
      <c r="A35" s="15" t="s">
        <v>39</v>
      </c>
      <c r="B35" s="16" t="s">
        <v>34</v>
      </c>
      <c r="C35" s="16">
        <v>45306</v>
      </c>
      <c r="D35" s="15">
        <v>32</v>
      </c>
      <c r="E35" s="15">
        <v>48</v>
      </c>
      <c r="F35" s="15">
        <v>10</v>
      </c>
      <c r="G35" s="15">
        <f t="shared" si="6"/>
        <v>16</v>
      </c>
      <c r="H35" s="15">
        <f t="shared" si="4"/>
        <v>22</v>
      </c>
      <c r="I35" s="15">
        <f t="shared" si="7"/>
        <v>1</v>
      </c>
      <c r="J35" s="15" t="s">
        <v>79</v>
      </c>
    </row>
    <row r="36" spans="1:12" x14ac:dyDescent="0.3">
      <c r="A36" s="15" t="s">
        <v>39</v>
      </c>
      <c r="B36" s="15" t="s">
        <v>42</v>
      </c>
      <c r="C36" s="16">
        <v>45306</v>
      </c>
      <c r="D36" s="15">
        <v>14</v>
      </c>
      <c r="E36" s="15">
        <v>66</v>
      </c>
      <c r="F36" s="15">
        <v>2</v>
      </c>
      <c r="G36" s="15">
        <f t="shared" si="6"/>
        <v>52</v>
      </c>
      <c r="H36" s="15">
        <f t="shared" si="4"/>
        <v>12</v>
      </c>
      <c r="I36" s="15">
        <f t="shared" si="7"/>
        <v>1</v>
      </c>
      <c r="J36" s="15" t="s">
        <v>79</v>
      </c>
    </row>
    <row r="37" spans="1:12" x14ac:dyDescent="0.3">
      <c r="A37" s="15" t="s">
        <v>39</v>
      </c>
      <c r="B37" s="15" t="s">
        <v>43</v>
      </c>
      <c r="C37" s="16">
        <v>45306</v>
      </c>
      <c r="D37" s="15">
        <v>27</v>
      </c>
      <c r="E37" s="15">
        <v>54</v>
      </c>
      <c r="F37" s="15">
        <v>3</v>
      </c>
      <c r="G37" s="15">
        <f t="shared" si="6"/>
        <v>27</v>
      </c>
      <c r="H37" s="15">
        <f t="shared" si="4"/>
        <v>24</v>
      </c>
      <c r="I37" s="15">
        <f t="shared" si="7"/>
        <v>1</v>
      </c>
      <c r="J37" s="15" t="s">
        <v>79</v>
      </c>
    </row>
    <row r="38" spans="1:12" x14ac:dyDescent="0.3">
      <c r="A38" s="15" t="s">
        <v>39</v>
      </c>
      <c r="B38" s="15" t="s">
        <v>44</v>
      </c>
      <c r="C38" s="16">
        <v>45641</v>
      </c>
      <c r="D38" s="15">
        <v>24</v>
      </c>
      <c r="E38" s="15">
        <v>46</v>
      </c>
      <c r="F38" s="15">
        <v>11</v>
      </c>
      <c r="G38" s="15">
        <f t="shared" si="6"/>
        <v>22</v>
      </c>
      <c r="H38" s="15">
        <f t="shared" si="4"/>
        <v>13</v>
      </c>
      <c r="I38" s="15">
        <f t="shared" si="7"/>
        <v>12</v>
      </c>
      <c r="J38" s="15" t="s">
        <v>78</v>
      </c>
    </row>
    <row r="39" spans="1:12" x14ac:dyDescent="0.3">
      <c r="A39" s="15" t="s">
        <v>39</v>
      </c>
      <c r="B39" s="16" t="s">
        <v>35</v>
      </c>
      <c r="C39" s="16">
        <v>45641</v>
      </c>
      <c r="D39" s="15">
        <v>23</v>
      </c>
      <c r="E39" s="15">
        <v>57</v>
      </c>
      <c r="F39" s="15">
        <v>9</v>
      </c>
      <c r="G39" s="15">
        <f t="shared" si="6"/>
        <v>34</v>
      </c>
      <c r="H39" s="15">
        <f t="shared" si="4"/>
        <v>14</v>
      </c>
      <c r="I39" s="15">
        <f t="shared" si="7"/>
        <v>12</v>
      </c>
      <c r="J39" s="15" t="s">
        <v>78</v>
      </c>
    </row>
    <row r="40" spans="1:12" x14ac:dyDescent="0.3">
      <c r="A40" s="15" t="s">
        <v>39</v>
      </c>
      <c r="B40" s="15" t="s">
        <v>45</v>
      </c>
      <c r="C40" s="16">
        <v>45641</v>
      </c>
      <c r="D40" s="15">
        <v>26</v>
      </c>
      <c r="E40" s="15">
        <v>53</v>
      </c>
      <c r="F40" s="15">
        <v>5</v>
      </c>
      <c r="G40" s="15">
        <f t="shared" si="6"/>
        <v>27</v>
      </c>
      <c r="H40" s="15">
        <f t="shared" si="4"/>
        <v>21</v>
      </c>
      <c r="I40" s="15">
        <f t="shared" si="7"/>
        <v>12</v>
      </c>
      <c r="J40" s="15" t="s">
        <v>78</v>
      </c>
    </row>
    <row r="41" spans="1:12" x14ac:dyDescent="0.3">
      <c r="A41" s="15" t="s">
        <v>39</v>
      </c>
      <c r="B41" s="15" t="s">
        <v>40</v>
      </c>
      <c r="C41" s="16">
        <v>45641</v>
      </c>
      <c r="D41" s="15">
        <v>25</v>
      </c>
      <c r="E41" s="15">
        <v>50</v>
      </c>
      <c r="F41" s="15">
        <v>6</v>
      </c>
      <c r="G41" s="15">
        <f t="shared" si="6"/>
        <v>25</v>
      </c>
      <c r="H41" s="15">
        <f t="shared" si="4"/>
        <v>19</v>
      </c>
      <c r="I41" s="15">
        <f t="shared" si="7"/>
        <v>12</v>
      </c>
      <c r="J41" s="15" t="s">
        <v>78</v>
      </c>
      <c r="L41" s="15"/>
    </row>
    <row r="42" spans="1:12" x14ac:dyDescent="0.3">
      <c r="A42" s="15" t="s">
        <v>39</v>
      </c>
      <c r="B42" s="16" t="s">
        <v>41</v>
      </c>
      <c r="C42" s="16">
        <v>45641</v>
      </c>
      <c r="D42" s="15">
        <v>23</v>
      </c>
      <c r="E42" s="15">
        <v>54</v>
      </c>
      <c r="F42" s="15">
        <v>9</v>
      </c>
      <c r="G42" s="15">
        <f t="shared" si="6"/>
        <v>31</v>
      </c>
      <c r="H42" s="15">
        <f t="shared" si="4"/>
        <v>14</v>
      </c>
      <c r="I42" s="15">
        <f t="shared" si="7"/>
        <v>12</v>
      </c>
      <c r="J42" s="15" t="s">
        <v>78</v>
      </c>
    </row>
    <row r="43" spans="1:12" x14ac:dyDescent="0.3">
      <c r="A43" s="15" t="s">
        <v>39</v>
      </c>
      <c r="B43" s="15" t="s">
        <v>33</v>
      </c>
      <c r="C43" s="16">
        <v>45641</v>
      </c>
      <c r="D43" s="15">
        <v>30</v>
      </c>
      <c r="E43" s="15">
        <v>52</v>
      </c>
      <c r="F43" s="15">
        <v>10</v>
      </c>
      <c r="G43" s="15">
        <f t="shared" si="6"/>
        <v>22</v>
      </c>
      <c r="H43" s="15">
        <f t="shared" si="4"/>
        <v>20</v>
      </c>
      <c r="I43" s="15">
        <f t="shared" si="7"/>
        <v>12</v>
      </c>
      <c r="J43" s="15" t="s">
        <v>78</v>
      </c>
    </row>
    <row r="44" spans="1:12" x14ac:dyDescent="0.3">
      <c r="A44" s="15" t="s">
        <v>39</v>
      </c>
      <c r="B44" s="15" t="s">
        <v>34</v>
      </c>
      <c r="C44" s="16">
        <v>45641</v>
      </c>
      <c r="D44" s="15">
        <v>30</v>
      </c>
      <c r="E44" s="15">
        <v>52</v>
      </c>
      <c r="F44" s="15">
        <v>7</v>
      </c>
      <c r="G44" s="15">
        <f t="shared" si="6"/>
        <v>22</v>
      </c>
      <c r="H44" s="15">
        <f t="shared" si="4"/>
        <v>23</v>
      </c>
      <c r="I44" s="15">
        <f t="shared" si="7"/>
        <v>12</v>
      </c>
      <c r="J44" s="15" t="s">
        <v>78</v>
      </c>
    </row>
    <row r="45" spans="1:12" x14ac:dyDescent="0.3">
      <c r="A45" s="15" t="s">
        <v>39</v>
      </c>
      <c r="B45" s="16" t="s">
        <v>42</v>
      </c>
      <c r="C45" s="16">
        <v>45641</v>
      </c>
      <c r="D45" s="15">
        <v>13</v>
      </c>
      <c r="E45" s="15">
        <v>65</v>
      </c>
      <c r="F45" s="15">
        <v>6</v>
      </c>
      <c r="G45" s="15">
        <f t="shared" si="6"/>
        <v>52</v>
      </c>
      <c r="H45" s="15">
        <f t="shared" si="4"/>
        <v>7</v>
      </c>
      <c r="I45" s="15">
        <f t="shared" si="7"/>
        <v>12</v>
      </c>
      <c r="J45" s="15" t="s">
        <v>78</v>
      </c>
    </row>
    <row r="46" spans="1:12" x14ac:dyDescent="0.3">
      <c r="A46" s="15" t="s">
        <v>39</v>
      </c>
      <c r="B46" s="15" t="s">
        <v>46</v>
      </c>
      <c r="C46" s="16">
        <v>45641</v>
      </c>
      <c r="D46" s="15">
        <v>22</v>
      </c>
      <c r="E46" s="15">
        <v>55</v>
      </c>
      <c r="F46" s="15">
        <v>5</v>
      </c>
      <c r="G46" s="15">
        <f t="shared" si="6"/>
        <v>33</v>
      </c>
      <c r="H46" s="15">
        <f t="shared" si="4"/>
        <v>17</v>
      </c>
      <c r="I46" s="15">
        <f t="shared" si="7"/>
        <v>12</v>
      </c>
      <c r="J46" s="15" t="s">
        <v>78</v>
      </c>
    </row>
    <row r="47" spans="1:12" x14ac:dyDescent="0.3">
      <c r="A47" s="15" t="s">
        <v>39</v>
      </c>
      <c r="B47" s="15" t="s">
        <v>43</v>
      </c>
      <c r="C47" s="16">
        <v>45641</v>
      </c>
      <c r="D47" s="15">
        <v>27</v>
      </c>
      <c r="E47" s="15">
        <v>51</v>
      </c>
      <c r="F47" s="15">
        <v>3</v>
      </c>
      <c r="G47" s="15">
        <f t="shared" si="6"/>
        <v>24</v>
      </c>
      <c r="H47" s="15">
        <f t="shared" si="4"/>
        <v>24</v>
      </c>
      <c r="I47" s="15">
        <f t="shared" si="7"/>
        <v>12</v>
      </c>
      <c r="J47" s="15" t="s">
        <v>78</v>
      </c>
    </row>
    <row r="48" spans="1:12" x14ac:dyDescent="0.3">
      <c r="A48" s="15" t="s">
        <v>39</v>
      </c>
      <c r="B48" s="15" t="s">
        <v>36</v>
      </c>
      <c r="C48" s="16">
        <v>45611</v>
      </c>
      <c r="D48" s="15">
        <v>25</v>
      </c>
      <c r="E48" s="15">
        <v>46</v>
      </c>
      <c r="F48" s="15">
        <v>14</v>
      </c>
      <c r="G48" s="15">
        <f t="shared" si="6"/>
        <v>21</v>
      </c>
      <c r="H48" s="15">
        <f t="shared" si="4"/>
        <v>11</v>
      </c>
      <c r="I48" s="15">
        <f t="shared" si="7"/>
        <v>11</v>
      </c>
      <c r="J48" s="15" t="s">
        <v>77</v>
      </c>
    </row>
    <row r="49" spans="1:10" x14ac:dyDescent="0.3">
      <c r="A49" s="15" t="s">
        <v>39</v>
      </c>
      <c r="B49" s="15" t="s">
        <v>45</v>
      </c>
      <c r="C49" s="16">
        <v>45612</v>
      </c>
      <c r="D49" s="15">
        <v>25</v>
      </c>
      <c r="E49" s="15">
        <v>52</v>
      </c>
      <c r="F49" s="15">
        <v>10</v>
      </c>
      <c r="G49" s="15">
        <f t="shared" si="6"/>
        <v>27</v>
      </c>
      <c r="H49" s="15">
        <f t="shared" si="4"/>
        <v>15</v>
      </c>
      <c r="I49" s="15">
        <f t="shared" si="7"/>
        <v>11</v>
      </c>
      <c r="J49" s="15" t="s">
        <v>77</v>
      </c>
    </row>
    <row r="50" spans="1:10" x14ac:dyDescent="0.3">
      <c r="A50" s="15" t="s">
        <v>39</v>
      </c>
      <c r="B50" s="15" t="s">
        <v>40</v>
      </c>
      <c r="C50" s="16">
        <v>45613</v>
      </c>
      <c r="D50" s="15">
        <v>27</v>
      </c>
      <c r="E50" s="15">
        <v>50</v>
      </c>
      <c r="F50" s="15">
        <v>10</v>
      </c>
      <c r="G50" s="15">
        <f t="shared" si="6"/>
        <v>23</v>
      </c>
      <c r="H50" s="15">
        <f t="shared" si="4"/>
        <v>17</v>
      </c>
      <c r="I50" s="15">
        <f t="shared" si="7"/>
        <v>11</v>
      </c>
      <c r="J50" s="15" t="s">
        <v>77</v>
      </c>
    </row>
    <row r="51" spans="1:10" x14ac:dyDescent="0.3">
      <c r="A51" s="15" t="s">
        <v>39</v>
      </c>
      <c r="B51" s="15" t="s">
        <v>41</v>
      </c>
      <c r="C51" s="16">
        <v>45614</v>
      </c>
      <c r="D51" s="15">
        <v>24</v>
      </c>
      <c r="E51" s="15">
        <v>54</v>
      </c>
      <c r="F51" s="15">
        <v>8</v>
      </c>
      <c r="G51" s="15">
        <f t="shared" si="6"/>
        <v>30</v>
      </c>
      <c r="H51" s="15">
        <f t="shared" si="4"/>
        <v>16</v>
      </c>
      <c r="I51" s="15">
        <f t="shared" si="7"/>
        <v>11</v>
      </c>
      <c r="J51" s="15" t="s">
        <v>77</v>
      </c>
    </row>
    <row r="52" spans="1:10" x14ac:dyDescent="0.3">
      <c r="A52" s="15" t="s">
        <v>39</v>
      </c>
      <c r="B52" s="15" t="s">
        <v>32</v>
      </c>
      <c r="C52" s="16">
        <v>45615</v>
      </c>
      <c r="D52" s="15">
        <v>23</v>
      </c>
      <c r="E52" s="15">
        <v>49</v>
      </c>
      <c r="F52" s="15">
        <v>17</v>
      </c>
      <c r="G52" s="15">
        <f t="shared" si="6"/>
        <v>26</v>
      </c>
      <c r="H52" s="15">
        <f t="shared" si="4"/>
        <v>6</v>
      </c>
      <c r="I52" s="15">
        <f t="shared" si="7"/>
        <v>11</v>
      </c>
      <c r="J52" s="15" t="s">
        <v>77</v>
      </c>
    </row>
    <row r="53" spans="1:10" x14ac:dyDescent="0.3">
      <c r="A53" s="15" t="s">
        <v>39</v>
      </c>
      <c r="B53" s="15" t="s">
        <v>34</v>
      </c>
      <c r="C53" s="16">
        <v>45616</v>
      </c>
      <c r="D53" s="15">
        <v>31</v>
      </c>
      <c r="E53" s="15">
        <v>50</v>
      </c>
      <c r="F53" s="15">
        <v>7</v>
      </c>
      <c r="G53" s="15">
        <f t="shared" si="6"/>
        <v>19</v>
      </c>
      <c r="H53" s="15">
        <f t="shared" si="4"/>
        <v>24</v>
      </c>
      <c r="I53" s="15">
        <f t="shared" si="7"/>
        <v>11</v>
      </c>
      <c r="J53" s="15" t="s">
        <v>77</v>
      </c>
    </row>
    <row r="54" spans="1:10" x14ac:dyDescent="0.3">
      <c r="A54" s="15" t="s">
        <v>39</v>
      </c>
      <c r="B54" s="15" t="s">
        <v>42</v>
      </c>
      <c r="C54" s="16">
        <v>45617</v>
      </c>
      <c r="D54" s="15">
        <v>14</v>
      </c>
      <c r="E54" s="15">
        <v>66</v>
      </c>
      <c r="F54" s="15">
        <v>6</v>
      </c>
      <c r="G54" s="15">
        <f t="shared" si="6"/>
        <v>52</v>
      </c>
      <c r="H54" s="15">
        <f t="shared" si="4"/>
        <v>8</v>
      </c>
      <c r="I54" s="15">
        <f t="shared" si="7"/>
        <v>11</v>
      </c>
      <c r="J54" s="15" t="s">
        <v>77</v>
      </c>
    </row>
    <row r="55" spans="1:10" x14ac:dyDescent="0.3">
      <c r="A55" s="15" t="s">
        <v>39</v>
      </c>
      <c r="B55" s="15" t="s">
        <v>46</v>
      </c>
      <c r="C55" s="16">
        <v>45618</v>
      </c>
      <c r="D55" s="15">
        <v>22</v>
      </c>
      <c r="E55" s="15">
        <v>57</v>
      </c>
      <c r="F55" s="15">
        <v>7</v>
      </c>
      <c r="G55" s="15">
        <f t="shared" si="6"/>
        <v>35</v>
      </c>
      <c r="H55" s="15">
        <f t="shared" si="4"/>
        <v>15</v>
      </c>
      <c r="I55" s="15">
        <f t="shared" si="7"/>
        <v>11</v>
      </c>
      <c r="J55" s="15" t="s">
        <v>77</v>
      </c>
    </row>
    <row r="56" spans="1:10" x14ac:dyDescent="0.3">
      <c r="A56" s="15" t="s">
        <v>39</v>
      </c>
      <c r="B56" s="15" t="s">
        <v>47</v>
      </c>
      <c r="C56" s="16">
        <v>45619</v>
      </c>
      <c r="D56" s="15">
        <v>24</v>
      </c>
      <c r="E56" s="15">
        <v>48</v>
      </c>
      <c r="F56" s="15">
        <v>8</v>
      </c>
      <c r="G56" s="15">
        <f t="shared" si="6"/>
        <v>24</v>
      </c>
      <c r="H56" s="15">
        <f t="shared" si="4"/>
        <v>16</v>
      </c>
      <c r="I56" s="15">
        <f t="shared" si="7"/>
        <v>11</v>
      </c>
      <c r="J56" s="15" t="s">
        <v>77</v>
      </c>
    </row>
    <row r="57" spans="1:10" x14ac:dyDescent="0.3">
      <c r="A57" s="15" t="s">
        <v>39</v>
      </c>
      <c r="B57" s="15" t="s">
        <v>35</v>
      </c>
      <c r="C57" s="16">
        <v>45580</v>
      </c>
      <c r="D57" s="15">
        <v>22</v>
      </c>
      <c r="E57" s="15">
        <v>57</v>
      </c>
      <c r="F57" s="15">
        <v>7</v>
      </c>
      <c r="G57" s="15">
        <f t="shared" si="6"/>
        <v>35</v>
      </c>
      <c r="H57" s="15">
        <f t="shared" si="4"/>
        <v>15</v>
      </c>
      <c r="I57" s="15">
        <f t="shared" si="7"/>
        <v>10</v>
      </c>
      <c r="J57" s="15" t="s">
        <v>76</v>
      </c>
    </row>
    <row r="58" spans="1:10" x14ac:dyDescent="0.3">
      <c r="A58" s="15" t="s">
        <v>39</v>
      </c>
      <c r="B58" s="15" t="s">
        <v>45</v>
      </c>
      <c r="C58" s="16">
        <v>45581</v>
      </c>
      <c r="D58" s="15">
        <v>17</v>
      </c>
      <c r="E58" s="15">
        <v>60</v>
      </c>
      <c r="F58" s="15">
        <v>9</v>
      </c>
      <c r="G58" s="15">
        <f t="shared" si="6"/>
        <v>43</v>
      </c>
      <c r="H58" s="15">
        <f t="shared" si="4"/>
        <v>8</v>
      </c>
      <c r="I58" s="15">
        <f t="shared" si="7"/>
        <v>10</v>
      </c>
      <c r="J58" s="15" t="s">
        <v>76</v>
      </c>
    </row>
    <row r="59" spans="1:10" x14ac:dyDescent="0.3">
      <c r="A59" s="15" t="s">
        <v>39</v>
      </c>
      <c r="B59" s="15" t="s">
        <v>40</v>
      </c>
      <c r="C59" s="16">
        <v>45582</v>
      </c>
      <c r="D59" s="15">
        <v>27</v>
      </c>
      <c r="E59" s="15">
        <v>48</v>
      </c>
      <c r="F59" s="15">
        <v>10</v>
      </c>
      <c r="G59" s="15">
        <f t="shared" si="6"/>
        <v>21</v>
      </c>
      <c r="H59" s="15">
        <f t="shared" si="4"/>
        <v>17</v>
      </c>
      <c r="I59" s="15">
        <f t="shared" si="7"/>
        <v>10</v>
      </c>
      <c r="J59" s="15" t="s">
        <v>76</v>
      </c>
    </row>
    <row r="60" spans="1:10" x14ac:dyDescent="0.3">
      <c r="A60" s="15" t="s">
        <v>39</v>
      </c>
      <c r="B60" s="15" t="s">
        <v>41</v>
      </c>
      <c r="C60" s="16">
        <v>45583</v>
      </c>
      <c r="D60" s="15">
        <v>24</v>
      </c>
      <c r="E60" s="15">
        <v>55</v>
      </c>
      <c r="F60" s="15">
        <v>9</v>
      </c>
      <c r="G60" s="15">
        <f t="shared" si="6"/>
        <v>31</v>
      </c>
      <c r="H60" s="15">
        <f t="shared" si="4"/>
        <v>15</v>
      </c>
      <c r="I60" s="15">
        <f t="shared" si="7"/>
        <v>10</v>
      </c>
      <c r="J60" s="15" t="s">
        <v>76</v>
      </c>
    </row>
    <row r="61" spans="1:10" x14ac:dyDescent="0.3">
      <c r="A61" s="15" t="s">
        <v>39</v>
      </c>
      <c r="B61" s="15" t="s">
        <v>32</v>
      </c>
      <c r="C61" s="16">
        <v>45584</v>
      </c>
      <c r="D61" s="15">
        <v>27</v>
      </c>
      <c r="E61" s="15">
        <v>50</v>
      </c>
      <c r="F61" s="15">
        <v>15</v>
      </c>
      <c r="G61" s="15">
        <f t="shared" si="6"/>
        <v>23</v>
      </c>
      <c r="H61" s="15">
        <f t="shared" si="4"/>
        <v>12</v>
      </c>
      <c r="I61" s="15">
        <f t="shared" si="7"/>
        <v>10</v>
      </c>
      <c r="J61" s="15" t="s">
        <v>76</v>
      </c>
    </row>
    <row r="62" spans="1:10" x14ac:dyDescent="0.3">
      <c r="A62" s="15" t="s">
        <v>39</v>
      </c>
      <c r="B62" s="15" t="s">
        <v>34</v>
      </c>
      <c r="C62" s="16">
        <v>45585</v>
      </c>
      <c r="D62" s="15">
        <v>28</v>
      </c>
      <c r="E62" s="15">
        <v>46</v>
      </c>
      <c r="F62" s="15">
        <v>8</v>
      </c>
      <c r="G62" s="15">
        <f t="shared" si="6"/>
        <v>18</v>
      </c>
      <c r="H62" s="15">
        <f t="shared" si="4"/>
        <v>20</v>
      </c>
      <c r="I62" s="15">
        <f t="shared" si="7"/>
        <v>10</v>
      </c>
      <c r="J62" s="15" t="s">
        <v>76</v>
      </c>
    </row>
    <row r="63" spans="1:10" x14ac:dyDescent="0.3">
      <c r="A63" s="15" t="s">
        <v>39</v>
      </c>
      <c r="B63" s="15" t="s">
        <v>46</v>
      </c>
      <c r="C63" s="16">
        <v>45586</v>
      </c>
      <c r="D63" s="15">
        <v>21</v>
      </c>
      <c r="E63" s="15">
        <v>59</v>
      </c>
      <c r="F63" s="15">
        <v>5</v>
      </c>
      <c r="G63" s="15">
        <f t="shared" si="6"/>
        <v>38</v>
      </c>
      <c r="H63" s="15">
        <f t="shared" si="4"/>
        <v>16</v>
      </c>
      <c r="I63" s="15">
        <f t="shared" si="7"/>
        <v>10</v>
      </c>
      <c r="J63" s="15" t="s">
        <v>76</v>
      </c>
    </row>
    <row r="64" spans="1:10" x14ac:dyDescent="0.3">
      <c r="A64" s="15" t="s">
        <v>39</v>
      </c>
      <c r="B64" s="15" t="s">
        <v>33</v>
      </c>
      <c r="C64" s="16">
        <v>45550</v>
      </c>
      <c r="D64" s="15">
        <v>34</v>
      </c>
      <c r="E64" s="15">
        <v>53</v>
      </c>
      <c r="F64" s="15">
        <v>7</v>
      </c>
      <c r="G64" s="15">
        <f t="shared" si="6"/>
        <v>19</v>
      </c>
      <c r="H64" s="15">
        <f t="shared" si="4"/>
        <v>27</v>
      </c>
      <c r="I64" s="15">
        <f t="shared" si="7"/>
        <v>9</v>
      </c>
      <c r="J64" s="15" t="s">
        <v>75</v>
      </c>
    </row>
    <row r="65" spans="1:10" x14ac:dyDescent="0.3">
      <c r="A65" s="15" t="s">
        <v>39</v>
      </c>
      <c r="B65" s="15" t="s">
        <v>32</v>
      </c>
      <c r="C65" s="16">
        <v>45551</v>
      </c>
      <c r="D65" s="15">
        <v>26</v>
      </c>
      <c r="E65" s="15">
        <v>49</v>
      </c>
      <c r="F65" s="15">
        <v>18</v>
      </c>
      <c r="G65" s="15">
        <f t="shared" si="6"/>
        <v>23</v>
      </c>
      <c r="H65" s="15">
        <f t="shared" si="4"/>
        <v>8</v>
      </c>
      <c r="I65" s="15">
        <f t="shared" si="7"/>
        <v>9</v>
      </c>
      <c r="J65" s="15" t="s">
        <v>75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9"/>
  <sheetViews>
    <sheetView workbookViewId="0">
      <selection activeCell="J14" sqref="J14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L5" s="6" t="s">
        <v>74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  <c r="K6" t="s">
        <v>71</v>
      </c>
      <c r="L6">
        <v>4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  <c r="K7" t="s">
        <v>69</v>
      </c>
      <c r="L7">
        <v>5.5</v>
      </c>
    </row>
    <row r="8" spans="2:13" x14ac:dyDescent="0.3">
      <c r="K8" t="s">
        <v>73</v>
      </c>
      <c r="L8">
        <v>9</v>
      </c>
    </row>
    <row r="9" spans="2:13" x14ac:dyDescent="0.3">
      <c r="K9" t="s">
        <v>72</v>
      </c>
      <c r="L9">
        <v>6.5</v>
      </c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44C-6F3E-436F-84AC-DB98BA731517}">
  <dimension ref="A1"/>
  <sheetViews>
    <sheetView zoomScale="90" zoomScaleNormal="90" workbookViewId="0">
      <selection activeCell="F12" sqref="F12"/>
    </sheetView>
  </sheetViews>
  <sheetFormatPr baseColWidth="10" defaultRowHeight="15.05" x14ac:dyDescent="0.3"/>
  <cols>
    <col min="3" max="3" width="12.44140625" customWidth="1"/>
  </cols>
  <sheetData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13" sqref="E13"/>
    </sheetView>
  </sheetViews>
  <sheetFormatPr baseColWidth="10" defaultRowHeight="15.05" x14ac:dyDescent="0.3"/>
  <sheetData>
    <row r="1" spans="1:14" x14ac:dyDescent="0.3">
      <c r="A1" s="31" t="s">
        <v>51</v>
      </c>
      <c r="B1" s="31"/>
      <c r="C1" s="31"/>
      <c r="D1" s="31"/>
      <c r="F1" s="31" t="s">
        <v>50</v>
      </c>
      <c r="G1" s="31"/>
      <c r="H1" s="31"/>
      <c r="I1" s="31"/>
      <c r="K1" s="31" t="s">
        <v>63</v>
      </c>
      <c r="L1" s="31"/>
      <c r="M1" s="31"/>
      <c r="N1" s="31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Galvez</vt:lpstr>
      <vt:lpstr>Claudia</vt:lpstr>
      <vt:lpstr>Maynez</vt:lpstr>
      <vt:lpstr>Accounts</vt:lpstr>
      <vt:lpstr>Polls</vt:lpstr>
      <vt:lpstr>Results</vt:lpstr>
      <vt:lpstr>Describe</vt:lpstr>
      <vt:lpstr>Vida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2024-05-28T01:01:50Z</dcterms:modified>
</cp:coreProperties>
</file>