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<sst xmlns="http://schemas.openxmlformats.org/spreadsheetml/2006/main" count="1311" uniqueCount="202">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</sst>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Tenant - Short-Term Rental</v>
      </c>
      <c r="D7" s="119"/>
      <c r="E7" s="159"/>
      <c r="F7" s="176"/>
      <c r="G7" s="126"/>
      <c r="H7" s="74" t="s">
        <v>10</v>
      </c>
      <c r="I7" s="205" t="str">
        <f>C7</f>
        <v>Tenant - Short-Term Rental</v>
      </c>
      <c r="J7" s="119"/>
      <c r="K7" s="159"/>
      <c r="L7" s="176"/>
      <c r="N7" s="74" t="s">
        <v>10</v>
      </c>
      <c r="O7" s="205" t="str">
        <f>C7</f>
        <v>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290000.0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696.0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21000.0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696.0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-35.0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-35.0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1000.0</v>
      </c>
      <c r="D25" s="117"/>
      <c r="E25" s="85" t="n">
        <f>IF(C25&gt;25,(C25-25)*Lookup!$X$1,0)</f>
        <v>1950.0</v>
      </c>
      <c r="F25" s="86" t="n">
        <f>ROUND(E25,0)</f>
        <v>1950.0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2711.0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696.0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70.0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2781.0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2781.0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2781.0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83.42999999999999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203.43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2984.43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117</v>
      </c>
      <c r="D2" s="225" t="s">
        <v>172</v>
      </c>
      <c r="E2" s="235" t="n">
        <v>9.0</v>
      </c>
      <c r="F2" s="228" t="n">
        <v>290000.0</v>
      </c>
      <c r="G2" s="226" t="n">
        <v>21000.0</v>
      </c>
      <c r="H2" s="226" t="n">
        <v>20000.0</v>
      </c>
      <c r="I2" s="226" t="n">
        <v>19000.0</v>
      </c>
      <c r="J2" s="225" t="s">
        <v>27</v>
      </c>
      <c r="K2" s="229" t="n">
        <v>1000.0</v>
      </c>
      <c r="L2" s="225" t="n">
        <v>1000.0</v>
      </c>
      <c r="M2" s="225" t="n">
        <v>1.0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2.0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2781.0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203.43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2984.43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