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8800" windowHeight="16560" tabRatio="500" activeTab="2"/>
  </bookViews>
  <sheets>
    <sheet name="MIDI Mapping" sheetId="2" r:id="rId1"/>
    <sheet name="YM2612 Memory Maps" sheetId="5" r:id="rId2"/>
    <sheet name="Tuning" sheetId="1" r:id="rId3"/>
    <sheet name="MIDI Commands" sheetId="6" r:id="rId4"/>
    <sheet name="How Things Work" sheetId="3" r:id="rId5"/>
  </sheets>
  <definedNames>
    <definedName name="_xlnm._FilterDatabase" localSheetId="2" hidden="1">Tuning!$E$1:$E$133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8" i="2" l="1"/>
  <c r="I2" i="1"/>
  <c r="J2" i="1"/>
  <c r="L2" i="1"/>
  <c r="K2" i="1"/>
  <c r="I63" i="1"/>
  <c r="H63" i="1"/>
  <c r="J63" i="1"/>
  <c r="L63" i="1"/>
  <c r="I64" i="1"/>
  <c r="H64" i="1"/>
  <c r="J64" i="1"/>
  <c r="L64" i="1"/>
  <c r="I65" i="1"/>
  <c r="H65" i="1"/>
  <c r="J65" i="1"/>
  <c r="L65" i="1"/>
  <c r="I66" i="1"/>
  <c r="H66" i="1"/>
  <c r="J66" i="1"/>
  <c r="L66" i="1"/>
  <c r="I67" i="1"/>
  <c r="H67" i="1"/>
  <c r="J67" i="1"/>
  <c r="L67" i="1"/>
  <c r="I68" i="1"/>
  <c r="H68" i="1"/>
  <c r="J68" i="1"/>
  <c r="L68" i="1"/>
  <c r="I69" i="1"/>
  <c r="H69" i="1"/>
  <c r="J69" i="1"/>
  <c r="L69" i="1"/>
  <c r="I70" i="1"/>
  <c r="H70" i="1"/>
  <c r="J70" i="1"/>
  <c r="L70" i="1"/>
  <c r="I71" i="1"/>
  <c r="H71" i="1"/>
  <c r="J71" i="1"/>
  <c r="L71" i="1"/>
  <c r="I72" i="1"/>
  <c r="H72" i="1"/>
  <c r="J72" i="1"/>
  <c r="L72" i="1"/>
  <c r="I73" i="1"/>
  <c r="H73" i="1"/>
  <c r="J73" i="1"/>
  <c r="L73" i="1"/>
  <c r="I74" i="1"/>
  <c r="H74" i="1"/>
  <c r="J74" i="1"/>
  <c r="L74" i="1"/>
  <c r="I75" i="1"/>
  <c r="H75" i="1"/>
  <c r="J75" i="1"/>
  <c r="L75" i="1"/>
  <c r="I76" i="1"/>
  <c r="H76" i="1"/>
  <c r="J76" i="1"/>
  <c r="L76" i="1"/>
  <c r="I77" i="1"/>
  <c r="H77" i="1"/>
  <c r="J77" i="1"/>
  <c r="L77" i="1"/>
  <c r="I78" i="1"/>
  <c r="H78" i="1"/>
  <c r="J78" i="1"/>
  <c r="L78" i="1"/>
  <c r="I79" i="1"/>
  <c r="H79" i="1"/>
  <c r="J79" i="1"/>
  <c r="L79" i="1"/>
  <c r="I80" i="1"/>
  <c r="H80" i="1"/>
  <c r="J80" i="1"/>
  <c r="L80" i="1"/>
  <c r="I81" i="1"/>
  <c r="H81" i="1"/>
  <c r="J81" i="1"/>
  <c r="L81" i="1"/>
  <c r="I82" i="1"/>
  <c r="H82" i="1"/>
  <c r="J82" i="1"/>
  <c r="L82" i="1"/>
  <c r="I83" i="1"/>
  <c r="H83" i="1"/>
  <c r="J83" i="1"/>
  <c r="L83" i="1"/>
  <c r="I84" i="1"/>
  <c r="H84" i="1"/>
  <c r="J84" i="1"/>
  <c r="L84" i="1"/>
  <c r="I85" i="1"/>
  <c r="H85" i="1"/>
  <c r="J85" i="1"/>
  <c r="L85" i="1"/>
  <c r="I86" i="1"/>
  <c r="H86" i="1"/>
  <c r="J86" i="1"/>
  <c r="L86" i="1"/>
  <c r="I87" i="1"/>
  <c r="H87" i="1"/>
  <c r="J87" i="1"/>
  <c r="L87" i="1"/>
  <c r="I88" i="1"/>
  <c r="H88" i="1"/>
  <c r="J88" i="1"/>
  <c r="L88" i="1"/>
  <c r="I89" i="1"/>
  <c r="H89" i="1"/>
  <c r="J89" i="1"/>
  <c r="L89" i="1"/>
  <c r="I90" i="1"/>
  <c r="H90" i="1"/>
  <c r="J90" i="1"/>
  <c r="L90" i="1"/>
  <c r="I91" i="1"/>
  <c r="H91" i="1"/>
  <c r="J91" i="1"/>
  <c r="L91" i="1"/>
  <c r="I92" i="1"/>
  <c r="H92" i="1"/>
  <c r="J92" i="1"/>
  <c r="L92" i="1"/>
  <c r="I93" i="1"/>
  <c r="H93" i="1"/>
  <c r="J93" i="1"/>
  <c r="L93" i="1"/>
  <c r="I94" i="1"/>
  <c r="H94" i="1"/>
  <c r="J94" i="1"/>
  <c r="L94" i="1"/>
  <c r="I95" i="1"/>
  <c r="H95" i="1"/>
  <c r="J95" i="1"/>
  <c r="L95" i="1"/>
  <c r="I96" i="1"/>
  <c r="H96" i="1"/>
  <c r="J96" i="1"/>
  <c r="L96" i="1"/>
  <c r="I97" i="1"/>
  <c r="H97" i="1"/>
  <c r="J97" i="1"/>
  <c r="L97" i="1"/>
  <c r="I98" i="1"/>
  <c r="H98" i="1"/>
  <c r="J98" i="1"/>
  <c r="L98" i="1"/>
  <c r="I99" i="1"/>
  <c r="H99" i="1"/>
  <c r="J99" i="1"/>
  <c r="L99" i="1"/>
  <c r="I100" i="1"/>
  <c r="H100" i="1"/>
  <c r="J100" i="1"/>
  <c r="L100" i="1"/>
  <c r="I101" i="1"/>
  <c r="H101" i="1"/>
  <c r="J101" i="1"/>
  <c r="L101" i="1"/>
  <c r="I102" i="1"/>
  <c r="H102" i="1"/>
  <c r="J102" i="1"/>
  <c r="L102" i="1"/>
  <c r="I103" i="1"/>
  <c r="H103" i="1"/>
  <c r="J103" i="1"/>
  <c r="L103" i="1"/>
  <c r="I104" i="1"/>
  <c r="H104" i="1"/>
  <c r="J104" i="1"/>
  <c r="L104" i="1"/>
  <c r="I105" i="1"/>
  <c r="H105" i="1"/>
  <c r="J105" i="1"/>
  <c r="L105" i="1"/>
  <c r="I106" i="1"/>
  <c r="H106" i="1"/>
  <c r="J106" i="1"/>
  <c r="L106" i="1"/>
  <c r="I107" i="1"/>
  <c r="H107" i="1"/>
  <c r="J107" i="1"/>
  <c r="L107" i="1"/>
  <c r="I108" i="1"/>
  <c r="H108" i="1"/>
  <c r="J108" i="1"/>
  <c r="L108" i="1"/>
  <c r="I109" i="1"/>
  <c r="H109" i="1"/>
  <c r="J109" i="1"/>
  <c r="L109" i="1"/>
  <c r="I110" i="1"/>
  <c r="H110" i="1"/>
  <c r="J110" i="1"/>
  <c r="L110" i="1"/>
  <c r="I111" i="1"/>
  <c r="H111" i="1"/>
  <c r="J111" i="1"/>
  <c r="L111" i="1"/>
  <c r="I112" i="1"/>
  <c r="H112" i="1"/>
  <c r="J112" i="1"/>
  <c r="L112" i="1"/>
  <c r="I113" i="1"/>
  <c r="H113" i="1"/>
  <c r="J113" i="1"/>
  <c r="L113" i="1"/>
  <c r="I114" i="1"/>
  <c r="H114" i="1"/>
  <c r="J114" i="1"/>
  <c r="L114" i="1"/>
  <c r="I115" i="1"/>
  <c r="H115" i="1"/>
  <c r="J115" i="1"/>
  <c r="L115" i="1"/>
  <c r="I116" i="1"/>
  <c r="H116" i="1"/>
  <c r="J116" i="1"/>
  <c r="L116" i="1"/>
  <c r="I117" i="1"/>
  <c r="H117" i="1"/>
  <c r="J117" i="1"/>
  <c r="L117" i="1"/>
  <c r="I118" i="1"/>
  <c r="H118" i="1"/>
  <c r="J118" i="1"/>
  <c r="L118" i="1"/>
  <c r="I119" i="1"/>
  <c r="H119" i="1"/>
  <c r="J119" i="1"/>
  <c r="L119" i="1"/>
  <c r="I120" i="1"/>
  <c r="H120" i="1"/>
  <c r="J120" i="1"/>
  <c r="L120" i="1"/>
  <c r="I121" i="1"/>
  <c r="H121" i="1"/>
  <c r="J121" i="1"/>
  <c r="L121" i="1"/>
  <c r="I122" i="1"/>
  <c r="H122" i="1"/>
  <c r="J122" i="1"/>
  <c r="L122" i="1"/>
  <c r="I123" i="1"/>
  <c r="H123" i="1"/>
  <c r="J123" i="1"/>
  <c r="L123" i="1"/>
  <c r="I124" i="1"/>
  <c r="H124" i="1"/>
  <c r="J124" i="1"/>
  <c r="L124" i="1"/>
  <c r="I125" i="1"/>
  <c r="H125" i="1"/>
  <c r="J125" i="1"/>
  <c r="L125" i="1"/>
  <c r="I126" i="1"/>
  <c r="H126" i="1"/>
  <c r="J126" i="1"/>
  <c r="L126" i="1"/>
  <c r="I127" i="1"/>
  <c r="H127" i="1"/>
  <c r="J127" i="1"/>
  <c r="L127" i="1"/>
  <c r="I128" i="1"/>
  <c r="H128" i="1"/>
  <c r="J128" i="1"/>
  <c r="L128" i="1"/>
  <c r="I129" i="1"/>
  <c r="H129" i="1"/>
  <c r="J129" i="1"/>
  <c r="L129" i="1"/>
  <c r="I36" i="1"/>
  <c r="H36" i="1"/>
  <c r="J36" i="1"/>
  <c r="L36" i="1"/>
  <c r="I37" i="1"/>
  <c r="H37" i="1"/>
  <c r="J37" i="1"/>
  <c r="L37" i="1"/>
  <c r="I38" i="1"/>
  <c r="H38" i="1"/>
  <c r="J38" i="1"/>
  <c r="L38" i="1"/>
  <c r="I39" i="1"/>
  <c r="H39" i="1"/>
  <c r="J39" i="1"/>
  <c r="L39" i="1"/>
  <c r="I40" i="1"/>
  <c r="H40" i="1"/>
  <c r="J40" i="1"/>
  <c r="L40" i="1"/>
  <c r="I41" i="1"/>
  <c r="H41" i="1"/>
  <c r="J41" i="1"/>
  <c r="L41" i="1"/>
  <c r="I42" i="1"/>
  <c r="H42" i="1"/>
  <c r="J42" i="1"/>
  <c r="L42" i="1"/>
  <c r="I43" i="1"/>
  <c r="H43" i="1"/>
  <c r="J43" i="1"/>
  <c r="L43" i="1"/>
  <c r="I44" i="1"/>
  <c r="H44" i="1"/>
  <c r="J44" i="1"/>
  <c r="L44" i="1"/>
  <c r="I45" i="1"/>
  <c r="H45" i="1"/>
  <c r="J45" i="1"/>
  <c r="L45" i="1"/>
  <c r="I46" i="1"/>
  <c r="H46" i="1"/>
  <c r="J46" i="1"/>
  <c r="L46" i="1"/>
  <c r="I47" i="1"/>
  <c r="H47" i="1"/>
  <c r="J47" i="1"/>
  <c r="L47" i="1"/>
  <c r="I48" i="1"/>
  <c r="H48" i="1"/>
  <c r="J48" i="1"/>
  <c r="L48" i="1"/>
  <c r="I49" i="1"/>
  <c r="H49" i="1"/>
  <c r="J49" i="1"/>
  <c r="L49" i="1"/>
  <c r="I50" i="1"/>
  <c r="H50" i="1"/>
  <c r="J50" i="1"/>
  <c r="L50" i="1"/>
  <c r="I51" i="1"/>
  <c r="H51" i="1"/>
  <c r="J51" i="1"/>
  <c r="L51" i="1"/>
  <c r="I52" i="1"/>
  <c r="H52" i="1"/>
  <c r="J52" i="1"/>
  <c r="L52" i="1"/>
  <c r="I53" i="1"/>
  <c r="H53" i="1"/>
  <c r="J53" i="1"/>
  <c r="L53" i="1"/>
  <c r="I54" i="1"/>
  <c r="H54" i="1"/>
  <c r="J54" i="1"/>
  <c r="L54" i="1"/>
  <c r="I55" i="1"/>
  <c r="H55" i="1"/>
  <c r="J55" i="1"/>
  <c r="L55" i="1"/>
  <c r="I56" i="1"/>
  <c r="H56" i="1"/>
  <c r="J56" i="1"/>
  <c r="L56" i="1"/>
  <c r="I57" i="1"/>
  <c r="H57" i="1"/>
  <c r="J57" i="1"/>
  <c r="L57" i="1"/>
  <c r="I58" i="1"/>
  <c r="H58" i="1"/>
  <c r="J58" i="1"/>
  <c r="L58" i="1"/>
  <c r="I59" i="1"/>
  <c r="H59" i="1"/>
  <c r="J59" i="1"/>
  <c r="L59" i="1"/>
  <c r="I60" i="1"/>
  <c r="H60" i="1"/>
  <c r="J60" i="1"/>
  <c r="L60" i="1"/>
  <c r="I61" i="1"/>
  <c r="H61" i="1"/>
  <c r="J61" i="1"/>
  <c r="L61" i="1"/>
  <c r="I62" i="1"/>
  <c r="H62" i="1"/>
  <c r="J62" i="1"/>
  <c r="L62" i="1"/>
  <c r="I15" i="1"/>
  <c r="H15" i="1"/>
  <c r="J15" i="1"/>
  <c r="L15" i="1"/>
  <c r="I16" i="1"/>
  <c r="H16" i="1"/>
  <c r="J16" i="1"/>
  <c r="L16" i="1"/>
  <c r="I17" i="1"/>
  <c r="H17" i="1"/>
  <c r="J17" i="1"/>
  <c r="L17" i="1"/>
  <c r="I18" i="1"/>
  <c r="H18" i="1"/>
  <c r="J18" i="1"/>
  <c r="L18" i="1"/>
  <c r="I19" i="1"/>
  <c r="H19" i="1"/>
  <c r="J19" i="1"/>
  <c r="L19" i="1"/>
  <c r="I20" i="1"/>
  <c r="H20" i="1"/>
  <c r="J20" i="1"/>
  <c r="L20" i="1"/>
  <c r="I21" i="1"/>
  <c r="H21" i="1"/>
  <c r="J21" i="1"/>
  <c r="L21" i="1"/>
  <c r="I22" i="1"/>
  <c r="H22" i="1"/>
  <c r="J22" i="1"/>
  <c r="L22" i="1"/>
  <c r="I23" i="1"/>
  <c r="H23" i="1"/>
  <c r="J23" i="1"/>
  <c r="L23" i="1"/>
  <c r="I24" i="1"/>
  <c r="H24" i="1"/>
  <c r="J24" i="1"/>
  <c r="L24" i="1"/>
  <c r="I25" i="1"/>
  <c r="H25" i="1"/>
  <c r="J25" i="1"/>
  <c r="L25" i="1"/>
  <c r="I26" i="1"/>
  <c r="H26" i="1"/>
  <c r="J26" i="1"/>
  <c r="L26" i="1"/>
  <c r="I27" i="1"/>
  <c r="H27" i="1"/>
  <c r="J27" i="1"/>
  <c r="L27" i="1"/>
  <c r="I28" i="1"/>
  <c r="H28" i="1"/>
  <c r="J28" i="1"/>
  <c r="L28" i="1"/>
  <c r="I29" i="1"/>
  <c r="H29" i="1"/>
  <c r="J29" i="1"/>
  <c r="L29" i="1"/>
  <c r="I30" i="1"/>
  <c r="H30" i="1"/>
  <c r="J30" i="1"/>
  <c r="L30" i="1"/>
  <c r="I31" i="1"/>
  <c r="H31" i="1"/>
  <c r="J31" i="1"/>
  <c r="L31" i="1"/>
  <c r="I32" i="1"/>
  <c r="H32" i="1"/>
  <c r="J32" i="1"/>
  <c r="L32" i="1"/>
  <c r="I33" i="1"/>
  <c r="H33" i="1"/>
  <c r="J33" i="1"/>
  <c r="L33" i="1"/>
  <c r="I34" i="1"/>
  <c r="H34" i="1"/>
  <c r="J34" i="1"/>
  <c r="L34" i="1"/>
  <c r="I35" i="1"/>
  <c r="H35" i="1"/>
  <c r="J35" i="1"/>
  <c r="L35" i="1"/>
  <c r="I14" i="1"/>
  <c r="H14" i="1"/>
  <c r="J14" i="1"/>
  <c r="L14" i="1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E15" i="3"/>
  <c r="D15" i="3"/>
  <c r="E14" i="3"/>
  <c r="D1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E4" i="3"/>
  <c r="D4" i="3"/>
  <c r="D20" i="3"/>
  <c r="D21" i="3"/>
  <c r="D22" i="3"/>
  <c r="D23" i="3"/>
  <c r="D24" i="3"/>
  <c r="D25" i="3"/>
  <c r="D26" i="3"/>
  <c r="D19" i="3"/>
  <c r="E20" i="3"/>
  <c r="E21" i="3"/>
  <c r="E22" i="3"/>
  <c r="E23" i="3"/>
  <c r="E24" i="3"/>
  <c r="E25" i="3"/>
  <c r="E26" i="3"/>
  <c r="E19" i="3"/>
  <c r="K106" i="2"/>
  <c r="K109" i="2"/>
  <c r="K110" i="2"/>
  <c r="K111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42" i="2"/>
  <c r="K26" i="2"/>
  <c r="K27" i="2"/>
  <c r="K29" i="2"/>
  <c r="K30" i="2"/>
  <c r="K31" i="2"/>
  <c r="K32" i="2"/>
  <c r="K33" i="2"/>
  <c r="K38" i="2"/>
  <c r="K39" i="2"/>
  <c r="K40" i="2"/>
  <c r="K41" i="2"/>
  <c r="K25" i="2"/>
  <c r="K11" i="2"/>
  <c r="K12" i="2"/>
  <c r="K13" i="2"/>
  <c r="K14" i="2"/>
  <c r="K15" i="2"/>
  <c r="K16" i="2"/>
  <c r="K17" i="2"/>
  <c r="K18" i="2"/>
  <c r="K19" i="2"/>
  <c r="K20" i="2"/>
  <c r="K21" i="2"/>
  <c r="K10" i="2"/>
  <c r="I12" i="2"/>
  <c r="Q163" i="5"/>
  <c r="P163" i="5"/>
  <c r="Q162" i="5"/>
  <c r="P162" i="5"/>
  <c r="Q161" i="5"/>
  <c r="P161" i="5"/>
  <c r="Q160" i="5"/>
  <c r="P160" i="5"/>
  <c r="Q159" i="5"/>
  <c r="P159" i="5"/>
  <c r="Q158" i="5"/>
  <c r="P158" i="5"/>
  <c r="Q157" i="5"/>
  <c r="P157" i="5"/>
  <c r="Q156" i="5"/>
  <c r="P156" i="5"/>
  <c r="Q155" i="5"/>
  <c r="P155" i="5"/>
  <c r="Q154" i="5"/>
  <c r="P154" i="5"/>
  <c r="Q153" i="5"/>
  <c r="P153" i="5"/>
  <c r="Q152" i="5"/>
  <c r="P152" i="5"/>
  <c r="Q151" i="5"/>
  <c r="P151" i="5"/>
  <c r="Q150" i="5"/>
  <c r="P150" i="5"/>
  <c r="Q149" i="5"/>
  <c r="P149" i="5"/>
  <c r="Q148" i="5"/>
  <c r="P148" i="5"/>
  <c r="Q147" i="5"/>
  <c r="P147" i="5"/>
  <c r="Q146" i="5"/>
  <c r="P146" i="5"/>
  <c r="Q145" i="5"/>
  <c r="P145" i="5"/>
  <c r="Q144" i="5"/>
  <c r="P144" i="5"/>
  <c r="Q143" i="5"/>
  <c r="P143" i="5"/>
  <c r="Q142" i="5"/>
  <c r="P142" i="5"/>
  <c r="Q141" i="5"/>
  <c r="P141" i="5"/>
  <c r="Q140" i="5"/>
  <c r="P140" i="5"/>
  <c r="Q139" i="5"/>
  <c r="P139" i="5"/>
  <c r="Q138" i="5"/>
  <c r="P138" i="5"/>
  <c r="Q137" i="5"/>
  <c r="P137" i="5"/>
  <c r="Q136" i="5"/>
  <c r="P136" i="5"/>
  <c r="Q135" i="5"/>
  <c r="P135" i="5"/>
  <c r="Q134" i="5"/>
  <c r="P134" i="5"/>
  <c r="Q133" i="5"/>
  <c r="P133" i="5"/>
  <c r="Q132" i="5"/>
  <c r="P132" i="5"/>
  <c r="Q131" i="5"/>
  <c r="P131" i="5"/>
  <c r="Q130" i="5"/>
  <c r="P130" i="5"/>
  <c r="Q129" i="5"/>
  <c r="P129" i="5"/>
  <c r="Q128" i="5"/>
  <c r="P128" i="5"/>
  <c r="Q127" i="5"/>
  <c r="P127" i="5"/>
  <c r="Q126" i="5"/>
  <c r="P126" i="5"/>
  <c r="Q125" i="5"/>
  <c r="P125" i="5"/>
  <c r="Q124" i="5"/>
  <c r="P124" i="5"/>
  <c r="Q123" i="5"/>
  <c r="P123" i="5"/>
  <c r="Q122" i="5"/>
  <c r="P122" i="5"/>
  <c r="Q121" i="5"/>
  <c r="P121" i="5"/>
  <c r="Q120" i="5"/>
  <c r="P120" i="5"/>
  <c r="Q119" i="5"/>
  <c r="P119" i="5"/>
  <c r="Q118" i="5"/>
  <c r="P118" i="5"/>
  <c r="Q117" i="5"/>
  <c r="P117" i="5"/>
  <c r="Q116" i="5"/>
  <c r="P116" i="5"/>
  <c r="Q115" i="5"/>
  <c r="P115" i="5"/>
  <c r="Q114" i="5"/>
  <c r="P114" i="5"/>
  <c r="Q113" i="5"/>
  <c r="P113" i="5"/>
  <c r="Q112" i="5"/>
  <c r="P112" i="5"/>
  <c r="Q111" i="5"/>
  <c r="P111" i="5"/>
  <c r="Q110" i="5"/>
  <c r="P110" i="5"/>
  <c r="Q109" i="5"/>
  <c r="P109" i="5"/>
  <c r="Q108" i="5"/>
  <c r="P108" i="5"/>
  <c r="Q107" i="5"/>
  <c r="P107" i="5"/>
  <c r="Q106" i="5"/>
  <c r="P106" i="5"/>
  <c r="Q105" i="5"/>
  <c r="P105" i="5"/>
  <c r="Q104" i="5"/>
  <c r="P104" i="5"/>
  <c r="Q103" i="5"/>
  <c r="P103" i="5"/>
  <c r="Q102" i="5"/>
  <c r="P102" i="5"/>
  <c r="Q101" i="5"/>
  <c r="P101" i="5"/>
  <c r="Q100" i="5"/>
  <c r="P100" i="5"/>
  <c r="Q99" i="5"/>
  <c r="P99" i="5"/>
  <c r="Q98" i="5"/>
  <c r="P98" i="5"/>
  <c r="Q97" i="5"/>
  <c r="P97" i="5"/>
  <c r="Q96" i="5"/>
  <c r="P96" i="5"/>
  <c r="Q95" i="5"/>
  <c r="P95" i="5"/>
  <c r="Q94" i="5"/>
  <c r="P94" i="5"/>
  <c r="Q93" i="5"/>
  <c r="P93" i="5"/>
  <c r="Q92" i="5"/>
  <c r="P92" i="5"/>
  <c r="Q91" i="5"/>
  <c r="P91" i="5"/>
  <c r="Q90" i="5"/>
  <c r="P90" i="5"/>
  <c r="Q89" i="5"/>
  <c r="P89" i="5"/>
  <c r="Q88" i="5"/>
  <c r="P88" i="5"/>
  <c r="Q87" i="5"/>
  <c r="P87" i="5"/>
  <c r="Q86" i="5"/>
  <c r="P86" i="5"/>
  <c r="Q85" i="5"/>
  <c r="P85" i="5"/>
  <c r="Q84" i="5"/>
  <c r="P84" i="5"/>
  <c r="Q83" i="5"/>
  <c r="P83" i="5"/>
  <c r="Q82" i="5"/>
  <c r="P82" i="5"/>
  <c r="Q81" i="5"/>
  <c r="P81" i="5"/>
  <c r="Q80" i="5"/>
  <c r="P80" i="5"/>
  <c r="Q79" i="5"/>
  <c r="P79" i="5"/>
  <c r="Q78" i="5"/>
  <c r="P78" i="5"/>
  <c r="Q77" i="5"/>
  <c r="P77" i="5"/>
  <c r="Q76" i="5"/>
  <c r="P76" i="5"/>
  <c r="Q75" i="5"/>
  <c r="P75" i="5"/>
  <c r="Q74" i="5"/>
  <c r="P74" i="5"/>
  <c r="Q73" i="5"/>
  <c r="P73" i="5"/>
  <c r="Q72" i="5"/>
  <c r="P72" i="5"/>
  <c r="Q71" i="5"/>
  <c r="P71" i="5"/>
  <c r="Q70" i="5"/>
  <c r="P70" i="5"/>
  <c r="Q69" i="5"/>
  <c r="P69" i="5"/>
  <c r="Q68" i="5"/>
  <c r="P68" i="5"/>
  <c r="Q67" i="5"/>
  <c r="P67" i="5"/>
  <c r="Q66" i="5"/>
  <c r="P66" i="5"/>
  <c r="Q65" i="5"/>
  <c r="P65" i="5"/>
  <c r="Q64" i="5"/>
  <c r="P64" i="5"/>
  <c r="Q63" i="5"/>
  <c r="P63" i="5"/>
  <c r="Q62" i="5"/>
  <c r="P62" i="5"/>
  <c r="Q61" i="5"/>
  <c r="P61" i="5"/>
  <c r="Q60" i="5"/>
  <c r="P60" i="5"/>
  <c r="Q59" i="5"/>
  <c r="P59" i="5"/>
  <c r="Q58" i="5"/>
  <c r="P58" i="5"/>
  <c r="Q57" i="5"/>
  <c r="P57" i="5"/>
  <c r="Q56" i="5"/>
  <c r="P56" i="5"/>
  <c r="Q55" i="5"/>
  <c r="P55" i="5"/>
  <c r="Q54" i="5"/>
  <c r="P54" i="5"/>
  <c r="Q53" i="5"/>
  <c r="P53" i="5"/>
  <c r="Q52" i="5"/>
  <c r="P52" i="5"/>
  <c r="Q51" i="5"/>
  <c r="P51" i="5"/>
  <c r="Q50" i="5"/>
  <c r="P50" i="5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9" i="5"/>
  <c r="P39" i="5"/>
  <c r="Q38" i="5"/>
  <c r="P38" i="5"/>
  <c r="Q37" i="5"/>
  <c r="P37" i="5"/>
  <c r="Q36" i="5"/>
  <c r="P36" i="5"/>
  <c r="Q35" i="5"/>
  <c r="P35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4" i="1"/>
  <c r="AB5" i="2"/>
  <c r="AB4" i="2"/>
  <c r="B10" i="5"/>
  <c r="C10" i="5"/>
  <c r="B11" i="5"/>
  <c r="C11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C2" i="5"/>
  <c r="B2" i="5"/>
  <c r="B13" i="5"/>
  <c r="C13" i="5"/>
  <c r="B24" i="5"/>
  <c r="C24" i="5"/>
  <c r="B25" i="5"/>
  <c r="C25" i="5"/>
  <c r="B14" i="5"/>
  <c r="B15" i="5"/>
  <c r="B16" i="5"/>
  <c r="B17" i="5"/>
  <c r="B18" i="5"/>
  <c r="B19" i="5"/>
  <c r="B20" i="5"/>
  <c r="B21" i="5"/>
  <c r="B22" i="5"/>
  <c r="B23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2" i="5"/>
  <c r="C12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15" i="5"/>
  <c r="C16" i="5"/>
  <c r="C17" i="5"/>
  <c r="C18" i="5"/>
  <c r="C19" i="5"/>
  <c r="C20" i="5"/>
  <c r="C21" i="5"/>
  <c r="C22" i="5"/>
  <c r="C23" i="5"/>
  <c r="C28" i="5"/>
  <c r="C29" i="5"/>
  <c r="C14" i="5"/>
  <c r="Z4" i="2"/>
  <c r="AA4" i="2"/>
  <c r="R4" i="2"/>
  <c r="S4" i="2"/>
  <c r="T4" i="2"/>
  <c r="U4" i="2"/>
  <c r="V4" i="2"/>
  <c r="W4" i="2"/>
  <c r="X4" i="2"/>
  <c r="Y4" i="2"/>
  <c r="N4" i="2"/>
  <c r="O4" i="2"/>
  <c r="P4" i="2"/>
  <c r="Q4" i="2"/>
  <c r="M4" i="2"/>
  <c r="D41" i="2"/>
  <c r="D40" i="2"/>
  <c r="D39" i="2"/>
  <c r="D38" i="2"/>
  <c r="D33" i="2"/>
  <c r="D32" i="2"/>
  <c r="D31" i="2"/>
  <c r="D30" i="2"/>
  <c r="D29" i="2"/>
  <c r="D28" i="2"/>
  <c r="D26" i="2"/>
  <c r="D25" i="2"/>
  <c r="D21" i="2"/>
  <c r="D20" i="2"/>
  <c r="D19" i="2"/>
  <c r="D18" i="2"/>
  <c r="D17" i="2"/>
  <c r="D16" i="2"/>
  <c r="D15" i="2"/>
  <c r="D14" i="2"/>
  <c r="D13" i="2"/>
  <c r="D12" i="2"/>
  <c r="D11" i="2"/>
  <c r="D10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N2" i="1"/>
</calcChain>
</file>

<file path=xl/sharedStrings.xml><?xml version="1.0" encoding="utf-8"?>
<sst xmlns="http://schemas.openxmlformats.org/spreadsheetml/2006/main" count="1505" uniqueCount="479">
  <si>
    <t>Octave Name</t>
  </si>
  <si>
    <t>MIDI Octave</t>
  </si>
  <si>
    <t>MIDI Note Number</t>
  </si>
  <si>
    <t>Note Name</t>
  </si>
  <si>
    <t>Frequency Hz</t>
  </si>
  <si>
    <t>Absolute Cents</t>
  </si>
  <si>
    <t>--</t>
  </si>
  <si>
    <t>C</t>
  </si>
  <si>
    <r>
      <t>C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/D</t>
    </r>
    <r>
      <rPr>
        <vertAlign val="superscript"/>
        <sz val="13"/>
        <color rgb="FF333333"/>
        <rFont val="Arial"/>
      </rPr>
      <t>b</t>
    </r>
  </si>
  <si>
    <t>D</t>
  </si>
  <si>
    <r>
      <t>D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/E</t>
    </r>
    <r>
      <rPr>
        <vertAlign val="superscript"/>
        <sz val="13"/>
        <color rgb="FF333333"/>
        <rFont val="Arial"/>
      </rPr>
      <t>b</t>
    </r>
  </si>
  <si>
    <t>E</t>
  </si>
  <si>
    <t>F</t>
  </si>
  <si>
    <r>
      <t>F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/G</t>
    </r>
    <r>
      <rPr>
        <vertAlign val="superscript"/>
        <sz val="13"/>
        <color rgb="FF333333"/>
        <rFont val="Arial"/>
      </rPr>
      <t>b</t>
    </r>
  </si>
  <si>
    <t>G</t>
  </si>
  <si>
    <r>
      <t>G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/A</t>
    </r>
    <r>
      <rPr>
        <vertAlign val="superscript"/>
        <sz val="13"/>
        <color rgb="FF333333"/>
        <rFont val="Arial"/>
      </rPr>
      <t>b</t>
    </r>
  </si>
  <si>
    <t>A</t>
  </si>
  <si>
    <r>
      <t>A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/B</t>
    </r>
    <r>
      <rPr>
        <vertAlign val="superscript"/>
        <sz val="13"/>
        <color rgb="FF333333"/>
        <rFont val="Arial"/>
      </rPr>
      <t>b</t>
    </r>
  </si>
  <si>
    <t>B</t>
  </si>
  <si>
    <t>Low</t>
  </si>
  <si>
    <t>Bass</t>
  </si>
  <si>
    <t>Middle</t>
  </si>
  <si>
    <t>Treble</t>
  </si>
  <si>
    <t>High</t>
  </si>
  <si>
    <t>2^20</t>
  </si>
  <si>
    <t>Block</t>
  </si>
  <si>
    <t>n/a</t>
  </si>
  <si>
    <t>11-bit Fnumber HEX</t>
  </si>
  <si>
    <t>3-bit Octave Block HEX</t>
  </si>
  <si>
    <t>F-Number DEC</t>
  </si>
  <si>
    <t>Final Frequency Value HEX</t>
  </si>
  <si>
    <t>Clock Frequency</t>
  </si>
  <si>
    <t>YM2612 FM Standard Mode</t>
  </si>
  <si>
    <t>SN76489 PSG</t>
  </si>
  <si>
    <t>YM2612 Ch3 Special Mode</t>
  </si>
  <si>
    <t>Channel</t>
  </si>
  <si>
    <t>Ch Hex</t>
  </si>
  <si>
    <t>Ch Bin</t>
  </si>
  <si>
    <t>Parameter</t>
  </si>
  <si>
    <t>Command Hex</t>
  </si>
  <si>
    <t>Value1</t>
  </si>
  <si>
    <t>V2 Range</t>
  </si>
  <si>
    <t>* LFO Enable (Global)</t>
  </si>
  <si>
    <t>* Pitch Transposition</t>
  </si>
  <si>
    <t>* Voice 3 Special Mode</t>
  </si>
  <si>
    <t>* Test Register 0x27 Lowest Six Bits</t>
  </si>
  <si>
    <t>* Test Register 0x20 Lowest Four Bits</t>
  </si>
  <si>
    <t>* Test Register 0x20 Highest Four Bits</t>
  </si>
  <si>
    <t>* Test Register 0x2C Lowest Four Bits</t>
  </si>
  <si>
    <t>* Test Register 0x2C Highest Four Bits</t>
  </si>
  <si>
    <t>* Preset Instrument Setting Store in RAM</t>
  </si>
  <si>
    <t>* Preset Instrument Setting Recall from RAM</t>
  </si>
  <si>
    <t>* Frequency</t>
  </si>
  <si>
    <t>Note Number</t>
  </si>
  <si>
    <t>* FM Algorithm</t>
  </si>
  <si>
    <t>* FM Feedback</t>
  </si>
  <si>
    <t>* Stereo Configuration</t>
  </si>
  <si>
    <t>* Frequency Modulation Level</t>
  </si>
  <si>
    <t>* SSG-EG Operator 1 On and Setting</t>
  </si>
  <si>
    <t>* SSG-EG Operator 2 On and Setting</t>
  </si>
  <si>
    <t>* SSG-EG Operator 3 On and Setting</t>
  </si>
  <si>
    <t>* SSG-EG Operator 4 On and Setting</t>
  </si>
  <si>
    <t>* Algorithm 00: OP1 (m) --&gt; OP2(m)  --&gt; OP3 (m) --&gt; OP4 (c)</t>
  </si>
  <si>
    <t>* Algorithm 01: OP1 (m) &amp;&amp; OP2 (m) --&gt; OP3 (m) --&gt; OP4 (c)</t>
  </si>
  <si>
    <t>* Algorithm 02: (OP1 (m) &amp;&amp; (OP2 (m) --&gt; OP3 (m))) --&gt; OP4 (c)</t>
  </si>
  <si>
    <t>* Algorithm 03: ((OP1 (m) --&gt; OP2 (m)) &amp;&amp; OP3 (m)) --&gt; OP4 (c)</t>
  </si>
  <si>
    <t>* Algorithm 04: OP1 (m) --&gt; OP2 (c) &amp;&amp; OP3 (m) --&gt; OP4 (c)</t>
  </si>
  <si>
    <t>* Algorithm 05: OP1 (m) --&gt; (OP2 (c) &amp;&amp; OP3 (c) &amp;&amp; OP4 (c))</t>
  </si>
  <si>
    <t>* Algorithm 06: OP1 (m) --&gt; OP2 (c) &amp;&amp; OP3 (c) &amp;&amp; OP4 (c)</t>
  </si>
  <si>
    <t>* Algorithm 07: OP1 (c) &amp;&amp; OP2 (c) &amp;&amp; OP3 (c) &amp;&amp; OP4 (c)</t>
  </si>
  <si>
    <t>MIDI Channel</t>
  </si>
  <si>
    <t>0x9m</t>
  </si>
  <si>
    <t>(Midi Channel = m)</t>
  </si>
  <si>
    <t>MDI Commands</t>
  </si>
  <si>
    <t>Note Off</t>
  </si>
  <si>
    <t>Command</t>
  </si>
  <si>
    <t>Value</t>
  </si>
  <si>
    <t>Value2</t>
  </si>
  <si>
    <t>V1 Range</t>
  </si>
  <si>
    <t>Velocity</t>
  </si>
  <si>
    <t>0-127</t>
  </si>
  <si>
    <t>Note On</t>
  </si>
  <si>
    <t>0x8m</t>
  </si>
  <si>
    <t>Aftertouch</t>
  </si>
  <si>
    <t>0xAm</t>
  </si>
  <si>
    <t>Continuous Controller (CC)</t>
  </si>
  <si>
    <t>Patch Change</t>
  </si>
  <si>
    <t>Channel Pressure</t>
  </si>
  <si>
    <t>Pitch Bend</t>
  </si>
  <si>
    <t>Non-musical Commands (Sysex)</t>
  </si>
  <si>
    <t>0xBm</t>
  </si>
  <si>
    <t>0xCm</t>
  </si>
  <si>
    <t>0xDm</t>
  </si>
  <si>
    <t>0xEm</t>
  </si>
  <si>
    <t>0xFm</t>
  </si>
  <si>
    <t>Touch</t>
  </si>
  <si>
    <t>CC Number</t>
  </si>
  <si>
    <t>Instrument #</t>
  </si>
  <si>
    <t>Pressure</t>
  </si>
  <si>
    <t>N/A</t>
  </si>
  <si>
    <t>lsb (7 bits)</t>
  </si>
  <si>
    <t>msb (7 bits)</t>
  </si>
  <si>
    <t>(See Tuning)</t>
  </si>
  <si>
    <t>YM2612 - Global</t>
  </si>
  <si>
    <t>YM2612 - Per Channel</t>
  </si>
  <si>
    <t>Special Mode</t>
  </si>
  <si>
    <t>* When Voice 3 is in Special Mode, each operator of Voice 3 has its own frequency</t>
  </si>
  <si>
    <t>* In this case, the frequency for each is controlled using MIDI ch 3, 11, 12 and 13</t>
  </si>
  <si>
    <t>* In this case, the TL / volume of each operator is controlled via velocity</t>
  </si>
  <si>
    <t xml:space="preserve">Operator Control </t>
  </si>
  <si>
    <t>* Total Level OP 1</t>
  </si>
  <si>
    <t>* Total Level OP 2</t>
  </si>
  <si>
    <t>* Total Level OP 3</t>
  </si>
  <si>
    <t>* Total Level OP 4</t>
  </si>
  <si>
    <t>* Multiple OP 1</t>
  </si>
  <si>
    <t>* Multiple OP 2</t>
  </si>
  <si>
    <t>* Multiple OP 3</t>
  </si>
  <si>
    <t>* Multiple OP 4</t>
  </si>
  <si>
    <t>* Detune OP 1</t>
  </si>
  <si>
    <t>* Detune OP 2</t>
  </si>
  <si>
    <t>* Detune OP 3</t>
  </si>
  <si>
    <t>* Detune OP 4</t>
  </si>
  <si>
    <t>* Rate Scaling OP 1</t>
  </si>
  <si>
    <t>* Rate Scaling OP 2</t>
  </si>
  <si>
    <t>* Rate Scaling OP 3</t>
  </si>
  <si>
    <t>* Rate Scaling OP 4</t>
  </si>
  <si>
    <t>* Attack Rate OP 1</t>
  </si>
  <si>
    <t>* Attack Rate OP 2</t>
  </si>
  <si>
    <t>* Attack Rate OP 3</t>
  </si>
  <si>
    <t>* Attack Rate OP 4</t>
  </si>
  <si>
    <t>* First Decay Rate OP 1</t>
  </si>
  <si>
    <t>* First Decay Rate OP 2</t>
  </si>
  <si>
    <t>* First Decay Rate OP 3</t>
  </si>
  <si>
    <t>* First Decay Rate OP 4</t>
  </si>
  <si>
    <t>* Secondary Decay Rate OP 1</t>
  </si>
  <si>
    <t>* Secondary Decay Rate OP 2</t>
  </si>
  <si>
    <t>* Secondary Decay Rate OP 3</t>
  </si>
  <si>
    <t>* Secondary Decay Rate OP 4</t>
  </si>
  <si>
    <t>* Secondary Amplitude Level OP 1</t>
  </si>
  <si>
    <t>* Secondary Amplitude Level OP 2</t>
  </si>
  <si>
    <t>* Secondary Amplitude Level OP 3</t>
  </si>
  <si>
    <t>* Secondary Amplitude Level OP 4</t>
  </si>
  <si>
    <t>* Release Rate OP 1</t>
  </si>
  <si>
    <t>* Release Rate OP 2</t>
  </si>
  <si>
    <t>* Release Rate OP 3</t>
  </si>
  <si>
    <t>* Release Rate OP 4</t>
  </si>
  <si>
    <t>* Amplitude Modulation Enable OP 1</t>
  </si>
  <si>
    <t>* Amplitude Modulation Enable OP 2</t>
  </si>
  <si>
    <t>* Amplitude Modulation Enable OP 3</t>
  </si>
  <si>
    <t>* Amplitude Modulation Enable OP 4</t>
  </si>
  <si>
    <t xml:space="preserve">DAC Control (MIDI Channel 6) </t>
  </si>
  <si>
    <t>* DAC Enable</t>
  </si>
  <si>
    <t>* DAC Direct Data</t>
  </si>
  <si>
    <t>* DAC Sample Pitch Speed</t>
  </si>
  <si>
    <t>* DAC Sample Oversample</t>
  </si>
  <si>
    <t>* DAC Noise  / Custom Wave Mode</t>
  </si>
  <si>
    <t>* Custom Wave Byte 1 of 14</t>
  </si>
  <si>
    <t>* Custom Wave Byte 2 of 14</t>
  </si>
  <si>
    <t>* Custom Wave Byte 3 of 14</t>
  </si>
  <si>
    <t>* Custom Wave Byte 4 of 14</t>
  </si>
  <si>
    <t>* Custom Wave Byte 5 of 14</t>
  </si>
  <si>
    <t>* Custom Wave Byte 6 of 14</t>
  </si>
  <si>
    <t>* Custom Wave Byte 7 of 14</t>
  </si>
  <si>
    <t>* Custom Wave Byte 8 of 14</t>
  </si>
  <si>
    <t>* Custom Wave Byte 9 of 14</t>
  </si>
  <si>
    <t>* Custom Wave Byte 10 of 14</t>
  </si>
  <si>
    <t>* Custom Wave Byte 11 of 14</t>
  </si>
  <si>
    <t>* Custom Wave Byte 12 of 14</t>
  </si>
  <si>
    <t>* Custom Wave Byte 13 of 14</t>
  </si>
  <si>
    <t>* Custom Wave Byte 14 of 14</t>
  </si>
  <si>
    <t>DAC</t>
  </si>
  <si>
    <t xml:space="preserve">Global Control </t>
  </si>
  <si>
    <t>* PAL / NTSC</t>
  </si>
  <si>
    <t>Noise Channel Control</t>
  </si>
  <si>
    <t>Type</t>
  </si>
  <si>
    <t>* C and C#</t>
  </si>
  <si>
    <t>High Frequency; Periodic Type</t>
  </si>
  <si>
    <t>* D and D#</t>
  </si>
  <si>
    <t>Medium Frequency; Periodic Type</t>
  </si>
  <si>
    <t>* E</t>
  </si>
  <si>
    <t>Low Frequency; Periodic Type</t>
  </si>
  <si>
    <t>* F</t>
  </si>
  <si>
    <t>High Frequency; Noise Type</t>
  </si>
  <si>
    <t>* F#</t>
  </si>
  <si>
    <t>Medium Frequency; Noise Type</t>
  </si>
  <si>
    <t>* G and G#</t>
  </si>
  <si>
    <t>Low Frequency; Noise Type</t>
  </si>
  <si>
    <t>* A and A#</t>
  </si>
  <si>
    <t>Channel 9; Periodic Type</t>
  </si>
  <si>
    <t>* B</t>
  </si>
  <si>
    <t>Channel 9; Noise Type</t>
  </si>
  <si>
    <t>SN76489 PSG Sound Chip Mapping</t>
  </si>
  <si>
    <t>BASED ON GENMDM MAPPING BY LITTLESCALE</t>
  </si>
  <si>
    <t>* Amplitude Modulation Level (Sensitivity? AMS?)</t>
  </si>
  <si>
    <t>PSG Noise</t>
  </si>
  <si>
    <t>OP2</t>
  </si>
  <si>
    <t>OP3</t>
  </si>
  <si>
    <t>OP4</t>
  </si>
  <si>
    <t>Special OP1</t>
  </si>
  <si>
    <t>Frequency for Ch10 Noise</t>
  </si>
  <si>
    <t>0x22</t>
  </si>
  <si>
    <t>D6</t>
  </si>
  <si>
    <t>D5</t>
  </si>
  <si>
    <t>D4</t>
  </si>
  <si>
    <t>D3</t>
  </si>
  <si>
    <t>D2</t>
  </si>
  <si>
    <t>D1</t>
  </si>
  <si>
    <t>TEST REGISTER 0X20 HIGH FOUR BITS</t>
  </si>
  <si>
    <t>TEST REGISTER 0X20 LOW FOUR BITS</t>
  </si>
  <si>
    <t>LFO FREQUENCY</t>
  </si>
  <si>
    <t>TIMER A MSBs</t>
  </si>
  <si>
    <t>TIMER A LSBs</t>
  </si>
  <si>
    <t>TIMER B</t>
  </si>
  <si>
    <t>CH 3 MODE</t>
  </si>
  <si>
    <t>RESET B</t>
  </si>
  <si>
    <t>RESET A</t>
  </si>
  <si>
    <t>ENABLE B</t>
  </si>
  <si>
    <t>ENABLE A</t>
  </si>
  <si>
    <t>LOAD B</t>
  </si>
  <si>
    <t>LOAD A</t>
  </si>
  <si>
    <t>OPERATOR</t>
  </si>
  <si>
    <t>CHANNEL</t>
  </si>
  <si>
    <t>D7 (HSB)</t>
  </si>
  <si>
    <t>D0 (LSB)</t>
  </si>
  <si>
    <t>DAC ENABLE</t>
  </si>
  <si>
    <t>TEST REGISTER 0X2C HIGH FOUR BITS</t>
  </si>
  <si>
    <t>TEST REGISTER 0X2C LOW FOUR BITS</t>
  </si>
  <si>
    <t>Ch 1 op 1</t>
  </si>
  <si>
    <t>Ch 2 op 1</t>
  </si>
  <si>
    <t>Ch 3 op 1</t>
  </si>
  <si>
    <t>Ch 1 op 2</t>
  </si>
  <si>
    <t>Ch 2 op 2</t>
  </si>
  <si>
    <t>Ch 3 op 2</t>
  </si>
  <si>
    <t>Ch 1 op 3</t>
  </si>
  <si>
    <t>Ch 2 op 3</t>
  </si>
  <si>
    <t>Ch 3 op 3</t>
  </si>
  <si>
    <t>Ch 1 op 4</t>
  </si>
  <si>
    <t>Ch 2 op 4</t>
  </si>
  <si>
    <t>Ch 3 op 4</t>
  </si>
  <si>
    <t>Ch 1</t>
  </si>
  <si>
    <t>Ch 2</t>
  </si>
  <si>
    <t>Ch 3</t>
  </si>
  <si>
    <t>DT1 (DETUNE)</t>
  </si>
  <si>
    <t>MUL (OPERATOR FREQUENCY MULTIPLIER)</t>
  </si>
  <si>
    <t>Multiplicative effect</t>
  </si>
  <si>
    <t>No change</t>
  </si>
  <si>
    <t>×(1+ε)</t>
  </si>
  <si>
    <t>×(1+2ε)</t>
  </si>
  <si>
    <t>×(1+3ε)</t>
  </si>
  <si>
    <t>×(1-ε)</t>
  </si>
  <si>
    <t>×(1-2ε)</t>
  </si>
  <si>
    <t>×(1-3ε)</t>
  </si>
  <si>
    <r>
      <t>TL(TOTAL LEVEL)</t>
    </r>
    <r>
      <rPr>
        <sz val="11"/>
        <color theme="1"/>
        <rFont val="Calibri"/>
        <scheme val="minor"/>
      </rPr>
      <t>(</t>
    </r>
    <r>
      <rPr>
        <sz val="10"/>
        <color theme="1"/>
        <rFont val="Calibri"/>
        <scheme val="minor"/>
      </rPr>
      <t>TL FOR SLOTS AFFECTS MASTER VOLUME; TL FOR OTHER OPERATORS AFFECTS TIMBRE</t>
    </r>
    <r>
      <rPr>
        <sz val="12"/>
        <color theme="1"/>
        <rFont val="Calibri"/>
        <family val="2"/>
        <scheme val="minor"/>
      </rPr>
      <t>)</t>
    </r>
  </si>
  <si>
    <t>AR (ATTACK RATE)</t>
  </si>
  <si>
    <t>RS (RATE SCALING)</t>
  </si>
  <si>
    <t>RS</t>
  </si>
  <si>
    <t>Final rate</t>
  </si>
  <si>
    <t>2×Rate+(KC/8)</t>
  </si>
  <si>
    <t>2×Rate+(KC/4)</t>
  </si>
  <si>
    <t>2×Rate+(KC/2)</t>
  </si>
  <si>
    <t>2×Rate+(KC/1)</t>
  </si>
  <si>
    <t>(KC/n) IS ALWAYS ROUNDED DOWN</t>
  </si>
  <si>
    <r>
      <t>AM(</t>
    </r>
    <r>
      <rPr>
        <sz val="8"/>
        <color theme="1"/>
        <rFont val="Calibri"/>
        <scheme val="minor"/>
      </rPr>
      <t>AMP MOD</t>
    </r>
    <r>
      <rPr>
        <sz val="12"/>
        <color theme="1"/>
        <rFont val="Calibri"/>
        <family val="2"/>
        <scheme val="minor"/>
      </rPr>
      <t>)</t>
    </r>
  </si>
  <si>
    <t>D1R (FIRST DECAY RATE)</t>
  </si>
  <si>
    <t>D2R (SECONDART DECAY RATE)</t>
  </si>
  <si>
    <t>D1L (SECONDARY AMPLITUDE)</t>
  </si>
  <si>
    <t>RR (RELEASE RATE)</t>
  </si>
  <si>
    <t>2203 CLOCK DIVISORS???</t>
  </si>
  <si>
    <t xml:space="preserve"> LFO (LOW FREQUENCY OSCILLATOR) FROM SEGA2.DOC) ---- 2203 TEST REGISTER??? </t>
  </si>
  <si>
    <t>YM2203 NOISE GENERATOR (2612 COMPATIBLE???)</t>
  </si>
  <si>
    <t>NORM/DAC</t>
  </si>
  <si>
    <t>SSG-EG (SSG ENVELOPE GENERATOR)</t>
  </si>
  <si>
    <t>SSG-EG (SSG ENVELOPE GENERATOR)???</t>
  </si>
  <si>
    <t>NOTE FREQUENCY MSB (3-BITS)</t>
  </si>
  <si>
    <t>NOTE FREQUENCY LSB (LEAST SIGNIFICANT BYTE) (8-BITS)</t>
  </si>
  <si>
    <t>BLOCK (NOTE OCTAVE) (3-BITS)</t>
  </si>
  <si>
    <t>CH 3 SPECIAL MODE FREQ MSB (3-BITS)</t>
  </si>
  <si>
    <t>CH 3 SUPPLEMENTARY FREQUENCY NUMBER (8-BITS)</t>
  </si>
  <si>
    <t>CH 3 SPECIAL MODE BLOCK (3-BITS)</t>
  </si>
  <si>
    <t xml:space="preserve">KC(KEY CODE) = THE TOP FIVE </t>
  </si>
  <si>
    <t>FREQUENCY BITS (OCT 3-BIT, NOTE 2-BIT)</t>
  </si>
  <si>
    <t>0x27</t>
  </si>
  <si>
    <t xml:space="preserve">* Test Register 0x27 Highest One Bit </t>
  </si>
  <si>
    <t>???</t>
  </si>
  <si>
    <t>r</t>
  </si>
  <si>
    <t>YMVALUE</t>
  </si>
  <si>
    <t>YMBIN</t>
  </si>
  <si>
    <t>SORT</t>
  </si>
  <si>
    <t>GLOBAL</t>
  </si>
  <si>
    <t>`</t>
  </si>
  <si>
    <t>Ch 4 op 1</t>
  </si>
  <si>
    <t>Ch 4 op 2</t>
  </si>
  <si>
    <t>Ch 4 op 3</t>
  </si>
  <si>
    <t>Ch 4 op 4</t>
  </si>
  <si>
    <t>Ch 4</t>
  </si>
  <si>
    <t>Ch 5 op 1</t>
  </si>
  <si>
    <t>Ch 5 op 2</t>
  </si>
  <si>
    <t>Ch 5 op 3</t>
  </si>
  <si>
    <t>Ch 5 op 4</t>
  </si>
  <si>
    <t>Ch 5</t>
  </si>
  <si>
    <t>Ch 6 op 1</t>
  </si>
  <si>
    <t>Ch 6 op 2</t>
  </si>
  <si>
    <t>Ch 6 op 3</t>
  </si>
  <si>
    <t>Ch 6 op 4</t>
  </si>
  <si>
    <t>Ch 6</t>
  </si>
  <si>
    <t>---- PART 1 ----</t>
  </si>
  <si>
    <t>---- PART 2 ----</t>
  </si>
  <si>
    <t>YM_RD</t>
  </si>
  <si>
    <t>YM_A0</t>
  </si>
  <si>
    <t>YM_A1</t>
  </si>
  <si>
    <t>LEFT</t>
  </si>
  <si>
    <t>RIGHT</t>
  </si>
  <si>
    <t>AMS</t>
  </si>
  <si>
    <t>FEEDBACK</t>
  </si>
  <si>
    <t>ALGORITHM</t>
  </si>
  <si>
    <t>AMPLITUDE MOD SENSITIVITY</t>
  </si>
  <si>
    <t>FREQUENCY MODULATION SENSITIVITY</t>
  </si>
  <si>
    <t>L/R</t>
  </si>
  <si>
    <t>SENSITIVITY</t>
  </si>
  <si>
    <t>% of a halftone</t>
  </si>
  <si>
    <t>±3.4</t>
  </si>
  <si>
    <t>±6.7</t>
  </si>
  <si>
    <t>±10</t>
  </si>
  <si>
    <t>±14</t>
  </si>
  <si>
    <t>±20</t>
  </si>
  <si>
    <t>±40</t>
  </si>
  <si>
    <t>±80</t>
  </si>
  <si>
    <t>ON</t>
  </si>
  <si>
    <t>OFF</t>
  </si>
  <si>
    <t>Mask</t>
  </si>
  <si>
    <t>MIDI V1</t>
  </si>
  <si>
    <t>MIDI V1 Hex</t>
  </si>
  <si>
    <t>Value Range</t>
  </si>
  <si>
    <t>YM Register</t>
  </si>
  <si>
    <t>YM Offset</t>
  </si>
  <si>
    <t># BITS (YM Width)</t>
  </si>
  <si>
    <t>MIDI BYTE 1</t>
  </si>
  <si>
    <t>MIDI BYTE 2</t>
  </si>
  <si>
    <t>MIDI BYTE 3</t>
  </si>
  <si>
    <t>(Command Most Sginificant NIBBLE = n)</t>
  </si>
  <si>
    <t>YM VALUE</t>
  </si>
  <si>
    <t>Action</t>
  </si>
  <si>
    <t>On/Off</t>
  </si>
  <si>
    <t>BIN</t>
  </si>
  <si>
    <t>DEC</t>
  </si>
  <si>
    <t>HEX</t>
  </si>
  <si>
    <t xml:space="preserve">The 8 FM algorithms are as follows: </t>
  </si>
  <si>
    <t>ACTIONS</t>
  </si>
  <si>
    <t>VALUES</t>
  </si>
  <si>
    <t>REGISTER</t>
  </si>
  <si>
    <t>BIT PLACE</t>
  </si>
  <si>
    <t>127 IS FULL OFF; 0 IS FULL ON</t>
  </si>
  <si>
    <t>.75DB CHANGE PER UNIT</t>
  </si>
  <si>
    <t>TL(TOTAL LEVEL)(TL FOR SLOTS AFFECTS MASTER VOLUME; TL FOR OTHER OPERATORS AFFECTS TIMBRE)</t>
  </si>
  <si>
    <t>* LFO Speed (LFO FREQUENCY)</t>
  </si>
  <si>
    <t>External Table or timer?</t>
  </si>
  <si>
    <t>* Octave Division (Timer A/B or frequnecy table mulitplier???)</t>
  </si>
  <si>
    <t>* Pitch Transposition (Timer A/B or frequnecy table mulitplier???)</t>
  </si>
  <si>
    <t>* PAL / NTSC Tuning (Select different Tuning table, based on what?)</t>
  </si>
  <si>
    <t>0x20</t>
  </si>
  <si>
    <t>0x2C</t>
  </si>
  <si>
    <t>Changes Global Pitch</t>
  </si>
  <si>
    <t>Changes Global Octave</t>
  </si>
  <si>
    <t>Selects Tuning Table (NTSC/PAL) (May not be needed!!!)</t>
  </si>
  <si>
    <t>On/Off Channel 3 Mode</t>
  </si>
  <si>
    <t>Unknown</t>
  </si>
  <si>
    <t>Saves Instrument to Preset</t>
  </si>
  <si>
    <t>Loads Instrument from Preset</t>
  </si>
  <si>
    <t>Plays a note</t>
  </si>
  <si>
    <t>Bends pitch</t>
  </si>
  <si>
    <t>* Pitch Bend Amount (see Littlescale's SN76489 sketch)</t>
  </si>
  <si>
    <t>0xB0</t>
  </si>
  <si>
    <t>Selects ALG 1-8</t>
  </si>
  <si>
    <t>0xB4</t>
  </si>
  <si>
    <t>Feedback multiplier</t>
  </si>
  <si>
    <t>11=Stereo; 01=Right; 10=Left; 00=Off</t>
  </si>
  <si>
    <t>AMS Sensitivity/dB</t>
  </si>
  <si>
    <t>FMS % of Halftone</t>
  </si>
  <si>
    <t>0x90</t>
  </si>
  <si>
    <t>0x91</t>
  </si>
  <si>
    <t>0x92</t>
  </si>
  <si>
    <t>Select SSG Envelope (NEED TO TEST YM REG VALUES!!!) (8 BITS?)</t>
  </si>
  <si>
    <t>0x95</t>
  </si>
  <si>
    <t>0x96</t>
  </si>
  <si>
    <t>0x99</t>
  </si>
  <si>
    <t>0x9A</t>
  </si>
  <si>
    <t>0x9D</t>
  </si>
  <si>
    <t>0x9E</t>
  </si>
  <si>
    <t>0x94</t>
  </si>
  <si>
    <t>0x98</t>
  </si>
  <si>
    <t>0x9C</t>
  </si>
  <si>
    <t>0x30</t>
  </si>
  <si>
    <t>0x31</t>
  </si>
  <si>
    <t>0x32</t>
  </si>
  <si>
    <t>0x34</t>
  </si>
  <si>
    <t>0x35</t>
  </si>
  <si>
    <t>0x36</t>
  </si>
  <si>
    <t>0x38</t>
  </si>
  <si>
    <t>0x39</t>
  </si>
  <si>
    <t>0x3A</t>
  </si>
  <si>
    <t>0x3C</t>
  </si>
  <si>
    <t>0x3D</t>
  </si>
  <si>
    <t>0x3E</t>
  </si>
  <si>
    <t>0x40</t>
  </si>
  <si>
    <t>0x41</t>
  </si>
  <si>
    <t>0x42</t>
  </si>
  <si>
    <t>0x44</t>
  </si>
  <si>
    <t>0x45</t>
  </si>
  <si>
    <t>0x46</t>
  </si>
  <si>
    <t>0x48</t>
  </si>
  <si>
    <t>0x49</t>
  </si>
  <si>
    <t>0x4A</t>
  </si>
  <si>
    <t>0x4C</t>
  </si>
  <si>
    <t>0x4D</t>
  </si>
  <si>
    <t>0x4E</t>
  </si>
  <si>
    <t>0x50</t>
  </si>
  <si>
    <t>0x51</t>
  </si>
  <si>
    <t>0x52</t>
  </si>
  <si>
    <t>0x54</t>
  </si>
  <si>
    <t>0x55</t>
  </si>
  <si>
    <t>0x56</t>
  </si>
  <si>
    <t>0x58</t>
  </si>
  <si>
    <t>0x59</t>
  </si>
  <si>
    <t>0x5A</t>
  </si>
  <si>
    <t>0x5C</t>
  </si>
  <si>
    <t>0x5D</t>
  </si>
  <si>
    <t>0x5E</t>
  </si>
  <si>
    <t>CH 1+4</t>
  </si>
  <si>
    <t>CH 2+5</t>
  </si>
  <si>
    <t>CH 3</t>
  </si>
  <si>
    <t>0X60</t>
  </si>
  <si>
    <t>0X61</t>
  </si>
  <si>
    <t>0X62</t>
  </si>
  <si>
    <t>0X64</t>
  </si>
  <si>
    <t>0X65</t>
  </si>
  <si>
    <t>0X66</t>
  </si>
  <si>
    <t>0X68</t>
  </si>
  <si>
    <t>0X69</t>
  </si>
  <si>
    <t>0X6A</t>
  </si>
  <si>
    <t>0X6C</t>
  </si>
  <si>
    <t>0X6D</t>
  </si>
  <si>
    <t>0X6E</t>
  </si>
  <si>
    <t>0X70</t>
  </si>
  <si>
    <t>0X71</t>
  </si>
  <si>
    <t>0X72</t>
  </si>
  <si>
    <t>0X74</t>
  </si>
  <si>
    <t>0X75</t>
  </si>
  <si>
    <t>0X76</t>
  </si>
  <si>
    <t>0X78</t>
  </si>
  <si>
    <t>0X79</t>
  </si>
  <si>
    <t>0X7A</t>
  </si>
  <si>
    <t>0X7C</t>
  </si>
  <si>
    <t>0X7D</t>
  </si>
  <si>
    <t>0X7E</t>
  </si>
  <si>
    <t>0X80</t>
  </si>
  <si>
    <t>0X81</t>
  </si>
  <si>
    <t>0X82</t>
  </si>
  <si>
    <t>0X84</t>
  </si>
  <si>
    <t>0X85</t>
  </si>
  <si>
    <t>0X86</t>
  </si>
  <si>
    <t>0X88</t>
  </si>
  <si>
    <t>0X89</t>
  </si>
  <si>
    <t>0X8A</t>
  </si>
  <si>
    <t>0X8C</t>
  </si>
  <si>
    <t>0X8D</t>
  </si>
  <si>
    <t>0X8E</t>
  </si>
  <si>
    <t>A single unit of change (1 bit) = 0.75db in level</t>
  </si>
  <si>
    <t>Changing the TL of an operator affects the timbre of the sound</t>
  </si>
  <si>
    <t>Changing the TL of a "Slot" (the rightmost operator)…</t>
  </si>
  <si>
    <t>… changes the output level of the sound</t>
  </si>
  <si>
    <t>0x2B</t>
  </si>
  <si>
    <t>SN Register</t>
  </si>
  <si>
    <t># BITS (SN Width)</t>
  </si>
  <si>
    <t>SN Offset</t>
  </si>
  <si>
    <t>AM(Amplitude Modulation) ONLY WORKS IF</t>
  </si>
  <si>
    <t>D1R (Decay Rate 1) IS AFFECTED BY RATE SCALING</t>
  </si>
  <si>
    <t>LFO IS ENABLED AND 0xB4'S AMS IS ACTIVE</t>
  </si>
  <si>
    <t>0x0269</t>
  </si>
  <si>
    <t>0x3C8D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</si>
</sst>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00"/>
    <numFmt numFmtId="166" formatCode="&quot;0x&quot;0000"/>
    <numFmt numFmtId="167" formatCode="&quot;0x&quot;00"/>
    <numFmt numFmtId="168" formatCode="&quot;B&quot;00000000"/>
  </numFmts>
  <fonts count="26" x14ac:knownFonts="1">
    <font>
      <sz val="12"/>
      <color theme="1"/>
      <name val="Calibri"/>
      <family val="2"/>
      <scheme val="minor"/>
    </font>
    <font>
      <b/>
      <sz val="13"/>
      <color rgb="FF333333"/>
      <name val="Arial"/>
    </font>
    <font>
      <sz val="13"/>
      <color rgb="FF333333"/>
      <name val="Arial"/>
    </font>
    <font>
      <vertAlign val="superscript"/>
      <sz val="13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  <font>
      <sz val="14"/>
      <color rgb="FF444444"/>
      <name val="Arial"/>
    </font>
    <font>
      <sz val="12"/>
      <color rgb="FF000000"/>
      <name val="Verdana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1"/>
      <color theme="1"/>
      <name val="Calibri"/>
      <scheme val="minor"/>
    </font>
    <font>
      <sz val="10"/>
      <color theme="1"/>
      <name val="Calibri"/>
      <scheme val="minor"/>
    </font>
    <font>
      <sz val="8"/>
      <color theme="1"/>
      <name val="Calibri"/>
      <scheme val="minor"/>
    </font>
    <font>
      <b/>
      <sz val="14"/>
      <color theme="1"/>
      <name val="Calibri"/>
      <scheme val="minor"/>
    </font>
    <font>
      <b/>
      <i/>
      <sz val="13"/>
      <color theme="1"/>
      <name val="Calibri"/>
      <scheme val="minor"/>
    </font>
    <font>
      <b/>
      <i/>
      <sz val="13"/>
      <color rgb="FF000000"/>
      <name val="Calibri"/>
      <scheme val="minor"/>
    </font>
    <font>
      <sz val="14"/>
      <color theme="1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000000"/>
      <name val="Calibri"/>
      <scheme val="minor"/>
    </font>
    <font>
      <b/>
      <sz val="16"/>
      <color theme="1"/>
      <name val="Calibri"/>
      <scheme val="minor"/>
    </font>
    <font>
      <b/>
      <sz val="13"/>
      <color theme="1"/>
      <name val="Calibri"/>
      <scheme val="minor"/>
    </font>
    <font>
      <b/>
      <i/>
      <sz val="13"/>
      <color rgb="FF000000"/>
      <name val="Calibri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1A0C7"/>
        <bgColor rgb="FF000000"/>
      </patternFill>
    </fill>
    <fill>
      <patternFill patternType="solid">
        <fgColor rgb="FFB1A0C7"/>
        <bgColor indexed="64"/>
      </patternFill>
    </fill>
  </fills>
  <borders count="11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theme="1" tint="0.34998626667073579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auto="1"/>
      </left>
      <right/>
      <top style="thin">
        <color rgb="FF595959"/>
      </top>
      <bottom style="thin">
        <color rgb="FF595959"/>
      </bottom>
      <diagonal/>
    </border>
    <border>
      <left style="medium">
        <color auto="1"/>
      </left>
      <right/>
      <top/>
      <bottom style="thin">
        <color rgb="FF595959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auto="1"/>
      </right>
      <top/>
      <bottom style="thin">
        <color theme="1" tint="0.34998626667073579"/>
      </bottom>
      <diagonal/>
    </border>
    <border>
      <left style="medium">
        <color auto="1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theme="1" tint="0.34998626667073579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rgb="FF595959"/>
      </top>
      <bottom style="thin">
        <color rgb="FF595959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auto="1"/>
      </left>
      <right style="medium">
        <color auto="1"/>
      </right>
      <top style="thin">
        <color rgb="FF595959"/>
      </top>
      <bottom/>
      <diagonal/>
    </border>
    <border>
      <left style="medium">
        <color auto="1"/>
      </left>
      <right style="medium">
        <color auto="1"/>
      </right>
      <top style="thin">
        <color theme="1" tint="0.34998626667073579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theme="1" tint="0.34998626667073579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1" tint="0.34998626667073579"/>
      </left>
      <right style="medium">
        <color theme="1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auto="1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medium">
        <color auto="1"/>
      </right>
      <top/>
      <bottom/>
      <diagonal/>
    </border>
    <border>
      <left style="thin">
        <color theme="1" tint="0.34998626667073579"/>
      </left>
      <right style="medium">
        <color theme="1"/>
      </right>
      <top/>
      <bottom style="thin">
        <color theme="1" tint="0.34998626667073579"/>
      </bottom>
      <diagonal/>
    </border>
    <border>
      <left style="medium">
        <color auto="1"/>
      </left>
      <right style="thin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auto="1"/>
      </left>
      <right style="medium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auto="1"/>
      </left>
      <right style="thin">
        <color theme="1" tint="0.34998626667073579"/>
      </right>
      <top style="medium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1" tint="0.34998626667073579"/>
      </right>
      <top style="thin">
        <color theme="1" tint="0.34998626667073579"/>
      </top>
      <bottom style="medium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auto="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1" tint="0.34998626667073579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theme="1" tint="0.34998626667073579"/>
      </right>
      <top style="medium">
        <color auto="1"/>
      </top>
      <bottom/>
      <diagonal/>
    </border>
    <border>
      <left style="thin">
        <color theme="1" tint="0.34998626667073579"/>
      </left>
      <right style="medium">
        <color auto="1"/>
      </right>
      <top style="medium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medium">
        <color auto="1"/>
      </bottom>
      <diagonal/>
    </border>
    <border>
      <left style="thin">
        <color theme="1" tint="0.34998626667073579"/>
      </left>
      <right style="medium">
        <color auto="1"/>
      </right>
      <top style="thin">
        <color theme="1" tint="0.34998626667073579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59595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theme="1" tint="0.34998626667073579"/>
      </left>
      <right/>
      <top style="medium">
        <color auto="1"/>
      </top>
      <bottom style="thin">
        <color theme="1" tint="0.34998626667073579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1" tint="0.34998626667073579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54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83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0" fontId="6" fillId="0" borderId="0" xfId="0" applyFont="1"/>
    <xf numFmtId="0" fontId="7" fillId="0" borderId="0" xfId="0" applyFont="1"/>
    <xf numFmtId="164" fontId="7" fillId="0" borderId="0" xfId="0" applyNumberFormat="1" applyFont="1" applyAlignment="1">
      <alignment horizontal="right"/>
    </xf>
    <xf numFmtId="0" fontId="8" fillId="0" borderId="0" xfId="0" applyFont="1"/>
    <xf numFmtId="165" fontId="8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4" fontId="2" fillId="0" borderId="0" xfId="0" applyNumberFormat="1" applyFont="1"/>
    <xf numFmtId="166" fontId="9" fillId="0" borderId="0" xfId="0" applyNumberFormat="1" applyFont="1"/>
    <xf numFmtId="0" fontId="0" fillId="0" borderId="1" xfId="0" applyBorder="1"/>
    <xf numFmtId="0" fontId="0" fillId="0" borderId="3" xfId="0" applyBorder="1"/>
    <xf numFmtId="0" fontId="0" fillId="0" borderId="9" xfId="0" applyBorder="1"/>
    <xf numFmtId="167" fontId="0" fillId="0" borderId="9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Fill="1" applyBorder="1"/>
    <xf numFmtId="0" fontId="0" fillId="0" borderId="3" xfId="0" applyFill="1" applyBorder="1"/>
    <xf numFmtId="0" fontId="0" fillId="0" borderId="7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9" xfId="0" applyFill="1" applyBorder="1"/>
    <xf numFmtId="167" fontId="0" fillId="2" borderId="10" xfId="0" applyNumberFormat="1" applyFill="1" applyBorder="1" applyAlignment="1">
      <alignment horizontal="right"/>
    </xf>
    <xf numFmtId="167" fontId="0" fillId="2" borderId="9" xfId="0" applyNumberFormat="1" applyFill="1" applyBorder="1" applyAlignment="1">
      <alignment horizontal="right"/>
    </xf>
    <xf numFmtId="167" fontId="0" fillId="2" borderId="1" xfId="0" applyNumberFormat="1" applyFill="1" applyBorder="1" applyAlignment="1">
      <alignment horizontal="right"/>
    </xf>
    <xf numFmtId="0" fontId="11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" xfId="0" applyFill="1" applyBorder="1"/>
    <xf numFmtId="0" fontId="0" fillId="0" borderId="12" xfId="0" applyFill="1" applyBorder="1"/>
    <xf numFmtId="0" fontId="0" fillId="0" borderId="0" xfId="0" applyFill="1" applyBorder="1"/>
    <xf numFmtId="0" fontId="0" fillId="5" borderId="7" xfId="0" applyFill="1" applyBorder="1"/>
    <xf numFmtId="167" fontId="0" fillId="5" borderId="10" xfId="0" applyNumberFormat="1" applyFill="1" applyBorder="1" applyAlignment="1">
      <alignment horizontal="right"/>
    </xf>
    <xf numFmtId="167" fontId="0" fillId="5" borderId="11" xfId="0" applyNumberFormat="1" applyFill="1" applyBorder="1" applyAlignment="1">
      <alignment horizontal="right"/>
    </xf>
    <xf numFmtId="0" fontId="0" fillId="6" borderId="7" xfId="0" applyFill="1" applyBorder="1"/>
    <xf numFmtId="167" fontId="0" fillId="6" borderId="10" xfId="0" applyNumberFormat="1" applyFill="1" applyBorder="1" applyAlignment="1">
      <alignment horizontal="right"/>
    </xf>
    <xf numFmtId="167" fontId="0" fillId="6" borderId="11" xfId="0" applyNumberFormat="1" applyFill="1" applyBorder="1" applyAlignment="1">
      <alignment horizontal="right"/>
    </xf>
    <xf numFmtId="167" fontId="0" fillId="0" borderId="3" xfId="0" applyNumberFormat="1" applyFill="1" applyBorder="1" applyAlignment="1">
      <alignment horizontal="right"/>
    </xf>
    <xf numFmtId="0" fontId="10" fillId="2" borderId="18" xfId="0" applyFont="1" applyFill="1" applyBorder="1"/>
    <xf numFmtId="0" fontId="10" fillId="2" borderId="13" xfId="0" applyFont="1" applyFill="1" applyBorder="1"/>
    <xf numFmtId="0" fontId="0" fillId="7" borderId="1" xfId="0" applyFill="1" applyBorder="1"/>
    <xf numFmtId="0" fontId="0" fillId="7" borderId="7" xfId="0" applyFill="1" applyBorder="1"/>
    <xf numFmtId="0" fontId="0" fillId="0" borderId="18" xfId="0" applyBorder="1"/>
    <xf numFmtId="0" fontId="0" fillId="4" borderId="7" xfId="0" applyFill="1" applyBorder="1"/>
    <xf numFmtId="0" fontId="0" fillId="4" borderId="11" xfId="0" applyFill="1" applyBorder="1"/>
    <xf numFmtId="167" fontId="0" fillId="7" borderId="10" xfId="0" applyNumberFormat="1" applyFill="1" applyBorder="1" applyAlignment="1">
      <alignment horizontal="right"/>
    </xf>
    <xf numFmtId="167" fontId="0" fillId="7" borderId="11" xfId="0" applyNumberFormat="1" applyFill="1" applyBorder="1" applyAlignment="1">
      <alignment horizontal="right"/>
    </xf>
    <xf numFmtId="0" fontId="0" fillId="0" borderId="17" xfId="0" applyFill="1" applyBorder="1"/>
    <xf numFmtId="0" fontId="0" fillId="7" borderId="22" xfId="0" applyFill="1" applyBorder="1"/>
    <xf numFmtId="0" fontId="0" fillId="0" borderId="19" xfId="0" applyFill="1" applyBorder="1"/>
    <xf numFmtId="0" fontId="0" fillId="0" borderId="21" xfId="0" applyBorder="1"/>
    <xf numFmtId="167" fontId="0" fillId="4" borderId="11" xfId="0" applyNumberFormat="1" applyFill="1" applyBorder="1" applyAlignment="1">
      <alignment horizontal="right"/>
    </xf>
    <xf numFmtId="167" fontId="0" fillId="4" borderId="10" xfId="0" applyNumberFormat="1" applyFill="1" applyBorder="1" applyAlignment="1">
      <alignment horizontal="right"/>
    </xf>
    <xf numFmtId="167" fontId="0" fillId="4" borderId="13" xfId="0" applyNumberFormat="1" applyFill="1" applyBorder="1" applyAlignment="1">
      <alignment horizontal="right"/>
    </xf>
    <xf numFmtId="167" fontId="0" fillId="6" borderId="3" xfId="0" applyNumberFormat="1" applyFill="1" applyBorder="1" applyAlignment="1">
      <alignment horizontal="right"/>
    </xf>
    <xf numFmtId="167" fontId="0" fillId="4" borderId="3" xfId="0" applyNumberFormat="1" applyFill="1" applyBorder="1" applyAlignment="1">
      <alignment horizontal="right"/>
    </xf>
    <xf numFmtId="0" fontId="0" fillId="10" borderId="8" xfId="0" applyFill="1" applyBorder="1"/>
    <xf numFmtId="167" fontId="0" fillId="10" borderId="10" xfId="0" applyNumberFormat="1" applyFill="1" applyBorder="1" applyAlignment="1">
      <alignment horizontal="right"/>
    </xf>
    <xf numFmtId="167" fontId="0" fillId="10" borderId="12" xfId="0" applyNumberFormat="1" applyFill="1" applyBorder="1" applyAlignment="1">
      <alignment horizontal="right"/>
    </xf>
    <xf numFmtId="0" fontId="0" fillId="11" borderId="3" xfId="0" applyFill="1" applyBorder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13" borderId="3" xfId="0" applyFill="1" applyBorder="1"/>
    <xf numFmtId="0" fontId="0" fillId="0" borderId="0" xfId="0" applyAlignment="1">
      <alignment horizontal="left"/>
    </xf>
    <xf numFmtId="0" fontId="0" fillId="0" borderId="0" xfId="0" applyFont="1" applyAlignment="1"/>
    <xf numFmtId="0" fontId="10" fillId="0" borderId="0" xfId="0" applyFont="1"/>
    <xf numFmtId="0" fontId="16" fillId="0" borderId="0" xfId="0" applyFont="1" applyAlignment="1">
      <alignment horizontal="center"/>
    </xf>
    <xf numFmtId="0" fontId="17" fillId="4" borderId="2" xfId="0" applyFont="1" applyFill="1" applyBorder="1"/>
    <xf numFmtId="0" fontId="17" fillId="4" borderId="3" xfId="0" applyFont="1" applyFill="1" applyBorder="1" applyAlignment="1">
      <alignment horizontal="right"/>
    </xf>
    <xf numFmtId="0" fontId="17" fillId="4" borderId="3" xfId="0" applyFont="1" applyFill="1" applyBorder="1"/>
    <xf numFmtId="0" fontId="17" fillId="4" borderId="11" xfId="0" applyFont="1" applyFill="1" applyBorder="1"/>
    <xf numFmtId="0" fontId="17" fillId="7" borderId="1" xfId="0" applyFont="1" applyFill="1" applyBorder="1"/>
    <xf numFmtId="0" fontId="17" fillId="0" borderId="3" xfId="0" applyFont="1" applyFill="1" applyBorder="1"/>
    <xf numFmtId="0" fontId="17" fillId="0" borderId="9" xfId="0" applyFont="1" applyBorder="1"/>
    <xf numFmtId="0" fontId="17" fillId="0" borderId="1" xfId="0" applyFont="1" applyBorder="1"/>
    <xf numFmtId="0" fontId="19" fillId="8" borderId="11" xfId="0" applyFont="1" applyFill="1" applyBorder="1"/>
    <xf numFmtId="0" fontId="19" fillId="7" borderId="1" xfId="0" applyFont="1" applyFill="1" applyBorder="1"/>
    <xf numFmtId="0" fontId="19" fillId="0" borderId="3" xfId="0" applyFont="1" applyFill="1" applyBorder="1"/>
    <xf numFmtId="0" fontId="19" fillId="0" borderId="9" xfId="0" applyFont="1" applyBorder="1"/>
    <xf numFmtId="0" fontId="19" fillId="0" borderId="1" xfId="0" applyFont="1" applyBorder="1"/>
    <xf numFmtId="0" fontId="17" fillId="8" borderId="2" xfId="0" applyFont="1" applyFill="1" applyBorder="1"/>
    <xf numFmtId="0" fontId="17" fillId="8" borderId="3" xfId="0" applyFont="1" applyFill="1" applyBorder="1" applyAlignment="1">
      <alignment horizontal="right"/>
    </xf>
    <xf numFmtId="0" fontId="17" fillId="8" borderId="3" xfId="0" applyFont="1" applyFill="1" applyBorder="1"/>
    <xf numFmtId="0" fontId="17" fillId="8" borderId="11" xfId="0" applyFont="1" applyFill="1" applyBorder="1"/>
    <xf numFmtId="0" fontId="17" fillId="9" borderId="3" xfId="0" applyFont="1" applyFill="1" applyBorder="1"/>
    <xf numFmtId="0" fontId="17" fillId="9" borderId="11" xfId="0" applyFont="1" applyFill="1" applyBorder="1"/>
    <xf numFmtId="0" fontId="17" fillId="9" borderId="17" xfId="0" applyFont="1" applyFill="1" applyBorder="1"/>
    <xf numFmtId="0" fontId="17" fillId="0" borderId="5" xfId="0" applyFont="1" applyBorder="1"/>
    <xf numFmtId="0" fontId="17" fillId="0" borderId="20" xfId="0" applyFont="1" applyBorder="1"/>
    <xf numFmtId="0" fontId="17" fillId="7" borderId="2" xfId="0" applyFont="1" applyFill="1" applyBorder="1"/>
    <xf numFmtId="0" fontId="17" fillId="7" borderId="0" xfId="0" applyFont="1" applyFill="1" applyBorder="1"/>
    <xf numFmtId="0" fontId="17" fillId="5" borderId="17" xfId="0" applyFont="1" applyFill="1" applyBorder="1"/>
    <xf numFmtId="0" fontId="17" fillId="5" borderId="3" xfId="0" applyFont="1" applyFill="1" applyBorder="1"/>
    <xf numFmtId="0" fontId="17" fillId="5" borderId="11" xfId="0" applyFont="1" applyFill="1" applyBorder="1"/>
    <xf numFmtId="0" fontId="17" fillId="5" borderId="2" xfId="0" applyFont="1" applyFill="1" applyBorder="1"/>
    <xf numFmtId="0" fontId="17" fillId="5" borderId="7" xfId="0" applyFont="1" applyFill="1" applyBorder="1"/>
    <xf numFmtId="0" fontId="17" fillId="0" borderId="1" xfId="0" applyFont="1" applyFill="1" applyBorder="1"/>
    <xf numFmtId="0" fontId="17" fillId="10" borderId="1" xfId="0" applyFont="1" applyFill="1" applyBorder="1"/>
    <xf numFmtId="0" fontId="17" fillId="10" borderId="17" xfId="0" applyFont="1" applyFill="1" applyBorder="1"/>
    <xf numFmtId="0" fontId="17" fillId="10" borderId="3" xfId="0" applyFont="1" applyFill="1" applyBorder="1"/>
    <xf numFmtId="0" fontId="17" fillId="10" borderId="11" xfId="0" applyFont="1" applyFill="1" applyBorder="1"/>
    <xf numFmtId="0" fontId="17" fillId="10" borderId="17" xfId="0" applyFont="1" applyFill="1" applyBorder="1" applyAlignment="1">
      <alignment horizontal="left"/>
    </xf>
    <xf numFmtId="0" fontId="17" fillId="10" borderId="25" xfId="0" applyFont="1" applyFill="1" applyBorder="1" applyAlignment="1">
      <alignment horizontal="left"/>
    </xf>
    <xf numFmtId="0" fontId="17" fillId="10" borderId="19" xfId="0" applyFont="1" applyFill="1" applyBorder="1" applyAlignment="1">
      <alignment horizontal="left"/>
    </xf>
    <xf numFmtId="0" fontId="17" fillId="10" borderId="26" xfId="0" applyFont="1" applyFill="1" applyBorder="1"/>
    <xf numFmtId="0" fontId="17" fillId="0" borderId="13" xfId="0" applyFont="1" applyFill="1" applyBorder="1"/>
    <xf numFmtId="0" fontId="17" fillId="0" borderId="26" xfId="0" applyFont="1" applyBorder="1"/>
    <xf numFmtId="0" fontId="0" fillId="0" borderId="0" xfId="0" applyAlignment="1">
      <alignment horizontal="left"/>
    </xf>
    <xf numFmtId="0" fontId="17" fillId="4" borderId="17" xfId="0" applyFont="1" applyFill="1" applyBorder="1"/>
    <xf numFmtId="0" fontId="17" fillId="4" borderId="17" xfId="0" applyFont="1" applyFill="1" applyBorder="1" applyAlignment="1">
      <alignment horizontal="right"/>
    </xf>
    <xf numFmtId="0" fontId="17" fillId="8" borderId="17" xfId="0" applyFont="1" applyFill="1" applyBorder="1"/>
    <xf numFmtId="0" fontId="21" fillId="11" borderId="0" xfId="0" applyFont="1" applyFill="1"/>
    <xf numFmtId="0" fontId="20" fillId="11" borderId="0" xfId="0" applyFont="1" applyFill="1"/>
    <xf numFmtId="0" fontId="21" fillId="11" borderId="17" xfId="0" quotePrefix="1" applyFont="1" applyFill="1" applyBorder="1" applyAlignment="1">
      <alignment horizontal="center" vertical="center"/>
    </xf>
    <xf numFmtId="0" fontId="21" fillId="11" borderId="25" xfId="0" applyFont="1" applyFill="1" applyBorder="1" applyAlignment="1">
      <alignment horizontal="center" vertical="center"/>
    </xf>
    <xf numFmtId="0" fontId="21" fillId="0" borderId="0" xfId="0" applyFont="1" applyFill="1"/>
    <xf numFmtId="0" fontId="10" fillId="2" borderId="19" xfId="0" applyFont="1" applyFill="1" applyBorder="1" applyAlignment="1"/>
    <xf numFmtId="0" fontId="19" fillId="4" borderId="11" xfId="0" applyFont="1" applyFill="1" applyBorder="1"/>
    <xf numFmtId="0" fontId="22" fillId="4" borderId="13" xfId="0" applyFont="1" applyFill="1" applyBorder="1"/>
    <xf numFmtId="0" fontId="16" fillId="4" borderId="13" xfId="0" applyFont="1" applyFill="1" applyBorder="1"/>
    <xf numFmtId="0" fontId="16" fillId="4" borderId="14" xfId="0" applyFont="1" applyFill="1" applyBorder="1"/>
    <xf numFmtId="0" fontId="16" fillId="3" borderId="1" xfId="0" applyFont="1" applyFill="1" applyBorder="1"/>
    <xf numFmtId="0" fontId="22" fillId="3" borderId="1" xfId="0" applyFont="1" applyFill="1" applyBorder="1"/>
    <xf numFmtId="0" fontId="16" fillId="3" borderId="2" xfId="0" applyFont="1" applyFill="1" applyBorder="1"/>
    <xf numFmtId="0" fontId="16" fillId="3" borderId="3" xfId="0" applyFont="1" applyFill="1" applyBorder="1"/>
    <xf numFmtId="0" fontId="19" fillId="9" borderId="11" xfId="0" applyFont="1" applyFill="1" applyBorder="1"/>
    <xf numFmtId="0" fontId="17" fillId="9" borderId="2" xfId="0" applyFont="1" applyFill="1" applyBorder="1"/>
    <xf numFmtId="0" fontId="0" fillId="0" borderId="18" xfId="0" applyFill="1" applyBorder="1"/>
    <xf numFmtId="0" fontId="0" fillId="0" borderId="13" xfId="0" applyFill="1" applyBorder="1"/>
    <xf numFmtId="0" fontId="22" fillId="4" borderId="30" xfId="0" applyFont="1" applyFill="1" applyBorder="1"/>
    <xf numFmtId="0" fontId="16" fillId="4" borderId="31" xfId="0" applyFont="1" applyFill="1" applyBorder="1"/>
    <xf numFmtId="0" fontId="17" fillId="4" borderId="34" xfId="0" applyFont="1" applyFill="1" applyBorder="1"/>
    <xf numFmtId="0" fontId="17" fillId="4" borderId="33" xfId="0" applyFont="1" applyFill="1" applyBorder="1"/>
    <xf numFmtId="0" fontId="18" fillId="4" borderId="35" xfId="0" applyFont="1" applyFill="1" applyBorder="1"/>
    <xf numFmtId="0" fontId="18" fillId="4" borderId="36" xfId="0" applyFont="1" applyFill="1" applyBorder="1"/>
    <xf numFmtId="0" fontId="17" fillId="8" borderId="34" xfId="0" applyFont="1" applyFill="1" applyBorder="1"/>
    <xf numFmtId="0" fontId="17" fillId="8" borderId="33" xfId="0" applyFont="1" applyFill="1" applyBorder="1"/>
    <xf numFmtId="0" fontId="17" fillId="8" borderId="32" xfId="0" applyFont="1" applyFill="1" applyBorder="1"/>
    <xf numFmtId="0" fontId="17" fillId="9" borderId="32" xfId="0" applyFont="1" applyFill="1" applyBorder="1"/>
    <xf numFmtId="0" fontId="17" fillId="9" borderId="33" xfId="0" applyFont="1" applyFill="1" applyBorder="1"/>
    <xf numFmtId="0" fontId="17" fillId="9" borderId="38" xfId="0" applyFont="1" applyFill="1" applyBorder="1"/>
    <xf numFmtId="0" fontId="17" fillId="9" borderId="41" xfId="0" applyFont="1" applyFill="1" applyBorder="1"/>
    <xf numFmtId="0" fontId="0" fillId="0" borderId="32" xfId="0" applyFill="1" applyBorder="1"/>
    <xf numFmtId="0" fontId="17" fillId="7" borderId="44" xfId="0" applyFont="1" applyFill="1" applyBorder="1"/>
    <xf numFmtId="0" fontId="17" fillId="7" borderId="45" xfId="0" applyFont="1" applyFill="1" applyBorder="1"/>
    <xf numFmtId="0" fontId="0" fillId="0" borderId="30" xfId="0" applyBorder="1"/>
    <xf numFmtId="0" fontId="0" fillId="0" borderId="31" xfId="0" applyBorder="1"/>
    <xf numFmtId="0" fontId="17" fillId="5" borderId="34" xfId="0" applyFont="1" applyFill="1" applyBorder="1"/>
    <xf numFmtId="0" fontId="17" fillId="5" borderId="33" xfId="0" applyFont="1" applyFill="1" applyBorder="1"/>
    <xf numFmtId="0" fontId="17" fillId="5" borderId="46" xfId="0" applyFont="1" applyFill="1" applyBorder="1"/>
    <xf numFmtId="0" fontId="17" fillId="5" borderId="47" xfId="0" applyFont="1" applyFill="1" applyBorder="1"/>
    <xf numFmtId="0" fontId="17" fillId="5" borderId="48" xfId="0" applyFont="1" applyFill="1" applyBorder="1"/>
    <xf numFmtId="0" fontId="17" fillId="5" borderId="49" xfId="0" applyFont="1" applyFill="1" applyBorder="1"/>
    <xf numFmtId="0" fontId="16" fillId="4" borderId="18" xfId="0" applyFont="1" applyFill="1" applyBorder="1"/>
    <xf numFmtId="0" fontId="10" fillId="7" borderId="18" xfId="0" applyFont="1" applyFill="1" applyBorder="1"/>
    <xf numFmtId="0" fontId="0" fillId="0" borderId="15" xfId="0" applyFill="1" applyBorder="1"/>
    <xf numFmtId="0" fontId="22" fillId="4" borderId="50" xfId="0" applyFont="1" applyFill="1" applyBorder="1"/>
    <xf numFmtId="0" fontId="18" fillId="4" borderId="52" xfId="0" applyFont="1" applyFill="1" applyBorder="1"/>
    <xf numFmtId="0" fontId="18" fillId="8" borderId="52" xfId="0" applyFont="1" applyFill="1" applyBorder="1"/>
    <xf numFmtId="0" fontId="17" fillId="8" borderId="54" xfId="0" applyFont="1" applyFill="1" applyBorder="1"/>
    <xf numFmtId="0" fontId="17" fillId="9" borderId="54" xfId="0" applyFont="1" applyFill="1" applyBorder="1"/>
    <xf numFmtId="0" fontId="17" fillId="7" borderId="54" xfId="0" applyFont="1" applyFill="1" applyBorder="1"/>
    <xf numFmtId="0" fontId="0" fillId="0" borderId="50" xfId="0" applyBorder="1"/>
    <xf numFmtId="0" fontId="17" fillId="5" borderId="54" xfId="0" applyFont="1" applyFill="1" applyBorder="1"/>
    <xf numFmtId="0" fontId="17" fillId="5" borderId="56" xfId="0" applyFont="1" applyFill="1" applyBorder="1"/>
    <xf numFmtId="0" fontId="0" fillId="0" borderId="14" xfId="0" applyFill="1" applyBorder="1"/>
    <xf numFmtId="0" fontId="16" fillId="4" borderId="57" xfId="0" applyFont="1" applyFill="1" applyBorder="1"/>
    <xf numFmtId="0" fontId="17" fillId="4" borderId="46" xfId="0" applyFont="1" applyFill="1" applyBorder="1"/>
    <xf numFmtId="0" fontId="10" fillId="4" borderId="33" xfId="0" applyFont="1" applyFill="1" applyBorder="1"/>
    <xf numFmtId="0" fontId="17" fillId="8" borderId="46" xfId="0" applyFont="1" applyFill="1" applyBorder="1"/>
    <xf numFmtId="0" fontId="17" fillId="9" borderId="46" xfId="0" applyFont="1" applyFill="1" applyBorder="1"/>
    <xf numFmtId="0" fontId="17" fillId="7" borderId="34" xfId="0" applyFont="1" applyFill="1" applyBorder="1"/>
    <xf numFmtId="0" fontId="0" fillId="0" borderId="57" xfId="0" applyBorder="1"/>
    <xf numFmtId="0" fontId="17" fillId="5" borderId="58" xfId="0" applyFont="1" applyFill="1" applyBorder="1"/>
    <xf numFmtId="0" fontId="17" fillId="5" borderId="59" xfId="0" applyFont="1" applyFill="1" applyBorder="1"/>
    <xf numFmtId="0" fontId="17" fillId="0" borderId="19" xfId="0" applyFont="1" applyFill="1" applyBorder="1"/>
    <xf numFmtId="0" fontId="17" fillId="4" borderId="4" xfId="0" applyFont="1" applyFill="1" applyBorder="1"/>
    <xf numFmtId="0" fontId="18" fillId="4" borderId="55" xfId="0" applyFont="1" applyFill="1" applyBorder="1"/>
    <xf numFmtId="0" fontId="18" fillId="4" borderId="37" xfId="0" applyFont="1" applyFill="1" applyBorder="1"/>
    <xf numFmtId="0" fontId="17" fillId="4" borderId="7" xfId="0" applyFont="1" applyFill="1" applyBorder="1" applyAlignment="1">
      <alignment horizontal="right"/>
    </xf>
    <xf numFmtId="0" fontId="17" fillId="4" borderId="39" xfId="0" applyFont="1" applyFill="1" applyBorder="1"/>
    <xf numFmtId="0" fontId="17" fillId="4" borderId="8" xfId="0" applyFont="1" applyFill="1" applyBorder="1"/>
    <xf numFmtId="0" fontId="17" fillId="4" borderId="7" xfId="0" applyFont="1" applyFill="1" applyBorder="1"/>
    <xf numFmtId="0" fontId="10" fillId="4" borderId="39" xfId="0" applyFont="1" applyFill="1" applyBorder="1"/>
    <xf numFmtId="0" fontId="16" fillId="4" borderId="61" xfId="0" applyFont="1" applyFill="1" applyBorder="1"/>
    <xf numFmtId="0" fontId="22" fillId="4" borderId="60" xfId="0" applyFont="1" applyFill="1" applyBorder="1"/>
    <xf numFmtId="0" fontId="16" fillId="5" borderId="61" xfId="0" applyFont="1" applyFill="1" applyBorder="1"/>
    <xf numFmtId="0" fontId="22" fillId="5" borderId="60" xfId="0" applyFont="1" applyFill="1" applyBorder="1"/>
    <xf numFmtId="0" fontId="16" fillId="5" borderId="18" xfId="0" applyFont="1" applyFill="1" applyBorder="1"/>
    <xf numFmtId="0" fontId="22" fillId="5" borderId="50" xfId="0" applyFont="1" applyFill="1" applyBorder="1"/>
    <xf numFmtId="0" fontId="22" fillId="5" borderId="30" xfId="0" applyFont="1" applyFill="1" applyBorder="1"/>
    <xf numFmtId="0" fontId="22" fillId="5" borderId="13" xfId="0" applyFont="1" applyFill="1" applyBorder="1"/>
    <xf numFmtId="0" fontId="16" fillId="5" borderId="31" xfId="0" applyFont="1" applyFill="1" applyBorder="1"/>
    <xf numFmtId="0" fontId="16" fillId="5" borderId="57" xfId="0" applyFont="1" applyFill="1" applyBorder="1"/>
    <xf numFmtId="0" fontId="16" fillId="5" borderId="14" xfId="0" applyFont="1" applyFill="1" applyBorder="1"/>
    <xf numFmtId="0" fontId="16" fillId="5" borderId="13" xfId="0" applyFont="1" applyFill="1" applyBorder="1"/>
    <xf numFmtId="0" fontId="19" fillId="0" borderId="11" xfId="0" applyFont="1" applyFill="1" applyBorder="1"/>
    <xf numFmtId="0" fontId="17" fillId="0" borderId="2" xfId="0" applyFont="1" applyFill="1" applyBorder="1"/>
    <xf numFmtId="0" fontId="19" fillId="0" borderId="2" xfId="0" applyFont="1" applyFill="1" applyBorder="1"/>
    <xf numFmtId="0" fontId="17" fillId="0" borderId="17" xfId="0" applyFont="1" applyFill="1" applyBorder="1"/>
    <xf numFmtId="0" fontId="17" fillId="0" borderId="9" xfId="0" applyFont="1" applyFill="1" applyBorder="1"/>
    <xf numFmtId="0" fontId="19" fillId="0" borderId="19" xfId="0" applyFont="1" applyFill="1" applyBorder="1"/>
    <xf numFmtId="0" fontId="0" fillId="5" borderId="13" xfId="0" applyFill="1" applyBorder="1"/>
    <xf numFmtId="167" fontId="0" fillId="0" borderId="11" xfId="0" applyNumberFormat="1" applyFill="1" applyBorder="1" applyAlignment="1">
      <alignment horizontal="right"/>
    </xf>
    <xf numFmtId="0" fontId="0" fillId="0" borderId="11" xfId="0" applyFill="1" applyBorder="1"/>
    <xf numFmtId="0" fontId="16" fillId="8" borderId="61" xfId="0" applyFont="1" applyFill="1" applyBorder="1"/>
    <xf numFmtId="0" fontId="22" fillId="8" borderId="60" xfId="0" applyFont="1" applyFill="1" applyBorder="1"/>
    <xf numFmtId="0" fontId="16" fillId="8" borderId="18" xfId="0" applyFont="1" applyFill="1" applyBorder="1"/>
    <xf numFmtId="0" fontId="22" fillId="8" borderId="50" xfId="0" applyFont="1" applyFill="1" applyBorder="1"/>
    <xf numFmtId="0" fontId="22" fillId="8" borderId="30" xfId="0" applyFont="1" applyFill="1" applyBorder="1"/>
    <xf numFmtId="0" fontId="22" fillId="8" borderId="13" xfId="0" applyFont="1" applyFill="1" applyBorder="1"/>
    <xf numFmtId="0" fontId="16" fillId="8" borderId="31" xfId="0" applyFont="1" applyFill="1" applyBorder="1"/>
    <xf numFmtId="0" fontId="16" fillId="8" borderId="57" xfId="0" applyFont="1" applyFill="1" applyBorder="1"/>
    <xf numFmtId="0" fontId="16" fillId="8" borderId="14" xfId="0" applyFont="1" applyFill="1" applyBorder="1"/>
    <xf numFmtId="0" fontId="16" fillId="8" borderId="13" xfId="0" applyFont="1" applyFill="1" applyBorder="1"/>
    <xf numFmtId="0" fontId="16" fillId="9" borderId="61" xfId="0" applyFont="1" applyFill="1" applyBorder="1"/>
    <xf numFmtId="0" fontId="22" fillId="9" borderId="60" xfId="0" applyFont="1" applyFill="1" applyBorder="1"/>
    <xf numFmtId="0" fontId="16" fillId="9" borderId="18" xfId="0" applyFont="1" applyFill="1" applyBorder="1"/>
    <xf numFmtId="0" fontId="22" fillId="9" borderId="50" xfId="0" applyFont="1" applyFill="1" applyBorder="1"/>
    <xf numFmtId="0" fontId="22" fillId="9" borderId="30" xfId="0" applyFont="1" applyFill="1" applyBorder="1"/>
    <xf numFmtId="0" fontId="22" fillId="9" borderId="13" xfId="0" applyFont="1" applyFill="1" applyBorder="1"/>
    <xf numFmtId="0" fontId="16" fillId="9" borderId="31" xfId="0" applyFont="1" applyFill="1" applyBorder="1"/>
    <xf numFmtId="0" fontId="16" fillId="9" borderId="57" xfId="0" applyFont="1" applyFill="1" applyBorder="1"/>
    <xf numFmtId="0" fontId="16" fillId="9" borderId="14" xfId="0" applyFont="1" applyFill="1" applyBorder="1"/>
    <xf numFmtId="0" fontId="16" fillId="9" borderId="13" xfId="0" applyFont="1" applyFill="1" applyBorder="1"/>
    <xf numFmtId="0" fontId="16" fillId="7" borderId="61" xfId="0" applyFont="1" applyFill="1" applyBorder="1"/>
    <xf numFmtId="0" fontId="16" fillId="7" borderId="18" xfId="0" applyFont="1" applyFill="1" applyBorder="1"/>
    <xf numFmtId="0" fontId="17" fillId="0" borderId="31" xfId="0" applyFont="1" applyFill="1" applyBorder="1"/>
    <xf numFmtId="0" fontId="17" fillId="7" borderId="69" xfId="0" applyFont="1" applyFill="1" applyBorder="1"/>
    <xf numFmtId="0" fontId="0" fillId="7" borderId="53" xfId="0" applyFill="1" applyBorder="1"/>
    <xf numFmtId="0" fontId="0" fillId="7" borderId="70" xfId="0" applyFill="1" applyBorder="1"/>
    <xf numFmtId="0" fontId="0" fillId="7" borderId="71" xfId="0" applyFill="1" applyBorder="1"/>
    <xf numFmtId="0" fontId="0" fillId="7" borderId="72" xfId="0" applyFill="1" applyBorder="1"/>
    <xf numFmtId="0" fontId="0" fillId="7" borderId="37" xfId="0" applyFill="1" applyBorder="1"/>
    <xf numFmtId="0" fontId="0" fillId="7" borderId="16" xfId="0" applyFill="1" applyBorder="1"/>
    <xf numFmtId="0" fontId="17" fillId="7" borderId="39" xfId="0" applyFont="1" applyFill="1" applyBorder="1"/>
    <xf numFmtId="0" fontId="17" fillId="7" borderId="50" xfId="0" applyFont="1" applyFill="1" applyBorder="1"/>
    <xf numFmtId="0" fontId="17" fillId="7" borderId="42" xfId="0" applyFont="1" applyFill="1" applyBorder="1"/>
    <xf numFmtId="0" fontId="17" fillId="7" borderId="15" xfId="0" applyFont="1" applyFill="1" applyBorder="1"/>
    <xf numFmtId="0" fontId="17" fillId="7" borderId="43" xfId="0" applyFont="1" applyFill="1" applyBorder="1"/>
    <xf numFmtId="0" fontId="17" fillId="7" borderId="30" xfId="0" applyFont="1" applyFill="1" applyBorder="1"/>
    <xf numFmtId="0" fontId="17" fillId="7" borderId="73" xfId="0" applyFont="1" applyFill="1" applyBorder="1"/>
    <xf numFmtId="0" fontId="22" fillId="7" borderId="34" xfId="0" applyFont="1" applyFill="1" applyBorder="1"/>
    <xf numFmtId="0" fontId="22" fillId="7" borderId="74" xfId="0" applyFont="1" applyFill="1" applyBorder="1"/>
    <xf numFmtId="0" fontId="22" fillId="7" borderId="75" xfId="0" applyFont="1" applyFill="1" applyBorder="1"/>
    <xf numFmtId="0" fontId="16" fillId="7" borderId="76" xfId="0" applyFont="1" applyFill="1" applyBorder="1"/>
    <xf numFmtId="0" fontId="16" fillId="7" borderId="75" xfId="0" applyFont="1" applyFill="1" applyBorder="1"/>
    <xf numFmtId="0" fontId="16" fillId="0" borderId="0" xfId="0" applyFont="1"/>
    <xf numFmtId="0" fontId="23" fillId="0" borderId="0" xfId="0" applyFont="1"/>
    <xf numFmtId="168" fontId="23" fillId="0" borderId="0" xfId="0" applyNumberFormat="1" applyFont="1"/>
    <xf numFmtId="168" fontId="10" fillId="0" borderId="0" xfId="0" applyNumberFormat="1" applyFont="1"/>
    <xf numFmtId="168" fontId="0" fillId="0" borderId="0" xfId="0" applyNumberFormat="1"/>
    <xf numFmtId="168" fontId="0" fillId="0" borderId="0" xfId="0" applyNumberFormat="1" applyFont="1"/>
    <xf numFmtId="0" fontId="11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22" fillId="0" borderId="0" xfId="0" applyFont="1" applyBorder="1" applyAlignment="1"/>
    <xf numFmtId="0" fontId="0" fillId="0" borderId="0" xfId="0" applyBorder="1"/>
    <xf numFmtId="0" fontId="11" fillId="0" borderId="0" xfId="0" applyFont="1" applyBorder="1" applyAlignment="1"/>
    <xf numFmtId="0" fontId="24" fillId="4" borderId="3" xfId="0" applyFont="1" applyFill="1" applyBorder="1"/>
    <xf numFmtId="0" fontId="0" fillId="0" borderId="17" xfId="0" applyBorder="1" applyAlignment="1"/>
    <xf numFmtId="0" fontId="0" fillId="14" borderId="0" xfId="0" applyFill="1"/>
    <xf numFmtId="167" fontId="17" fillId="4" borderId="46" xfId="0" applyNumberFormat="1" applyFont="1" applyFill="1" applyBorder="1"/>
    <xf numFmtId="0" fontId="0" fillId="0" borderId="77" xfId="0" applyFill="1" applyBorder="1"/>
    <xf numFmtId="0" fontId="0" fillId="0" borderId="78" xfId="0" applyFill="1" applyBorder="1"/>
    <xf numFmtId="0" fontId="0" fillId="0" borderId="79" xfId="0" applyFill="1" applyBorder="1"/>
    <xf numFmtId="0" fontId="0" fillId="0" borderId="80" xfId="0" applyFill="1" applyBorder="1"/>
    <xf numFmtId="0" fontId="0" fillId="0" borderId="29" xfId="0" applyFill="1" applyBorder="1"/>
    <xf numFmtId="0" fontId="0" fillId="0" borderId="81" xfId="0" applyFill="1" applyBorder="1"/>
    <xf numFmtId="0" fontId="10" fillId="2" borderId="46" xfId="0" applyFont="1" applyFill="1" applyBorder="1" applyAlignment="1"/>
    <xf numFmtId="0" fontId="0" fillId="2" borderId="44" xfId="0" applyFill="1" applyBorder="1"/>
    <xf numFmtId="0" fontId="0" fillId="0" borderId="82" xfId="0" applyBorder="1"/>
    <xf numFmtId="0" fontId="11" fillId="0" borderId="83" xfId="0" applyFont="1" applyBorder="1"/>
    <xf numFmtId="0" fontId="0" fillId="0" borderId="84" xfId="0" applyBorder="1"/>
    <xf numFmtId="0" fontId="0" fillId="0" borderId="48" xfId="0" applyBorder="1"/>
    <xf numFmtId="0" fontId="0" fillId="0" borderId="85" xfId="0" applyBorder="1"/>
    <xf numFmtId="0" fontId="0" fillId="0" borderId="86" xfId="0" applyFill="1" applyBorder="1"/>
    <xf numFmtId="0" fontId="12" fillId="2" borderId="2" xfId="0" applyFont="1" applyFill="1" applyBorder="1"/>
    <xf numFmtId="0" fontId="0" fillId="0" borderId="87" xfId="0" applyBorder="1"/>
    <xf numFmtId="0" fontId="0" fillId="7" borderId="46" xfId="0" applyFill="1" applyBorder="1"/>
    <xf numFmtId="0" fontId="16" fillId="7" borderId="23" xfId="0" applyFont="1" applyFill="1" applyBorder="1"/>
    <xf numFmtId="0" fontId="17" fillId="7" borderId="25" xfId="0" applyFont="1" applyFill="1" applyBorder="1"/>
    <xf numFmtId="0" fontId="0" fillId="0" borderId="46" xfId="0" applyBorder="1"/>
    <xf numFmtId="0" fontId="0" fillId="7" borderId="78" xfId="0" applyFill="1" applyBorder="1"/>
    <xf numFmtId="0" fontId="10" fillId="10" borderId="29" xfId="0" applyFont="1" applyFill="1" applyBorder="1" applyAlignment="1"/>
    <xf numFmtId="0" fontId="0" fillId="0" borderId="78" xfId="0" applyBorder="1"/>
    <xf numFmtId="0" fontId="0" fillId="0" borderId="91" xfId="0" applyBorder="1"/>
    <xf numFmtId="0" fontId="0" fillId="4" borderId="38" xfId="0" applyFill="1" applyBorder="1"/>
    <xf numFmtId="0" fontId="0" fillId="2" borderId="45" xfId="0" applyFill="1" applyBorder="1"/>
    <xf numFmtId="167" fontId="0" fillId="4" borderId="41" xfId="0" applyNumberFormat="1" applyFill="1" applyBorder="1" applyAlignment="1">
      <alignment horizontal="right"/>
    </xf>
    <xf numFmtId="167" fontId="0" fillId="4" borderId="62" xfId="0" applyNumberFormat="1" applyFill="1" applyBorder="1" applyAlignment="1">
      <alignment horizontal="right"/>
    </xf>
    <xf numFmtId="167" fontId="0" fillId="0" borderId="41" xfId="0" applyNumberFormat="1" applyFill="1" applyBorder="1" applyAlignment="1">
      <alignment horizontal="right"/>
    </xf>
    <xf numFmtId="0" fontId="0" fillId="0" borderId="45" xfId="0" applyBorder="1"/>
    <xf numFmtId="0" fontId="19" fillId="4" borderId="41" xfId="0" applyFont="1" applyFill="1" applyBorder="1"/>
    <xf numFmtId="0" fontId="19" fillId="0" borderId="45" xfId="0" applyFont="1" applyBorder="1"/>
    <xf numFmtId="0" fontId="17" fillId="4" borderId="41" xfId="0" applyFont="1" applyFill="1" applyBorder="1"/>
    <xf numFmtId="0" fontId="17" fillId="0" borderId="45" xfId="0" applyFont="1" applyBorder="1"/>
    <xf numFmtId="0" fontId="19" fillId="8" borderId="41" xfId="0" applyFont="1" applyFill="1" applyBorder="1"/>
    <xf numFmtId="0" fontId="17" fillId="8" borderId="41" xfId="0" applyFont="1" applyFill="1" applyBorder="1"/>
    <xf numFmtId="0" fontId="19" fillId="9" borderId="41" xfId="0" applyFont="1" applyFill="1" applyBorder="1"/>
    <xf numFmtId="0" fontId="17" fillId="0" borderId="92" xfId="0" applyFont="1" applyBorder="1"/>
    <xf numFmtId="0" fontId="0" fillId="0" borderId="43" xfId="0" applyBorder="1"/>
    <xf numFmtId="0" fontId="19" fillId="0" borderId="41" xfId="0" applyFont="1" applyFill="1" applyBorder="1"/>
    <xf numFmtId="0" fontId="17" fillId="0" borderId="32" xfId="0" applyFont="1" applyFill="1" applyBorder="1"/>
    <xf numFmtId="0" fontId="17" fillId="0" borderId="47" xfId="0" applyFont="1" applyFill="1" applyBorder="1"/>
    <xf numFmtId="0" fontId="17" fillId="0" borderId="48" xfId="0" applyFont="1" applyFill="1" applyBorder="1"/>
    <xf numFmtId="0" fontId="17" fillId="0" borderId="93" xfId="0" applyFont="1" applyFill="1" applyBorder="1"/>
    <xf numFmtId="0" fontId="17" fillId="10" borderId="48" xfId="0" applyFont="1" applyFill="1" applyBorder="1"/>
    <xf numFmtId="0" fontId="17" fillId="0" borderId="94" xfId="0" applyFont="1" applyBorder="1"/>
    <xf numFmtId="0" fontId="17" fillId="0" borderId="83" xfId="0" applyFont="1" applyBorder="1"/>
    <xf numFmtId="0" fontId="17" fillId="0" borderId="95" xfId="0" applyFont="1" applyBorder="1"/>
    <xf numFmtId="167" fontId="17" fillId="4" borderId="40" xfId="0" applyNumberFormat="1" applyFont="1" applyFill="1" applyBorder="1"/>
    <xf numFmtId="167" fontId="17" fillId="8" borderId="46" xfId="0" applyNumberFormat="1" applyFont="1" applyFill="1" applyBorder="1"/>
    <xf numFmtId="0" fontId="22" fillId="9" borderId="37" xfId="0" applyFont="1" applyFill="1" applyBorder="1"/>
    <xf numFmtId="0" fontId="18" fillId="9" borderId="52" xfId="0" applyFont="1" applyFill="1" applyBorder="1"/>
    <xf numFmtId="0" fontId="17" fillId="9" borderId="3" xfId="0" applyFont="1" applyFill="1" applyBorder="1" applyAlignment="1">
      <alignment horizontal="right"/>
    </xf>
    <xf numFmtId="167" fontId="17" fillId="9" borderId="32" xfId="0" applyNumberFormat="1" applyFont="1" applyFill="1" applyBorder="1"/>
    <xf numFmtId="0" fontId="17" fillId="9" borderId="7" xfId="0" applyFont="1" applyFill="1" applyBorder="1" applyAlignment="1">
      <alignment horizontal="right"/>
    </xf>
    <xf numFmtId="0" fontId="17" fillId="4" borderId="25" xfId="0" applyFont="1" applyFill="1" applyBorder="1"/>
    <xf numFmtId="167" fontId="17" fillId="4" borderId="25" xfId="0" applyNumberFormat="1" applyFont="1" applyFill="1" applyBorder="1"/>
    <xf numFmtId="167" fontId="17" fillId="4" borderId="22" xfId="0" applyNumberFormat="1" applyFont="1" applyFill="1" applyBorder="1"/>
    <xf numFmtId="0" fontId="17" fillId="8" borderId="25" xfId="0" applyFont="1" applyFill="1" applyBorder="1"/>
    <xf numFmtId="167" fontId="17" fillId="8" borderId="25" xfId="0" applyNumberFormat="1" applyFont="1" applyFill="1" applyBorder="1"/>
    <xf numFmtId="0" fontId="0" fillId="7" borderId="0" xfId="0" applyFill="1" applyBorder="1"/>
    <xf numFmtId="0" fontId="17" fillId="7" borderId="98" xfId="0" applyFont="1" applyFill="1" applyBorder="1"/>
    <xf numFmtId="0" fontId="17" fillId="7" borderId="99" xfId="0" applyFont="1" applyFill="1" applyBorder="1"/>
    <xf numFmtId="0" fontId="0" fillId="0" borderId="23" xfId="0" applyBorder="1"/>
    <xf numFmtId="0" fontId="17" fillId="5" borderId="25" xfId="0" applyFont="1" applyFill="1" applyBorder="1"/>
    <xf numFmtId="0" fontId="17" fillId="5" borderId="100" xfId="0" applyFont="1" applyFill="1" applyBorder="1"/>
    <xf numFmtId="167" fontId="17" fillId="9" borderId="3" xfId="0" applyNumberFormat="1" applyFont="1" applyFill="1" applyBorder="1"/>
    <xf numFmtId="167" fontId="18" fillId="15" borderId="13" xfId="0" applyNumberFormat="1" applyFont="1" applyFill="1" applyBorder="1"/>
    <xf numFmtId="167" fontId="18" fillId="15" borderId="24" xfId="0" applyNumberFormat="1" applyFont="1" applyFill="1" applyBorder="1"/>
    <xf numFmtId="0" fontId="22" fillId="9" borderId="53" xfId="0" applyFont="1" applyFill="1" applyBorder="1"/>
    <xf numFmtId="0" fontId="16" fillId="9" borderId="3" xfId="0" applyFont="1" applyFill="1" applyBorder="1" applyAlignment="1">
      <alignment horizontal="center"/>
    </xf>
    <xf numFmtId="0" fontId="16" fillId="9" borderId="32" xfId="0" applyFont="1" applyFill="1" applyBorder="1" applyAlignment="1">
      <alignment horizontal="center"/>
    </xf>
    <xf numFmtId="0" fontId="17" fillId="9" borderId="18" xfId="0" applyFont="1" applyFill="1" applyBorder="1"/>
    <xf numFmtId="0" fontId="17" fillId="9" borderId="50" xfId="0" applyFont="1" applyFill="1" applyBorder="1"/>
    <xf numFmtId="0" fontId="17" fillId="9" borderId="62" xfId="0" applyFont="1" applyFill="1" applyBorder="1"/>
    <xf numFmtId="0" fontId="17" fillId="9" borderId="11" xfId="0" applyFont="1" applyFill="1" applyBorder="1" applyAlignment="1">
      <alignment horizontal="right"/>
    </xf>
    <xf numFmtId="0" fontId="17" fillId="9" borderId="14" xfId="0" applyFont="1" applyFill="1" applyBorder="1"/>
    <xf numFmtId="167" fontId="17" fillId="9" borderId="62" xfId="0" applyNumberFormat="1" applyFont="1" applyFill="1" applyBorder="1"/>
    <xf numFmtId="167" fontId="17" fillId="9" borderId="13" xfId="0" applyNumberFormat="1" applyFont="1" applyFill="1" applyBorder="1"/>
    <xf numFmtId="0" fontId="17" fillId="9" borderId="13" xfId="0" applyFont="1" applyFill="1" applyBorder="1"/>
    <xf numFmtId="0" fontId="17" fillId="9" borderId="51" xfId="0" applyFont="1" applyFill="1" applyBorder="1"/>
    <xf numFmtId="0" fontId="17" fillId="9" borderId="84" xfId="0" applyFont="1" applyFill="1" applyBorder="1"/>
    <xf numFmtId="0" fontId="18" fillId="9" borderId="101" xfId="0" applyFont="1" applyFill="1" applyBorder="1"/>
    <xf numFmtId="0" fontId="17" fillId="9" borderId="47" xfId="0" applyFont="1" applyFill="1" applyBorder="1"/>
    <xf numFmtId="0" fontId="17" fillId="9" borderId="48" xfId="0" applyFont="1" applyFill="1" applyBorder="1" applyAlignment="1">
      <alignment horizontal="right"/>
    </xf>
    <xf numFmtId="0" fontId="17" fillId="9" borderId="59" xfId="0" applyFont="1" applyFill="1" applyBorder="1"/>
    <xf numFmtId="167" fontId="17" fillId="9" borderId="47" xfId="0" applyNumberFormat="1" applyFont="1" applyFill="1" applyBorder="1"/>
    <xf numFmtId="167" fontId="17" fillId="9" borderId="48" xfId="0" applyNumberFormat="1" applyFont="1" applyFill="1" applyBorder="1"/>
    <xf numFmtId="0" fontId="17" fillId="9" borderId="48" xfId="0" applyFont="1" applyFill="1" applyBorder="1"/>
    <xf numFmtId="0" fontId="17" fillId="9" borderId="49" xfId="0" applyFont="1" applyFill="1" applyBorder="1"/>
    <xf numFmtId="0" fontId="17" fillId="9" borderId="56" xfId="0" applyFont="1" applyFill="1" applyBorder="1"/>
    <xf numFmtId="0" fontId="17" fillId="9" borderId="58" xfId="0" applyFont="1" applyFill="1" applyBorder="1"/>
    <xf numFmtId="0" fontId="17" fillId="9" borderId="103" xfId="0" applyFont="1" applyFill="1" applyBorder="1"/>
    <xf numFmtId="0" fontId="17" fillId="9" borderId="93" xfId="0" applyFont="1" applyFill="1" applyBorder="1"/>
    <xf numFmtId="0" fontId="17" fillId="7" borderId="83" xfId="0" applyFont="1" applyFill="1" applyBorder="1"/>
    <xf numFmtId="0" fontId="17" fillId="9" borderId="104" xfId="0" applyFont="1" applyFill="1" applyBorder="1"/>
    <xf numFmtId="0" fontId="17" fillId="9" borderId="105" xfId="0" applyFont="1" applyFill="1" applyBorder="1"/>
    <xf numFmtId="0" fontId="17" fillId="9" borderId="28" xfId="0" applyFont="1" applyFill="1" applyBorder="1"/>
    <xf numFmtId="0" fontId="17" fillId="9" borderId="80" xfId="0" applyFont="1" applyFill="1" applyBorder="1" applyAlignment="1">
      <alignment horizontal="right"/>
    </xf>
    <xf numFmtId="0" fontId="17" fillId="9" borderId="106" xfId="0" applyFont="1" applyFill="1" applyBorder="1"/>
    <xf numFmtId="167" fontId="17" fillId="9" borderId="29" xfId="0" applyNumberFormat="1" applyFont="1" applyFill="1" applyBorder="1"/>
    <xf numFmtId="0" fontId="17" fillId="9" borderId="107" xfId="0" applyFont="1" applyFill="1" applyBorder="1"/>
    <xf numFmtId="0" fontId="17" fillId="9" borderId="29" xfId="0" applyFont="1" applyFill="1" applyBorder="1"/>
    <xf numFmtId="0" fontId="17" fillId="9" borderId="108" xfId="0" applyFont="1" applyFill="1" applyBorder="1"/>
    <xf numFmtId="0" fontId="17" fillId="9" borderId="109" xfId="0" applyFont="1" applyFill="1" applyBorder="1"/>
    <xf numFmtId="0" fontId="17" fillId="9" borderId="80" xfId="0" applyFont="1" applyFill="1" applyBorder="1"/>
    <xf numFmtId="0" fontId="17" fillId="7" borderId="78" xfId="0" applyFont="1" applyFill="1" applyBorder="1"/>
    <xf numFmtId="167" fontId="18" fillId="15" borderId="29" xfId="0" applyNumberFormat="1" applyFont="1" applyFill="1" applyBorder="1"/>
    <xf numFmtId="167" fontId="18" fillId="15" borderId="81" xfId="0" applyNumberFormat="1" applyFont="1" applyFill="1" applyBorder="1"/>
    <xf numFmtId="167" fontId="18" fillId="15" borderId="93" xfId="0" applyNumberFormat="1" applyFont="1" applyFill="1" applyBorder="1"/>
    <xf numFmtId="167" fontId="18" fillId="15" borderId="85" xfId="0" applyNumberFormat="1" applyFont="1" applyFill="1" applyBorder="1"/>
    <xf numFmtId="0" fontId="0" fillId="0" borderId="61" xfId="0" applyFill="1" applyBorder="1"/>
    <xf numFmtId="0" fontId="0" fillId="0" borderId="60" xfId="0" applyFill="1" applyBorder="1"/>
    <xf numFmtId="0" fontId="0" fillId="0" borderId="62" xfId="0" applyFill="1" applyBorder="1"/>
    <xf numFmtId="0" fontId="0" fillId="0" borderId="31" xfId="0" applyFill="1" applyBorder="1"/>
    <xf numFmtId="0" fontId="0" fillId="0" borderId="57" xfId="0" applyFill="1" applyBorder="1"/>
    <xf numFmtId="0" fontId="0" fillId="0" borderId="23" xfId="0" applyFill="1" applyBorder="1"/>
    <xf numFmtId="0" fontId="0" fillId="0" borderId="41" xfId="0" applyFill="1" applyBorder="1"/>
    <xf numFmtId="0" fontId="0" fillId="0" borderId="24" xfId="0" applyFill="1" applyBorder="1"/>
    <xf numFmtId="0" fontId="17" fillId="0" borderId="7" xfId="0" applyFont="1" applyFill="1" applyBorder="1"/>
    <xf numFmtId="0" fontId="17" fillId="0" borderId="3" xfId="0" applyFont="1" applyBorder="1"/>
    <xf numFmtId="0" fontId="17" fillId="0" borderId="33" xfId="0" applyFont="1" applyBorder="1"/>
    <xf numFmtId="0" fontId="17" fillId="9" borderId="10" xfId="0" applyFont="1" applyFill="1" applyBorder="1"/>
    <xf numFmtId="0" fontId="17" fillId="9" borderId="85" xfId="0" applyFont="1" applyFill="1" applyBorder="1"/>
    <xf numFmtId="0" fontId="17" fillId="9" borderId="110" xfId="0" applyFont="1" applyFill="1" applyBorder="1"/>
    <xf numFmtId="0" fontId="25" fillId="16" borderId="111" xfId="0" applyFont="1" applyFill="1" applyBorder="1" applyAlignment="1">
      <alignment vertical="center"/>
    </xf>
    <xf numFmtId="0" fontId="25" fillId="16" borderId="51" xfId="0" applyFont="1" applyFill="1" applyBorder="1" applyAlignment="1">
      <alignment vertical="center"/>
    </xf>
    <xf numFmtId="0" fontId="25" fillId="16" borderId="102" xfId="0" applyFont="1" applyFill="1" applyBorder="1" applyAlignment="1">
      <alignment vertical="center"/>
    </xf>
    <xf numFmtId="0" fontId="25" fillId="16" borderId="60" xfId="0" applyFont="1" applyFill="1" applyBorder="1" applyAlignment="1">
      <alignment vertical="center"/>
    </xf>
    <xf numFmtId="2" fontId="7" fillId="0" borderId="0" xfId="0" applyNumberFormat="1" applyFont="1"/>
    <xf numFmtId="0" fontId="6" fillId="0" borderId="0" xfId="0" applyNumberFormat="1" applyFont="1"/>
    <xf numFmtId="0" fontId="9" fillId="0" borderId="0" xfId="0" applyNumberFormat="1" applyFont="1"/>
    <xf numFmtId="0" fontId="7" fillId="0" borderId="0" xfId="0" applyNumberFormat="1" applyFont="1" applyAlignment="1">
      <alignment horizontal="right"/>
    </xf>
    <xf numFmtId="0" fontId="7" fillId="0" borderId="0" xfId="0" applyNumberFormat="1" applyFont="1"/>
    <xf numFmtId="0" fontId="16" fillId="7" borderId="74" xfId="0" applyFont="1" applyFill="1" applyBorder="1" applyAlignment="1">
      <alignment horizontal="center"/>
    </xf>
    <xf numFmtId="0" fontId="16" fillId="7" borderId="75" xfId="0" applyFont="1" applyFill="1" applyBorder="1" applyAlignment="1">
      <alignment horizontal="center"/>
    </xf>
    <xf numFmtId="0" fontId="16" fillId="7" borderId="76" xfId="0" applyFont="1" applyFill="1" applyBorder="1" applyAlignment="1">
      <alignment horizontal="center"/>
    </xf>
    <xf numFmtId="0" fontId="16" fillId="7" borderId="97" xfId="0" applyFont="1" applyFill="1" applyBorder="1" applyAlignment="1">
      <alignment horizontal="center"/>
    </xf>
    <xf numFmtId="0" fontId="16" fillId="5" borderId="62" xfId="0" applyFont="1" applyFill="1" applyBorder="1" applyAlignment="1">
      <alignment horizontal="center"/>
    </xf>
    <xf numFmtId="0" fontId="16" fillId="5" borderId="13" xfId="0" applyFont="1" applyFill="1" applyBorder="1" applyAlignment="1">
      <alignment horizontal="center"/>
    </xf>
    <xf numFmtId="0" fontId="16" fillId="5" borderId="31" xfId="0" applyFont="1" applyFill="1" applyBorder="1" applyAlignment="1">
      <alignment horizontal="center"/>
    </xf>
    <xf numFmtId="0" fontId="16" fillId="5" borderId="24" xfId="0" applyFont="1" applyFill="1" applyBorder="1" applyAlignment="1">
      <alignment horizontal="center"/>
    </xf>
    <xf numFmtId="167" fontId="16" fillId="0" borderId="63" xfId="0" applyNumberFormat="1" applyFont="1" applyFill="1" applyBorder="1" applyAlignment="1">
      <alignment horizontal="center"/>
    </xf>
    <xf numFmtId="167" fontId="16" fillId="0" borderId="64" xfId="0" applyNumberFormat="1" applyFont="1" applyFill="1" applyBorder="1" applyAlignment="1">
      <alignment horizontal="center"/>
    </xf>
    <xf numFmtId="167" fontId="16" fillId="0" borderId="65" xfId="0" applyNumberFormat="1" applyFont="1" applyFill="1" applyBorder="1" applyAlignment="1">
      <alignment horizontal="center"/>
    </xf>
    <xf numFmtId="0" fontId="16" fillId="9" borderId="63" xfId="0" applyFont="1" applyFill="1" applyBorder="1" applyAlignment="1">
      <alignment horizontal="center"/>
    </xf>
    <xf numFmtId="0" fontId="16" fillId="9" borderId="27" xfId="0" applyFont="1" applyFill="1" applyBorder="1" applyAlignment="1">
      <alignment horizontal="center"/>
    </xf>
    <xf numFmtId="0" fontId="16" fillId="9" borderId="64" xfId="0" applyFont="1" applyFill="1" applyBorder="1" applyAlignment="1">
      <alignment horizontal="center"/>
    </xf>
    <xf numFmtId="0" fontId="16" fillId="9" borderId="65" xfId="0" applyFont="1" applyFill="1" applyBorder="1" applyAlignment="1">
      <alignment horizontal="center"/>
    </xf>
    <xf numFmtId="0" fontId="16" fillId="8" borderId="63" xfId="0" applyFont="1" applyFill="1" applyBorder="1" applyAlignment="1">
      <alignment horizontal="center"/>
    </xf>
    <xf numFmtId="0" fontId="16" fillId="8" borderId="27" xfId="0" applyFont="1" applyFill="1" applyBorder="1" applyAlignment="1">
      <alignment horizontal="center"/>
    </xf>
    <xf numFmtId="0" fontId="16" fillId="8" borderId="64" xfId="0" applyFont="1" applyFill="1" applyBorder="1" applyAlignment="1">
      <alignment horizontal="center"/>
    </xf>
    <xf numFmtId="0" fontId="16" fillId="8" borderId="65" xfId="0" applyFont="1" applyFill="1" applyBorder="1" applyAlignment="1">
      <alignment horizontal="center"/>
    </xf>
    <xf numFmtId="0" fontId="16" fillId="4" borderId="63" xfId="0" applyFont="1" applyFill="1" applyBorder="1" applyAlignment="1">
      <alignment horizontal="center"/>
    </xf>
    <xf numFmtId="0" fontId="16" fillId="4" borderId="27" xfId="0" applyFont="1" applyFill="1" applyBorder="1" applyAlignment="1">
      <alignment horizontal="center"/>
    </xf>
    <xf numFmtId="0" fontId="16" fillId="4" borderId="66" xfId="0" applyFont="1" applyFill="1" applyBorder="1" applyAlignment="1">
      <alignment horizontal="center"/>
    </xf>
    <xf numFmtId="0" fontId="16" fillId="4" borderId="67" xfId="0" applyFont="1" applyFill="1" applyBorder="1" applyAlignment="1">
      <alignment horizontal="center"/>
    </xf>
    <xf numFmtId="0" fontId="16" fillId="4" borderId="68" xfId="0" applyFont="1" applyFill="1" applyBorder="1" applyAlignment="1">
      <alignment horizontal="center"/>
    </xf>
    <xf numFmtId="0" fontId="16" fillId="4" borderId="96" xfId="0" applyFont="1" applyFill="1" applyBorder="1" applyAlignment="1">
      <alignment horizontal="center"/>
    </xf>
    <xf numFmtId="0" fontId="16" fillId="4" borderId="62" xfId="0" applyFont="1" applyFill="1" applyBorder="1" applyAlignment="1">
      <alignment horizontal="center"/>
    </xf>
    <xf numFmtId="0" fontId="16" fillId="4" borderId="13" xfId="0" applyFont="1" applyFill="1" applyBorder="1" applyAlignment="1">
      <alignment horizontal="center"/>
    </xf>
    <xf numFmtId="0" fontId="16" fillId="4" borderId="31" xfId="0" applyFont="1" applyFill="1" applyBorder="1" applyAlignment="1">
      <alignment horizontal="center"/>
    </xf>
    <xf numFmtId="0" fontId="16" fillId="4" borderId="24" xfId="0" applyFont="1" applyFill="1" applyBorder="1" applyAlignment="1">
      <alignment horizontal="center"/>
    </xf>
    <xf numFmtId="0" fontId="16" fillId="8" borderId="62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6" fillId="8" borderId="31" xfId="0" applyFont="1" applyFill="1" applyBorder="1" applyAlignment="1">
      <alignment horizontal="center"/>
    </xf>
    <xf numFmtId="0" fontId="16" fillId="8" borderId="24" xfId="0" applyFont="1" applyFill="1" applyBorder="1" applyAlignment="1">
      <alignment horizontal="center"/>
    </xf>
    <xf numFmtId="0" fontId="10" fillId="5" borderId="88" xfId="0" applyFont="1" applyFill="1" applyBorder="1" applyAlignment="1">
      <alignment horizontal="center"/>
    </xf>
    <xf numFmtId="0" fontId="10" fillId="5" borderId="86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9" xfId="0" applyFont="1" applyFill="1" applyBorder="1" applyAlignment="1">
      <alignment horizontal="center"/>
    </xf>
    <xf numFmtId="0" fontId="10" fillId="6" borderId="79" xfId="0" applyFont="1" applyFill="1" applyBorder="1" applyAlignment="1">
      <alignment horizontal="center"/>
    </xf>
    <xf numFmtId="0" fontId="10" fillId="6" borderId="89" xfId="0" applyFont="1" applyFill="1" applyBorder="1" applyAlignment="1">
      <alignment horizontal="center"/>
    </xf>
    <xf numFmtId="0" fontId="10" fillId="6" borderId="90" xfId="0" applyFont="1" applyFill="1" applyBorder="1" applyAlignment="1">
      <alignment horizontal="center"/>
    </xf>
    <xf numFmtId="0" fontId="16" fillId="9" borderId="62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31" xfId="0" applyFont="1" applyFill="1" applyBorder="1" applyAlignment="1">
      <alignment horizontal="center"/>
    </xf>
    <xf numFmtId="0" fontId="16" fillId="5" borderId="46" xfId="0" applyFont="1" applyFill="1" applyBorder="1" applyAlignment="1">
      <alignment horizontal="center"/>
    </xf>
    <xf numFmtId="0" fontId="16" fillId="5" borderId="25" xfId="0" applyFont="1" applyFill="1" applyBorder="1" applyAlignment="1">
      <alignment horizontal="center"/>
    </xf>
    <xf numFmtId="0" fontId="16" fillId="5" borderId="19" xfId="0" applyFont="1" applyFill="1" applyBorder="1" applyAlignment="1">
      <alignment horizontal="center"/>
    </xf>
    <xf numFmtId="0" fontId="16" fillId="9" borderId="24" xfId="0" applyFont="1" applyFill="1" applyBorder="1" applyAlignment="1">
      <alignment horizontal="center"/>
    </xf>
    <xf numFmtId="0" fontId="16" fillId="4" borderId="46" xfId="0" applyFont="1" applyFill="1" applyBorder="1" applyAlignment="1">
      <alignment horizontal="center"/>
    </xf>
    <xf numFmtId="0" fontId="16" fillId="4" borderId="25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8" borderId="46" xfId="0" applyFont="1" applyFill="1" applyBorder="1" applyAlignment="1">
      <alignment horizontal="center"/>
    </xf>
    <xf numFmtId="0" fontId="16" fillId="8" borderId="25" xfId="0" applyFont="1" applyFill="1" applyBorder="1" applyAlignment="1">
      <alignment horizontal="center"/>
    </xf>
    <xf numFmtId="0" fontId="16" fillId="8" borderId="19" xfId="0" applyFont="1" applyFill="1" applyBorder="1" applyAlignment="1">
      <alignment horizontal="center"/>
    </xf>
    <xf numFmtId="0" fontId="16" fillId="9" borderId="46" xfId="0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/>
    </xf>
    <xf numFmtId="0" fontId="16" fillId="9" borderId="19" xfId="0" applyFont="1" applyFill="1" applyBorder="1" applyAlignment="1">
      <alignment horizontal="center"/>
    </xf>
    <xf numFmtId="0" fontId="16" fillId="7" borderId="34" xfId="0" applyFont="1" applyFill="1" applyBorder="1" applyAlignment="1">
      <alignment horizontal="center"/>
    </xf>
    <xf numFmtId="0" fontId="16" fillId="7" borderId="9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21" fillId="11" borderId="17" xfId="0" quotePrefix="1" applyFont="1" applyFill="1" applyBorder="1" applyAlignment="1">
      <alignment horizontal="center" vertical="center"/>
    </xf>
    <xf numFmtId="0" fontId="21" fillId="11" borderId="25" xfId="0" applyFont="1" applyFill="1" applyBorder="1" applyAlignment="1">
      <alignment horizontal="center" vertical="center"/>
    </xf>
    <xf numFmtId="0" fontId="21" fillId="11" borderId="19" xfId="0" applyFont="1" applyFill="1" applyBorder="1" applyAlignment="1">
      <alignment horizontal="center" vertical="center"/>
    </xf>
    <xf numFmtId="0" fontId="0" fillId="12" borderId="17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5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1"/>
  <sheetViews>
    <sheetView topLeftCell="A25" workbookViewId="0">
      <selection activeCell="G46" sqref="G46"/>
    </sheetView>
  </sheetViews>
  <sheetFormatPr baseColWidth="10" defaultRowHeight="15" x14ac:dyDescent="0"/>
  <cols>
    <col min="1" max="1" width="41.83203125" style="35" bestFit="1" customWidth="1"/>
    <col min="2" max="2" width="18.5" style="35" customWidth="1"/>
    <col min="3" max="4" width="13.33203125" style="35" bestFit="1" customWidth="1"/>
    <col min="5" max="5" width="13.1640625" style="35" bestFit="1" customWidth="1"/>
    <col min="6" max="8" width="9.6640625" style="35" customWidth="1"/>
    <col min="9" max="9" width="18.83203125" style="35" bestFit="1" customWidth="1"/>
    <col min="10" max="11" width="12" style="35" customWidth="1"/>
    <col min="12" max="12" width="61.6640625" style="35" customWidth="1"/>
    <col min="13" max="16384" width="10.83203125" style="35"/>
  </cols>
  <sheetData>
    <row r="1" spans="1:29" s="85" customFormat="1" ht="19" thickBot="1">
      <c r="A1" s="410" t="s">
        <v>192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  <c r="V1" s="411"/>
      <c r="W1" s="411"/>
      <c r="X1" s="411"/>
      <c r="Y1" s="411"/>
      <c r="Z1" s="411"/>
      <c r="AA1" s="411"/>
      <c r="AB1" s="411"/>
      <c r="AC1" s="412"/>
    </row>
    <row r="2" spans="1:29" s="13" customFormat="1">
      <c r="A2" s="268"/>
      <c r="B2" s="269"/>
      <c r="C2" s="270"/>
      <c r="D2" s="271"/>
      <c r="E2" s="272"/>
      <c r="F2" s="272"/>
      <c r="G2" s="272"/>
      <c r="H2" s="272"/>
      <c r="I2" s="272"/>
      <c r="J2" s="273"/>
      <c r="K2" s="273"/>
      <c r="L2" s="281"/>
      <c r="M2" s="437" t="s">
        <v>32</v>
      </c>
      <c r="N2" s="438"/>
      <c r="O2" s="438"/>
      <c r="P2" s="438"/>
      <c r="Q2" s="438"/>
      <c r="R2" s="288" t="s">
        <v>170</v>
      </c>
      <c r="S2" s="435" t="s">
        <v>33</v>
      </c>
      <c r="T2" s="436"/>
      <c r="U2" s="436"/>
      <c r="V2" s="289" t="s">
        <v>194</v>
      </c>
      <c r="W2" s="439" t="s">
        <v>34</v>
      </c>
      <c r="X2" s="440"/>
      <c r="Y2" s="441"/>
      <c r="Z2" s="290"/>
      <c r="AA2" s="290"/>
      <c r="AB2" s="290"/>
      <c r="AC2" s="291"/>
    </row>
    <row r="3" spans="1:29" s="21" customFormat="1">
      <c r="A3" s="274" t="s">
        <v>72</v>
      </c>
      <c r="B3" s="24"/>
      <c r="C3" s="24"/>
      <c r="D3" s="122"/>
      <c r="E3" s="25"/>
      <c r="F3" s="25"/>
      <c r="G3" s="25"/>
      <c r="H3" s="25"/>
      <c r="I3" s="25"/>
      <c r="J3" s="25"/>
      <c r="K3" s="25"/>
      <c r="L3" s="282" t="s">
        <v>70</v>
      </c>
      <c r="M3" s="292">
        <v>0</v>
      </c>
      <c r="N3" s="48">
        <v>1</v>
      </c>
      <c r="O3" s="48">
        <v>2</v>
      </c>
      <c r="P3" s="48">
        <v>3</v>
      </c>
      <c r="Q3" s="48">
        <v>4</v>
      </c>
      <c r="R3" s="46">
        <v>5</v>
      </c>
      <c r="S3" s="36">
        <v>6</v>
      </c>
      <c r="T3" s="36">
        <v>7</v>
      </c>
      <c r="U3" s="36">
        <v>8</v>
      </c>
      <c r="V3" s="61">
        <v>9</v>
      </c>
      <c r="W3" s="39">
        <v>10</v>
      </c>
      <c r="X3" s="39">
        <v>11</v>
      </c>
      <c r="Y3" s="39">
        <v>12</v>
      </c>
      <c r="Z3" s="26">
        <v>13</v>
      </c>
      <c r="AA3" s="24">
        <v>14</v>
      </c>
      <c r="AB3" s="24">
        <v>15</v>
      </c>
      <c r="AC3" s="293" t="s">
        <v>35</v>
      </c>
    </row>
    <row r="4" spans="1:29" s="21" customFormat="1">
      <c r="A4" s="274" t="s">
        <v>339</v>
      </c>
      <c r="B4" s="24"/>
      <c r="C4" s="24"/>
      <c r="D4" s="122"/>
      <c r="E4" s="25"/>
      <c r="F4" s="25"/>
      <c r="G4" s="25"/>
      <c r="H4" s="25"/>
      <c r="I4" s="25"/>
      <c r="J4" s="25"/>
      <c r="K4" s="25"/>
      <c r="L4" s="282" t="s">
        <v>36</v>
      </c>
      <c r="M4" s="294" t="str">
        <f>"0xn"&amp;DEC2HEX(M$3,1)</f>
        <v>0xn0</v>
      </c>
      <c r="N4" s="57" t="str">
        <f t="shared" ref="N4:AB4" si="0">"0xn"&amp;DEC2HEX(N$3,1)</f>
        <v>0xn1</v>
      </c>
      <c r="O4" s="57" t="str">
        <f t="shared" si="0"/>
        <v>0xn2</v>
      </c>
      <c r="P4" s="57" t="str">
        <f t="shared" si="0"/>
        <v>0xn3</v>
      </c>
      <c r="Q4" s="57" t="str">
        <f t="shared" si="0"/>
        <v>0xn4</v>
      </c>
      <c r="R4" s="50" t="str">
        <f t="shared" si="0"/>
        <v>0xn5</v>
      </c>
      <c r="S4" s="37" t="str">
        <f t="shared" si="0"/>
        <v>0xn6</v>
      </c>
      <c r="T4" s="37" t="str">
        <f t="shared" si="0"/>
        <v>0xn7</v>
      </c>
      <c r="U4" s="37" t="str">
        <f t="shared" si="0"/>
        <v>0xn8</v>
      </c>
      <c r="V4" s="62" t="str">
        <f t="shared" si="0"/>
        <v>0xn9</v>
      </c>
      <c r="W4" s="40" t="str">
        <f t="shared" si="0"/>
        <v>0xnA</v>
      </c>
      <c r="X4" s="40" t="str">
        <f t="shared" si="0"/>
        <v>0xnB</v>
      </c>
      <c r="Y4" s="40" t="str">
        <f t="shared" si="0"/>
        <v>0xnC</v>
      </c>
      <c r="Z4" s="27" t="str">
        <f t="shared" si="0"/>
        <v>0xnD</v>
      </c>
      <c r="AA4" s="27" t="str">
        <f t="shared" si="0"/>
        <v>0xnE</v>
      </c>
      <c r="AB4" s="27" t="str">
        <f t="shared" si="0"/>
        <v>0xnF</v>
      </c>
      <c r="AC4" s="293" t="s">
        <v>36</v>
      </c>
    </row>
    <row r="5" spans="1:29" s="21" customFormat="1">
      <c r="A5" s="275"/>
      <c r="B5" s="24"/>
      <c r="C5" s="43"/>
      <c r="D5" s="44"/>
      <c r="E5" s="25"/>
      <c r="F5" s="25"/>
      <c r="G5" s="25"/>
      <c r="H5" s="25"/>
      <c r="I5" s="25"/>
      <c r="J5" s="25"/>
      <c r="K5" s="25"/>
      <c r="L5" s="282" t="s">
        <v>37</v>
      </c>
      <c r="M5" s="295" t="str">
        <f t="shared" ref="M5:AB5" si="1">"B"&amp;DEC2BIN(M$3,8)</f>
        <v>B00000000</v>
      </c>
      <c r="N5" s="58" t="str">
        <f t="shared" si="1"/>
        <v>B00000001</v>
      </c>
      <c r="O5" s="58" t="str">
        <f t="shared" si="1"/>
        <v>B00000010</v>
      </c>
      <c r="P5" s="58" t="str">
        <f t="shared" si="1"/>
        <v>B00000011</v>
      </c>
      <c r="Q5" s="58" t="str">
        <f t="shared" si="1"/>
        <v>B00000100</v>
      </c>
      <c r="R5" s="51" t="str">
        <f t="shared" si="1"/>
        <v>B00000101</v>
      </c>
      <c r="S5" s="38" t="str">
        <f t="shared" si="1"/>
        <v>B00000110</v>
      </c>
      <c r="T5" s="38" t="str">
        <f t="shared" si="1"/>
        <v>B00000111</v>
      </c>
      <c r="U5" s="38" t="str">
        <f t="shared" si="1"/>
        <v>B00001000</v>
      </c>
      <c r="V5" s="63" t="str">
        <f t="shared" si="1"/>
        <v>B00001001</v>
      </c>
      <c r="W5" s="41" t="str">
        <f t="shared" si="1"/>
        <v>B00001010</v>
      </c>
      <c r="X5" s="41" t="str">
        <f t="shared" si="1"/>
        <v>B00001011</v>
      </c>
      <c r="Y5" s="41" t="str">
        <f t="shared" si="1"/>
        <v>B00001100</v>
      </c>
      <c r="Z5" s="28" t="str">
        <f t="shared" si="1"/>
        <v>B00001101</v>
      </c>
      <c r="AA5" s="29" t="str">
        <f t="shared" si="1"/>
        <v>B00001110</v>
      </c>
      <c r="AB5" s="29" t="str">
        <f t="shared" si="1"/>
        <v>B00001111</v>
      </c>
      <c r="AC5" s="293" t="s">
        <v>37</v>
      </c>
    </row>
    <row r="6" spans="1:29" s="13" customFormat="1" ht="16" thickBot="1">
      <c r="A6" s="276"/>
      <c r="B6" s="277"/>
      <c r="C6" s="278"/>
      <c r="D6" s="279"/>
      <c r="E6" s="279"/>
      <c r="F6" s="279"/>
      <c r="G6" s="279"/>
      <c r="H6" s="279"/>
      <c r="I6" s="279"/>
      <c r="J6" s="280"/>
      <c r="K6" s="280"/>
      <c r="L6" s="283"/>
      <c r="M6" s="296"/>
      <c r="N6" s="209"/>
      <c r="O6" s="60" t="s">
        <v>198</v>
      </c>
      <c r="P6" s="210"/>
      <c r="Q6" s="209"/>
      <c r="R6" s="45" t="s">
        <v>270</v>
      </c>
      <c r="S6" s="42"/>
      <c r="T6" s="42"/>
      <c r="U6" s="42"/>
      <c r="V6" s="42"/>
      <c r="W6" s="59" t="s">
        <v>195</v>
      </c>
      <c r="X6" s="59" t="s">
        <v>196</v>
      </c>
      <c r="Y6" s="59" t="s">
        <v>197</v>
      </c>
      <c r="Z6" s="16"/>
      <c r="AA6" s="17"/>
      <c r="AB6" s="24" t="s">
        <v>288</v>
      </c>
      <c r="AC6" s="297"/>
    </row>
    <row r="7" spans="1:29" s="13" customFormat="1" ht="19" thickBot="1">
      <c r="A7" s="421" t="s">
        <v>103</v>
      </c>
      <c r="B7" s="422"/>
      <c r="C7" s="423"/>
      <c r="D7" s="424"/>
      <c r="E7" s="425"/>
      <c r="F7" s="423"/>
      <c r="G7" s="426"/>
      <c r="H7" s="426"/>
      <c r="I7" s="424"/>
      <c r="J7" s="424"/>
      <c r="K7" s="425"/>
      <c r="L7" s="421"/>
      <c r="M7" s="294"/>
      <c r="N7" s="56"/>
      <c r="O7" s="56"/>
      <c r="P7" s="49"/>
      <c r="Q7" s="56"/>
      <c r="R7" s="45"/>
      <c r="S7" s="42"/>
      <c r="T7" s="42"/>
      <c r="U7" s="42"/>
      <c r="V7" s="42"/>
      <c r="W7" s="42"/>
      <c r="X7" s="42"/>
      <c r="Y7" s="42"/>
      <c r="Z7" s="16"/>
      <c r="AA7" s="17"/>
      <c r="AB7" s="17"/>
      <c r="AC7" s="297"/>
    </row>
    <row r="8" spans="1:29" s="85" customFormat="1" ht="18">
      <c r="A8" s="190"/>
      <c r="B8" s="191" t="s">
        <v>336</v>
      </c>
      <c r="C8" s="427" t="s">
        <v>337</v>
      </c>
      <c r="D8" s="428"/>
      <c r="E8" s="429"/>
      <c r="F8" s="427" t="s">
        <v>340</v>
      </c>
      <c r="G8" s="430"/>
      <c r="H8" s="430"/>
      <c r="I8" s="428"/>
      <c r="J8" s="428"/>
      <c r="K8" s="429"/>
      <c r="L8" s="172" t="s">
        <v>338</v>
      </c>
      <c r="M8" s="298"/>
      <c r="N8" s="123"/>
      <c r="O8" s="123"/>
      <c r="P8" s="123"/>
      <c r="Q8" s="123"/>
      <c r="R8" s="82"/>
      <c r="S8" s="83"/>
      <c r="T8" s="83"/>
      <c r="U8" s="83"/>
      <c r="V8" s="83"/>
      <c r="W8" s="83"/>
      <c r="X8" s="83"/>
      <c r="Y8" s="83"/>
      <c r="Z8" s="84"/>
      <c r="AC8" s="299"/>
    </row>
    <row r="9" spans="1:29" s="85" customFormat="1" ht="18">
      <c r="A9" s="159" t="s">
        <v>38</v>
      </c>
      <c r="B9" s="162" t="s">
        <v>39</v>
      </c>
      <c r="C9" s="135" t="s">
        <v>330</v>
      </c>
      <c r="D9" s="124" t="s">
        <v>331</v>
      </c>
      <c r="E9" s="136" t="s">
        <v>332</v>
      </c>
      <c r="F9" s="449" t="s">
        <v>333</v>
      </c>
      <c r="G9" s="450"/>
      <c r="H9" s="451"/>
      <c r="I9" s="126" t="s">
        <v>335</v>
      </c>
      <c r="J9" s="125" t="s">
        <v>334</v>
      </c>
      <c r="K9" s="136" t="s">
        <v>329</v>
      </c>
      <c r="L9" s="172" t="s">
        <v>341</v>
      </c>
      <c r="M9" s="298"/>
      <c r="N9" s="123"/>
      <c r="O9" s="123"/>
      <c r="P9" s="123"/>
      <c r="Q9" s="123"/>
      <c r="R9" s="82"/>
      <c r="S9" s="83"/>
      <c r="T9" s="83"/>
      <c r="U9" s="83"/>
      <c r="V9" s="83"/>
      <c r="W9" s="83"/>
      <c r="X9" s="83"/>
      <c r="Y9" s="83"/>
      <c r="Z9" s="84"/>
      <c r="AC9" s="299"/>
    </row>
    <row r="10" spans="1:29" s="80" customFormat="1" ht="16">
      <c r="A10" s="73" t="s">
        <v>42</v>
      </c>
      <c r="B10" s="163" t="s">
        <v>90</v>
      </c>
      <c r="C10" s="137">
        <v>74</v>
      </c>
      <c r="D10" s="74" t="str">
        <f>"0x"&amp;DEC2HEX(C10,2)</f>
        <v>0x4A</v>
      </c>
      <c r="E10" s="138">
        <v>2</v>
      </c>
      <c r="F10" s="173" t="s">
        <v>200</v>
      </c>
      <c r="G10" s="323"/>
      <c r="H10" s="323"/>
      <c r="I10" s="114">
        <v>1</v>
      </c>
      <c r="J10" s="264">
        <v>3</v>
      </c>
      <c r="K10" s="174" t="str">
        <f>"B"&amp;DEC2BIN((E10-1)*2^J10,8)</f>
        <v>B00001000</v>
      </c>
      <c r="L10" s="173" t="s">
        <v>342</v>
      </c>
      <c r="M10" s="300"/>
      <c r="N10" s="76"/>
      <c r="O10" s="76"/>
      <c r="P10" s="76"/>
      <c r="Q10" s="76"/>
      <c r="R10" s="77"/>
      <c r="S10" s="78"/>
      <c r="T10" s="78"/>
      <c r="U10" s="78"/>
      <c r="V10" s="78"/>
      <c r="W10" s="78"/>
      <c r="X10" s="78"/>
      <c r="Y10" s="78"/>
      <c r="Z10" s="79"/>
      <c r="AC10" s="301"/>
    </row>
    <row r="11" spans="1:29" s="80" customFormat="1" ht="16">
      <c r="A11" s="73" t="s">
        <v>354</v>
      </c>
      <c r="B11" s="163" t="s">
        <v>90</v>
      </c>
      <c r="C11" s="137">
        <v>1</v>
      </c>
      <c r="D11" s="74" t="str">
        <f t="shared" ref="D11:D33" si="2">"0x"&amp;DEC2HEX(C11,2)</f>
        <v>0x01</v>
      </c>
      <c r="E11" s="138">
        <v>8</v>
      </c>
      <c r="F11" s="173" t="s">
        <v>200</v>
      </c>
      <c r="G11" s="323"/>
      <c r="H11" s="323"/>
      <c r="I11" s="114">
        <v>3</v>
      </c>
      <c r="J11" s="264">
        <v>0</v>
      </c>
      <c r="K11" s="174" t="str">
        <f t="shared" ref="K11:K21" si="3">"B"&amp;DEC2BIN((E11-1)*2^J11,8)</f>
        <v>B00000111</v>
      </c>
      <c r="L11" s="173"/>
      <c r="M11" s="300"/>
      <c r="N11" s="76"/>
      <c r="O11" s="76"/>
      <c r="P11" s="76"/>
      <c r="Q11" s="76"/>
      <c r="R11" s="77"/>
      <c r="S11" s="78"/>
      <c r="T11" s="78"/>
      <c r="U11" s="78"/>
      <c r="V11" s="78"/>
      <c r="W11" s="78"/>
      <c r="X11" s="78"/>
      <c r="Y11" s="78"/>
      <c r="Z11" s="79"/>
      <c r="AC11" s="301"/>
    </row>
    <row r="12" spans="1:29" s="80" customFormat="1" ht="16">
      <c r="A12" s="73" t="s">
        <v>357</v>
      </c>
      <c r="B12" s="163" t="s">
        <v>90</v>
      </c>
      <c r="C12" s="137">
        <v>85</v>
      </c>
      <c r="D12" s="74" t="str">
        <f t="shared" si="2"/>
        <v>0x55</v>
      </c>
      <c r="E12" s="138">
        <v>128</v>
      </c>
      <c r="F12" s="173" t="s">
        <v>283</v>
      </c>
      <c r="G12" s="323"/>
      <c r="H12" s="323"/>
      <c r="I12" s="114">
        <f>LOG(E12,2)</f>
        <v>7</v>
      </c>
      <c r="J12" s="75"/>
      <c r="K12" s="174" t="str">
        <f t="shared" si="3"/>
        <v>B01111111</v>
      </c>
      <c r="L12" s="173" t="s">
        <v>361</v>
      </c>
      <c r="M12" s="300"/>
      <c r="N12" s="76"/>
      <c r="O12" s="76"/>
      <c r="P12" s="76"/>
      <c r="Q12" s="76"/>
      <c r="R12" s="77"/>
      <c r="S12" s="78"/>
      <c r="T12" s="78"/>
      <c r="U12" s="78"/>
      <c r="V12" s="78"/>
      <c r="W12" s="78"/>
      <c r="X12" s="78"/>
      <c r="Y12" s="78"/>
      <c r="Z12" s="79"/>
      <c r="AC12" s="301"/>
    </row>
    <row r="13" spans="1:29" s="80" customFormat="1" ht="16">
      <c r="A13" s="73" t="s">
        <v>356</v>
      </c>
      <c r="B13" s="163" t="s">
        <v>90</v>
      </c>
      <c r="C13" s="137">
        <v>84</v>
      </c>
      <c r="D13" s="74" t="str">
        <f t="shared" si="2"/>
        <v>0x54</v>
      </c>
      <c r="E13" s="138">
        <v>128</v>
      </c>
      <c r="F13" s="173" t="s">
        <v>283</v>
      </c>
      <c r="G13" s="323"/>
      <c r="H13" s="323"/>
      <c r="I13" s="115">
        <v>7</v>
      </c>
      <c r="J13" s="75"/>
      <c r="K13" s="174" t="str">
        <f t="shared" si="3"/>
        <v>B01111111</v>
      </c>
      <c r="L13" s="173" t="s">
        <v>362</v>
      </c>
      <c r="M13" s="300"/>
      <c r="N13" s="76"/>
      <c r="O13" s="76"/>
      <c r="P13" s="76"/>
      <c r="Q13" s="76"/>
      <c r="R13" s="77"/>
      <c r="S13" s="78"/>
      <c r="T13" s="78"/>
      <c r="U13" s="78"/>
      <c r="V13" s="78"/>
      <c r="W13" s="78"/>
      <c r="X13" s="78"/>
      <c r="Y13" s="78"/>
      <c r="Z13" s="79"/>
      <c r="AC13" s="301"/>
    </row>
    <row r="14" spans="1:29" s="80" customFormat="1" ht="16">
      <c r="A14" s="73" t="s">
        <v>358</v>
      </c>
      <c r="B14" s="163" t="s">
        <v>90</v>
      </c>
      <c r="C14" s="137">
        <v>83</v>
      </c>
      <c r="D14" s="74" t="str">
        <f t="shared" si="2"/>
        <v>0x53</v>
      </c>
      <c r="E14" s="138">
        <v>2</v>
      </c>
      <c r="F14" s="173" t="s">
        <v>355</v>
      </c>
      <c r="G14" s="323"/>
      <c r="H14" s="323"/>
      <c r="I14" s="115">
        <v>1</v>
      </c>
      <c r="J14" s="75"/>
      <c r="K14" s="174" t="str">
        <f t="shared" si="3"/>
        <v>B00000001</v>
      </c>
      <c r="L14" s="173" t="s">
        <v>363</v>
      </c>
      <c r="M14" s="300"/>
      <c r="N14" s="76"/>
      <c r="O14" s="76"/>
      <c r="P14" s="76"/>
      <c r="Q14" s="76"/>
      <c r="R14" s="77"/>
      <c r="S14" s="78"/>
      <c r="T14" s="78"/>
      <c r="U14" s="78"/>
      <c r="V14" s="78"/>
      <c r="W14" s="78"/>
      <c r="X14" s="78"/>
      <c r="Y14" s="78"/>
      <c r="Z14" s="79"/>
      <c r="AC14" s="301"/>
    </row>
    <row r="15" spans="1:29" s="80" customFormat="1" ht="16">
      <c r="A15" s="73" t="s">
        <v>44</v>
      </c>
      <c r="B15" s="163" t="s">
        <v>90</v>
      </c>
      <c r="C15" s="137">
        <v>80</v>
      </c>
      <c r="D15" s="74" t="str">
        <f t="shared" si="2"/>
        <v>0x50</v>
      </c>
      <c r="E15" s="138">
        <v>2</v>
      </c>
      <c r="F15" s="267" t="s">
        <v>281</v>
      </c>
      <c r="G15" s="324"/>
      <c r="H15" s="324"/>
      <c r="I15" s="114">
        <v>1</v>
      </c>
      <c r="J15" s="75">
        <v>6</v>
      </c>
      <c r="K15" s="174" t="str">
        <f t="shared" si="3"/>
        <v>B01000000</v>
      </c>
      <c r="L15" s="173" t="s">
        <v>364</v>
      </c>
      <c r="M15" s="300"/>
      <c r="N15" s="76"/>
      <c r="O15" s="76"/>
      <c r="P15" s="76"/>
      <c r="Q15" s="76"/>
      <c r="R15" s="77"/>
      <c r="S15" s="78"/>
      <c r="T15" s="78"/>
      <c r="U15" s="78"/>
      <c r="V15" s="78"/>
      <c r="W15" s="78"/>
      <c r="X15" s="78"/>
      <c r="Y15" s="78"/>
      <c r="Z15" s="79"/>
      <c r="AC15" s="301"/>
    </row>
    <row r="16" spans="1:29" s="80" customFormat="1" ht="16">
      <c r="A16" s="73" t="s">
        <v>45</v>
      </c>
      <c r="B16" s="163" t="s">
        <v>90</v>
      </c>
      <c r="C16" s="139">
        <v>92</v>
      </c>
      <c r="D16" s="74" t="str">
        <f t="shared" si="2"/>
        <v>0x5C</v>
      </c>
      <c r="E16" s="138">
        <v>64</v>
      </c>
      <c r="F16" s="267" t="s">
        <v>281</v>
      </c>
      <c r="G16" s="324"/>
      <c r="H16" s="324"/>
      <c r="I16" s="114">
        <v>6</v>
      </c>
      <c r="J16" s="75">
        <v>0</v>
      </c>
      <c r="K16" s="174" t="str">
        <f t="shared" si="3"/>
        <v>B00111111</v>
      </c>
      <c r="L16" s="173" t="s">
        <v>365</v>
      </c>
      <c r="M16" s="300"/>
      <c r="N16" s="76"/>
      <c r="O16" s="76"/>
      <c r="P16" s="76"/>
      <c r="Q16" s="76"/>
      <c r="R16" s="77"/>
      <c r="S16" s="78"/>
      <c r="T16" s="78"/>
      <c r="U16" s="78"/>
      <c r="V16" s="78"/>
      <c r="W16" s="78"/>
      <c r="X16" s="78"/>
      <c r="Y16" s="78"/>
      <c r="Z16" s="79"/>
      <c r="AC16" s="301"/>
    </row>
    <row r="17" spans="1:29" s="80" customFormat="1" ht="16">
      <c r="A17" s="73" t="s">
        <v>282</v>
      </c>
      <c r="B17" s="163" t="s">
        <v>90</v>
      </c>
      <c r="C17" s="140">
        <v>93</v>
      </c>
      <c r="D17" s="74" t="str">
        <f t="shared" si="2"/>
        <v>0x5D</v>
      </c>
      <c r="E17" s="138">
        <v>2</v>
      </c>
      <c r="F17" s="267" t="s">
        <v>281</v>
      </c>
      <c r="G17" s="324"/>
      <c r="H17" s="324"/>
      <c r="I17" s="114">
        <v>1</v>
      </c>
      <c r="J17" s="75">
        <v>0</v>
      </c>
      <c r="K17" s="174" t="str">
        <f t="shared" si="3"/>
        <v>B00000001</v>
      </c>
      <c r="L17" s="173" t="s">
        <v>365</v>
      </c>
      <c r="M17" s="300"/>
      <c r="N17" s="76"/>
      <c r="O17" s="76"/>
      <c r="P17" s="76"/>
      <c r="Q17" s="76"/>
      <c r="R17" s="77"/>
      <c r="S17" s="78"/>
      <c r="T17" s="78"/>
      <c r="U17" s="78"/>
      <c r="V17" s="78"/>
      <c r="W17" s="78"/>
      <c r="X17" s="78"/>
      <c r="Y17" s="78"/>
      <c r="Z17" s="79"/>
      <c r="AC17" s="301"/>
    </row>
    <row r="18" spans="1:29" s="80" customFormat="1" ht="16">
      <c r="A18" s="73" t="s">
        <v>46</v>
      </c>
      <c r="B18" s="163" t="s">
        <v>90</v>
      </c>
      <c r="C18" s="140">
        <v>94</v>
      </c>
      <c r="D18" s="74" t="str">
        <f t="shared" si="2"/>
        <v>0x5E</v>
      </c>
      <c r="E18" s="138">
        <v>16</v>
      </c>
      <c r="F18" s="267" t="s">
        <v>359</v>
      </c>
      <c r="G18" s="324"/>
      <c r="H18" s="324"/>
      <c r="I18" s="114">
        <v>4</v>
      </c>
      <c r="J18" s="75"/>
      <c r="K18" s="174" t="str">
        <f t="shared" si="3"/>
        <v>B00001111</v>
      </c>
      <c r="L18" s="173" t="s">
        <v>365</v>
      </c>
      <c r="M18" s="300"/>
      <c r="N18" s="76"/>
      <c r="O18" s="76"/>
      <c r="P18" s="76"/>
      <c r="Q18" s="76"/>
      <c r="R18" s="77"/>
      <c r="S18" s="78"/>
      <c r="T18" s="78"/>
      <c r="U18" s="78"/>
      <c r="V18" s="78"/>
      <c r="W18" s="78"/>
      <c r="X18" s="78"/>
      <c r="Y18" s="78"/>
      <c r="Z18" s="79"/>
      <c r="AC18" s="301"/>
    </row>
    <row r="19" spans="1:29" s="80" customFormat="1" ht="16">
      <c r="A19" s="73" t="s">
        <v>47</v>
      </c>
      <c r="B19" s="163" t="s">
        <v>90</v>
      </c>
      <c r="C19" s="140">
        <v>95</v>
      </c>
      <c r="D19" s="74" t="str">
        <f t="shared" si="2"/>
        <v>0x5F</v>
      </c>
      <c r="E19" s="138">
        <v>16</v>
      </c>
      <c r="F19" s="267" t="s">
        <v>359</v>
      </c>
      <c r="G19" s="324"/>
      <c r="H19" s="324"/>
      <c r="I19" s="114">
        <v>4</v>
      </c>
      <c r="J19" s="75"/>
      <c r="K19" s="174" t="str">
        <f t="shared" si="3"/>
        <v>B00001111</v>
      </c>
      <c r="L19" s="173" t="s">
        <v>365</v>
      </c>
      <c r="M19" s="300"/>
      <c r="N19" s="76"/>
      <c r="O19" s="76"/>
      <c r="P19" s="76"/>
      <c r="Q19" s="76"/>
      <c r="R19" s="77"/>
      <c r="S19" s="78"/>
      <c r="T19" s="78"/>
      <c r="U19" s="78"/>
      <c r="V19" s="78"/>
      <c r="W19" s="78"/>
      <c r="X19" s="78"/>
      <c r="Y19" s="78"/>
      <c r="Z19" s="79"/>
      <c r="AC19" s="301"/>
    </row>
    <row r="20" spans="1:29" s="80" customFormat="1" ht="16">
      <c r="A20" s="73" t="s">
        <v>48</v>
      </c>
      <c r="B20" s="163" t="s">
        <v>90</v>
      </c>
      <c r="C20" s="140">
        <v>96</v>
      </c>
      <c r="D20" s="74" t="str">
        <f t="shared" si="2"/>
        <v>0x60</v>
      </c>
      <c r="E20" s="138">
        <v>16</v>
      </c>
      <c r="F20" s="267" t="s">
        <v>360</v>
      </c>
      <c r="G20" s="324"/>
      <c r="H20" s="324"/>
      <c r="I20" s="114">
        <v>4</v>
      </c>
      <c r="J20" s="75"/>
      <c r="K20" s="174" t="str">
        <f t="shared" si="3"/>
        <v>B00001111</v>
      </c>
      <c r="L20" s="173" t="s">
        <v>365</v>
      </c>
      <c r="M20" s="300"/>
      <c r="N20" s="76"/>
      <c r="O20" s="76"/>
      <c r="P20" s="76"/>
      <c r="Q20" s="76"/>
      <c r="R20" s="77"/>
      <c r="S20" s="78"/>
      <c r="T20" s="78"/>
      <c r="U20" s="78"/>
      <c r="V20" s="78"/>
      <c r="W20" s="78"/>
      <c r="X20" s="78"/>
      <c r="Y20" s="78"/>
      <c r="Z20" s="79"/>
      <c r="AC20" s="301"/>
    </row>
    <row r="21" spans="1:29" s="80" customFormat="1" ht="17" thickBot="1">
      <c r="A21" s="182" t="s">
        <v>49</v>
      </c>
      <c r="B21" s="183" t="s">
        <v>90</v>
      </c>
      <c r="C21" s="184">
        <v>97</v>
      </c>
      <c r="D21" s="185" t="str">
        <f t="shared" si="2"/>
        <v>0x61</v>
      </c>
      <c r="E21" s="186">
        <v>16</v>
      </c>
      <c r="F21" s="316" t="s">
        <v>360</v>
      </c>
      <c r="G21" s="325"/>
      <c r="H21" s="325"/>
      <c r="I21" s="187">
        <v>4</v>
      </c>
      <c r="J21" s="188"/>
      <c r="K21" s="189" t="str">
        <f t="shared" si="3"/>
        <v>B00001111</v>
      </c>
      <c r="L21" s="173" t="s">
        <v>365</v>
      </c>
      <c r="M21" s="300"/>
      <c r="N21" s="76"/>
      <c r="O21" s="76"/>
      <c r="P21" s="76"/>
      <c r="Q21" s="76"/>
      <c r="R21" s="77"/>
      <c r="S21" s="78"/>
      <c r="T21" s="78"/>
      <c r="U21" s="78"/>
      <c r="V21" s="78"/>
      <c r="W21" s="78"/>
      <c r="X21" s="78"/>
      <c r="Y21" s="78"/>
      <c r="Z21" s="79"/>
      <c r="AC21" s="301"/>
    </row>
    <row r="22" spans="1:29" s="85" customFormat="1" ht="19" thickBot="1">
      <c r="A22" s="417" t="s">
        <v>104</v>
      </c>
      <c r="B22" s="418"/>
      <c r="C22" s="417"/>
      <c r="D22" s="419"/>
      <c r="E22" s="420"/>
      <c r="F22" s="417"/>
      <c r="G22" s="419"/>
      <c r="H22" s="419"/>
      <c r="I22" s="419"/>
      <c r="J22" s="419"/>
      <c r="K22" s="420"/>
      <c r="L22" s="417"/>
      <c r="M22" s="302"/>
      <c r="N22" s="81"/>
      <c r="O22" s="81"/>
      <c r="P22" s="81"/>
      <c r="Q22" s="81"/>
      <c r="R22" s="82"/>
      <c r="S22" s="83"/>
      <c r="T22" s="83"/>
      <c r="U22" s="83"/>
      <c r="V22" s="83"/>
      <c r="W22" s="83"/>
      <c r="X22" s="83"/>
      <c r="Y22" s="83"/>
      <c r="Z22" s="84"/>
      <c r="AC22" s="299"/>
    </row>
    <row r="23" spans="1:29" s="85" customFormat="1" ht="18">
      <c r="A23" s="211"/>
      <c r="B23" s="212" t="s">
        <v>336</v>
      </c>
      <c r="C23" s="431" t="s">
        <v>337</v>
      </c>
      <c r="D23" s="432"/>
      <c r="E23" s="433"/>
      <c r="F23" s="431" t="s">
        <v>340</v>
      </c>
      <c r="G23" s="434"/>
      <c r="H23" s="434"/>
      <c r="I23" s="432"/>
      <c r="J23" s="432"/>
      <c r="K23" s="433"/>
      <c r="L23" s="218" t="s">
        <v>338</v>
      </c>
      <c r="M23" s="302"/>
      <c r="N23" s="81"/>
      <c r="O23" s="81"/>
      <c r="P23" s="81"/>
      <c r="Q23" s="81"/>
      <c r="R23" s="82"/>
      <c r="S23" s="83"/>
      <c r="T23" s="83"/>
      <c r="U23" s="83"/>
      <c r="V23" s="83"/>
      <c r="W23" s="83"/>
      <c r="X23" s="83"/>
      <c r="Y23" s="83"/>
      <c r="Z23" s="84"/>
      <c r="AC23" s="299"/>
    </row>
    <row r="24" spans="1:29" s="85" customFormat="1" ht="18">
      <c r="A24" s="213" t="s">
        <v>38</v>
      </c>
      <c r="B24" s="214" t="s">
        <v>39</v>
      </c>
      <c r="C24" s="215" t="s">
        <v>330</v>
      </c>
      <c r="D24" s="216" t="s">
        <v>331</v>
      </c>
      <c r="E24" s="217" t="s">
        <v>332</v>
      </c>
      <c r="F24" s="452" t="s">
        <v>333</v>
      </c>
      <c r="G24" s="453"/>
      <c r="H24" s="454"/>
      <c r="I24" s="219" t="s">
        <v>335</v>
      </c>
      <c r="J24" s="220" t="s">
        <v>334</v>
      </c>
      <c r="K24" s="217" t="s">
        <v>329</v>
      </c>
      <c r="L24" s="218" t="s">
        <v>341</v>
      </c>
      <c r="M24" s="302"/>
      <c r="N24" s="81"/>
      <c r="O24" s="81"/>
      <c r="P24" s="81"/>
      <c r="Q24" s="81"/>
      <c r="R24" s="82"/>
      <c r="S24" s="83"/>
      <c r="T24" s="83"/>
      <c r="U24" s="83"/>
      <c r="V24" s="83"/>
      <c r="W24" s="83"/>
      <c r="X24" s="83"/>
      <c r="Y24" s="83"/>
      <c r="Z24" s="84"/>
      <c r="AC24" s="299"/>
    </row>
    <row r="25" spans="1:29" s="80" customFormat="1" ht="16">
      <c r="A25" s="86" t="s">
        <v>50</v>
      </c>
      <c r="B25" s="164" t="s">
        <v>90</v>
      </c>
      <c r="C25" s="141">
        <v>6</v>
      </c>
      <c r="D25" s="87" t="str">
        <f t="shared" si="2"/>
        <v>0x06</v>
      </c>
      <c r="E25" s="142">
        <v>16</v>
      </c>
      <c r="F25" s="175" t="s">
        <v>283</v>
      </c>
      <c r="G25" s="326"/>
      <c r="H25" s="326"/>
      <c r="I25" s="116">
        <v>4</v>
      </c>
      <c r="J25" s="88">
        <v>0</v>
      </c>
      <c r="K25" s="142" t="str">
        <f>"B"&amp;DEC2BIN((E25-1)*2^J25,8)</f>
        <v>B00001111</v>
      </c>
      <c r="L25" s="175" t="s">
        <v>366</v>
      </c>
      <c r="M25" s="303"/>
      <c r="N25" s="89"/>
      <c r="O25" s="89"/>
      <c r="P25" s="89"/>
      <c r="Q25" s="89"/>
      <c r="R25" s="77"/>
      <c r="S25" s="78"/>
      <c r="T25" s="78"/>
      <c r="U25" s="78"/>
      <c r="V25" s="78"/>
      <c r="W25" s="78"/>
      <c r="X25" s="78"/>
      <c r="Y25" s="78"/>
      <c r="Z25" s="79"/>
      <c r="AC25" s="301"/>
    </row>
    <row r="26" spans="1:29" s="80" customFormat="1" ht="16">
      <c r="A26" s="86" t="s">
        <v>51</v>
      </c>
      <c r="B26" s="164" t="s">
        <v>90</v>
      </c>
      <c r="C26" s="141">
        <v>9</v>
      </c>
      <c r="D26" s="87" t="str">
        <f t="shared" si="2"/>
        <v>0x09</v>
      </c>
      <c r="E26" s="142">
        <v>16</v>
      </c>
      <c r="F26" s="175" t="s">
        <v>283</v>
      </c>
      <c r="G26" s="326"/>
      <c r="H26" s="326"/>
      <c r="I26" s="116">
        <v>4</v>
      </c>
      <c r="J26" s="88">
        <v>0</v>
      </c>
      <c r="K26" s="142" t="str">
        <f t="shared" ref="K26:K33" si="4">"B"&amp;DEC2BIN((E26-1)*2^J26,8)</f>
        <v>B00001111</v>
      </c>
      <c r="L26" s="175" t="s">
        <v>367</v>
      </c>
      <c r="M26" s="303"/>
      <c r="N26" s="89"/>
      <c r="O26" s="89"/>
      <c r="P26" s="89"/>
      <c r="Q26" s="89"/>
      <c r="R26" s="77"/>
      <c r="S26" s="78"/>
      <c r="T26" s="78"/>
      <c r="U26" s="78"/>
      <c r="V26" s="78"/>
      <c r="W26" s="78"/>
      <c r="X26" s="78"/>
      <c r="Y26" s="78"/>
      <c r="Z26" s="79"/>
      <c r="AC26" s="301"/>
    </row>
    <row r="27" spans="1:29" s="80" customFormat="1" ht="16">
      <c r="A27" s="86" t="s">
        <v>52</v>
      </c>
      <c r="B27" s="165" t="s">
        <v>71</v>
      </c>
      <c r="C27" s="143" t="s">
        <v>53</v>
      </c>
      <c r="D27" s="87" t="s">
        <v>102</v>
      </c>
      <c r="E27" s="142">
        <v>128</v>
      </c>
      <c r="F27" s="175" t="s">
        <v>99</v>
      </c>
      <c r="G27" s="326"/>
      <c r="H27" s="326"/>
      <c r="I27" s="116">
        <v>7</v>
      </c>
      <c r="J27" s="88">
        <v>0</v>
      </c>
      <c r="K27" s="142" t="str">
        <f t="shared" si="4"/>
        <v>B01111111</v>
      </c>
      <c r="L27" s="175" t="s">
        <v>368</v>
      </c>
      <c r="M27" s="303"/>
      <c r="N27" s="89"/>
      <c r="O27" s="89"/>
      <c r="P27" s="89"/>
      <c r="Q27" s="89"/>
      <c r="R27" s="77"/>
      <c r="S27" s="78"/>
      <c r="T27" s="78"/>
      <c r="U27" s="78"/>
      <c r="V27" s="78"/>
      <c r="W27" s="78"/>
      <c r="X27" s="78"/>
      <c r="Y27" s="78"/>
      <c r="Z27" s="79"/>
      <c r="AC27" s="301"/>
    </row>
    <row r="28" spans="1:29" s="80" customFormat="1" ht="16">
      <c r="A28" s="86" t="s">
        <v>370</v>
      </c>
      <c r="B28" s="164" t="s">
        <v>90</v>
      </c>
      <c r="C28" s="141">
        <v>81</v>
      </c>
      <c r="D28" s="87" t="str">
        <f t="shared" si="2"/>
        <v>0x51</v>
      </c>
      <c r="E28" s="142">
        <v>18</v>
      </c>
      <c r="F28" s="175" t="s">
        <v>99</v>
      </c>
      <c r="G28" s="326"/>
      <c r="H28" s="326"/>
      <c r="I28" s="116">
        <v>5</v>
      </c>
      <c r="J28" s="88">
        <v>0</v>
      </c>
      <c r="K28" s="142" t="str">
        <f>"B"&amp;DEC2BIN((E28-1)*2^J28,8)</f>
        <v>B00010001</v>
      </c>
      <c r="L28" s="175" t="s">
        <v>369</v>
      </c>
      <c r="M28" s="303"/>
      <c r="N28" s="89"/>
      <c r="O28" s="89"/>
      <c r="P28" s="89"/>
      <c r="Q28" s="89"/>
      <c r="R28" s="77"/>
      <c r="S28" s="78"/>
      <c r="T28" s="78"/>
      <c r="U28" s="78"/>
      <c r="V28" s="78"/>
      <c r="W28" s="78"/>
      <c r="X28" s="78"/>
      <c r="Y28" s="78"/>
      <c r="Z28" s="79"/>
      <c r="AC28" s="301"/>
    </row>
    <row r="29" spans="1:29" s="80" customFormat="1" ht="16">
      <c r="A29" s="86" t="s">
        <v>54</v>
      </c>
      <c r="B29" s="164" t="s">
        <v>90</v>
      </c>
      <c r="C29" s="143">
        <v>14</v>
      </c>
      <c r="D29" s="87" t="str">
        <f t="shared" si="2"/>
        <v>0x0E</v>
      </c>
      <c r="E29" s="142">
        <v>8</v>
      </c>
      <c r="F29" s="317" t="s">
        <v>371</v>
      </c>
      <c r="G29" s="327"/>
      <c r="H29" s="327"/>
      <c r="I29" s="116">
        <v>3</v>
      </c>
      <c r="J29" s="88">
        <v>0</v>
      </c>
      <c r="K29" s="142" t="str">
        <f t="shared" si="4"/>
        <v>B00000111</v>
      </c>
      <c r="L29" s="175" t="s">
        <v>372</v>
      </c>
      <c r="M29" s="303"/>
      <c r="N29" s="89"/>
      <c r="O29" s="89"/>
      <c r="P29" s="89"/>
      <c r="Q29" s="89"/>
      <c r="R29" s="77"/>
      <c r="S29" s="78"/>
      <c r="T29" s="78"/>
      <c r="U29" s="78"/>
      <c r="V29" s="78"/>
      <c r="W29" s="78"/>
      <c r="X29" s="78"/>
      <c r="Y29" s="78"/>
      <c r="Z29" s="79"/>
      <c r="AC29" s="301"/>
    </row>
    <row r="30" spans="1:29" s="80" customFormat="1" ht="16">
      <c r="A30" s="86" t="s">
        <v>55</v>
      </c>
      <c r="B30" s="164" t="s">
        <v>90</v>
      </c>
      <c r="C30" s="143">
        <v>15</v>
      </c>
      <c r="D30" s="87" t="str">
        <f t="shared" si="2"/>
        <v>0x0F</v>
      </c>
      <c r="E30" s="142">
        <v>8</v>
      </c>
      <c r="F30" s="317" t="s">
        <v>371</v>
      </c>
      <c r="G30" s="327"/>
      <c r="H30" s="327"/>
      <c r="I30" s="116">
        <v>3</v>
      </c>
      <c r="J30" s="88">
        <v>3</v>
      </c>
      <c r="K30" s="142" t="str">
        <f t="shared" si="4"/>
        <v>B00111000</v>
      </c>
      <c r="L30" s="175" t="s">
        <v>374</v>
      </c>
      <c r="M30" s="303"/>
      <c r="N30" s="89"/>
      <c r="O30" s="89"/>
      <c r="P30" s="89"/>
      <c r="Q30" s="89"/>
      <c r="R30" s="77"/>
      <c r="S30" s="78"/>
      <c r="T30" s="78"/>
      <c r="U30" s="78"/>
      <c r="V30" s="78"/>
      <c r="W30" s="78"/>
      <c r="X30" s="78"/>
      <c r="Y30" s="78"/>
      <c r="Z30" s="79"/>
      <c r="AC30" s="301"/>
    </row>
    <row r="31" spans="1:29" s="80" customFormat="1" ht="16">
      <c r="A31" s="86" t="s">
        <v>56</v>
      </c>
      <c r="B31" s="164" t="s">
        <v>90</v>
      </c>
      <c r="C31" s="141">
        <v>77</v>
      </c>
      <c r="D31" s="87" t="str">
        <f t="shared" si="2"/>
        <v>0x4D</v>
      </c>
      <c r="E31" s="142">
        <v>4</v>
      </c>
      <c r="F31" s="317" t="s">
        <v>373</v>
      </c>
      <c r="G31" s="327"/>
      <c r="H31" s="327"/>
      <c r="I31" s="116">
        <v>2</v>
      </c>
      <c r="J31" s="88">
        <v>6</v>
      </c>
      <c r="K31" s="142" t="str">
        <f t="shared" si="4"/>
        <v>B11000000</v>
      </c>
      <c r="L31" s="175" t="s">
        <v>375</v>
      </c>
      <c r="M31" s="303"/>
      <c r="N31" s="89"/>
      <c r="O31" s="89"/>
      <c r="P31" s="89"/>
      <c r="Q31" s="89"/>
      <c r="R31" s="77"/>
      <c r="S31" s="78"/>
      <c r="T31" s="78"/>
      <c r="U31" s="78"/>
      <c r="V31" s="78"/>
      <c r="W31" s="78"/>
      <c r="X31" s="78"/>
      <c r="Y31" s="78"/>
      <c r="Z31" s="79"/>
      <c r="AC31" s="301"/>
    </row>
    <row r="32" spans="1:29" s="80" customFormat="1" ht="16">
      <c r="A32" s="86" t="s">
        <v>193</v>
      </c>
      <c r="B32" s="164" t="s">
        <v>90</v>
      </c>
      <c r="C32" s="143">
        <v>76</v>
      </c>
      <c r="D32" s="87" t="str">
        <f t="shared" si="2"/>
        <v>0x4C</v>
      </c>
      <c r="E32" s="142">
        <v>4</v>
      </c>
      <c r="F32" s="317" t="s">
        <v>373</v>
      </c>
      <c r="G32" s="327"/>
      <c r="H32" s="327"/>
      <c r="I32" s="116">
        <v>2</v>
      </c>
      <c r="J32" s="88">
        <v>4</v>
      </c>
      <c r="K32" s="142" t="str">
        <f t="shared" si="4"/>
        <v>B00110000</v>
      </c>
      <c r="L32" s="175" t="s">
        <v>376</v>
      </c>
      <c r="M32" s="303"/>
      <c r="N32" s="89"/>
      <c r="O32" s="89"/>
      <c r="P32" s="89"/>
      <c r="Q32" s="89"/>
      <c r="R32" s="77"/>
      <c r="S32" s="78"/>
      <c r="T32" s="78"/>
      <c r="U32" s="78"/>
      <c r="V32" s="78"/>
      <c r="W32" s="78"/>
      <c r="X32" s="78"/>
      <c r="Y32" s="78"/>
      <c r="Z32" s="79"/>
      <c r="AC32" s="301"/>
    </row>
    <row r="33" spans="1:29" s="80" customFormat="1" ht="17" thickBot="1">
      <c r="A33" s="86" t="s">
        <v>57</v>
      </c>
      <c r="B33" s="164" t="s">
        <v>90</v>
      </c>
      <c r="C33" s="143">
        <v>75</v>
      </c>
      <c r="D33" s="87" t="str">
        <f t="shared" si="2"/>
        <v>0x4B</v>
      </c>
      <c r="E33" s="142">
        <v>8</v>
      </c>
      <c r="F33" s="317" t="s">
        <v>373</v>
      </c>
      <c r="G33" s="327"/>
      <c r="H33" s="327"/>
      <c r="I33" s="116">
        <v>3</v>
      </c>
      <c r="J33" s="88">
        <v>0</v>
      </c>
      <c r="K33" s="142" t="str">
        <f t="shared" si="4"/>
        <v>B00000111</v>
      </c>
      <c r="L33" s="175" t="s">
        <v>377</v>
      </c>
      <c r="M33" s="303"/>
      <c r="N33" s="89"/>
      <c r="O33" s="89"/>
      <c r="P33" s="89"/>
      <c r="Q33" s="89"/>
      <c r="R33" s="77"/>
      <c r="S33" s="78"/>
      <c r="T33" s="78"/>
      <c r="U33" s="78"/>
      <c r="V33" s="78"/>
      <c r="W33" s="78"/>
      <c r="X33" s="78"/>
      <c r="Y33" s="78"/>
      <c r="Z33" s="79"/>
      <c r="AC33" s="301"/>
    </row>
    <row r="34" spans="1:29" s="85" customFormat="1" ht="19" thickBot="1">
      <c r="A34" s="413" t="s">
        <v>109</v>
      </c>
      <c r="B34" s="414"/>
      <c r="C34" s="413"/>
      <c r="D34" s="415"/>
      <c r="E34" s="416"/>
      <c r="F34" s="413"/>
      <c r="G34" s="415"/>
      <c r="H34" s="415"/>
      <c r="I34" s="415"/>
      <c r="J34" s="415"/>
      <c r="K34" s="416"/>
      <c r="L34" s="413"/>
      <c r="M34" s="304"/>
      <c r="N34" s="131"/>
      <c r="O34" s="131"/>
      <c r="P34" s="131"/>
      <c r="Q34" s="131"/>
      <c r="R34" s="82"/>
      <c r="S34" s="83"/>
      <c r="T34" s="83"/>
      <c r="U34" s="83"/>
      <c r="V34" s="83"/>
      <c r="W34" s="83"/>
      <c r="X34" s="83"/>
      <c r="Y34" s="83"/>
      <c r="Z34" s="84"/>
      <c r="AC34" s="299"/>
    </row>
    <row r="35" spans="1:29" s="85" customFormat="1" ht="18">
      <c r="A35" s="221"/>
      <c r="B35" s="222" t="s">
        <v>336</v>
      </c>
      <c r="C35" s="442" t="s">
        <v>337</v>
      </c>
      <c r="D35" s="443"/>
      <c r="E35" s="444"/>
      <c r="F35" s="442" t="s">
        <v>340</v>
      </c>
      <c r="G35" s="448"/>
      <c r="H35" s="448"/>
      <c r="I35" s="443"/>
      <c r="J35" s="443"/>
      <c r="K35" s="444"/>
      <c r="L35" s="228" t="s">
        <v>338</v>
      </c>
      <c r="M35" s="304"/>
      <c r="N35" s="131"/>
      <c r="O35" s="131"/>
      <c r="P35" s="131"/>
      <c r="Q35" s="131"/>
      <c r="R35" s="82"/>
      <c r="S35" s="83"/>
      <c r="T35" s="83"/>
      <c r="U35" s="83"/>
      <c r="V35" s="83"/>
      <c r="W35" s="83"/>
      <c r="X35" s="83"/>
      <c r="Y35" s="83"/>
      <c r="Z35" s="84"/>
      <c r="AC35" s="299"/>
    </row>
    <row r="36" spans="1:29" s="85" customFormat="1" ht="18">
      <c r="A36" s="223" t="s">
        <v>38</v>
      </c>
      <c r="B36" s="224" t="s">
        <v>39</v>
      </c>
      <c r="C36" s="225" t="s">
        <v>330</v>
      </c>
      <c r="D36" s="226" t="s">
        <v>331</v>
      </c>
      <c r="E36" s="227" t="s">
        <v>332</v>
      </c>
      <c r="F36" s="455" t="s">
        <v>333</v>
      </c>
      <c r="G36" s="456"/>
      <c r="H36" s="457"/>
      <c r="I36" s="229" t="s">
        <v>335</v>
      </c>
      <c r="J36" s="230" t="s">
        <v>334</v>
      </c>
      <c r="K36" s="227" t="s">
        <v>329</v>
      </c>
      <c r="L36" s="228" t="s">
        <v>341</v>
      </c>
      <c r="M36" s="304"/>
      <c r="N36" s="131"/>
      <c r="O36" s="131"/>
      <c r="P36" s="131"/>
      <c r="Q36" s="131"/>
      <c r="R36" s="82"/>
      <c r="S36" s="83"/>
      <c r="T36" s="83"/>
      <c r="U36" s="83"/>
      <c r="V36" s="83"/>
      <c r="W36" s="83"/>
      <c r="X36" s="83"/>
      <c r="Y36" s="83"/>
      <c r="Z36" s="84"/>
      <c r="AC36" s="299"/>
    </row>
    <row r="37" spans="1:29" s="85" customFormat="1" ht="18">
      <c r="A37" s="223"/>
      <c r="B37" s="337"/>
      <c r="C37" s="318"/>
      <c r="D37" s="226"/>
      <c r="E37" s="229"/>
      <c r="F37" s="339" t="s">
        <v>427</v>
      </c>
      <c r="G37" s="338" t="s">
        <v>428</v>
      </c>
      <c r="H37" s="338" t="s">
        <v>429</v>
      </c>
      <c r="I37" s="229"/>
      <c r="J37" s="230"/>
      <c r="K37" s="227"/>
      <c r="L37" s="228"/>
      <c r="M37" s="304"/>
      <c r="N37" s="131"/>
      <c r="O37" s="131"/>
      <c r="P37" s="131"/>
      <c r="Q37" s="131"/>
      <c r="R37" s="82"/>
      <c r="S37" s="83"/>
      <c r="T37" s="83"/>
      <c r="U37" s="83"/>
      <c r="V37" s="83"/>
      <c r="W37" s="83"/>
      <c r="X37" s="83"/>
      <c r="Y37" s="83"/>
      <c r="Z37" s="84"/>
      <c r="AC37" s="299"/>
    </row>
    <row r="38" spans="1:29" s="80" customFormat="1" ht="16">
      <c r="A38" s="132" t="s">
        <v>58</v>
      </c>
      <c r="B38" s="319" t="s">
        <v>90</v>
      </c>
      <c r="C38" s="144">
        <v>90</v>
      </c>
      <c r="D38" s="320" t="str">
        <f>"0x"&amp;DEC2HEX(C38,2)</f>
        <v>0x5A</v>
      </c>
      <c r="E38" s="92">
        <v>16</v>
      </c>
      <c r="F38" s="321" t="s">
        <v>378</v>
      </c>
      <c r="G38" s="334" t="s">
        <v>379</v>
      </c>
      <c r="H38" s="334" t="s">
        <v>380</v>
      </c>
      <c r="I38" s="92">
        <v>4</v>
      </c>
      <c r="J38" s="90">
        <v>0</v>
      </c>
      <c r="K38" s="145" t="str">
        <f>"B"&amp;DEC2BIN((E38-1)*2^J38,8)</f>
        <v>B00001111</v>
      </c>
      <c r="L38" s="348" t="s">
        <v>381</v>
      </c>
      <c r="M38" s="147"/>
      <c r="N38" s="91"/>
      <c r="O38" s="91"/>
      <c r="P38" s="91"/>
      <c r="Q38" s="91"/>
      <c r="R38" s="77"/>
      <c r="S38" s="78"/>
      <c r="T38" s="78"/>
      <c r="U38" s="78"/>
      <c r="V38" s="78"/>
      <c r="W38" s="78"/>
      <c r="X38" s="78"/>
      <c r="Y38" s="78"/>
      <c r="Z38" s="79"/>
      <c r="AC38" s="301"/>
    </row>
    <row r="39" spans="1:29" s="80" customFormat="1" ht="16">
      <c r="A39" s="132" t="s">
        <v>59</v>
      </c>
      <c r="B39" s="319" t="s">
        <v>90</v>
      </c>
      <c r="C39" s="144">
        <v>91</v>
      </c>
      <c r="D39" s="320" t="str">
        <f>"0x"&amp;DEC2HEX(C39,2)</f>
        <v>0x5B</v>
      </c>
      <c r="E39" s="92">
        <v>16</v>
      </c>
      <c r="F39" s="321" t="s">
        <v>388</v>
      </c>
      <c r="G39" s="334" t="s">
        <v>382</v>
      </c>
      <c r="H39" s="334" t="s">
        <v>383</v>
      </c>
      <c r="I39" s="92">
        <v>4</v>
      </c>
      <c r="J39" s="90">
        <v>0</v>
      </c>
      <c r="K39" s="145" t="str">
        <f>"B"&amp;DEC2BIN((E39-1)*2^J39,8)</f>
        <v>B00001111</v>
      </c>
      <c r="L39" s="348" t="s">
        <v>381</v>
      </c>
      <c r="M39" s="147"/>
      <c r="N39" s="91"/>
      <c r="O39" s="91"/>
      <c r="P39" s="91"/>
      <c r="Q39" s="91"/>
      <c r="R39" s="77"/>
      <c r="S39" s="78"/>
      <c r="T39" s="78"/>
      <c r="U39" s="78"/>
      <c r="V39" s="78"/>
      <c r="W39" s="78"/>
      <c r="X39" s="78"/>
      <c r="Y39" s="78"/>
      <c r="Z39" s="79"/>
      <c r="AC39" s="301"/>
    </row>
    <row r="40" spans="1:29" s="80" customFormat="1" ht="16">
      <c r="A40" s="132" t="s">
        <v>60</v>
      </c>
      <c r="B40" s="319" t="s">
        <v>90</v>
      </c>
      <c r="C40" s="144">
        <v>92</v>
      </c>
      <c r="D40" s="320" t="str">
        <f>"0x"&amp;DEC2HEX(C40,2)</f>
        <v>0x5C</v>
      </c>
      <c r="E40" s="92">
        <v>16</v>
      </c>
      <c r="F40" s="321" t="s">
        <v>389</v>
      </c>
      <c r="G40" s="334" t="s">
        <v>384</v>
      </c>
      <c r="H40" s="334" t="s">
        <v>385</v>
      </c>
      <c r="I40" s="92">
        <v>4</v>
      </c>
      <c r="J40" s="90">
        <v>0</v>
      </c>
      <c r="K40" s="145" t="str">
        <f>"B"&amp;DEC2BIN((E40-1)*2^J40,8)</f>
        <v>B00001111</v>
      </c>
      <c r="L40" s="348" t="s">
        <v>381</v>
      </c>
      <c r="M40" s="147"/>
      <c r="N40" s="91"/>
      <c r="O40" s="91"/>
      <c r="P40" s="91"/>
      <c r="Q40" s="91"/>
      <c r="R40" s="77"/>
      <c r="S40" s="78"/>
      <c r="T40" s="78"/>
      <c r="U40" s="78"/>
      <c r="V40" s="78"/>
      <c r="W40" s="78"/>
      <c r="X40" s="78"/>
      <c r="Y40" s="78"/>
      <c r="Z40" s="79"/>
      <c r="AC40" s="301"/>
    </row>
    <row r="41" spans="1:29" s="80" customFormat="1" ht="17" thickBot="1">
      <c r="A41" s="349" t="s">
        <v>61</v>
      </c>
      <c r="B41" s="350" t="s">
        <v>90</v>
      </c>
      <c r="C41" s="351">
        <v>93</v>
      </c>
      <c r="D41" s="352" t="str">
        <f>"0x"&amp;DEC2HEX(C41,2)</f>
        <v>0x5D</v>
      </c>
      <c r="E41" s="353">
        <v>16</v>
      </c>
      <c r="F41" s="354" t="s">
        <v>390</v>
      </c>
      <c r="G41" s="355" t="s">
        <v>386</v>
      </c>
      <c r="H41" s="355" t="s">
        <v>387</v>
      </c>
      <c r="I41" s="353">
        <v>4</v>
      </c>
      <c r="J41" s="356">
        <v>0</v>
      </c>
      <c r="K41" s="357" t="str">
        <f>"B"&amp;DEC2BIN((E41-1)*2^J41,8)</f>
        <v>B00001111</v>
      </c>
      <c r="L41" s="392" t="s">
        <v>381</v>
      </c>
      <c r="M41" s="147"/>
      <c r="N41" s="91"/>
      <c r="O41" s="91"/>
      <c r="P41" s="91"/>
      <c r="Q41" s="91"/>
      <c r="R41" s="77"/>
      <c r="S41" s="78"/>
      <c r="T41" s="78"/>
      <c r="U41" s="78"/>
      <c r="V41" s="78"/>
      <c r="W41" s="78"/>
      <c r="X41" s="78"/>
      <c r="Y41" s="78"/>
      <c r="Z41" s="79"/>
      <c r="AC41" s="301"/>
    </row>
    <row r="42" spans="1:29" s="80" customFormat="1" ht="16">
      <c r="A42" s="340" t="s">
        <v>110</v>
      </c>
      <c r="B42" s="341" t="s">
        <v>90</v>
      </c>
      <c r="C42" s="342">
        <v>16</v>
      </c>
      <c r="D42" s="343" t="str">
        <f t="shared" ref="D42:D81" si="5">"0x"&amp;DEC2HEX(C42,2)</f>
        <v>0x10</v>
      </c>
      <c r="E42" s="344">
        <v>128</v>
      </c>
      <c r="F42" s="345" t="s">
        <v>403</v>
      </c>
      <c r="G42" s="346" t="s">
        <v>404</v>
      </c>
      <c r="H42" s="346" t="s">
        <v>405</v>
      </c>
      <c r="I42" s="344">
        <v>7</v>
      </c>
      <c r="J42" s="347">
        <v>0</v>
      </c>
      <c r="K42" s="344" t="str">
        <f>"B"&amp;DEC2BIN((E42-1)*2^J42,8)</f>
        <v>B01111111</v>
      </c>
      <c r="L42" s="393" t="s">
        <v>467</v>
      </c>
      <c r="M42" s="390"/>
      <c r="N42" s="91"/>
      <c r="O42" s="91"/>
      <c r="P42" s="91"/>
      <c r="Q42" s="91"/>
      <c r="R42" s="77"/>
      <c r="S42" s="78"/>
      <c r="T42" s="78"/>
      <c r="U42" s="78"/>
      <c r="V42" s="78"/>
      <c r="W42" s="78"/>
      <c r="X42" s="78"/>
      <c r="Y42" s="78"/>
      <c r="Z42" s="79"/>
      <c r="AC42" s="301"/>
    </row>
    <row r="43" spans="1:29" s="80" customFormat="1" ht="16">
      <c r="A43" s="132" t="s">
        <v>111</v>
      </c>
      <c r="B43" s="166" t="s">
        <v>90</v>
      </c>
      <c r="C43" s="144">
        <v>17</v>
      </c>
      <c r="D43" s="322" t="str">
        <f t="shared" si="5"/>
        <v>0x11</v>
      </c>
      <c r="E43" s="145">
        <v>128</v>
      </c>
      <c r="F43" s="334" t="s">
        <v>406</v>
      </c>
      <c r="G43" s="334" t="s">
        <v>407</v>
      </c>
      <c r="H43" s="334" t="s">
        <v>408</v>
      </c>
      <c r="I43" s="92">
        <v>7</v>
      </c>
      <c r="J43" s="90">
        <v>0</v>
      </c>
      <c r="K43" s="92" t="str">
        <f t="shared" ref="K43:K110" si="6">"B"&amp;DEC2BIN((E43-1)*2^J43,8)</f>
        <v>B01111111</v>
      </c>
      <c r="L43" s="394" t="s">
        <v>468</v>
      </c>
      <c r="M43" s="390"/>
      <c r="N43" s="91"/>
      <c r="O43" s="91"/>
      <c r="P43" s="91"/>
      <c r="Q43" s="91"/>
      <c r="R43" s="77"/>
      <c r="S43" s="78"/>
      <c r="T43" s="78"/>
      <c r="U43" s="78"/>
      <c r="V43" s="78"/>
      <c r="W43" s="78"/>
      <c r="X43" s="78"/>
      <c r="Y43" s="78"/>
      <c r="Z43" s="79"/>
      <c r="AC43" s="301"/>
    </row>
    <row r="44" spans="1:29" s="80" customFormat="1" ht="16">
      <c r="A44" s="132" t="s">
        <v>112</v>
      </c>
      <c r="B44" s="166" t="s">
        <v>90</v>
      </c>
      <c r="C44" s="144">
        <v>18</v>
      </c>
      <c r="D44" s="322" t="str">
        <f t="shared" si="5"/>
        <v>0x12</v>
      </c>
      <c r="E44" s="145">
        <v>128</v>
      </c>
      <c r="F44" s="334" t="s">
        <v>409</v>
      </c>
      <c r="G44" s="334" t="s">
        <v>410</v>
      </c>
      <c r="H44" s="334" t="s">
        <v>411</v>
      </c>
      <c r="I44" s="92">
        <v>7</v>
      </c>
      <c r="J44" s="90">
        <v>0</v>
      </c>
      <c r="K44" s="92" t="str">
        <f t="shared" si="6"/>
        <v>B01111111</v>
      </c>
      <c r="L44" s="394" t="s">
        <v>469</v>
      </c>
      <c r="M44" s="390"/>
      <c r="N44" s="91"/>
      <c r="O44" s="91"/>
      <c r="P44" s="91"/>
      <c r="Q44" s="91"/>
      <c r="R44" s="77"/>
      <c r="S44" s="78"/>
      <c r="T44" s="78"/>
      <c r="U44" s="78"/>
      <c r="V44" s="78"/>
      <c r="W44" s="78"/>
      <c r="X44" s="78"/>
      <c r="Y44" s="78"/>
      <c r="Z44" s="79"/>
      <c r="AC44" s="301"/>
    </row>
    <row r="45" spans="1:29" s="314" customFormat="1" ht="17" thickBot="1">
      <c r="A45" s="349" t="s">
        <v>113</v>
      </c>
      <c r="B45" s="358" t="s">
        <v>90</v>
      </c>
      <c r="C45" s="351">
        <v>19</v>
      </c>
      <c r="D45" s="352" t="str">
        <f t="shared" si="5"/>
        <v>0x13</v>
      </c>
      <c r="E45" s="357">
        <v>128</v>
      </c>
      <c r="F45" s="355" t="s">
        <v>412</v>
      </c>
      <c r="G45" s="355" t="s">
        <v>413</v>
      </c>
      <c r="H45" s="355" t="s">
        <v>414</v>
      </c>
      <c r="I45" s="353">
        <v>7</v>
      </c>
      <c r="J45" s="356">
        <v>0</v>
      </c>
      <c r="K45" s="353" t="str">
        <f t="shared" si="6"/>
        <v>B01111111</v>
      </c>
      <c r="L45" s="395" t="s">
        <v>466</v>
      </c>
      <c r="M45" s="391"/>
      <c r="N45" s="361"/>
      <c r="O45" s="361"/>
      <c r="P45" s="361"/>
      <c r="Q45" s="361"/>
      <c r="R45" s="362"/>
      <c r="S45" s="387"/>
      <c r="T45" s="387"/>
      <c r="U45" s="387"/>
      <c r="V45" s="387"/>
      <c r="W45" s="387"/>
      <c r="X45" s="387"/>
      <c r="Y45" s="387"/>
      <c r="Z45" s="93"/>
      <c r="AA45" s="94"/>
      <c r="AB45" s="94"/>
      <c r="AC45" s="305"/>
    </row>
    <row r="46" spans="1:29" s="388" customFormat="1" ht="16">
      <c r="A46" s="363" t="s">
        <v>114</v>
      </c>
      <c r="B46" s="364" t="s">
        <v>90</v>
      </c>
      <c r="C46" s="365">
        <v>20</v>
      </c>
      <c r="D46" s="366" t="str">
        <f t="shared" si="5"/>
        <v>0x14</v>
      </c>
      <c r="E46" s="367">
        <v>16</v>
      </c>
      <c r="F46" s="368" t="s">
        <v>391</v>
      </c>
      <c r="G46" s="368" t="s">
        <v>392</v>
      </c>
      <c r="H46" s="368" t="s">
        <v>393</v>
      </c>
      <c r="I46" s="369">
        <v>4</v>
      </c>
      <c r="J46" s="370">
        <v>0</v>
      </c>
      <c r="K46" s="367" t="str">
        <f t="shared" si="6"/>
        <v>B00001111</v>
      </c>
      <c r="L46" s="396"/>
      <c r="M46" s="372"/>
      <c r="N46" s="373"/>
      <c r="O46" s="373"/>
      <c r="P46" s="373"/>
      <c r="Q46" s="373"/>
      <c r="R46" s="374"/>
      <c r="S46" s="78"/>
      <c r="T46" s="78"/>
      <c r="U46" s="78"/>
      <c r="V46" s="78"/>
      <c r="W46" s="78"/>
      <c r="X46" s="78"/>
      <c r="Y46" s="78"/>
      <c r="AC46" s="389"/>
    </row>
    <row r="47" spans="1:29" s="388" customFormat="1" ht="16">
      <c r="A47" s="132" t="s">
        <v>115</v>
      </c>
      <c r="B47" s="166" t="s">
        <v>90</v>
      </c>
      <c r="C47" s="144">
        <v>21</v>
      </c>
      <c r="D47" s="322" t="str">
        <f t="shared" si="5"/>
        <v>0x15</v>
      </c>
      <c r="E47" s="145">
        <v>16</v>
      </c>
      <c r="F47" s="334" t="s">
        <v>394</v>
      </c>
      <c r="G47" s="334" t="s">
        <v>395</v>
      </c>
      <c r="H47" s="334" t="s">
        <v>396</v>
      </c>
      <c r="I47" s="92">
        <v>4</v>
      </c>
      <c r="J47" s="90">
        <v>0</v>
      </c>
      <c r="K47" s="145" t="str">
        <f t="shared" si="6"/>
        <v>B00001111</v>
      </c>
      <c r="L47" s="176"/>
      <c r="M47" s="147"/>
      <c r="N47" s="91"/>
      <c r="O47" s="91"/>
      <c r="P47" s="91"/>
      <c r="Q47" s="91"/>
      <c r="R47" s="77"/>
      <c r="S47" s="78"/>
      <c r="T47" s="78"/>
      <c r="U47" s="78"/>
      <c r="V47" s="78"/>
      <c r="W47" s="78"/>
      <c r="X47" s="78"/>
      <c r="Y47" s="78"/>
      <c r="AC47" s="389"/>
    </row>
    <row r="48" spans="1:29" s="388" customFormat="1" ht="16">
      <c r="A48" s="132" t="s">
        <v>116</v>
      </c>
      <c r="B48" s="166" t="s">
        <v>90</v>
      </c>
      <c r="C48" s="144">
        <v>22</v>
      </c>
      <c r="D48" s="322" t="str">
        <f t="shared" si="5"/>
        <v>0x16</v>
      </c>
      <c r="E48" s="145">
        <v>16</v>
      </c>
      <c r="F48" s="334" t="s">
        <v>397</v>
      </c>
      <c r="G48" s="334" t="s">
        <v>398</v>
      </c>
      <c r="H48" s="334" t="s">
        <v>399</v>
      </c>
      <c r="I48" s="92">
        <v>4</v>
      </c>
      <c r="J48" s="90">
        <v>0</v>
      </c>
      <c r="K48" s="145" t="str">
        <f t="shared" si="6"/>
        <v>B00001111</v>
      </c>
      <c r="L48" s="176"/>
      <c r="M48" s="147"/>
      <c r="N48" s="91"/>
      <c r="O48" s="91"/>
      <c r="P48" s="91"/>
      <c r="Q48" s="91"/>
      <c r="R48" s="77"/>
      <c r="S48" s="78"/>
      <c r="T48" s="78"/>
      <c r="U48" s="78"/>
      <c r="V48" s="78"/>
      <c r="W48" s="78"/>
      <c r="X48" s="78"/>
      <c r="Y48" s="78"/>
      <c r="AC48" s="389"/>
    </row>
    <row r="49" spans="1:29" s="388" customFormat="1" ht="17" thickBot="1">
      <c r="A49" s="349" t="s">
        <v>117</v>
      </c>
      <c r="B49" s="358" t="s">
        <v>90</v>
      </c>
      <c r="C49" s="351">
        <v>23</v>
      </c>
      <c r="D49" s="352" t="str">
        <f t="shared" si="5"/>
        <v>0x17</v>
      </c>
      <c r="E49" s="357">
        <v>16</v>
      </c>
      <c r="F49" s="355" t="s">
        <v>400</v>
      </c>
      <c r="G49" s="355" t="s">
        <v>401</v>
      </c>
      <c r="H49" s="355" t="s">
        <v>402</v>
      </c>
      <c r="I49" s="353">
        <v>4</v>
      </c>
      <c r="J49" s="356">
        <v>0</v>
      </c>
      <c r="K49" s="357" t="str">
        <f t="shared" si="6"/>
        <v>B00001111</v>
      </c>
      <c r="L49" s="359"/>
      <c r="M49" s="360"/>
      <c r="N49" s="361"/>
      <c r="O49" s="361"/>
      <c r="P49" s="361"/>
      <c r="Q49" s="361"/>
      <c r="R49" s="362"/>
      <c r="S49" s="78"/>
      <c r="T49" s="78"/>
      <c r="U49" s="78"/>
      <c r="V49" s="78"/>
      <c r="W49" s="78"/>
      <c r="X49" s="78"/>
      <c r="Y49" s="78"/>
      <c r="AC49" s="389"/>
    </row>
    <row r="50" spans="1:29" s="388" customFormat="1" ht="16">
      <c r="A50" s="363" t="s">
        <v>118</v>
      </c>
      <c r="B50" s="364" t="s">
        <v>90</v>
      </c>
      <c r="C50" s="365">
        <v>24</v>
      </c>
      <c r="D50" s="366" t="str">
        <f t="shared" si="5"/>
        <v>0x18</v>
      </c>
      <c r="E50" s="367">
        <v>8</v>
      </c>
      <c r="F50" s="368" t="s">
        <v>391</v>
      </c>
      <c r="G50" s="368" t="s">
        <v>392</v>
      </c>
      <c r="H50" s="368" t="s">
        <v>393</v>
      </c>
      <c r="I50" s="369">
        <v>3</v>
      </c>
      <c r="J50" s="370">
        <v>4</v>
      </c>
      <c r="K50" s="367" t="str">
        <f t="shared" si="6"/>
        <v>B01110000</v>
      </c>
      <c r="L50" s="371"/>
      <c r="M50" s="372"/>
      <c r="N50" s="373"/>
      <c r="O50" s="373"/>
      <c r="P50" s="373"/>
      <c r="Q50" s="373"/>
      <c r="R50" s="374"/>
      <c r="S50" s="78"/>
      <c r="T50" s="78"/>
      <c r="U50" s="78"/>
      <c r="V50" s="78"/>
      <c r="W50" s="78"/>
      <c r="X50" s="78"/>
      <c r="Y50" s="78"/>
      <c r="AC50" s="389"/>
    </row>
    <row r="51" spans="1:29" s="388" customFormat="1" ht="16">
      <c r="A51" s="132" t="s">
        <v>119</v>
      </c>
      <c r="B51" s="166" t="s">
        <v>90</v>
      </c>
      <c r="C51" s="144">
        <v>25</v>
      </c>
      <c r="D51" s="322" t="str">
        <f t="shared" si="5"/>
        <v>0x19</v>
      </c>
      <c r="E51" s="145">
        <v>8</v>
      </c>
      <c r="F51" s="334" t="s">
        <v>394</v>
      </c>
      <c r="G51" s="334" t="s">
        <v>395</v>
      </c>
      <c r="H51" s="334" t="s">
        <v>396</v>
      </c>
      <c r="I51" s="92">
        <v>3</v>
      </c>
      <c r="J51" s="90">
        <v>4</v>
      </c>
      <c r="K51" s="145" t="str">
        <f t="shared" si="6"/>
        <v>B01110000</v>
      </c>
      <c r="L51" s="176"/>
      <c r="M51" s="147"/>
      <c r="N51" s="91"/>
      <c r="O51" s="91"/>
      <c r="P51" s="91"/>
      <c r="Q51" s="91"/>
      <c r="R51" s="77"/>
      <c r="S51" s="78"/>
      <c r="T51" s="78"/>
      <c r="U51" s="78"/>
      <c r="V51" s="78"/>
      <c r="W51" s="78"/>
      <c r="X51" s="78"/>
      <c r="Y51" s="78"/>
      <c r="AC51" s="389"/>
    </row>
    <row r="52" spans="1:29" s="388" customFormat="1" ht="16">
      <c r="A52" s="132" t="s">
        <v>120</v>
      </c>
      <c r="B52" s="166" t="s">
        <v>90</v>
      </c>
      <c r="C52" s="144">
        <v>26</v>
      </c>
      <c r="D52" s="322" t="str">
        <f t="shared" si="5"/>
        <v>0x1A</v>
      </c>
      <c r="E52" s="145">
        <v>8</v>
      </c>
      <c r="F52" s="334" t="s">
        <v>397</v>
      </c>
      <c r="G52" s="334" t="s">
        <v>398</v>
      </c>
      <c r="H52" s="334" t="s">
        <v>399</v>
      </c>
      <c r="I52" s="92">
        <v>3</v>
      </c>
      <c r="J52" s="90">
        <v>4</v>
      </c>
      <c r="K52" s="145" t="str">
        <f t="shared" si="6"/>
        <v>B01110000</v>
      </c>
      <c r="L52" s="176"/>
      <c r="M52" s="147"/>
      <c r="N52" s="91"/>
      <c r="O52" s="91"/>
      <c r="P52" s="91"/>
      <c r="Q52" s="91"/>
      <c r="R52" s="77"/>
      <c r="S52" s="78"/>
      <c r="T52" s="78"/>
      <c r="U52" s="78"/>
      <c r="V52" s="78"/>
      <c r="W52" s="78"/>
      <c r="X52" s="78"/>
      <c r="Y52" s="78"/>
      <c r="AC52" s="389"/>
    </row>
    <row r="53" spans="1:29" s="388" customFormat="1" ht="17" thickBot="1">
      <c r="A53" s="349" t="s">
        <v>121</v>
      </c>
      <c r="B53" s="358" t="s">
        <v>90</v>
      </c>
      <c r="C53" s="351">
        <v>27</v>
      </c>
      <c r="D53" s="352" t="str">
        <f t="shared" si="5"/>
        <v>0x1B</v>
      </c>
      <c r="E53" s="357">
        <v>8</v>
      </c>
      <c r="F53" s="355" t="s">
        <v>400</v>
      </c>
      <c r="G53" s="355" t="s">
        <v>401</v>
      </c>
      <c r="H53" s="355" t="s">
        <v>402</v>
      </c>
      <c r="I53" s="353">
        <v>3</v>
      </c>
      <c r="J53" s="356">
        <v>4</v>
      </c>
      <c r="K53" s="357" t="str">
        <f t="shared" si="6"/>
        <v>B01110000</v>
      </c>
      <c r="L53" s="359"/>
      <c r="M53" s="360"/>
      <c r="N53" s="361"/>
      <c r="O53" s="361"/>
      <c r="P53" s="361"/>
      <c r="Q53" s="361"/>
      <c r="R53" s="362"/>
      <c r="S53" s="78"/>
      <c r="T53" s="78"/>
      <c r="U53" s="78"/>
      <c r="V53" s="78"/>
      <c r="W53" s="78"/>
      <c r="X53" s="78"/>
      <c r="Y53" s="78"/>
      <c r="AC53" s="389"/>
    </row>
    <row r="54" spans="1:29" s="388" customFormat="1" ht="16">
      <c r="A54" s="363" t="s">
        <v>122</v>
      </c>
      <c r="B54" s="364" t="s">
        <v>90</v>
      </c>
      <c r="C54" s="365">
        <v>39</v>
      </c>
      <c r="D54" s="366" t="str">
        <f t="shared" si="5"/>
        <v>0x27</v>
      </c>
      <c r="E54" s="367">
        <v>4</v>
      </c>
      <c r="F54" s="375" t="s">
        <v>415</v>
      </c>
      <c r="G54" s="376" t="s">
        <v>416</v>
      </c>
      <c r="H54" s="376" t="s">
        <v>417</v>
      </c>
      <c r="I54" s="369">
        <v>2</v>
      </c>
      <c r="J54" s="370">
        <v>6</v>
      </c>
      <c r="K54" s="367" t="str">
        <f t="shared" si="6"/>
        <v>B11000000</v>
      </c>
      <c r="L54" s="371"/>
      <c r="M54" s="372"/>
      <c r="N54" s="373"/>
      <c r="O54" s="373"/>
      <c r="P54" s="373"/>
      <c r="Q54" s="373"/>
      <c r="R54" s="374"/>
      <c r="S54" s="78"/>
      <c r="T54" s="78"/>
      <c r="U54" s="78"/>
      <c r="V54" s="78"/>
      <c r="W54" s="78"/>
      <c r="X54" s="78"/>
      <c r="Y54" s="78"/>
      <c r="AC54" s="389"/>
    </row>
    <row r="55" spans="1:29" s="388" customFormat="1" ht="16">
      <c r="A55" s="132" t="s">
        <v>123</v>
      </c>
      <c r="B55" s="166" t="s">
        <v>90</v>
      </c>
      <c r="C55" s="144">
        <v>40</v>
      </c>
      <c r="D55" s="322" t="str">
        <f t="shared" si="5"/>
        <v>0x28</v>
      </c>
      <c r="E55" s="145">
        <v>4</v>
      </c>
      <c r="F55" s="335" t="s">
        <v>418</v>
      </c>
      <c r="G55" s="336" t="s">
        <v>419</v>
      </c>
      <c r="H55" s="336" t="s">
        <v>420</v>
      </c>
      <c r="I55" s="92">
        <v>2</v>
      </c>
      <c r="J55" s="90">
        <v>6</v>
      </c>
      <c r="K55" s="145" t="str">
        <f t="shared" si="6"/>
        <v>B11000000</v>
      </c>
      <c r="L55" s="176"/>
      <c r="M55" s="147"/>
      <c r="N55" s="91"/>
      <c r="O55" s="91"/>
      <c r="P55" s="91"/>
      <c r="Q55" s="91"/>
      <c r="R55" s="77"/>
      <c r="S55" s="78"/>
      <c r="T55" s="78"/>
      <c r="U55" s="78"/>
      <c r="V55" s="78"/>
      <c r="W55" s="78"/>
      <c r="X55" s="78"/>
      <c r="Y55" s="78"/>
      <c r="AC55" s="389"/>
    </row>
    <row r="56" spans="1:29" s="388" customFormat="1" ht="16">
      <c r="A56" s="132" t="s">
        <v>124</v>
      </c>
      <c r="B56" s="166" t="s">
        <v>90</v>
      </c>
      <c r="C56" s="144">
        <v>41</v>
      </c>
      <c r="D56" s="322" t="str">
        <f t="shared" si="5"/>
        <v>0x29</v>
      </c>
      <c r="E56" s="145">
        <v>4</v>
      </c>
      <c r="F56" s="335" t="s">
        <v>421</v>
      </c>
      <c r="G56" s="336" t="s">
        <v>422</v>
      </c>
      <c r="H56" s="336" t="s">
        <v>423</v>
      </c>
      <c r="I56" s="92">
        <v>2</v>
      </c>
      <c r="J56" s="90">
        <v>6</v>
      </c>
      <c r="K56" s="145" t="str">
        <f t="shared" si="6"/>
        <v>B11000000</v>
      </c>
      <c r="L56" s="176"/>
      <c r="M56" s="147"/>
      <c r="N56" s="91"/>
      <c r="O56" s="91"/>
      <c r="P56" s="91"/>
      <c r="Q56" s="91"/>
      <c r="R56" s="77"/>
      <c r="S56" s="78"/>
      <c r="T56" s="78"/>
      <c r="U56" s="78"/>
      <c r="V56" s="78"/>
      <c r="W56" s="78"/>
      <c r="X56" s="78"/>
      <c r="Y56" s="78"/>
      <c r="AC56" s="389"/>
    </row>
    <row r="57" spans="1:29" s="388" customFormat="1" ht="17" thickBot="1">
      <c r="A57" s="349" t="s">
        <v>125</v>
      </c>
      <c r="B57" s="358" t="s">
        <v>90</v>
      </c>
      <c r="C57" s="351">
        <v>42</v>
      </c>
      <c r="D57" s="352" t="str">
        <f t="shared" si="5"/>
        <v>0x2A</v>
      </c>
      <c r="E57" s="357">
        <v>4</v>
      </c>
      <c r="F57" s="377" t="s">
        <v>424</v>
      </c>
      <c r="G57" s="378" t="s">
        <v>425</v>
      </c>
      <c r="H57" s="378" t="s">
        <v>426</v>
      </c>
      <c r="I57" s="353">
        <v>2</v>
      </c>
      <c r="J57" s="356">
        <v>6</v>
      </c>
      <c r="K57" s="357" t="str">
        <f t="shared" si="6"/>
        <v>B11000000</v>
      </c>
      <c r="L57" s="359"/>
      <c r="M57" s="360"/>
      <c r="N57" s="361"/>
      <c r="O57" s="361"/>
      <c r="P57" s="361"/>
      <c r="Q57" s="361"/>
      <c r="R57" s="362"/>
      <c r="S57" s="78"/>
      <c r="T57" s="78"/>
      <c r="U57" s="78"/>
      <c r="V57" s="78"/>
      <c r="W57" s="78"/>
      <c r="X57" s="78"/>
      <c r="Y57" s="78"/>
      <c r="AC57" s="389"/>
    </row>
    <row r="58" spans="1:29" s="388" customFormat="1" ht="16">
      <c r="A58" s="363" t="s">
        <v>126</v>
      </c>
      <c r="B58" s="364" t="s">
        <v>90</v>
      </c>
      <c r="C58" s="365">
        <v>43</v>
      </c>
      <c r="D58" s="366" t="str">
        <f t="shared" si="5"/>
        <v>0x2B</v>
      </c>
      <c r="E58" s="367">
        <v>32</v>
      </c>
      <c r="F58" s="375" t="s">
        <v>415</v>
      </c>
      <c r="G58" s="376" t="s">
        <v>416</v>
      </c>
      <c r="H58" s="376" t="s">
        <v>417</v>
      </c>
      <c r="I58" s="369">
        <v>5</v>
      </c>
      <c r="J58" s="347">
        <v>0</v>
      </c>
      <c r="K58" s="367" t="str">
        <f t="shared" si="6"/>
        <v>B00011111</v>
      </c>
      <c r="L58" s="371"/>
      <c r="M58" s="372"/>
      <c r="N58" s="373"/>
      <c r="O58" s="373"/>
      <c r="P58" s="373"/>
      <c r="Q58" s="373"/>
      <c r="R58" s="374"/>
      <c r="S58" s="78"/>
      <c r="T58" s="78"/>
      <c r="U58" s="78"/>
      <c r="V58" s="78"/>
      <c r="W58" s="78"/>
      <c r="X58" s="78"/>
      <c r="Y58" s="78"/>
      <c r="AC58" s="389"/>
    </row>
    <row r="59" spans="1:29" s="388" customFormat="1" ht="16">
      <c r="A59" s="132" t="s">
        <v>127</v>
      </c>
      <c r="B59" s="166" t="s">
        <v>90</v>
      </c>
      <c r="C59" s="144">
        <v>44</v>
      </c>
      <c r="D59" s="322" t="str">
        <f t="shared" si="5"/>
        <v>0x2C</v>
      </c>
      <c r="E59" s="145">
        <v>32</v>
      </c>
      <c r="F59" s="335" t="s">
        <v>418</v>
      </c>
      <c r="G59" s="336" t="s">
        <v>419</v>
      </c>
      <c r="H59" s="336" t="s">
        <v>420</v>
      </c>
      <c r="I59" s="92">
        <v>5</v>
      </c>
      <c r="J59" s="90">
        <v>0</v>
      </c>
      <c r="K59" s="145" t="str">
        <f t="shared" si="6"/>
        <v>B00011111</v>
      </c>
      <c r="L59" s="176"/>
      <c r="M59" s="147"/>
      <c r="N59" s="91"/>
      <c r="O59" s="91"/>
      <c r="P59" s="91"/>
      <c r="Q59" s="91"/>
      <c r="R59" s="77"/>
      <c r="S59" s="78"/>
      <c r="T59" s="78"/>
      <c r="U59" s="78"/>
      <c r="V59" s="78"/>
      <c r="W59" s="78"/>
      <c r="X59" s="78"/>
      <c r="Y59" s="78"/>
      <c r="AC59" s="389"/>
    </row>
    <row r="60" spans="1:29" s="388" customFormat="1" ht="16">
      <c r="A60" s="132" t="s">
        <v>128</v>
      </c>
      <c r="B60" s="166" t="s">
        <v>90</v>
      </c>
      <c r="C60" s="144">
        <v>45</v>
      </c>
      <c r="D60" s="322" t="str">
        <f t="shared" si="5"/>
        <v>0x2D</v>
      </c>
      <c r="E60" s="145">
        <v>32</v>
      </c>
      <c r="F60" s="335" t="s">
        <v>421</v>
      </c>
      <c r="G60" s="336" t="s">
        <v>422</v>
      </c>
      <c r="H60" s="336" t="s">
        <v>423</v>
      </c>
      <c r="I60" s="92">
        <v>5</v>
      </c>
      <c r="J60" s="90">
        <v>0</v>
      </c>
      <c r="K60" s="145" t="str">
        <f t="shared" si="6"/>
        <v>B00011111</v>
      </c>
      <c r="L60" s="176"/>
      <c r="M60" s="147"/>
      <c r="N60" s="91"/>
      <c r="O60" s="91"/>
      <c r="P60" s="91"/>
      <c r="Q60" s="91"/>
      <c r="R60" s="77"/>
      <c r="S60" s="78"/>
      <c r="T60" s="78"/>
      <c r="U60" s="78"/>
      <c r="V60" s="78"/>
      <c r="W60" s="78"/>
      <c r="X60" s="78"/>
      <c r="Y60" s="78"/>
      <c r="AC60" s="389"/>
    </row>
    <row r="61" spans="1:29" s="388" customFormat="1" ht="17" thickBot="1">
      <c r="A61" s="349" t="s">
        <v>129</v>
      </c>
      <c r="B61" s="358" t="s">
        <v>90</v>
      </c>
      <c r="C61" s="351">
        <v>46</v>
      </c>
      <c r="D61" s="352" t="str">
        <f t="shared" si="5"/>
        <v>0x2E</v>
      </c>
      <c r="E61" s="357">
        <v>32</v>
      </c>
      <c r="F61" s="377" t="s">
        <v>424</v>
      </c>
      <c r="G61" s="378" t="s">
        <v>425</v>
      </c>
      <c r="H61" s="378" t="s">
        <v>426</v>
      </c>
      <c r="I61" s="353">
        <v>5</v>
      </c>
      <c r="J61" s="356">
        <v>0</v>
      </c>
      <c r="K61" s="357" t="str">
        <f t="shared" si="6"/>
        <v>B00011111</v>
      </c>
      <c r="L61" s="359"/>
      <c r="M61" s="360"/>
      <c r="N61" s="361"/>
      <c r="O61" s="361"/>
      <c r="P61" s="361"/>
      <c r="Q61" s="361"/>
      <c r="R61" s="362"/>
      <c r="S61" s="78"/>
      <c r="T61" s="78"/>
      <c r="U61" s="78"/>
      <c r="V61" s="78"/>
      <c r="W61" s="78"/>
      <c r="X61" s="78"/>
      <c r="Y61" s="78"/>
      <c r="AC61" s="389"/>
    </row>
    <row r="62" spans="1:29" s="388" customFormat="1" ht="16">
      <c r="A62" s="363" t="s">
        <v>130</v>
      </c>
      <c r="B62" s="364" t="s">
        <v>90</v>
      </c>
      <c r="C62" s="365">
        <v>47</v>
      </c>
      <c r="D62" s="366" t="str">
        <f t="shared" si="5"/>
        <v>0x2F</v>
      </c>
      <c r="E62" s="367">
        <v>32</v>
      </c>
      <c r="F62" s="375" t="s">
        <v>430</v>
      </c>
      <c r="G62" s="376" t="s">
        <v>431</v>
      </c>
      <c r="H62" s="376" t="s">
        <v>432</v>
      </c>
      <c r="I62" s="369">
        <v>5</v>
      </c>
      <c r="J62" s="347">
        <v>0</v>
      </c>
      <c r="K62" s="367" t="str">
        <f t="shared" si="6"/>
        <v>B00011111</v>
      </c>
      <c r="L62" s="371"/>
      <c r="M62" s="372"/>
      <c r="N62" s="373"/>
      <c r="O62" s="373"/>
      <c r="P62" s="373"/>
      <c r="Q62" s="373"/>
      <c r="R62" s="374"/>
      <c r="S62" s="78"/>
      <c r="T62" s="78"/>
      <c r="U62" s="78"/>
      <c r="V62" s="78"/>
      <c r="W62" s="78"/>
      <c r="X62" s="78"/>
      <c r="Y62" s="78"/>
      <c r="AC62" s="389"/>
    </row>
    <row r="63" spans="1:29" s="388" customFormat="1" ht="16">
      <c r="A63" s="132" t="s">
        <v>131</v>
      </c>
      <c r="B63" s="166" t="s">
        <v>90</v>
      </c>
      <c r="C63" s="144">
        <v>48</v>
      </c>
      <c r="D63" s="322" t="str">
        <f t="shared" si="5"/>
        <v>0x30</v>
      </c>
      <c r="E63" s="145">
        <v>32</v>
      </c>
      <c r="F63" s="335" t="s">
        <v>433</v>
      </c>
      <c r="G63" s="336" t="s">
        <v>434</v>
      </c>
      <c r="H63" s="336" t="s">
        <v>435</v>
      </c>
      <c r="I63" s="92">
        <v>5</v>
      </c>
      <c r="J63" s="90">
        <v>0</v>
      </c>
      <c r="K63" s="145" t="str">
        <f t="shared" si="6"/>
        <v>B00011111</v>
      </c>
      <c r="L63" s="176"/>
      <c r="M63" s="147"/>
      <c r="N63" s="91"/>
      <c r="O63" s="91"/>
      <c r="P63" s="91"/>
      <c r="Q63" s="91"/>
      <c r="R63" s="77"/>
      <c r="S63" s="78"/>
      <c r="T63" s="78"/>
      <c r="U63" s="78"/>
      <c r="V63" s="78"/>
      <c r="W63" s="78"/>
      <c r="X63" s="78"/>
      <c r="Y63" s="78"/>
      <c r="AC63" s="389"/>
    </row>
    <row r="64" spans="1:29" s="388" customFormat="1" ht="16">
      <c r="A64" s="132" t="s">
        <v>132</v>
      </c>
      <c r="B64" s="166" t="s">
        <v>90</v>
      </c>
      <c r="C64" s="144">
        <v>49</v>
      </c>
      <c r="D64" s="322" t="str">
        <f t="shared" si="5"/>
        <v>0x31</v>
      </c>
      <c r="E64" s="145">
        <v>32</v>
      </c>
      <c r="F64" s="335" t="s">
        <v>436</v>
      </c>
      <c r="G64" s="336" t="s">
        <v>437</v>
      </c>
      <c r="H64" s="336" t="s">
        <v>438</v>
      </c>
      <c r="I64" s="92">
        <v>5</v>
      </c>
      <c r="J64" s="90">
        <v>0</v>
      </c>
      <c r="K64" s="145" t="str">
        <f t="shared" si="6"/>
        <v>B00011111</v>
      </c>
      <c r="L64" s="176"/>
      <c r="M64" s="147"/>
      <c r="N64" s="91"/>
      <c r="O64" s="91"/>
      <c r="P64" s="91"/>
      <c r="Q64" s="91"/>
      <c r="R64" s="77"/>
      <c r="S64" s="78"/>
      <c r="T64" s="78"/>
      <c r="U64" s="78"/>
      <c r="V64" s="78"/>
      <c r="W64" s="78"/>
      <c r="X64" s="78"/>
      <c r="Y64" s="78"/>
      <c r="AC64" s="389"/>
    </row>
    <row r="65" spans="1:29" s="388" customFormat="1" ht="17" thickBot="1">
      <c r="A65" s="349" t="s">
        <v>133</v>
      </c>
      <c r="B65" s="358" t="s">
        <v>90</v>
      </c>
      <c r="C65" s="351">
        <v>50</v>
      </c>
      <c r="D65" s="352" t="str">
        <f t="shared" si="5"/>
        <v>0x32</v>
      </c>
      <c r="E65" s="357">
        <v>32</v>
      </c>
      <c r="F65" s="377" t="s">
        <v>439</v>
      </c>
      <c r="G65" s="378" t="s">
        <v>440</v>
      </c>
      <c r="H65" s="378" t="s">
        <v>441</v>
      </c>
      <c r="I65" s="353">
        <v>5</v>
      </c>
      <c r="J65" s="356">
        <v>0</v>
      </c>
      <c r="K65" s="357" t="str">
        <f t="shared" si="6"/>
        <v>B00011111</v>
      </c>
      <c r="L65" s="359"/>
      <c r="M65" s="360"/>
      <c r="N65" s="361"/>
      <c r="O65" s="361"/>
      <c r="P65" s="361"/>
      <c r="Q65" s="361"/>
      <c r="R65" s="362"/>
      <c r="S65" s="78"/>
      <c r="T65" s="78"/>
      <c r="U65" s="78"/>
      <c r="V65" s="78"/>
      <c r="W65" s="78"/>
      <c r="X65" s="78"/>
      <c r="Y65" s="78"/>
      <c r="AC65" s="389"/>
    </row>
    <row r="66" spans="1:29" s="388" customFormat="1" ht="16">
      <c r="A66" s="363" t="s">
        <v>134</v>
      </c>
      <c r="B66" s="364" t="s">
        <v>90</v>
      </c>
      <c r="C66" s="365">
        <v>51</v>
      </c>
      <c r="D66" s="366" t="str">
        <f t="shared" si="5"/>
        <v>0x33</v>
      </c>
      <c r="E66" s="367">
        <v>16</v>
      </c>
      <c r="F66" s="375" t="s">
        <v>442</v>
      </c>
      <c r="G66" s="376" t="s">
        <v>443</v>
      </c>
      <c r="H66" s="376" t="s">
        <v>444</v>
      </c>
      <c r="I66" s="369">
        <v>4</v>
      </c>
      <c r="J66" s="370">
        <v>0</v>
      </c>
      <c r="K66" s="367" t="str">
        <f t="shared" si="6"/>
        <v>B00001111</v>
      </c>
      <c r="L66" s="371"/>
      <c r="M66" s="372"/>
      <c r="N66" s="373"/>
      <c r="O66" s="373"/>
      <c r="P66" s="373"/>
      <c r="Q66" s="373"/>
      <c r="R66" s="374"/>
      <c r="S66" s="78"/>
      <c r="T66" s="78"/>
      <c r="U66" s="78"/>
      <c r="V66" s="78"/>
      <c r="W66" s="78"/>
      <c r="X66" s="78"/>
      <c r="Y66" s="78"/>
      <c r="AC66" s="389"/>
    </row>
    <row r="67" spans="1:29" s="388" customFormat="1" ht="16">
      <c r="A67" s="132" t="s">
        <v>135</v>
      </c>
      <c r="B67" s="166" t="s">
        <v>90</v>
      </c>
      <c r="C67" s="144">
        <v>52</v>
      </c>
      <c r="D67" s="322" t="str">
        <f t="shared" si="5"/>
        <v>0x34</v>
      </c>
      <c r="E67" s="145">
        <v>16</v>
      </c>
      <c r="F67" s="335" t="s">
        <v>445</v>
      </c>
      <c r="G67" s="336" t="s">
        <v>446</v>
      </c>
      <c r="H67" s="336" t="s">
        <v>447</v>
      </c>
      <c r="I67" s="92">
        <v>4</v>
      </c>
      <c r="J67" s="90">
        <v>0</v>
      </c>
      <c r="K67" s="145" t="str">
        <f t="shared" si="6"/>
        <v>B00001111</v>
      </c>
      <c r="L67" s="176"/>
      <c r="M67" s="147"/>
      <c r="N67" s="91"/>
      <c r="O67" s="91"/>
      <c r="P67" s="91"/>
      <c r="Q67" s="91"/>
      <c r="R67" s="77"/>
      <c r="S67" s="78"/>
      <c r="T67" s="78"/>
      <c r="U67" s="78"/>
      <c r="V67" s="78"/>
      <c r="W67" s="78"/>
      <c r="X67" s="78"/>
      <c r="Y67" s="78"/>
      <c r="AC67" s="389"/>
    </row>
    <row r="68" spans="1:29" s="388" customFormat="1" ht="16">
      <c r="A68" s="132" t="s">
        <v>136</v>
      </c>
      <c r="B68" s="166" t="s">
        <v>90</v>
      </c>
      <c r="C68" s="144">
        <v>53</v>
      </c>
      <c r="D68" s="322" t="str">
        <f t="shared" si="5"/>
        <v>0x35</v>
      </c>
      <c r="E68" s="145">
        <v>16</v>
      </c>
      <c r="F68" s="335" t="s">
        <v>448</v>
      </c>
      <c r="G68" s="336" t="s">
        <v>449</v>
      </c>
      <c r="H68" s="336" t="s">
        <v>450</v>
      </c>
      <c r="I68" s="92">
        <v>4</v>
      </c>
      <c r="J68" s="90">
        <v>0</v>
      </c>
      <c r="K68" s="145" t="str">
        <f t="shared" si="6"/>
        <v>B00001111</v>
      </c>
      <c r="L68" s="176"/>
      <c r="M68" s="147"/>
      <c r="N68" s="91"/>
      <c r="O68" s="91"/>
      <c r="P68" s="91"/>
      <c r="Q68" s="91"/>
      <c r="R68" s="77"/>
      <c r="S68" s="78"/>
      <c r="T68" s="78"/>
      <c r="U68" s="78"/>
      <c r="V68" s="78"/>
      <c r="W68" s="78"/>
      <c r="X68" s="78"/>
      <c r="Y68" s="78"/>
      <c r="AC68" s="389"/>
    </row>
    <row r="69" spans="1:29" s="388" customFormat="1" ht="17" thickBot="1">
      <c r="A69" s="349" t="s">
        <v>137</v>
      </c>
      <c r="B69" s="358" t="s">
        <v>90</v>
      </c>
      <c r="C69" s="351">
        <v>54</v>
      </c>
      <c r="D69" s="352" t="str">
        <f t="shared" si="5"/>
        <v>0x36</v>
      </c>
      <c r="E69" s="357">
        <v>16</v>
      </c>
      <c r="F69" s="377" t="s">
        <v>451</v>
      </c>
      <c r="G69" s="378" t="s">
        <v>452</v>
      </c>
      <c r="H69" s="378" t="s">
        <v>453</v>
      </c>
      <c r="I69" s="353">
        <v>4</v>
      </c>
      <c r="J69" s="356">
        <v>0</v>
      </c>
      <c r="K69" s="357" t="str">
        <f t="shared" si="6"/>
        <v>B00001111</v>
      </c>
      <c r="L69" s="359"/>
      <c r="M69" s="360"/>
      <c r="N69" s="361"/>
      <c r="O69" s="361"/>
      <c r="P69" s="361"/>
      <c r="Q69" s="361"/>
      <c r="R69" s="362"/>
      <c r="S69" s="78"/>
      <c r="T69" s="78"/>
      <c r="U69" s="78"/>
      <c r="V69" s="78"/>
      <c r="W69" s="78"/>
      <c r="X69" s="78"/>
      <c r="Y69" s="78"/>
      <c r="AC69" s="389"/>
    </row>
    <row r="70" spans="1:29" s="388" customFormat="1" ht="16">
      <c r="A70" s="363" t="s">
        <v>138</v>
      </c>
      <c r="B70" s="364" t="s">
        <v>90</v>
      </c>
      <c r="C70" s="365">
        <v>55</v>
      </c>
      <c r="D70" s="366" t="str">
        <f t="shared" si="5"/>
        <v>0x37</v>
      </c>
      <c r="E70" s="367">
        <v>16</v>
      </c>
      <c r="F70" s="375" t="s">
        <v>454</v>
      </c>
      <c r="G70" s="376" t="s">
        <v>455</v>
      </c>
      <c r="H70" s="376" t="s">
        <v>456</v>
      </c>
      <c r="I70" s="369">
        <v>4</v>
      </c>
      <c r="J70" s="370">
        <v>4</v>
      </c>
      <c r="K70" s="367" t="str">
        <f t="shared" si="6"/>
        <v>B11110000</v>
      </c>
      <c r="L70" s="371"/>
      <c r="M70" s="372"/>
      <c r="N70" s="373"/>
      <c r="O70" s="373"/>
      <c r="P70" s="373"/>
      <c r="Q70" s="373"/>
      <c r="R70" s="374"/>
      <c r="S70" s="78"/>
      <c r="T70" s="78"/>
      <c r="U70" s="78"/>
      <c r="V70" s="78"/>
      <c r="W70" s="78"/>
      <c r="X70" s="78"/>
      <c r="Y70" s="78"/>
      <c r="AC70" s="389"/>
    </row>
    <row r="71" spans="1:29" s="388" customFormat="1" ht="16">
      <c r="A71" s="132" t="s">
        <v>139</v>
      </c>
      <c r="B71" s="166" t="s">
        <v>90</v>
      </c>
      <c r="C71" s="144">
        <v>56</v>
      </c>
      <c r="D71" s="322" t="str">
        <f t="shared" si="5"/>
        <v>0x38</v>
      </c>
      <c r="E71" s="145">
        <v>16</v>
      </c>
      <c r="F71" s="335" t="s">
        <v>457</v>
      </c>
      <c r="G71" s="336" t="s">
        <v>458</v>
      </c>
      <c r="H71" s="336" t="s">
        <v>459</v>
      </c>
      <c r="I71" s="92">
        <v>4</v>
      </c>
      <c r="J71" s="90">
        <v>4</v>
      </c>
      <c r="K71" s="145" t="str">
        <f t="shared" si="6"/>
        <v>B11110000</v>
      </c>
      <c r="L71" s="176"/>
      <c r="M71" s="147"/>
      <c r="N71" s="91"/>
      <c r="O71" s="91"/>
      <c r="P71" s="91"/>
      <c r="Q71" s="91"/>
      <c r="R71" s="77"/>
      <c r="S71" s="78"/>
      <c r="T71" s="78"/>
      <c r="U71" s="78"/>
      <c r="V71" s="78"/>
      <c r="W71" s="78"/>
      <c r="X71" s="78"/>
      <c r="Y71" s="78"/>
      <c r="AC71" s="389"/>
    </row>
    <row r="72" spans="1:29" s="388" customFormat="1" ht="16">
      <c r="A72" s="132" t="s">
        <v>140</v>
      </c>
      <c r="B72" s="166" t="s">
        <v>90</v>
      </c>
      <c r="C72" s="144">
        <v>57</v>
      </c>
      <c r="D72" s="322" t="str">
        <f t="shared" si="5"/>
        <v>0x39</v>
      </c>
      <c r="E72" s="145">
        <v>16</v>
      </c>
      <c r="F72" s="335" t="s">
        <v>460</v>
      </c>
      <c r="G72" s="336" t="s">
        <v>461</v>
      </c>
      <c r="H72" s="336" t="s">
        <v>462</v>
      </c>
      <c r="I72" s="92">
        <v>4</v>
      </c>
      <c r="J72" s="90">
        <v>4</v>
      </c>
      <c r="K72" s="145" t="str">
        <f t="shared" si="6"/>
        <v>B11110000</v>
      </c>
      <c r="L72" s="176"/>
      <c r="M72" s="147"/>
      <c r="N72" s="91"/>
      <c r="O72" s="91"/>
      <c r="P72" s="91"/>
      <c r="Q72" s="91"/>
      <c r="R72" s="77"/>
      <c r="S72" s="78"/>
      <c r="T72" s="78"/>
      <c r="U72" s="78"/>
      <c r="V72" s="78"/>
      <c r="W72" s="78"/>
      <c r="X72" s="78"/>
      <c r="Y72" s="78"/>
      <c r="AC72" s="389"/>
    </row>
    <row r="73" spans="1:29" s="388" customFormat="1" ht="17" thickBot="1">
      <c r="A73" s="349" t="s">
        <v>141</v>
      </c>
      <c r="B73" s="358" t="s">
        <v>90</v>
      </c>
      <c r="C73" s="351">
        <v>58</v>
      </c>
      <c r="D73" s="352" t="str">
        <f t="shared" si="5"/>
        <v>0x3A</v>
      </c>
      <c r="E73" s="357">
        <v>16</v>
      </c>
      <c r="F73" s="377" t="s">
        <v>463</v>
      </c>
      <c r="G73" s="378" t="s">
        <v>464</v>
      </c>
      <c r="H73" s="378" t="s">
        <v>465</v>
      </c>
      <c r="I73" s="353">
        <v>4</v>
      </c>
      <c r="J73" s="356">
        <v>4</v>
      </c>
      <c r="K73" s="357" t="str">
        <f t="shared" si="6"/>
        <v>B11110000</v>
      </c>
      <c r="L73" s="359"/>
      <c r="M73" s="360"/>
      <c r="N73" s="361"/>
      <c r="O73" s="361"/>
      <c r="P73" s="361"/>
      <c r="Q73" s="361"/>
      <c r="R73" s="362"/>
      <c r="S73" s="78"/>
      <c r="T73" s="78"/>
      <c r="U73" s="78"/>
      <c r="V73" s="78"/>
      <c r="W73" s="78"/>
      <c r="X73" s="78"/>
      <c r="Y73" s="78"/>
      <c r="AC73" s="389"/>
    </row>
    <row r="74" spans="1:29" s="388" customFormat="1" ht="16">
      <c r="A74" s="363" t="s">
        <v>142</v>
      </c>
      <c r="B74" s="364" t="s">
        <v>90</v>
      </c>
      <c r="C74" s="365">
        <v>59</v>
      </c>
      <c r="D74" s="366" t="str">
        <f t="shared" si="5"/>
        <v>0x3B</v>
      </c>
      <c r="E74" s="367">
        <v>16</v>
      </c>
      <c r="F74" s="375" t="s">
        <v>454</v>
      </c>
      <c r="G74" s="376" t="s">
        <v>455</v>
      </c>
      <c r="H74" s="376" t="s">
        <v>456</v>
      </c>
      <c r="I74" s="369">
        <v>4</v>
      </c>
      <c r="J74" s="370">
        <v>0</v>
      </c>
      <c r="K74" s="367" t="str">
        <f t="shared" si="6"/>
        <v>B00001111</v>
      </c>
      <c r="L74" s="371"/>
      <c r="M74" s="372"/>
      <c r="N74" s="373"/>
      <c r="O74" s="373"/>
      <c r="P74" s="373"/>
      <c r="Q74" s="373"/>
      <c r="R74" s="374"/>
      <c r="S74" s="78"/>
      <c r="T74" s="78"/>
      <c r="U74" s="78"/>
      <c r="V74" s="78"/>
      <c r="W74" s="78"/>
      <c r="X74" s="78"/>
      <c r="Y74" s="78"/>
      <c r="AC74" s="389"/>
    </row>
    <row r="75" spans="1:29" s="388" customFormat="1" ht="16">
      <c r="A75" s="132" t="s">
        <v>143</v>
      </c>
      <c r="B75" s="166" t="s">
        <v>90</v>
      </c>
      <c r="C75" s="144">
        <v>60</v>
      </c>
      <c r="D75" s="322" t="str">
        <f t="shared" si="5"/>
        <v>0x3C</v>
      </c>
      <c r="E75" s="145">
        <v>16</v>
      </c>
      <c r="F75" s="335" t="s">
        <v>457</v>
      </c>
      <c r="G75" s="336" t="s">
        <v>458</v>
      </c>
      <c r="H75" s="336" t="s">
        <v>459</v>
      </c>
      <c r="I75" s="92">
        <v>4</v>
      </c>
      <c r="J75" s="90">
        <v>0</v>
      </c>
      <c r="K75" s="145" t="str">
        <f t="shared" si="6"/>
        <v>B00001111</v>
      </c>
      <c r="L75" s="176"/>
      <c r="M75" s="147"/>
      <c r="N75" s="91"/>
      <c r="O75" s="91"/>
      <c r="P75" s="91"/>
      <c r="Q75" s="91"/>
      <c r="R75" s="77"/>
      <c r="S75" s="78"/>
      <c r="T75" s="78"/>
      <c r="U75" s="78"/>
      <c r="V75" s="78"/>
      <c r="W75" s="78"/>
      <c r="X75" s="78"/>
      <c r="Y75" s="78"/>
      <c r="AC75" s="389"/>
    </row>
    <row r="76" spans="1:29" s="388" customFormat="1" ht="16">
      <c r="A76" s="132" t="s">
        <v>144</v>
      </c>
      <c r="B76" s="166" t="s">
        <v>90</v>
      </c>
      <c r="C76" s="144">
        <v>61</v>
      </c>
      <c r="D76" s="322" t="str">
        <f t="shared" si="5"/>
        <v>0x3D</v>
      </c>
      <c r="E76" s="145">
        <v>16</v>
      </c>
      <c r="F76" s="335" t="s">
        <v>460</v>
      </c>
      <c r="G76" s="336" t="s">
        <v>461</v>
      </c>
      <c r="H76" s="336" t="s">
        <v>462</v>
      </c>
      <c r="I76" s="92">
        <v>4</v>
      </c>
      <c r="J76" s="90">
        <v>0</v>
      </c>
      <c r="K76" s="145" t="str">
        <f t="shared" si="6"/>
        <v>B00001111</v>
      </c>
      <c r="L76" s="176"/>
      <c r="M76" s="147"/>
      <c r="N76" s="91"/>
      <c r="O76" s="91"/>
      <c r="P76" s="91"/>
      <c r="Q76" s="91"/>
      <c r="R76" s="77"/>
      <c r="S76" s="78"/>
      <c r="T76" s="78"/>
      <c r="U76" s="78"/>
      <c r="V76" s="78"/>
      <c r="W76" s="78"/>
      <c r="X76" s="78"/>
      <c r="Y76" s="78"/>
      <c r="AC76" s="389"/>
    </row>
    <row r="77" spans="1:29" s="388" customFormat="1" ht="17" thickBot="1">
      <c r="A77" s="349" t="s">
        <v>145</v>
      </c>
      <c r="B77" s="358" t="s">
        <v>90</v>
      </c>
      <c r="C77" s="351">
        <v>62</v>
      </c>
      <c r="D77" s="352" t="str">
        <f t="shared" si="5"/>
        <v>0x3E</v>
      </c>
      <c r="E77" s="357">
        <v>16</v>
      </c>
      <c r="F77" s="377" t="s">
        <v>463</v>
      </c>
      <c r="G77" s="378" t="s">
        <v>464</v>
      </c>
      <c r="H77" s="378" t="s">
        <v>465</v>
      </c>
      <c r="I77" s="353">
        <v>4</v>
      </c>
      <c r="J77" s="356">
        <v>0</v>
      </c>
      <c r="K77" s="357" t="str">
        <f t="shared" si="6"/>
        <v>B00001111</v>
      </c>
      <c r="L77" s="359"/>
      <c r="M77" s="360"/>
      <c r="N77" s="361"/>
      <c r="O77" s="361"/>
      <c r="P77" s="361"/>
      <c r="Q77" s="361"/>
      <c r="R77" s="362"/>
      <c r="S77" s="78"/>
      <c r="T77" s="78"/>
      <c r="U77" s="78"/>
      <c r="V77" s="78"/>
      <c r="W77" s="78"/>
      <c r="X77" s="78"/>
      <c r="Y77" s="78"/>
      <c r="AC77" s="389"/>
    </row>
    <row r="78" spans="1:29" s="388" customFormat="1" ht="16">
      <c r="A78" s="363" t="s">
        <v>146</v>
      </c>
      <c r="B78" s="364" t="s">
        <v>90</v>
      </c>
      <c r="C78" s="365">
        <v>70</v>
      </c>
      <c r="D78" s="366" t="str">
        <f t="shared" si="5"/>
        <v>0x46</v>
      </c>
      <c r="E78" s="367">
        <v>2</v>
      </c>
      <c r="F78" s="375" t="s">
        <v>430</v>
      </c>
      <c r="G78" s="376" t="s">
        <v>431</v>
      </c>
      <c r="H78" s="376" t="s">
        <v>432</v>
      </c>
      <c r="I78" s="369">
        <v>1</v>
      </c>
      <c r="J78" s="370">
        <v>6</v>
      </c>
      <c r="K78" s="367" t="str">
        <f t="shared" si="6"/>
        <v>B01000000</v>
      </c>
      <c r="L78" s="371"/>
      <c r="M78" s="372"/>
      <c r="N78" s="373"/>
      <c r="O78" s="373"/>
      <c r="P78" s="373"/>
      <c r="Q78" s="373"/>
      <c r="R78" s="374"/>
      <c r="S78" s="78"/>
      <c r="T78" s="78"/>
      <c r="U78" s="78"/>
      <c r="V78" s="78"/>
      <c r="W78" s="78"/>
      <c r="X78" s="78"/>
      <c r="Y78" s="78"/>
      <c r="AC78" s="389"/>
    </row>
    <row r="79" spans="1:29" s="388" customFormat="1" ht="16">
      <c r="A79" s="132" t="s">
        <v>147</v>
      </c>
      <c r="B79" s="166" t="s">
        <v>90</v>
      </c>
      <c r="C79" s="146">
        <v>71</v>
      </c>
      <c r="D79" s="322" t="str">
        <f t="shared" si="5"/>
        <v>0x47</v>
      </c>
      <c r="E79" s="145">
        <v>2</v>
      </c>
      <c r="F79" s="335" t="s">
        <v>433</v>
      </c>
      <c r="G79" s="336" t="s">
        <v>434</v>
      </c>
      <c r="H79" s="336" t="s">
        <v>435</v>
      </c>
      <c r="I79" s="92">
        <v>1</v>
      </c>
      <c r="J79" s="90">
        <v>6</v>
      </c>
      <c r="K79" s="145" t="str">
        <f t="shared" si="6"/>
        <v>B01000000</v>
      </c>
      <c r="L79" s="176"/>
      <c r="M79" s="147"/>
      <c r="N79" s="91"/>
      <c r="O79" s="91"/>
      <c r="P79" s="91"/>
      <c r="Q79" s="91"/>
      <c r="R79" s="77"/>
      <c r="S79" s="78"/>
      <c r="T79" s="78"/>
      <c r="U79" s="78"/>
      <c r="V79" s="78"/>
      <c r="W79" s="78"/>
      <c r="X79" s="78"/>
      <c r="Y79" s="78"/>
      <c r="AC79" s="389"/>
    </row>
    <row r="80" spans="1:29" s="388" customFormat="1" ht="16">
      <c r="A80" s="132" t="s">
        <v>148</v>
      </c>
      <c r="B80" s="166" t="s">
        <v>90</v>
      </c>
      <c r="C80" s="144">
        <v>72</v>
      </c>
      <c r="D80" s="322" t="str">
        <f t="shared" si="5"/>
        <v>0x48</v>
      </c>
      <c r="E80" s="145">
        <v>2</v>
      </c>
      <c r="F80" s="335" t="s">
        <v>436</v>
      </c>
      <c r="G80" s="336" t="s">
        <v>437</v>
      </c>
      <c r="H80" s="336" t="s">
        <v>438</v>
      </c>
      <c r="I80" s="92">
        <v>1</v>
      </c>
      <c r="J80" s="90">
        <v>6</v>
      </c>
      <c r="K80" s="145" t="str">
        <f t="shared" si="6"/>
        <v>B01000000</v>
      </c>
      <c r="L80" s="176"/>
      <c r="M80" s="147"/>
      <c r="N80" s="91"/>
      <c r="O80" s="91"/>
      <c r="P80" s="91"/>
      <c r="Q80" s="91"/>
      <c r="R80" s="77"/>
      <c r="S80" s="78"/>
      <c r="T80" s="78"/>
      <c r="U80" s="78"/>
      <c r="V80" s="78"/>
      <c r="W80" s="78"/>
      <c r="X80" s="78"/>
      <c r="Y80" s="78"/>
      <c r="AC80" s="389"/>
    </row>
    <row r="81" spans="1:29" s="388" customFormat="1" ht="17" thickBot="1">
      <c r="A81" s="349" t="s">
        <v>149</v>
      </c>
      <c r="B81" s="358" t="s">
        <v>90</v>
      </c>
      <c r="C81" s="360">
        <v>73</v>
      </c>
      <c r="D81" s="352" t="str">
        <f t="shared" si="5"/>
        <v>0x49</v>
      </c>
      <c r="E81" s="357">
        <v>2</v>
      </c>
      <c r="F81" s="377" t="s">
        <v>439</v>
      </c>
      <c r="G81" s="378" t="s">
        <v>440</v>
      </c>
      <c r="H81" s="378" t="s">
        <v>441</v>
      </c>
      <c r="I81" s="353">
        <v>1</v>
      </c>
      <c r="J81" s="356">
        <v>6</v>
      </c>
      <c r="K81" s="357" t="str">
        <f t="shared" si="6"/>
        <v>B01000000</v>
      </c>
      <c r="L81" s="359"/>
      <c r="M81" s="360"/>
      <c r="N81" s="361"/>
      <c r="O81" s="361"/>
      <c r="P81" s="361"/>
      <c r="Q81" s="361"/>
      <c r="R81" s="362"/>
      <c r="S81" s="78"/>
      <c r="T81" s="78"/>
      <c r="U81" s="78"/>
      <c r="V81" s="78"/>
      <c r="W81" s="78"/>
      <c r="X81" s="78"/>
      <c r="Y81" s="78"/>
      <c r="AC81" s="389"/>
    </row>
    <row r="82" spans="1:29" s="134" customFormat="1">
      <c r="A82" s="379"/>
      <c r="B82" s="380"/>
      <c r="C82" s="381"/>
      <c r="E82" s="382"/>
      <c r="F82" s="383"/>
      <c r="G82" s="384"/>
      <c r="H82" s="384"/>
      <c r="I82" s="171"/>
      <c r="K82" s="382"/>
      <c r="L82" s="383"/>
      <c r="M82" s="385"/>
      <c r="N82" s="210"/>
      <c r="O82" s="210"/>
      <c r="P82" s="210"/>
      <c r="Q82" s="210"/>
      <c r="R82" s="34"/>
      <c r="Z82" s="386"/>
      <c r="AC82" s="382"/>
    </row>
    <row r="83" spans="1:29" s="20" customFormat="1" ht="16">
      <c r="A83" s="160" t="s">
        <v>150</v>
      </c>
      <c r="B83" s="235"/>
      <c r="C83" s="236"/>
      <c r="D83" s="237"/>
      <c r="E83" s="238"/>
      <c r="F83" s="239"/>
      <c r="G83" s="328"/>
      <c r="H83" s="328"/>
      <c r="I83" s="240"/>
      <c r="J83" s="46"/>
      <c r="K83" s="241"/>
      <c r="L83" s="284"/>
      <c r="M83" s="148"/>
      <c r="N83" s="22"/>
      <c r="O83" s="22"/>
      <c r="P83" s="22"/>
      <c r="Q83" s="22"/>
      <c r="R83" s="53"/>
      <c r="S83" s="22"/>
      <c r="T83" s="22"/>
      <c r="U83" s="22"/>
      <c r="V83" s="22"/>
      <c r="W83" s="22"/>
      <c r="X83" s="22"/>
      <c r="Y83" s="22"/>
      <c r="Z83" s="55"/>
      <c r="AC83" s="306"/>
    </row>
    <row r="84" spans="1:29" s="85" customFormat="1" ht="18">
      <c r="A84" s="231"/>
      <c r="B84" s="248" t="s">
        <v>336</v>
      </c>
      <c r="C84" s="402" t="s">
        <v>337</v>
      </c>
      <c r="D84" s="403"/>
      <c r="E84" s="404"/>
      <c r="F84" s="402" t="s">
        <v>340</v>
      </c>
      <c r="G84" s="405"/>
      <c r="H84" s="405"/>
      <c r="I84" s="403"/>
      <c r="J84" s="403"/>
      <c r="K84" s="404"/>
      <c r="L84" s="285" t="s">
        <v>338</v>
      </c>
      <c r="M84" s="307"/>
      <c r="N84" s="202"/>
      <c r="O84" s="202"/>
      <c r="P84" s="202"/>
      <c r="Q84" s="202"/>
      <c r="R84" s="82"/>
      <c r="S84" s="83"/>
      <c r="T84" s="83"/>
      <c r="U84" s="83"/>
      <c r="V84" s="83"/>
      <c r="W84" s="83"/>
      <c r="X84" s="83"/>
      <c r="Y84" s="83"/>
      <c r="Z84" s="84"/>
      <c r="AC84" s="299"/>
    </row>
    <row r="85" spans="1:29" s="85" customFormat="1" ht="18">
      <c r="A85" s="232" t="s">
        <v>38</v>
      </c>
      <c r="B85" s="248" t="s">
        <v>39</v>
      </c>
      <c r="C85" s="249" t="s">
        <v>330</v>
      </c>
      <c r="D85" s="250" t="s">
        <v>331</v>
      </c>
      <c r="E85" s="251" t="s">
        <v>332</v>
      </c>
      <c r="F85" s="458" t="s">
        <v>333</v>
      </c>
      <c r="G85" s="459"/>
      <c r="H85" s="405"/>
      <c r="I85" s="252" t="s">
        <v>335</v>
      </c>
      <c r="J85" s="252" t="s">
        <v>334</v>
      </c>
      <c r="K85" s="251" t="s">
        <v>329</v>
      </c>
      <c r="L85" s="285" t="s">
        <v>341</v>
      </c>
      <c r="M85" s="307"/>
      <c r="N85" s="202"/>
      <c r="O85" s="202"/>
      <c r="P85" s="202"/>
      <c r="Q85" s="202"/>
      <c r="R85" s="82"/>
      <c r="S85" s="83"/>
      <c r="T85" s="83"/>
      <c r="U85" s="83"/>
      <c r="V85" s="83"/>
      <c r="W85" s="83"/>
      <c r="X85" s="83"/>
      <c r="Y85" s="83"/>
      <c r="Z85" s="84"/>
      <c r="AC85" s="299"/>
    </row>
    <row r="86" spans="1:29" s="80" customFormat="1" ht="16">
      <c r="A86" s="95" t="s">
        <v>151</v>
      </c>
      <c r="B86" s="242" t="s">
        <v>90</v>
      </c>
      <c r="C86" s="243">
        <v>78</v>
      </c>
      <c r="D86" s="244"/>
      <c r="E86" s="245">
        <v>2</v>
      </c>
      <c r="F86" s="246" t="s">
        <v>470</v>
      </c>
      <c r="G86" s="329"/>
      <c r="H86" s="329"/>
      <c r="I86" s="244">
        <v>1</v>
      </c>
      <c r="J86" s="244">
        <v>7</v>
      </c>
      <c r="K86" s="247" t="str">
        <f t="shared" si="6"/>
        <v>B10000000</v>
      </c>
      <c r="L86" s="286"/>
      <c r="M86" s="308"/>
      <c r="N86" s="78"/>
      <c r="O86" s="78"/>
      <c r="P86" s="78"/>
      <c r="Q86" s="78"/>
      <c r="R86" s="96"/>
      <c r="S86" s="78"/>
      <c r="T86" s="78"/>
      <c r="U86" s="78"/>
      <c r="V86" s="78"/>
      <c r="W86" s="78"/>
      <c r="X86" s="78"/>
      <c r="Y86" s="78"/>
      <c r="Z86" s="79"/>
      <c r="AC86" s="301"/>
    </row>
    <row r="87" spans="1:29" s="80" customFormat="1" ht="16">
      <c r="A87" s="95" t="s">
        <v>152</v>
      </c>
      <c r="B87" s="167" t="s">
        <v>90</v>
      </c>
      <c r="C87" s="149">
        <v>79</v>
      </c>
      <c r="D87" s="77"/>
      <c r="E87" s="150">
        <v>128</v>
      </c>
      <c r="F87" s="177"/>
      <c r="G87" s="330"/>
      <c r="H87" s="330"/>
      <c r="I87" s="77">
        <v>7</v>
      </c>
      <c r="J87" s="77"/>
      <c r="K87" s="234" t="str">
        <f t="shared" si="6"/>
        <v>B01111111</v>
      </c>
      <c r="L87" s="286"/>
      <c r="M87" s="308"/>
      <c r="N87" s="78"/>
      <c r="O87" s="78"/>
      <c r="P87" s="78"/>
      <c r="Q87" s="78"/>
      <c r="R87" s="96"/>
      <c r="S87" s="78"/>
      <c r="T87" s="78"/>
      <c r="U87" s="78"/>
      <c r="V87" s="78"/>
      <c r="W87" s="78"/>
      <c r="X87" s="78"/>
      <c r="Y87" s="78"/>
      <c r="Z87" s="79"/>
      <c r="AC87" s="301"/>
    </row>
    <row r="88" spans="1:29" s="80" customFormat="1" ht="16">
      <c r="A88" s="95" t="s">
        <v>153</v>
      </c>
      <c r="B88" s="167" t="s">
        <v>90</v>
      </c>
      <c r="C88" s="149">
        <v>86</v>
      </c>
      <c r="D88" s="77"/>
      <c r="E88" s="150">
        <v>128</v>
      </c>
      <c r="F88" s="177"/>
      <c r="G88" s="330"/>
      <c r="H88" s="330"/>
      <c r="I88" s="77">
        <v>7</v>
      </c>
      <c r="J88" s="77"/>
      <c r="K88" s="234" t="str">
        <f t="shared" si="6"/>
        <v>B01111111</v>
      </c>
      <c r="L88" s="286"/>
      <c r="M88" s="308"/>
      <c r="N88" s="78"/>
      <c r="O88" s="78"/>
      <c r="P88" s="78"/>
      <c r="Q88" s="78"/>
      <c r="R88" s="96"/>
      <c r="S88" s="78"/>
      <c r="T88" s="78"/>
      <c r="U88" s="78"/>
      <c r="V88" s="78"/>
      <c r="W88" s="78"/>
      <c r="X88" s="78"/>
      <c r="Y88" s="78"/>
      <c r="Z88" s="79"/>
      <c r="AC88" s="301"/>
    </row>
    <row r="89" spans="1:29" s="80" customFormat="1" ht="16">
      <c r="A89" s="95" t="s">
        <v>154</v>
      </c>
      <c r="B89" s="167" t="s">
        <v>90</v>
      </c>
      <c r="C89" s="149">
        <v>88</v>
      </c>
      <c r="D89" s="77"/>
      <c r="E89" s="150">
        <v>16</v>
      </c>
      <c r="F89" s="177"/>
      <c r="G89" s="330"/>
      <c r="H89" s="330"/>
      <c r="I89" s="77">
        <v>4</v>
      </c>
      <c r="J89" s="77"/>
      <c r="K89" s="234" t="str">
        <f t="shared" si="6"/>
        <v>B00001111</v>
      </c>
      <c r="L89" s="286"/>
      <c r="M89" s="308"/>
      <c r="N89" s="78"/>
      <c r="O89" s="78"/>
      <c r="P89" s="78"/>
      <c r="Q89" s="78"/>
      <c r="R89" s="96"/>
      <c r="S89" s="78"/>
      <c r="T89" s="78"/>
      <c r="U89" s="78"/>
      <c r="V89" s="78"/>
      <c r="W89" s="78"/>
      <c r="X89" s="78"/>
      <c r="Y89" s="78"/>
      <c r="Z89" s="79"/>
      <c r="AC89" s="301"/>
    </row>
    <row r="90" spans="1:29" s="80" customFormat="1" ht="16">
      <c r="A90" s="95" t="s">
        <v>155</v>
      </c>
      <c r="B90" s="167" t="s">
        <v>90</v>
      </c>
      <c r="C90" s="149">
        <v>89</v>
      </c>
      <c r="D90" s="77"/>
      <c r="E90" s="150">
        <v>2</v>
      </c>
      <c r="F90" s="177"/>
      <c r="G90" s="330"/>
      <c r="H90" s="330"/>
      <c r="I90" s="77">
        <v>1</v>
      </c>
      <c r="J90" s="77"/>
      <c r="K90" s="234" t="str">
        <f t="shared" si="6"/>
        <v>B00000001</v>
      </c>
      <c r="L90" s="286"/>
      <c r="M90" s="308"/>
      <c r="N90" s="78"/>
      <c r="O90" s="78"/>
      <c r="P90" s="78"/>
      <c r="Q90" s="78"/>
      <c r="R90" s="96"/>
      <c r="S90" s="78"/>
      <c r="T90" s="78"/>
      <c r="U90" s="78"/>
      <c r="V90" s="78"/>
      <c r="W90" s="78"/>
      <c r="X90" s="78"/>
      <c r="Y90" s="78"/>
      <c r="Z90" s="79"/>
      <c r="AC90" s="301"/>
    </row>
    <row r="91" spans="1:29" s="80" customFormat="1" ht="16">
      <c r="A91" s="95" t="s">
        <v>156</v>
      </c>
      <c r="B91" s="167" t="s">
        <v>90</v>
      </c>
      <c r="C91" s="149">
        <v>100</v>
      </c>
      <c r="D91" s="77"/>
      <c r="E91" s="150">
        <v>128</v>
      </c>
      <c r="F91" s="177"/>
      <c r="G91" s="330"/>
      <c r="H91" s="330"/>
      <c r="I91" s="77">
        <v>7</v>
      </c>
      <c r="J91" s="77"/>
      <c r="K91" s="234" t="str">
        <f t="shared" si="6"/>
        <v>B01111111</v>
      </c>
      <c r="L91" s="286"/>
      <c r="M91" s="308"/>
      <c r="N91" s="78"/>
      <c r="O91" s="78"/>
      <c r="P91" s="78"/>
      <c r="Q91" s="78"/>
      <c r="R91" s="96"/>
      <c r="S91" s="78"/>
      <c r="T91" s="78"/>
      <c r="U91" s="78"/>
      <c r="V91" s="78"/>
      <c r="W91" s="78"/>
      <c r="X91" s="78"/>
      <c r="Y91" s="78"/>
      <c r="Z91" s="79"/>
      <c r="AC91" s="301"/>
    </row>
    <row r="92" spans="1:29" s="80" customFormat="1" ht="16">
      <c r="A92" s="95" t="s">
        <v>157</v>
      </c>
      <c r="B92" s="167" t="s">
        <v>90</v>
      </c>
      <c r="C92" s="149">
        <v>101</v>
      </c>
      <c r="D92" s="77"/>
      <c r="E92" s="150">
        <v>128</v>
      </c>
      <c r="F92" s="177"/>
      <c r="G92" s="330"/>
      <c r="H92" s="330"/>
      <c r="I92" s="77">
        <v>7</v>
      </c>
      <c r="J92" s="77"/>
      <c r="K92" s="234" t="str">
        <f t="shared" si="6"/>
        <v>B01111111</v>
      </c>
      <c r="L92" s="286"/>
      <c r="M92" s="308"/>
      <c r="N92" s="78"/>
      <c r="O92" s="78"/>
      <c r="P92" s="78"/>
      <c r="Q92" s="78"/>
      <c r="R92" s="96"/>
      <c r="S92" s="78"/>
      <c r="T92" s="78"/>
      <c r="U92" s="78"/>
      <c r="V92" s="78"/>
      <c r="W92" s="78"/>
      <c r="X92" s="78"/>
      <c r="Y92" s="78"/>
      <c r="Z92" s="79"/>
      <c r="AC92" s="301"/>
    </row>
    <row r="93" spans="1:29" s="80" customFormat="1" ht="16">
      <c r="A93" s="95" t="s">
        <v>158</v>
      </c>
      <c r="B93" s="167" t="s">
        <v>90</v>
      </c>
      <c r="C93" s="149">
        <v>102</v>
      </c>
      <c r="D93" s="77"/>
      <c r="E93" s="150">
        <v>128</v>
      </c>
      <c r="F93" s="177"/>
      <c r="G93" s="330"/>
      <c r="H93" s="330"/>
      <c r="I93" s="77">
        <v>7</v>
      </c>
      <c r="J93" s="77"/>
      <c r="K93" s="234" t="str">
        <f t="shared" si="6"/>
        <v>B01111111</v>
      </c>
      <c r="L93" s="286"/>
      <c r="M93" s="308"/>
      <c r="N93" s="78"/>
      <c r="O93" s="78"/>
      <c r="P93" s="78"/>
      <c r="Q93" s="78"/>
      <c r="R93" s="96"/>
      <c r="S93" s="78"/>
      <c r="T93" s="78"/>
      <c r="U93" s="78"/>
      <c r="V93" s="78"/>
      <c r="W93" s="78"/>
      <c r="X93" s="78"/>
      <c r="Y93" s="78"/>
      <c r="Z93" s="79"/>
      <c r="AC93" s="301"/>
    </row>
    <row r="94" spans="1:29" s="80" customFormat="1" ht="16">
      <c r="A94" s="95" t="s">
        <v>159</v>
      </c>
      <c r="B94" s="167" t="s">
        <v>90</v>
      </c>
      <c r="C94" s="149">
        <v>103</v>
      </c>
      <c r="D94" s="77"/>
      <c r="E94" s="150">
        <v>128</v>
      </c>
      <c r="F94" s="177"/>
      <c r="G94" s="330"/>
      <c r="H94" s="330"/>
      <c r="I94" s="77">
        <v>7</v>
      </c>
      <c r="J94" s="77"/>
      <c r="K94" s="234" t="str">
        <f t="shared" si="6"/>
        <v>B01111111</v>
      </c>
      <c r="L94" s="286"/>
      <c r="M94" s="308"/>
      <c r="N94" s="78"/>
      <c r="O94" s="78"/>
      <c r="P94" s="78"/>
      <c r="Q94" s="78"/>
      <c r="R94" s="96"/>
      <c r="S94" s="78"/>
      <c r="T94" s="78"/>
      <c r="U94" s="78"/>
      <c r="V94" s="78"/>
      <c r="W94" s="78"/>
      <c r="X94" s="78"/>
      <c r="Y94" s="78"/>
      <c r="Z94" s="79"/>
      <c r="AC94" s="301"/>
    </row>
    <row r="95" spans="1:29" s="80" customFormat="1" ht="16">
      <c r="A95" s="95" t="s">
        <v>160</v>
      </c>
      <c r="B95" s="167" t="s">
        <v>90</v>
      </c>
      <c r="C95" s="149">
        <v>104</v>
      </c>
      <c r="D95" s="77"/>
      <c r="E95" s="150">
        <v>128</v>
      </c>
      <c r="F95" s="177"/>
      <c r="G95" s="330"/>
      <c r="H95" s="330"/>
      <c r="I95" s="77">
        <v>7</v>
      </c>
      <c r="J95" s="77"/>
      <c r="K95" s="234" t="str">
        <f t="shared" si="6"/>
        <v>B01111111</v>
      </c>
      <c r="L95" s="286"/>
      <c r="M95" s="308"/>
      <c r="N95" s="78"/>
      <c r="O95" s="78"/>
      <c r="P95" s="78"/>
      <c r="Q95" s="78"/>
      <c r="R95" s="96"/>
      <c r="S95" s="78"/>
      <c r="T95" s="78"/>
      <c r="U95" s="78"/>
      <c r="V95" s="78"/>
      <c r="W95" s="78"/>
      <c r="X95" s="78"/>
      <c r="Y95" s="78"/>
      <c r="Z95" s="79"/>
      <c r="AC95" s="301"/>
    </row>
    <row r="96" spans="1:29" s="80" customFormat="1" ht="16">
      <c r="A96" s="95" t="s">
        <v>161</v>
      </c>
      <c r="B96" s="167" t="s">
        <v>90</v>
      </c>
      <c r="C96" s="149">
        <v>105</v>
      </c>
      <c r="D96" s="77"/>
      <c r="E96" s="150">
        <v>128</v>
      </c>
      <c r="F96" s="177"/>
      <c r="G96" s="330"/>
      <c r="H96" s="330"/>
      <c r="I96" s="77">
        <v>7</v>
      </c>
      <c r="J96" s="77"/>
      <c r="K96" s="234" t="str">
        <f t="shared" si="6"/>
        <v>B01111111</v>
      </c>
      <c r="L96" s="286"/>
      <c r="M96" s="308"/>
      <c r="N96" s="78"/>
      <c r="O96" s="78"/>
      <c r="P96" s="78"/>
      <c r="Q96" s="78"/>
      <c r="R96" s="96"/>
      <c r="S96" s="78"/>
      <c r="T96" s="78"/>
      <c r="U96" s="78"/>
      <c r="V96" s="78"/>
      <c r="W96" s="78"/>
      <c r="X96" s="78"/>
      <c r="Y96" s="78"/>
      <c r="Z96" s="79"/>
      <c r="AC96" s="301"/>
    </row>
    <row r="97" spans="1:29" s="80" customFormat="1" ht="16">
      <c r="A97" s="95" t="s">
        <v>162</v>
      </c>
      <c r="B97" s="167" t="s">
        <v>90</v>
      </c>
      <c r="C97" s="149">
        <v>106</v>
      </c>
      <c r="D97" s="77"/>
      <c r="E97" s="150">
        <v>128</v>
      </c>
      <c r="F97" s="177"/>
      <c r="G97" s="330"/>
      <c r="H97" s="330"/>
      <c r="I97" s="77">
        <v>7</v>
      </c>
      <c r="J97" s="77"/>
      <c r="K97" s="234" t="str">
        <f t="shared" si="6"/>
        <v>B01111111</v>
      </c>
      <c r="L97" s="286"/>
      <c r="M97" s="308"/>
      <c r="N97" s="78"/>
      <c r="O97" s="78"/>
      <c r="P97" s="78"/>
      <c r="Q97" s="78"/>
      <c r="R97" s="96"/>
      <c r="S97" s="78"/>
      <c r="T97" s="78"/>
      <c r="U97" s="78"/>
      <c r="V97" s="78"/>
      <c r="W97" s="78"/>
      <c r="X97" s="78"/>
      <c r="Y97" s="78"/>
      <c r="Z97" s="79"/>
      <c r="AC97" s="301"/>
    </row>
    <row r="98" spans="1:29" s="80" customFormat="1" ht="16">
      <c r="A98" s="95" t="s">
        <v>163</v>
      </c>
      <c r="B98" s="167" t="s">
        <v>90</v>
      </c>
      <c r="C98" s="149">
        <v>107</v>
      </c>
      <c r="D98" s="77"/>
      <c r="E98" s="150">
        <v>128</v>
      </c>
      <c r="F98" s="177"/>
      <c r="G98" s="330"/>
      <c r="H98" s="330"/>
      <c r="I98" s="77">
        <v>7</v>
      </c>
      <c r="J98" s="77"/>
      <c r="K98" s="234" t="str">
        <f t="shared" si="6"/>
        <v>B01111111</v>
      </c>
      <c r="L98" s="286"/>
      <c r="M98" s="308"/>
      <c r="N98" s="78"/>
      <c r="O98" s="78"/>
      <c r="P98" s="78"/>
      <c r="Q98" s="78"/>
      <c r="R98" s="96"/>
      <c r="S98" s="78"/>
      <c r="T98" s="78"/>
      <c r="U98" s="78"/>
      <c r="V98" s="78"/>
      <c r="W98" s="78"/>
      <c r="X98" s="78"/>
      <c r="Y98" s="78"/>
      <c r="Z98" s="79"/>
      <c r="AC98" s="301"/>
    </row>
    <row r="99" spans="1:29" s="80" customFormat="1" ht="16">
      <c r="A99" s="95" t="s">
        <v>164</v>
      </c>
      <c r="B99" s="167" t="s">
        <v>90</v>
      </c>
      <c r="C99" s="149">
        <v>108</v>
      </c>
      <c r="D99" s="77"/>
      <c r="E99" s="150">
        <v>128</v>
      </c>
      <c r="F99" s="177"/>
      <c r="G99" s="330"/>
      <c r="H99" s="330"/>
      <c r="I99" s="77">
        <v>7</v>
      </c>
      <c r="J99" s="77"/>
      <c r="K99" s="234" t="str">
        <f t="shared" si="6"/>
        <v>B01111111</v>
      </c>
      <c r="L99" s="286"/>
      <c r="M99" s="308"/>
      <c r="N99" s="78"/>
      <c r="O99" s="78"/>
      <c r="P99" s="78"/>
      <c r="Q99" s="78"/>
      <c r="R99" s="96"/>
      <c r="S99" s="78"/>
      <c r="T99" s="78"/>
      <c r="U99" s="78"/>
      <c r="V99" s="78"/>
      <c r="W99" s="78"/>
      <c r="X99" s="78"/>
      <c r="Y99" s="78"/>
      <c r="Z99" s="79"/>
      <c r="AC99" s="301"/>
    </row>
    <row r="100" spans="1:29" s="80" customFormat="1" ht="16">
      <c r="A100" s="95" t="s">
        <v>165</v>
      </c>
      <c r="B100" s="167" t="s">
        <v>90</v>
      </c>
      <c r="C100" s="149">
        <v>109</v>
      </c>
      <c r="D100" s="77"/>
      <c r="E100" s="150">
        <v>128</v>
      </c>
      <c r="F100" s="177"/>
      <c r="G100" s="330"/>
      <c r="H100" s="330"/>
      <c r="I100" s="77">
        <v>7</v>
      </c>
      <c r="J100" s="77"/>
      <c r="K100" s="234" t="str">
        <f t="shared" si="6"/>
        <v>B01111111</v>
      </c>
      <c r="L100" s="286"/>
      <c r="M100" s="308"/>
      <c r="N100" s="78"/>
      <c r="O100" s="78"/>
      <c r="P100" s="78"/>
      <c r="Q100" s="78"/>
      <c r="R100" s="96"/>
      <c r="S100" s="78"/>
      <c r="T100" s="78"/>
      <c r="U100" s="78"/>
      <c r="V100" s="78"/>
      <c r="W100" s="78"/>
      <c r="X100" s="78"/>
      <c r="Y100" s="78"/>
      <c r="Z100" s="79"/>
      <c r="AC100" s="301"/>
    </row>
    <row r="101" spans="1:29" s="80" customFormat="1" ht="16">
      <c r="A101" s="95" t="s">
        <v>166</v>
      </c>
      <c r="B101" s="167" t="s">
        <v>90</v>
      </c>
      <c r="C101" s="149">
        <v>110</v>
      </c>
      <c r="D101" s="77"/>
      <c r="E101" s="150">
        <v>128</v>
      </c>
      <c r="F101" s="177"/>
      <c r="G101" s="330"/>
      <c r="H101" s="330"/>
      <c r="I101" s="77">
        <v>7</v>
      </c>
      <c r="J101" s="77"/>
      <c r="K101" s="234" t="str">
        <f t="shared" si="6"/>
        <v>B01111111</v>
      </c>
      <c r="L101" s="286"/>
      <c r="M101" s="308"/>
      <c r="N101" s="78"/>
      <c r="O101" s="78"/>
      <c r="P101" s="78"/>
      <c r="Q101" s="78"/>
      <c r="R101" s="96"/>
      <c r="S101" s="78"/>
      <c r="T101" s="78"/>
      <c r="U101" s="78"/>
      <c r="V101" s="78"/>
      <c r="W101" s="78"/>
      <c r="X101" s="78"/>
      <c r="Y101" s="78"/>
      <c r="Z101" s="79"/>
      <c r="AC101" s="301"/>
    </row>
    <row r="102" spans="1:29" s="80" customFormat="1" ht="16">
      <c r="A102" s="95" t="s">
        <v>167</v>
      </c>
      <c r="B102" s="167" t="s">
        <v>90</v>
      </c>
      <c r="C102" s="149">
        <v>111</v>
      </c>
      <c r="D102" s="77"/>
      <c r="E102" s="150">
        <v>128</v>
      </c>
      <c r="F102" s="177"/>
      <c r="G102" s="330"/>
      <c r="H102" s="330"/>
      <c r="I102" s="77">
        <v>7</v>
      </c>
      <c r="J102" s="77"/>
      <c r="K102" s="234" t="str">
        <f t="shared" si="6"/>
        <v>B01111111</v>
      </c>
      <c r="L102" s="286"/>
      <c r="M102" s="308"/>
      <c r="N102" s="78"/>
      <c r="O102" s="78"/>
      <c r="P102" s="78"/>
      <c r="Q102" s="78"/>
      <c r="R102" s="96"/>
      <c r="S102" s="78"/>
      <c r="T102" s="78"/>
      <c r="U102" s="78"/>
      <c r="V102" s="78"/>
      <c r="W102" s="78"/>
      <c r="X102" s="78"/>
      <c r="Y102" s="78"/>
      <c r="Z102" s="79"/>
      <c r="AC102" s="301"/>
    </row>
    <row r="103" spans="1:29" s="80" customFormat="1" ht="16">
      <c r="A103" s="95" t="s">
        <v>168</v>
      </c>
      <c r="B103" s="167" t="s">
        <v>90</v>
      </c>
      <c r="C103" s="149">
        <v>112</v>
      </c>
      <c r="D103" s="77"/>
      <c r="E103" s="150">
        <v>128</v>
      </c>
      <c r="F103" s="177"/>
      <c r="G103" s="330"/>
      <c r="H103" s="330"/>
      <c r="I103" s="77">
        <v>7</v>
      </c>
      <c r="J103" s="77"/>
      <c r="K103" s="234" t="str">
        <f t="shared" si="6"/>
        <v>B01111111</v>
      </c>
      <c r="L103" s="286"/>
      <c r="M103" s="308"/>
      <c r="N103" s="78"/>
      <c r="O103" s="78"/>
      <c r="P103" s="78"/>
      <c r="Q103" s="78"/>
      <c r="R103" s="96"/>
      <c r="S103" s="78"/>
      <c r="T103" s="78"/>
      <c r="U103" s="78"/>
      <c r="V103" s="78"/>
      <c r="W103" s="78"/>
      <c r="X103" s="78"/>
      <c r="Y103" s="78"/>
      <c r="Z103" s="79"/>
      <c r="AC103" s="301"/>
    </row>
    <row r="104" spans="1:29" s="80" customFormat="1" ht="16">
      <c r="A104" s="95" t="s">
        <v>169</v>
      </c>
      <c r="B104" s="167" t="s">
        <v>90</v>
      </c>
      <c r="C104" s="149">
        <v>113</v>
      </c>
      <c r="D104" s="77"/>
      <c r="E104" s="150">
        <v>128</v>
      </c>
      <c r="F104" s="177"/>
      <c r="G104" s="330"/>
      <c r="H104" s="330"/>
      <c r="I104" s="77">
        <v>7</v>
      </c>
      <c r="J104" s="77"/>
      <c r="K104" s="234" t="str">
        <f t="shared" si="6"/>
        <v>B01111111</v>
      </c>
      <c r="L104" s="286"/>
      <c r="M104" s="308"/>
      <c r="N104" s="78"/>
      <c r="O104" s="78"/>
      <c r="P104" s="78"/>
      <c r="Q104" s="78"/>
      <c r="R104" s="96"/>
      <c r="S104" s="78"/>
      <c r="T104" s="78"/>
      <c r="U104" s="78"/>
      <c r="V104" s="78"/>
      <c r="W104" s="78"/>
      <c r="X104" s="78"/>
      <c r="Y104" s="78"/>
      <c r="Z104" s="79"/>
      <c r="AC104" s="301"/>
    </row>
    <row r="105" spans="1:29" s="13" customFormat="1" ht="16">
      <c r="A105" s="47"/>
      <c r="B105" s="168"/>
      <c r="C105" s="151"/>
      <c r="D105" s="18"/>
      <c r="E105" s="152"/>
      <c r="F105" s="178"/>
      <c r="G105" s="331"/>
      <c r="H105" s="331"/>
      <c r="I105" s="19"/>
      <c r="J105" s="18"/>
      <c r="K105" s="233"/>
      <c r="L105" s="287"/>
      <c r="M105" s="148"/>
      <c r="N105" s="22"/>
      <c r="O105" s="22"/>
      <c r="P105" s="22"/>
      <c r="Q105" s="22"/>
      <c r="R105" s="22"/>
      <c r="S105" s="23"/>
      <c r="T105" s="23"/>
      <c r="U105" s="23"/>
      <c r="V105" s="22"/>
      <c r="W105" s="22"/>
      <c r="X105" s="22"/>
      <c r="Y105" s="22"/>
      <c r="Z105" s="15"/>
      <c r="AC105" s="297"/>
    </row>
    <row r="106" spans="1:29" s="80" customFormat="1" ht="16">
      <c r="A106" s="100" t="s">
        <v>191</v>
      </c>
      <c r="B106" s="169"/>
      <c r="C106" s="153"/>
      <c r="D106" s="98"/>
      <c r="E106" s="154"/>
      <c r="F106" s="155"/>
      <c r="G106" s="332"/>
      <c r="H106" s="332"/>
      <c r="I106" s="97"/>
      <c r="J106" s="98"/>
      <c r="K106" s="154" t="str">
        <f t="shared" si="6"/>
        <v>B1111111111</v>
      </c>
      <c r="L106" s="155"/>
      <c r="M106" s="308"/>
      <c r="N106" s="78"/>
      <c r="O106" s="78"/>
      <c r="P106" s="78"/>
      <c r="Q106" s="78"/>
      <c r="R106" s="203"/>
      <c r="S106" s="101"/>
      <c r="T106" s="101"/>
      <c r="U106" s="101"/>
      <c r="V106" s="206"/>
      <c r="W106" s="102"/>
      <c r="X106" s="102"/>
      <c r="Y106" s="102"/>
      <c r="AC106" s="301"/>
    </row>
    <row r="107" spans="1:29" s="85" customFormat="1" ht="18">
      <c r="A107" s="192"/>
      <c r="B107" s="193" t="s">
        <v>336</v>
      </c>
      <c r="C107" s="406" t="s">
        <v>337</v>
      </c>
      <c r="D107" s="407"/>
      <c r="E107" s="408"/>
      <c r="F107" s="406" t="s">
        <v>340</v>
      </c>
      <c r="G107" s="409"/>
      <c r="H107" s="409"/>
      <c r="I107" s="407"/>
      <c r="J107" s="407"/>
      <c r="K107" s="408"/>
      <c r="L107" s="199" t="s">
        <v>338</v>
      </c>
      <c r="M107" s="307"/>
      <c r="N107" s="202"/>
      <c r="O107" s="202"/>
      <c r="P107" s="202"/>
      <c r="Q107" s="202"/>
      <c r="R107" s="204"/>
      <c r="S107" s="99"/>
      <c r="T107" s="99"/>
      <c r="U107" s="99"/>
      <c r="V107" s="207"/>
      <c r="W107" s="83"/>
      <c r="X107" s="83"/>
      <c r="Y107" s="83"/>
      <c r="Z107" s="84"/>
      <c r="AC107" s="299"/>
    </row>
    <row r="108" spans="1:29" s="85" customFormat="1" ht="18">
      <c r="A108" s="194" t="s">
        <v>38</v>
      </c>
      <c r="B108" s="195" t="s">
        <v>39</v>
      </c>
      <c r="C108" s="196" t="s">
        <v>330</v>
      </c>
      <c r="D108" s="197" t="s">
        <v>331</v>
      </c>
      <c r="E108" s="198" t="s">
        <v>332</v>
      </c>
      <c r="F108" s="445" t="s">
        <v>471</v>
      </c>
      <c r="G108" s="446"/>
      <c r="H108" s="447"/>
      <c r="I108" s="200" t="s">
        <v>472</v>
      </c>
      <c r="J108" s="201" t="s">
        <v>473</v>
      </c>
      <c r="K108" s="198" t="s">
        <v>329</v>
      </c>
      <c r="L108" s="199" t="s">
        <v>341</v>
      </c>
      <c r="M108" s="307"/>
      <c r="N108" s="202"/>
      <c r="O108" s="202"/>
      <c r="P108" s="202"/>
      <c r="Q108" s="202"/>
      <c r="R108" s="204"/>
      <c r="S108" s="99"/>
      <c r="T108" s="99"/>
      <c r="U108" s="99"/>
      <c r="V108" s="207"/>
      <c r="W108" s="83"/>
      <c r="X108" s="83"/>
      <c r="Y108" s="83"/>
      <c r="Z108" s="84"/>
      <c r="AC108" s="299"/>
    </row>
    <row r="109" spans="1:29" s="80" customFormat="1" ht="16">
      <c r="A109" s="100" t="s">
        <v>171</v>
      </c>
      <c r="B109" s="169"/>
      <c r="C109" s="153"/>
      <c r="D109" s="98"/>
      <c r="E109" s="154"/>
      <c r="F109" s="155"/>
      <c r="G109" s="332"/>
      <c r="H109" s="332"/>
      <c r="I109" s="97"/>
      <c r="J109" s="98"/>
      <c r="K109" s="154" t="str">
        <f t="shared" si="6"/>
        <v>B1111111111</v>
      </c>
      <c r="L109" s="155"/>
      <c r="M109" s="308"/>
      <c r="N109" s="78"/>
      <c r="O109" s="78"/>
      <c r="P109" s="78"/>
      <c r="Q109" s="78"/>
      <c r="R109" s="205"/>
      <c r="S109" s="99"/>
      <c r="T109" s="99"/>
      <c r="U109" s="99"/>
      <c r="V109" s="181"/>
      <c r="W109" s="78"/>
      <c r="X109" s="78"/>
      <c r="Y109" s="78"/>
      <c r="Z109" s="79"/>
      <c r="AC109" s="301"/>
    </row>
    <row r="110" spans="1:29" s="80" customFormat="1" ht="16">
      <c r="A110" s="100" t="s">
        <v>43</v>
      </c>
      <c r="B110" s="169"/>
      <c r="C110" s="155">
        <v>85</v>
      </c>
      <c r="D110" s="98"/>
      <c r="E110" s="154">
        <v>128</v>
      </c>
      <c r="F110" s="155"/>
      <c r="G110" s="332"/>
      <c r="H110" s="332"/>
      <c r="I110" s="97"/>
      <c r="J110" s="98"/>
      <c r="K110" s="154" t="str">
        <f t="shared" si="6"/>
        <v>B01111111</v>
      </c>
      <c r="L110" s="155"/>
      <c r="M110" s="308"/>
      <c r="N110" s="78"/>
      <c r="O110" s="78"/>
      <c r="P110" s="78"/>
      <c r="Q110" s="78"/>
      <c r="R110" s="205"/>
      <c r="S110" s="99"/>
      <c r="T110" s="99"/>
      <c r="U110" s="99"/>
      <c r="V110" s="181"/>
      <c r="W110" s="78"/>
      <c r="X110" s="78"/>
      <c r="Y110" s="78"/>
      <c r="Z110" s="79"/>
      <c r="AC110" s="301"/>
    </row>
    <row r="111" spans="1:29" s="80" customFormat="1" ht="17" thickBot="1">
      <c r="A111" s="100" t="s">
        <v>172</v>
      </c>
      <c r="B111" s="170"/>
      <c r="C111" s="156">
        <v>83</v>
      </c>
      <c r="D111" s="157"/>
      <c r="E111" s="158">
        <v>2</v>
      </c>
      <c r="F111" s="179"/>
      <c r="G111" s="333"/>
      <c r="H111" s="333"/>
      <c r="I111" s="180"/>
      <c r="J111" s="157"/>
      <c r="K111" s="158" t="str">
        <f t="shared" ref="K111" si="7">"B"&amp;DEC2BIN((E111-1)*2^J111,8)</f>
        <v>B00000001</v>
      </c>
      <c r="L111" s="179"/>
      <c r="M111" s="308"/>
      <c r="N111" s="78"/>
      <c r="O111" s="78"/>
      <c r="P111" s="78"/>
      <c r="Q111" s="78"/>
      <c r="R111" s="205"/>
      <c r="S111" s="99"/>
      <c r="T111" s="99"/>
      <c r="U111" s="99"/>
      <c r="V111" s="181"/>
      <c r="W111" s="78"/>
      <c r="X111" s="78"/>
      <c r="Y111" s="78"/>
      <c r="Z111" s="79"/>
      <c r="AC111" s="301"/>
    </row>
    <row r="112" spans="1:29" s="13" customFormat="1">
      <c r="A112" s="21"/>
      <c r="B112" s="161"/>
      <c r="C112" s="133"/>
      <c r="D112" s="134"/>
      <c r="E112" s="134"/>
      <c r="F112" s="171"/>
      <c r="G112" s="171"/>
      <c r="H112" s="171"/>
      <c r="I112" s="171"/>
      <c r="J112" s="134"/>
      <c r="K112" s="134"/>
      <c r="L112" s="171"/>
      <c r="M112" s="148"/>
      <c r="N112" s="22"/>
      <c r="O112" s="22"/>
      <c r="P112" s="22"/>
      <c r="Q112" s="22"/>
      <c r="R112" s="52"/>
      <c r="S112" s="208"/>
      <c r="T112" s="208"/>
      <c r="U112" s="208"/>
      <c r="V112" s="54"/>
      <c r="W112" s="22"/>
      <c r="X112" s="22"/>
      <c r="Y112" s="22"/>
      <c r="Z112" s="15"/>
      <c r="AC112" s="297"/>
    </row>
    <row r="113" spans="1:29" s="80" customFormat="1" ht="16">
      <c r="A113" s="103" t="s">
        <v>173</v>
      </c>
      <c r="B113" s="104" t="s">
        <v>174</v>
      </c>
      <c r="C113" s="105"/>
      <c r="D113" s="105"/>
      <c r="E113" s="105"/>
      <c r="F113" s="104"/>
      <c r="G113" s="104"/>
      <c r="H113" s="104"/>
      <c r="I113" s="104"/>
      <c r="J113" s="105"/>
      <c r="K113" s="105"/>
      <c r="L113" s="104"/>
      <c r="M113" s="308"/>
      <c r="N113" s="78"/>
      <c r="O113" s="78"/>
      <c r="P113" s="78"/>
      <c r="Q113" s="78"/>
      <c r="R113" s="78"/>
      <c r="S113" s="111"/>
      <c r="T113" s="111"/>
      <c r="U113" s="111"/>
      <c r="V113" s="106"/>
      <c r="W113" s="78"/>
      <c r="X113" s="78"/>
      <c r="Y113" s="78"/>
      <c r="Z113" s="79"/>
      <c r="AC113" s="301"/>
    </row>
    <row r="114" spans="1:29" s="80" customFormat="1" ht="16">
      <c r="A114" s="103" t="s">
        <v>175</v>
      </c>
      <c r="B114" s="107" t="s">
        <v>176</v>
      </c>
      <c r="C114" s="108"/>
      <c r="D114" s="109"/>
      <c r="E114" s="105"/>
      <c r="F114" s="104"/>
      <c r="G114" s="104"/>
      <c r="H114" s="104"/>
      <c r="I114" s="104"/>
      <c r="J114" s="105"/>
      <c r="K114" s="105"/>
      <c r="L114" s="104"/>
      <c r="M114" s="308"/>
      <c r="N114" s="78"/>
      <c r="O114" s="78"/>
      <c r="P114" s="78"/>
      <c r="Q114" s="78"/>
      <c r="R114" s="78"/>
      <c r="S114" s="78"/>
      <c r="T114" s="78"/>
      <c r="U114" s="78"/>
      <c r="V114" s="106"/>
      <c r="W114" s="78"/>
      <c r="X114" s="78"/>
      <c r="Y114" s="78"/>
      <c r="Z114" s="79"/>
      <c r="AC114" s="301"/>
    </row>
    <row r="115" spans="1:29" s="80" customFormat="1" ht="16">
      <c r="A115" s="103" t="s">
        <v>177</v>
      </c>
      <c r="B115" s="107" t="s">
        <v>178</v>
      </c>
      <c r="C115" s="108"/>
      <c r="D115" s="109"/>
      <c r="E115" s="105"/>
      <c r="F115" s="104"/>
      <c r="G115" s="104"/>
      <c r="H115" s="104"/>
      <c r="I115" s="104"/>
      <c r="J115" s="105"/>
      <c r="K115" s="105"/>
      <c r="L115" s="104"/>
      <c r="M115" s="308"/>
      <c r="N115" s="78"/>
      <c r="O115" s="78"/>
      <c r="P115" s="78"/>
      <c r="Q115" s="78"/>
      <c r="R115" s="78"/>
      <c r="S115" s="78"/>
      <c r="T115" s="78"/>
      <c r="U115" s="78"/>
      <c r="V115" s="106"/>
      <c r="W115" s="78"/>
      <c r="X115" s="78"/>
      <c r="Y115" s="78"/>
      <c r="Z115" s="79"/>
      <c r="AC115" s="301"/>
    </row>
    <row r="116" spans="1:29" s="80" customFormat="1" ht="16">
      <c r="A116" s="103" t="s">
        <v>179</v>
      </c>
      <c r="B116" s="107" t="s">
        <v>180</v>
      </c>
      <c r="C116" s="108"/>
      <c r="D116" s="109"/>
      <c r="E116" s="105"/>
      <c r="F116" s="104"/>
      <c r="G116" s="104"/>
      <c r="H116" s="104"/>
      <c r="I116" s="104"/>
      <c r="J116" s="105"/>
      <c r="K116" s="105"/>
      <c r="L116" s="104"/>
      <c r="M116" s="308"/>
      <c r="N116" s="78"/>
      <c r="O116" s="78"/>
      <c r="P116" s="78"/>
      <c r="Q116" s="78"/>
      <c r="R116" s="78"/>
      <c r="S116" s="78"/>
      <c r="T116" s="78"/>
      <c r="U116" s="78"/>
      <c r="V116" s="106"/>
      <c r="W116" s="78"/>
      <c r="X116" s="78"/>
      <c r="Y116" s="78"/>
      <c r="Z116" s="79"/>
      <c r="AC116" s="301"/>
    </row>
    <row r="117" spans="1:29" s="80" customFormat="1" ht="16">
      <c r="A117" s="103" t="s">
        <v>181</v>
      </c>
      <c r="B117" s="107" t="s">
        <v>182</v>
      </c>
      <c r="C117" s="108"/>
      <c r="D117" s="109"/>
      <c r="E117" s="105"/>
      <c r="F117" s="104"/>
      <c r="G117" s="104"/>
      <c r="H117" s="104"/>
      <c r="I117" s="104"/>
      <c r="J117" s="105"/>
      <c r="K117" s="105"/>
      <c r="L117" s="104"/>
      <c r="M117" s="308"/>
      <c r="N117" s="78"/>
      <c r="O117" s="78"/>
      <c r="P117" s="78"/>
      <c r="Q117" s="78"/>
      <c r="R117" s="78"/>
      <c r="S117" s="78"/>
      <c r="T117" s="78"/>
      <c r="U117" s="78"/>
      <c r="V117" s="106"/>
      <c r="W117" s="78"/>
      <c r="X117" s="78"/>
      <c r="Y117" s="78"/>
      <c r="Z117" s="79"/>
      <c r="AC117" s="301"/>
    </row>
    <row r="118" spans="1:29" s="80" customFormat="1" ht="16">
      <c r="A118" s="103" t="s">
        <v>183</v>
      </c>
      <c r="B118" s="107" t="s">
        <v>184</v>
      </c>
      <c r="C118" s="108"/>
      <c r="D118" s="109"/>
      <c r="E118" s="105"/>
      <c r="F118" s="104"/>
      <c r="G118" s="104"/>
      <c r="H118" s="104"/>
      <c r="I118" s="104"/>
      <c r="J118" s="105"/>
      <c r="K118" s="105"/>
      <c r="L118" s="104"/>
      <c r="M118" s="308"/>
      <c r="N118" s="78"/>
      <c r="O118" s="78"/>
      <c r="P118" s="78"/>
      <c r="Q118" s="78"/>
      <c r="R118" s="78"/>
      <c r="S118" s="78"/>
      <c r="T118" s="78"/>
      <c r="U118" s="78"/>
      <c r="V118" s="106"/>
      <c r="W118" s="78"/>
      <c r="X118" s="78"/>
      <c r="Y118" s="78"/>
      <c r="Z118" s="79"/>
      <c r="AC118" s="301"/>
    </row>
    <row r="119" spans="1:29" s="80" customFormat="1" ht="16">
      <c r="A119" s="103" t="s">
        <v>185</v>
      </c>
      <c r="B119" s="107" t="s">
        <v>186</v>
      </c>
      <c r="C119" s="108"/>
      <c r="D119" s="109"/>
      <c r="E119" s="105"/>
      <c r="F119" s="104"/>
      <c r="G119" s="104"/>
      <c r="H119" s="104"/>
      <c r="I119" s="104"/>
      <c r="J119" s="105"/>
      <c r="K119" s="105"/>
      <c r="L119" s="104"/>
      <c r="M119" s="308"/>
      <c r="N119" s="78"/>
      <c r="O119" s="78"/>
      <c r="P119" s="78"/>
      <c r="Q119" s="78"/>
      <c r="R119" s="78"/>
      <c r="S119" s="78"/>
      <c r="T119" s="78"/>
      <c r="U119" s="78"/>
      <c r="V119" s="106"/>
      <c r="W119" s="78"/>
      <c r="X119" s="78"/>
      <c r="Y119" s="78"/>
      <c r="Z119" s="79"/>
      <c r="AC119" s="301"/>
    </row>
    <row r="120" spans="1:29" s="80" customFormat="1" ht="16">
      <c r="A120" s="103" t="s">
        <v>187</v>
      </c>
      <c r="B120" s="107" t="s">
        <v>188</v>
      </c>
      <c r="C120" s="108"/>
      <c r="D120" s="109"/>
      <c r="E120" s="105"/>
      <c r="F120" s="104"/>
      <c r="G120" s="104"/>
      <c r="H120" s="104"/>
      <c r="I120" s="104"/>
      <c r="J120" s="105"/>
      <c r="K120" s="105"/>
      <c r="L120" s="104"/>
      <c r="M120" s="308"/>
      <c r="N120" s="78"/>
      <c r="O120" s="78"/>
      <c r="P120" s="78"/>
      <c r="Q120" s="78"/>
      <c r="R120" s="78"/>
      <c r="S120" s="78"/>
      <c r="T120" s="78"/>
      <c r="U120" s="105" t="s">
        <v>199</v>
      </c>
      <c r="V120" s="106"/>
      <c r="W120" s="78"/>
      <c r="X120" s="78"/>
      <c r="Y120" s="78"/>
      <c r="Z120" s="79"/>
      <c r="AC120" s="301"/>
    </row>
    <row r="121" spans="1:29" s="112" customFormat="1" ht="17" thickBot="1">
      <c r="A121" s="110" t="s">
        <v>189</v>
      </c>
      <c r="B121" s="107" t="s">
        <v>190</v>
      </c>
      <c r="C121" s="108"/>
      <c r="D121" s="109"/>
      <c r="E121" s="105"/>
      <c r="F121" s="104"/>
      <c r="G121" s="104"/>
      <c r="H121" s="104"/>
      <c r="I121" s="104"/>
      <c r="J121" s="105"/>
      <c r="K121" s="105"/>
      <c r="L121" s="104"/>
      <c r="M121" s="309"/>
      <c r="N121" s="310"/>
      <c r="O121" s="310"/>
      <c r="P121" s="310"/>
      <c r="Q121" s="310"/>
      <c r="R121" s="310"/>
      <c r="S121" s="310"/>
      <c r="T121" s="311"/>
      <c r="U121" s="312"/>
      <c r="V121" s="312"/>
      <c r="W121" s="310"/>
      <c r="X121" s="313"/>
      <c r="Y121" s="314"/>
      <c r="Z121" s="314"/>
      <c r="AA121" s="314"/>
      <c r="AB121" s="314"/>
      <c r="AC121" s="315"/>
    </row>
  </sheetData>
  <mergeCells count="22">
    <mergeCell ref="F108:H108"/>
    <mergeCell ref="F35:K35"/>
    <mergeCell ref="F9:H9"/>
    <mergeCell ref="F24:H24"/>
    <mergeCell ref="F36:H36"/>
    <mergeCell ref="F85:H85"/>
    <mergeCell ref="C84:E84"/>
    <mergeCell ref="F84:K84"/>
    <mergeCell ref="C107:E107"/>
    <mergeCell ref="F107:K107"/>
    <mergeCell ref="A1:AC1"/>
    <mergeCell ref="A34:L34"/>
    <mergeCell ref="A22:L22"/>
    <mergeCell ref="A7:L7"/>
    <mergeCell ref="C8:E8"/>
    <mergeCell ref="F8:K8"/>
    <mergeCell ref="C23:E23"/>
    <mergeCell ref="F23:K23"/>
    <mergeCell ref="S2:U2"/>
    <mergeCell ref="M2:Q2"/>
    <mergeCell ref="W2:Y2"/>
    <mergeCell ref="C35:E3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3"/>
  <sheetViews>
    <sheetView workbookViewId="0">
      <pane ySplit="560" topLeftCell="A138" activePane="bottomLeft"/>
      <selection activeCell="V22" sqref="V22"/>
      <selection pane="bottomLeft" activeCell="W28" sqref="W28:Z28"/>
    </sheetView>
  </sheetViews>
  <sheetFormatPr baseColWidth="10" defaultRowHeight="15" x14ac:dyDescent="0"/>
  <cols>
    <col min="2" max="2" width="10.5" bestFit="1" customWidth="1"/>
    <col min="3" max="3" width="10.83203125" style="71"/>
    <col min="5" max="12" width="11.1640625" customWidth="1"/>
    <col min="13" max="13" width="3.5" customWidth="1"/>
    <col min="14" max="14" width="3.5" bestFit="1" customWidth="1"/>
    <col min="15" max="15" width="4.1640625" bestFit="1" customWidth="1"/>
    <col min="16" max="16" width="10.5" bestFit="1" customWidth="1"/>
    <col min="17" max="17" width="5.6640625" style="66" bestFit="1" customWidth="1"/>
    <col min="18" max="18" width="8.83203125" bestFit="1" customWidth="1"/>
    <col min="19" max="26" width="12.6640625" customWidth="1"/>
  </cols>
  <sheetData>
    <row r="1" spans="1:26" ht="18">
      <c r="A1" s="71" t="s">
        <v>287</v>
      </c>
      <c r="B1" s="71" t="s">
        <v>286</v>
      </c>
      <c r="C1" s="71" t="s">
        <v>285</v>
      </c>
      <c r="E1" s="72" t="s">
        <v>222</v>
      </c>
      <c r="F1" s="72" t="s">
        <v>201</v>
      </c>
      <c r="G1" s="72" t="s">
        <v>202</v>
      </c>
      <c r="H1" s="72" t="s">
        <v>203</v>
      </c>
      <c r="I1" s="72" t="s">
        <v>204</v>
      </c>
      <c r="J1" s="72" t="s">
        <v>205</v>
      </c>
      <c r="K1" s="72" t="s">
        <v>206</v>
      </c>
      <c r="L1" s="72" t="s">
        <v>223</v>
      </c>
      <c r="S1" s="72" t="s">
        <v>222</v>
      </c>
      <c r="T1" s="72" t="s">
        <v>201</v>
      </c>
      <c r="U1" s="72" t="s">
        <v>202</v>
      </c>
      <c r="V1" s="72" t="s">
        <v>203</v>
      </c>
      <c r="W1" s="72" t="s">
        <v>204</v>
      </c>
      <c r="X1" s="72" t="s">
        <v>205</v>
      </c>
      <c r="Y1" s="72" t="s">
        <v>206</v>
      </c>
      <c r="Z1" s="72" t="s">
        <v>223</v>
      </c>
    </row>
    <row r="2" spans="1:26">
      <c r="A2">
        <v>0</v>
      </c>
      <c r="B2" t="str">
        <f>"B"&amp;DEC2BIN(A2,8)</f>
        <v>B00000000</v>
      </c>
      <c r="C2" s="71" t="str">
        <f>"0x"&amp;DEC2HEX(A2,2)</f>
        <v>0x00</v>
      </c>
      <c r="E2" s="473" t="s">
        <v>269</v>
      </c>
      <c r="F2" s="473"/>
      <c r="G2" s="473"/>
      <c r="H2" s="473"/>
      <c r="I2" s="473"/>
      <c r="J2" s="473"/>
      <c r="K2" s="473"/>
      <c r="L2" s="473"/>
    </row>
    <row r="3" spans="1:26">
      <c r="A3">
        <v>1</v>
      </c>
      <c r="B3" t="str">
        <f t="shared" ref="B3:B11" si="0">"B"&amp;DEC2BIN(A3,8)</f>
        <v>B00000001</v>
      </c>
      <c r="C3" s="71" t="str">
        <f t="shared" ref="C3:C9" si="1">"0x"&amp;DEC2HEX(A3,2)</f>
        <v>0x01</v>
      </c>
      <c r="E3" s="473"/>
      <c r="F3" s="473"/>
      <c r="G3" s="473"/>
      <c r="H3" s="473"/>
      <c r="I3" s="473"/>
      <c r="J3" s="473"/>
      <c r="K3" s="473"/>
      <c r="L3" s="473"/>
    </row>
    <row r="4" spans="1:26">
      <c r="A4">
        <v>2</v>
      </c>
      <c r="B4" t="str">
        <f t="shared" si="0"/>
        <v>B00000010</v>
      </c>
      <c r="C4" s="71" t="str">
        <f t="shared" si="1"/>
        <v>0x02</v>
      </c>
      <c r="E4" s="473"/>
      <c r="F4" s="473"/>
      <c r="G4" s="473"/>
      <c r="H4" s="473"/>
      <c r="I4" s="473"/>
      <c r="J4" s="473"/>
      <c r="K4" s="473"/>
      <c r="L4" s="473"/>
    </row>
    <row r="5" spans="1:26">
      <c r="A5">
        <v>3</v>
      </c>
      <c r="B5" t="str">
        <f t="shared" si="0"/>
        <v>B00000011</v>
      </c>
      <c r="C5" s="71" t="str">
        <f t="shared" si="1"/>
        <v>0x03</v>
      </c>
      <c r="E5" s="473"/>
      <c r="F5" s="473"/>
      <c r="G5" s="473"/>
      <c r="H5" s="473"/>
      <c r="I5" s="473"/>
      <c r="J5" s="473"/>
      <c r="K5" s="473"/>
      <c r="L5" s="473"/>
    </row>
    <row r="6" spans="1:26">
      <c r="A6">
        <v>4</v>
      </c>
      <c r="B6" t="str">
        <f t="shared" si="0"/>
        <v>B00000100</v>
      </c>
      <c r="C6" s="71" t="str">
        <f t="shared" si="1"/>
        <v>0x04</v>
      </c>
      <c r="E6" s="473"/>
      <c r="F6" s="473"/>
      <c r="G6" s="473"/>
      <c r="H6" s="473"/>
      <c r="I6" s="473"/>
      <c r="J6" s="473"/>
      <c r="K6" s="473"/>
      <c r="L6" s="473"/>
    </row>
    <row r="7" spans="1:26">
      <c r="A7">
        <v>5</v>
      </c>
      <c r="B7" t="str">
        <f t="shared" si="0"/>
        <v>B00000101</v>
      </c>
      <c r="C7" s="71" t="str">
        <f t="shared" si="1"/>
        <v>0x05</v>
      </c>
      <c r="E7" s="473"/>
      <c r="F7" s="473"/>
      <c r="G7" s="473"/>
      <c r="H7" s="473"/>
      <c r="I7" s="473"/>
      <c r="J7" s="473"/>
      <c r="K7" s="473"/>
      <c r="L7" s="473"/>
    </row>
    <row r="8" spans="1:26">
      <c r="A8">
        <v>6</v>
      </c>
      <c r="B8" t="str">
        <f t="shared" si="0"/>
        <v>B00000110</v>
      </c>
      <c r="C8" s="71" t="str">
        <f t="shared" si="1"/>
        <v>0x06</v>
      </c>
      <c r="E8" s="473"/>
      <c r="F8" s="473"/>
      <c r="G8" s="473"/>
      <c r="H8" s="473"/>
      <c r="I8" s="473"/>
      <c r="J8" s="473"/>
      <c r="K8" s="473"/>
      <c r="L8" s="473"/>
    </row>
    <row r="9" spans="1:26">
      <c r="A9">
        <v>7</v>
      </c>
      <c r="B9" t="str">
        <f t="shared" si="0"/>
        <v>B00000111</v>
      </c>
      <c r="C9" s="71" t="str">
        <f t="shared" si="1"/>
        <v>0x07</v>
      </c>
      <c r="E9" s="473"/>
      <c r="F9" s="473"/>
      <c r="G9" s="473"/>
      <c r="H9" s="473"/>
      <c r="I9" s="473"/>
      <c r="J9" s="473"/>
      <c r="K9" s="473"/>
      <c r="L9" s="473"/>
    </row>
    <row r="10" spans="1:26">
      <c r="A10">
        <v>8</v>
      </c>
      <c r="B10" t="str">
        <f t="shared" si="0"/>
        <v>B00001000</v>
      </c>
      <c r="C10" s="71" t="str">
        <f t="shared" ref="C10:C11" si="2">"0x"&amp;DEC2HEX(A10,2)</f>
        <v>0x08</v>
      </c>
      <c r="E10" s="473"/>
      <c r="F10" s="473"/>
      <c r="G10" s="473"/>
      <c r="H10" s="473"/>
      <c r="I10" s="473"/>
      <c r="J10" s="473"/>
      <c r="K10" s="473"/>
      <c r="L10" s="473"/>
    </row>
    <row r="11" spans="1:26">
      <c r="A11">
        <v>9</v>
      </c>
      <c r="B11" t="str">
        <f t="shared" si="0"/>
        <v>B00001001</v>
      </c>
      <c r="C11" s="71" t="str">
        <f t="shared" si="2"/>
        <v>0x09</v>
      </c>
      <c r="E11" s="474"/>
      <c r="F11" s="474"/>
      <c r="G11" s="474"/>
      <c r="H11" s="474"/>
      <c r="I11" s="474"/>
      <c r="J11" s="474"/>
      <c r="K11" s="474"/>
      <c r="L11" s="474"/>
    </row>
    <row r="12" spans="1:26">
      <c r="A12">
        <v>32</v>
      </c>
      <c r="B12" t="str">
        <f>"B"&amp;DEC2BIN(A12,8)</f>
        <v>B00100000</v>
      </c>
      <c r="C12" s="71" t="str">
        <f t="shared" ref="C12:C23" si="3">"0x"&amp;DEC2HEX(A12,2)</f>
        <v>0x20</v>
      </c>
      <c r="E12" s="471" t="s">
        <v>207</v>
      </c>
      <c r="F12" s="471"/>
      <c r="G12" s="471"/>
      <c r="H12" s="471"/>
      <c r="I12" s="471" t="s">
        <v>208</v>
      </c>
      <c r="J12" s="471"/>
      <c r="K12" s="471"/>
      <c r="L12" s="471"/>
    </row>
    <row r="13" spans="1:26">
      <c r="A13">
        <v>33</v>
      </c>
      <c r="B13" t="str">
        <f>"B"&amp;DEC2BIN(A13,8)</f>
        <v>B00100001</v>
      </c>
      <c r="C13" s="71" t="str">
        <f t="shared" si="3"/>
        <v>0x21</v>
      </c>
      <c r="E13" s="468" t="s">
        <v>268</v>
      </c>
      <c r="F13" s="469"/>
      <c r="G13" s="469"/>
      <c r="H13" s="469"/>
      <c r="I13" s="469"/>
      <c r="J13" s="469"/>
      <c r="K13" s="469"/>
      <c r="L13" s="470"/>
    </row>
    <row r="14" spans="1:26">
      <c r="A14">
        <v>34</v>
      </c>
      <c r="B14" t="str">
        <f t="shared" ref="B14:B78" si="4">"B"&amp;DEC2BIN(A14,8)</f>
        <v>B00100010</v>
      </c>
      <c r="C14" s="71" t="str">
        <f t="shared" si="3"/>
        <v>0x22</v>
      </c>
      <c r="E14" s="64"/>
      <c r="F14" s="64"/>
      <c r="G14" s="64"/>
      <c r="H14" s="64"/>
      <c r="I14" s="14" t="s">
        <v>289</v>
      </c>
      <c r="J14" s="471" t="s">
        <v>209</v>
      </c>
      <c r="K14" s="471"/>
      <c r="L14" s="471"/>
    </row>
    <row r="15" spans="1:26">
      <c r="A15">
        <v>36</v>
      </c>
      <c r="B15" t="str">
        <f t="shared" si="4"/>
        <v>B00100100</v>
      </c>
      <c r="C15" s="71" t="str">
        <f t="shared" si="3"/>
        <v>0x24</v>
      </c>
      <c r="E15" s="471" t="s">
        <v>210</v>
      </c>
      <c r="F15" s="471"/>
      <c r="G15" s="471"/>
      <c r="H15" s="471"/>
      <c r="I15" s="471"/>
      <c r="J15" s="471"/>
      <c r="K15" s="471"/>
      <c r="L15" s="471"/>
    </row>
    <row r="16" spans="1:26">
      <c r="A16">
        <v>37</v>
      </c>
      <c r="B16" t="str">
        <f t="shared" si="4"/>
        <v>B00100101</v>
      </c>
      <c r="C16" s="71" t="str">
        <f t="shared" si="3"/>
        <v>0x25</v>
      </c>
      <c r="E16" s="472"/>
      <c r="F16" s="472"/>
      <c r="G16" s="472"/>
      <c r="H16" s="472"/>
      <c r="I16" s="472"/>
      <c r="J16" s="472"/>
      <c r="K16" s="471" t="s">
        <v>211</v>
      </c>
      <c r="L16" s="471"/>
    </row>
    <row r="17" spans="1:26">
      <c r="A17">
        <v>38</v>
      </c>
      <c r="B17" t="str">
        <f t="shared" si="4"/>
        <v>B00100110</v>
      </c>
      <c r="C17" s="71" t="str">
        <f t="shared" si="3"/>
        <v>0x26</v>
      </c>
      <c r="E17" s="471" t="s">
        <v>212</v>
      </c>
      <c r="F17" s="471"/>
      <c r="G17" s="471"/>
      <c r="H17" s="471"/>
      <c r="I17" s="471"/>
      <c r="J17" s="471"/>
      <c r="K17" s="471"/>
      <c r="L17" s="471"/>
    </row>
    <row r="18" spans="1:26">
      <c r="A18">
        <v>39</v>
      </c>
      <c r="B18" t="str">
        <f t="shared" si="4"/>
        <v>B00100111</v>
      </c>
      <c r="C18" s="71" t="str">
        <f t="shared" si="3"/>
        <v>0x27</v>
      </c>
      <c r="E18" s="266"/>
      <c r="F18" s="265" t="s">
        <v>213</v>
      </c>
      <c r="G18" s="14" t="s">
        <v>214</v>
      </c>
      <c r="H18" s="14" t="s">
        <v>215</v>
      </c>
      <c r="I18" s="14" t="s">
        <v>216</v>
      </c>
      <c r="J18" s="14" t="s">
        <v>217</v>
      </c>
      <c r="K18" s="14" t="s">
        <v>218</v>
      </c>
      <c r="L18" s="14" t="s">
        <v>219</v>
      </c>
    </row>
    <row r="19" spans="1:26">
      <c r="A19">
        <v>40</v>
      </c>
      <c r="B19" t="str">
        <f t="shared" si="4"/>
        <v>B00101000</v>
      </c>
      <c r="C19" s="71" t="str">
        <f t="shared" si="3"/>
        <v>0x28</v>
      </c>
      <c r="E19" s="460" t="s">
        <v>220</v>
      </c>
      <c r="F19" s="461"/>
      <c r="G19" s="461"/>
      <c r="H19" s="462"/>
      <c r="I19" s="64"/>
      <c r="J19" s="460" t="s">
        <v>221</v>
      </c>
      <c r="K19" s="461"/>
      <c r="L19" s="462"/>
    </row>
    <row r="20" spans="1:26">
      <c r="A20">
        <v>41</v>
      </c>
      <c r="B20" t="str">
        <f t="shared" si="4"/>
        <v>B00101001</v>
      </c>
      <c r="C20" s="71" t="str">
        <f t="shared" si="3"/>
        <v>0x29</v>
      </c>
      <c r="E20" s="64"/>
      <c r="F20" s="64"/>
      <c r="G20" s="64"/>
      <c r="H20" s="64"/>
      <c r="I20" s="64"/>
      <c r="J20" s="64"/>
      <c r="K20" s="64"/>
      <c r="L20" s="64"/>
    </row>
    <row r="21" spans="1:26">
      <c r="A21">
        <v>42</v>
      </c>
      <c r="B21" t="str">
        <f t="shared" si="4"/>
        <v>B00101010</v>
      </c>
      <c r="C21" s="71" t="str">
        <f t="shared" si="3"/>
        <v>0x2A</v>
      </c>
      <c r="E21" s="460" t="s">
        <v>170</v>
      </c>
      <c r="F21" s="461"/>
      <c r="G21" s="461"/>
      <c r="H21" s="461"/>
      <c r="I21" s="461"/>
      <c r="J21" s="461"/>
      <c r="K21" s="461"/>
      <c r="L21" s="462"/>
    </row>
    <row r="22" spans="1:26">
      <c r="A22">
        <v>43</v>
      </c>
      <c r="B22" t="str">
        <f t="shared" si="4"/>
        <v>B00101011</v>
      </c>
      <c r="C22" s="71" t="str">
        <f t="shared" si="3"/>
        <v>0x2B</v>
      </c>
      <c r="E22" s="14" t="s">
        <v>224</v>
      </c>
      <c r="F22" s="64"/>
      <c r="G22" s="64"/>
      <c r="H22" s="64"/>
      <c r="I22" s="64"/>
      <c r="J22" s="64"/>
      <c r="K22" s="64"/>
      <c r="L22" s="64"/>
    </row>
    <row r="23" spans="1:26">
      <c r="A23">
        <v>44</v>
      </c>
      <c r="B23" t="str">
        <f t="shared" si="4"/>
        <v>B00101100</v>
      </c>
      <c r="C23" s="71" t="str">
        <f t="shared" si="3"/>
        <v>0x2C</v>
      </c>
      <c r="E23" s="471" t="s">
        <v>225</v>
      </c>
      <c r="F23" s="471"/>
      <c r="G23" s="471"/>
      <c r="H23" s="471"/>
      <c r="I23" s="471" t="s">
        <v>226</v>
      </c>
      <c r="J23" s="471"/>
      <c r="K23" s="471"/>
      <c r="L23" s="471"/>
    </row>
    <row r="24" spans="1:26">
      <c r="A24">
        <v>45</v>
      </c>
      <c r="B24" t="str">
        <f t="shared" si="4"/>
        <v>B00101101</v>
      </c>
      <c r="C24" s="71" t="str">
        <f t="shared" ref="C24:C25" si="5">"0x"&amp;DEC2HEX(A24,2)</f>
        <v>0x2D</v>
      </c>
      <c r="E24" s="475" t="s">
        <v>267</v>
      </c>
      <c r="F24" s="476"/>
      <c r="G24" s="476"/>
      <c r="H24" s="476"/>
      <c r="I24" s="476"/>
      <c r="J24" s="476"/>
      <c r="K24" s="476"/>
      <c r="L24" s="477"/>
    </row>
    <row r="25" spans="1:26">
      <c r="A25">
        <v>47</v>
      </c>
      <c r="B25" t="str">
        <f t="shared" si="4"/>
        <v>B00101111</v>
      </c>
      <c r="C25" s="71" t="str">
        <f t="shared" si="5"/>
        <v>0x2F</v>
      </c>
      <c r="E25" s="478"/>
      <c r="F25" s="474"/>
      <c r="G25" s="474"/>
      <c r="H25" s="474"/>
      <c r="I25" s="474"/>
      <c r="J25" s="474"/>
      <c r="K25" s="474"/>
      <c r="L25" s="479"/>
    </row>
    <row r="26" spans="1:26">
      <c r="A26" s="117"/>
      <c r="B26" s="117"/>
      <c r="C26" s="118"/>
      <c r="D26" s="117"/>
      <c r="E26" s="465" t="s">
        <v>305</v>
      </c>
      <c r="F26" s="466"/>
      <c r="G26" s="466"/>
      <c r="H26" s="466"/>
      <c r="I26" s="466"/>
      <c r="J26" s="466"/>
      <c r="K26" s="466"/>
      <c r="L26" s="467"/>
      <c r="M26" s="121"/>
      <c r="N26" s="121"/>
      <c r="O26" s="117"/>
      <c r="P26" s="117"/>
      <c r="Q26" s="117"/>
      <c r="R26" s="117"/>
      <c r="S26" s="465" t="s">
        <v>306</v>
      </c>
      <c r="T26" s="466"/>
      <c r="U26" s="466"/>
      <c r="V26" s="466"/>
      <c r="W26" s="466"/>
      <c r="X26" s="466"/>
      <c r="Y26" s="466"/>
      <c r="Z26" s="467"/>
    </row>
    <row r="27" spans="1:26">
      <c r="A27" s="117"/>
      <c r="B27" s="117"/>
      <c r="C27" s="118"/>
      <c r="D27" s="117"/>
      <c r="E27" s="119" t="s">
        <v>307</v>
      </c>
      <c r="F27" s="120">
        <v>1</v>
      </c>
      <c r="G27" s="120"/>
      <c r="H27" s="120"/>
      <c r="I27" s="120" t="s">
        <v>308</v>
      </c>
      <c r="J27" s="120">
        <v>1</v>
      </c>
      <c r="K27" s="120" t="s">
        <v>309</v>
      </c>
      <c r="L27" s="120">
        <v>0</v>
      </c>
      <c r="M27" s="121"/>
      <c r="N27" s="121"/>
      <c r="O27" s="117"/>
      <c r="P27" s="117"/>
      <c r="Q27" s="117"/>
      <c r="R27" s="117"/>
      <c r="S27" s="119" t="s">
        <v>307</v>
      </c>
      <c r="T27" s="120">
        <v>1</v>
      </c>
      <c r="U27" s="120"/>
      <c r="V27" s="120"/>
      <c r="W27" s="120" t="s">
        <v>308</v>
      </c>
      <c r="X27" s="120">
        <v>1</v>
      </c>
      <c r="Y27" s="120" t="s">
        <v>309</v>
      </c>
      <c r="Z27" s="120">
        <v>1</v>
      </c>
    </row>
    <row r="28" spans="1:26">
      <c r="A28">
        <v>48</v>
      </c>
      <c r="B28" t="str">
        <f t="shared" si="4"/>
        <v>B00110000</v>
      </c>
      <c r="C28" s="71" t="str">
        <f t="shared" ref="C28:C59" si="6">"0x"&amp;DEC2HEX(A28,2)</f>
        <v>0x30</v>
      </c>
      <c r="D28" t="s">
        <v>227</v>
      </c>
      <c r="E28" s="64"/>
      <c r="F28" s="460" t="s">
        <v>242</v>
      </c>
      <c r="G28" s="461"/>
      <c r="H28" s="462"/>
      <c r="I28" s="460" t="s">
        <v>243</v>
      </c>
      <c r="J28" s="461"/>
      <c r="K28" s="461"/>
      <c r="L28" s="462"/>
      <c r="O28">
        <v>48</v>
      </c>
      <c r="P28" t="str">
        <f t="shared" ref="P28:P59" si="7">"B"&amp;DEC2BIN(O28,8)</f>
        <v>B00110000</v>
      </c>
      <c r="Q28" s="71" t="str">
        <f t="shared" ref="Q28:Q59" si="8">"0x"&amp;DEC2HEX(O28,2)</f>
        <v>0x30</v>
      </c>
      <c r="R28" t="s">
        <v>290</v>
      </c>
      <c r="S28" s="64"/>
      <c r="T28" s="460" t="s">
        <v>242</v>
      </c>
      <c r="U28" s="461"/>
      <c r="V28" s="462"/>
      <c r="W28" s="460" t="s">
        <v>243</v>
      </c>
      <c r="X28" s="461"/>
      <c r="Y28" s="461"/>
      <c r="Z28" s="462"/>
    </row>
    <row r="29" spans="1:26">
      <c r="A29">
        <v>49</v>
      </c>
      <c r="B29" t="str">
        <f t="shared" si="4"/>
        <v>B00110001</v>
      </c>
      <c r="C29" s="71" t="str">
        <f t="shared" si="6"/>
        <v>0x31</v>
      </c>
      <c r="D29" t="s">
        <v>228</v>
      </c>
      <c r="E29" s="64"/>
      <c r="F29" s="460" t="s">
        <v>242</v>
      </c>
      <c r="G29" s="461"/>
      <c r="H29" s="462"/>
      <c r="I29" s="460" t="s">
        <v>243</v>
      </c>
      <c r="J29" s="461"/>
      <c r="K29" s="461"/>
      <c r="L29" s="462"/>
      <c r="O29">
        <v>49</v>
      </c>
      <c r="P29" t="str">
        <f t="shared" si="7"/>
        <v>B00110001</v>
      </c>
      <c r="Q29" s="71" t="str">
        <f t="shared" si="8"/>
        <v>0x31</v>
      </c>
      <c r="R29" t="s">
        <v>295</v>
      </c>
      <c r="S29" s="64"/>
      <c r="T29" s="460" t="s">
        <v>242</v>
      </c>
      <c r="U29" s="461"/>
      <c r="V29" s="462"/>
      <c r="W29" s="460" t="s">
        <v>243</v>
      </c>
      <c r="X29" s="461"/>
      <c r="Y29" s="461"/>
      <c r="Z29" s="462"/>
    </row>
    <row r="30" spans="1:26">
      <c r="A30">
        <v>50</v>
      </c>
      <c r="B30" t="str">
        <f t="shared" si="4"/>
        <v>B00110010</v>
      </c>
      <c r="C30" s="71" t="str">
        <f t="shared" si="6"/>
        <v>0x32</v>
      </c>
      <c r="D30" t="s">
        <v>229</v>
      </c>
      <c r="E30" s="64"/>
      <c r="F30" s="460" t="s">
        <v>242</v>
      </c>
      <c r="G30" s="461"/>
      <c r="H30" s="462"/>
      <c r="I30" s="460" t="s">
        <v>243</v>
      </c>
      <c r="J30" s="461"/>
      <c r="K30" s="461"/>
      <c r="L30" s="462"/>
      <c r="O30">
        <v>50</v>
      </c>
      <c r="P30" t="str">
        <f t="shared" si="7"/>
        <v>B00110010</v>
      </c>
      <c r="Q30" s="71" t="str">
        <f t="shared" si="8"/>
        <v>0x32</v>
      </c>
      <c r="R30" t="s">
        <v>300</v>
      </c>
      <c r="S30" s="64"/>
      <c r="T30" s="460" t="s">
        <v>242</v>
      </c>
      <c r="U30" s="461"/>
      <c r="V30" s="462"/>
      <c r="W30" s="460" t="s">
        <v>243</v>
      </c>
      <c r="X30" s="461"/>
      <c r="Y30" s="461"/>
      <c r="Z30" s="462"/>
    </row>
    <row r="31" spans="1:26">
      <c r="A31">
        <v>51</v>
      </c>
      <c r="B31" t="str">
        <f t="shared" si="4"/>
        <v>B00110011</v>
      </c>
      <c r="C31" s="71" t="str">
        <f t="shared" si="6"/>
        <v>0x33</v>
      </c>
      <c r="E31" s="64"/>
      <c r="F31" s="64"/>
      <c r="G31" s="64"/>
      <c r="H31" s="64"/>
      <c r="I31" s="64"/>
      <c r="J31" s="64"/>
      <c r="K31" s="64"/>
      <c r="L31" s="64"/>
      <c r="O31">
        <v>51</v>
      </c>
      <c r="P31" t="str">
        <f t="shared" si="7"/>
        <v>B00110011</v>
      </c>
      <c r="Q31" s="71" t="str">
        <f t="shared" si="8"/>
        <v>0x33</v>
      </c>
      <c r="S31" s="64"/>
      <c r="T31" s="64"/>
      <c r="U31" s="64"/>
      <c r="V31" s="64"/>
      <c r="W31" s="64"/>
      <c r="X31" s="64"/>
      <c r="Y31" s="64"/>
      <c r="Z31" s="64"/>
    </row>
    <row r="32" spans="1:26">
      <c r="A32">
        <v>52</v>
      </c>
      <c r="B32" t="str">
        <f t="shared" si="4"/>
        <v>B00110100</v>
      </c>
      <c r="C32" s="71" t="str">
        <f t="shared" si="6"/>
        <v>0x34</v>
      </c>
      <c r="D32" t="s">
        <v>230</v>
      </c>
      <c r="E32" s="64"/>
      <c r="F32" s="460" t="s">
        <v>242</v>
      </c>
      <c r="G32" s="461"/>
      <c r="H32" s="462"/>
      <c r="I32" s="460" t="s">
        <v>243</v>
      </c>
      <c r="J32" s="461"/>
      <c r="K32" s="461"/>
      <c r="L32" s="462"/>
      <c r="O32">
        <v>52</v>
      </c>
      <c r="P32" t="str">
        <f t="shared" si="7"/>
        <v>B00110100</v>
      </c>
      <c r="Q32" s="71" t="str">
        <f t="shared" si="8"/>
        <v>0x34</v>
      </c>
      <c r="R32" t="s">
        <v>291</v>
      </c>
      <c r="S32" s="64"/>
      <c r="T32" s="460" t="s">
        <v>242</v>
      </c>
      <c r="U32" s="461"/>
      <c r="V32" s="462"/>
      <c r="W32" s="460" t="s">
        <v>243</v>
      </c>
      <c r="X32" s="461"/>
      <c r="Y32" s="461"/>
      <c r="Z32" s="462"/>
    </row>
    <row r="33" spans="1:26">
      <c r="A33">
        <v>53</v>
      </c>
      <c r="B33" t="str">
        <f t="shared" si="4"/>
        <v>B00110101</v>
      </c>
      <c r="C33" s="71" t="str">
        <f t="shared" si="6"/>
        <v>0x35</v>
      </c>
      <c r="D33" t="s">
        <v>231</v>
      </c>
      <c r="E33" s="64"/>
      <c r="F33" s="460" t="s">
        <v>242</v>
      </c>
      <c r="G33" s="461"/>
      <c r="H33" s="462"/>
      <c r="I33" s="460" t="s">
        <v>243</v>
      </c>
      <c r="J33" s="461"/>
      <c r="K33" s="461"/>
      <c r="L33" s="462"/>
      <c r="O33">
        <v>53</v>
      </c>
      <c r="P33" t="str">
        <f t="shared" si="7"/>
        <v>B00110101</v>
      </c>
      <c r="Q33" s="71" t="str">
        <f t="shared" si="8"/>
        <v>0x35</v>
      </c>
      <c r="R33" t="s">
        <v>296</v>
      </c>
      <c r="S33" s="64"/>
      <c r="T33" s="460" t="s">
        <v>242</v>
      </c>
      <c r="U33" s="461"/>
      <c r="V33" s="462"/>
      <c r="W33" s="460" t="s">
        <v>243</v>
      </c>
      <c r="X33" s="461"/>
      <c r="Y33" s="461"/>
      <c r="Z33" s="462"/>
    </row>
    <row r="34" spans="1:26">
      <c r="A34">
        <v>54</v>
      </c>
      <c r="B34" t="str">
        <f t="shared" si="4"/>
        <v>B00110110</v>
      </c>
      <c r="C34" s="71" t="str">
        <f t="shared" si="6"/>
        <v>0x36</v>
      </c>
      <c r="D34" t="s">
        <v>232</v>
      </c>
      <c r="E34" s="64"/>
      <c r="F34" s="460" t="s">
        <v>242</v>
      </c>
      <c r="G34" s="461"/>
      <c r="H34" s="462"/>
      <c r="I34" s="460" t="s">
        <v>243</v>
      </c>
      <c r="J34" s="461"/>
      <c r="K34" s="461"/>
      <c r="L34" s="462"/>
      <c r="O34">
        <v>54</v>
      </c>
      <c r="P34" t="str">
        <f t="shared" si="7"/>
        <v>B00110110</v>
      </c>
      <c r="Q34" s="71" t="str">
        <f t="shared" si="8"/>
        <v>0x36</v>
      </c>
      <c r="R34" t="s">
        <v>301</v>
      </c>
      <c r="S34" s="64"/>
      <c r="T34" s="460" t="s">
        <v>242</v>
      </c>
      <c r="U34" s="461"/>
      <c r="V34" s="462"/>
      <c r="W34" s="460" t="s">
        <v>243</v>
      </c>
      <c r="X34" s="461"/>
      <c r="Y34" s="461"/>
      <c r="Z34" s="462"/>
    </row>
    <row r="35" spans="1:26">
      <c r="A35">
        <v>55</v>
      </c>
      <c r="B35" t="str">
        <f t="shared" si="4"/>
        <v>B00110111</v>
      </c>
      <c r="C35" s="71" t="str">
        <f t="shared" si="6"/>
        <v>0x37</v>
      </c>
      <c r="E35" s="64"/>
      <c r="F35" s="64"/>
      <c r="G35" s="64"/>
      <c r="H35" s="64"/>
      <c r="I35" s="64"/>
      <c r="J35" s="64"/>
      <c r="K35" s="64"/>
      <c r="L35" s="64"/>
      <c r="O35">
        <v>55</v>
      </c>
      <c r="P35" t="str">
        <f t="shared" si="7"/>
        <v>B00110111</v>
      </c>
      <c r="Q35" s="71" t="str">
        <f t="shared" si="8"/>
        <v>0x37</v>
      </c>
      <c r="S35" s="64"/>
      <c r="T35" s="64"/>
      <c r="U35" s="64"/>
      <c r="V35" s="64"/>
      <c r="W35" s="64"/>
      <c r="X35" s="64"/>
      <c r="Y35" s="64"/>
      <c r="Z35" s="64"/>
    </row>
    <row r="36" spans="1:26">
      <c r="A36">
        <v>56</v>
      </c>
      <c r="B36" t="str">
        <f t="shared" si="4"/>
        <v>B00111000</v>
      </c>
      <c r="C36" s="71" t="str">
        <f t="shared" si="6"/>
        <v>0x38</v>
      </c>
      <c r="D36" t="s">
        <v>233</v>
      </c>
      <c r="E36" s="64"/>
      <c r="F36" s="460" t="s">
        <v>242</v>
      </c>
      <c r="G36" s="461"/>
      <c r="H36" s="462"/>
      <c r="I36" s="460" t="s">
        <v>243</v>
      </c>
      <c r="J36" s="461"/>
      <c r="K36" s="461"/>
      <c r="L36" s="462"/>
      <c r="O36">
        <v>56</v>
      </c>
      <c r="P36" t="str">
        <f t="shared" si="7"/>
        <v>B00111000</v>
      </c>
      <c r="Q36" s="71" t="str">
        <f t="shared" si="8"/>
        <v>0x38</v>
      </c>
      <c r="R36" t="s">
        <v>292</v>
      </c>
      <c r="S36" s="64"/>
      <c r="T36" s="460" t="s">
        <v>242</v>
      </c>
      <c r="U36" s="461"/>
      <c r="V36" s="462"/>
      <c r="W36" s="460" t="s">
        <v>243</v>
      </c>
      <c r="X36" s="461"/>
      <c r="Y36" s="461"/>
      <c r="Z36" s="462"/>
    </row>
    <row r="37" spans="1:26">
      <c r="A37">
        <v>57</v>
      </c>
      <c r="B37" t="str">
        <f t="shared" si="4"/>
        <v>B00111001</v>
      </c>
      <c r="C37" s="71" t="str">
        <f t="shared" si="6"/>
        <v>0x39</v>
      </c>
      <c r="D37" t="s">
        <v>234</v>
      </c>
      <c r="E37" s="64"/>
      <c r="F37" s="460" t="s">
        <v>242</v>
      </c>
      <c r="G37" s="461"/>
      <c r="H37" s="462"/>
      <c r="I37" s="460" t="s">
        <v>243</v>
      </c>
      <c r="J37" s="461"/>
      <c r="K37" s="461"/>
      <c r="L37" s="462"/>
      <c r="N37" s="65"/>
      <c r="O37">
        <v>57</v>
      </c>
      <c r="P37" t="str">
        <f t="shared" si="7"/>
        <v>B00111001</v>
      </c>
      <c r="Q37" s="71" t="str">
        <f t="shared" si="8"/>
        <v>0x39</v>
      </c>
      <c r="R37" t="s">
        <v>297</v>
      </c>
      <c r="S37" s="64"/>
      <c r="T37" s="460" t="s">
        <v>242</v>
      </c>
      <c r="U37" s="461"/>
      <c r="V37" s="462"/>
      <c r="W37" s="460" t="s">
        <v>243</v>
      </c>
      <c r="X37" s="461"/>
      <c r="Y37" s="461"/>
      <c r="Z37" s="462"/>
    </row>
    <row r="38" spans="1:26">
      <c r="A38">
        <v>58</v>
      </c>
      <c r="B38" t="str">
        <f t="shared" si="4"/>
        <v>B00111010</v>
      </c>
      <c r="C38" s="71" t="str">
        <f t="shared" si="6"/>
        <v>0x3A</v>
      </c>
      <c r="D38" t="s">
        <v>235</v>
      </c>
      <c r="E38" s="64"/>
      <c r="F38" s="460" t="s">
        <v>242</v>
      </c>
      <c r="G38" s="461"/>
      <c r="H38" s="462"/>
      <c r="I38" s="460" t="s">
        <v>243</v>
      </c>
      <c r="J38" s="461"/>
      <c r="K38" s="461"/>
      <c r="L38" s="462"/>
      <c r="O38">
        <v>58</v>
      </c>
      <c r="P38" t="str">
        <f t="shared" si="7"/>
        <v>B00111010</v>
      </c>
      <c r="Q38" s="71" t="str">
        <f t="shared" si="8"/>
        <v>0x3A</v>
      </c>
      <c r="R38" t="s">
        <v>302</v>
      </c>
      <c r="S38" s="64"/>
      <c r="T38" s="460" t="s">
        <v>242</v>
      </c>
      <c r="U38" s="461"/>
      <c r="V38" s="462"/>
      <c r="W38" s="460" t="s">
        <v>243</v>
      </c>
      <c r="X38" s="461"/>
      <c r="Y38" s="461"/>
      <c r="Z38" s="462"/>
    </row>
    <row r="39" spans="1:26">
      <c r="A39">
        <v>59</v>
      </c>
      <c r="B39" t="str">
        <f t="shared" si="4"/>
        <v>B00111011</v>
      </c>
      <c r="C39" s="71" t="str">
        <f t="shared" si="6"/>
        <v>0x3B</v>
      </c>
      <c r="E39" s="64"/>
      <c r="F39" s="64"/>
      <c r="G39" s="64"/>
      <c r="H39" s="64"/>
      <c r="I39" s="64"/>
      <c r="J39" s="64"/>
      <c r="K39" s="64"/>
      <c r="L39" s="64"/>
      <c r="O39">
        <v>59</v>
      </c>
      <c r="P39" t="str">
        <f t="shared" si="7"/>
        <v>B00111011</v>
      </c>
      <c r="Q39" s="71" t="str">
        <f t="shared" si="8"/>
        <v>0x3B</v>
      </c>
      <c r="S39" s="64"/>
      <c r="T39" s="64"/>
      <c r="U39" s="64"/>
      <c r="V39" s="64"/>
      <c r="W39" s="64"/>
      <c r="X39" s="64"/>
      <c r="Y39" s="64"/>
      <c r="Z39" s="64"/>
    </row>
    <row r="40" spans="1:26">
      <c r="A40">
        <v>60</v>
      </c>
      <c r="B40" t="str">
        <f t="shared" si="4"/>
        <v>B00111100</v>
      </c>
      <c r="C40" s="71" t="str">
        <f t="shared" si="6"/>
        <v>0x3C</v>
      </c>
      <c r="D40" t="s">
        <v>236</v>
      </c>
      <c r="E40" s="64"/>
      <c r="F40" s="460" t="s">
        <v>242</v>
      </c>
      <c r="G40" s="461"/>
      <c r="H40" s="462"/>
      <c r="I40" s="460" t="s">
        <v>243</v>
      </c>
      <c r="J40" s="461"/>
      <c r="K40" s="461"/>
      <c r="L40" s="462"/>
      <c r="O40">
        <v>60</v>
      </c>
      <c r="P40" t="str">
        <f t="shared" si="7"/>
        <v>B00111100</v>
      </c>
      <c r="Q40" s="71" t="str">
        <f t="shared" si="8"/>
        <v>0x3C</v>
      </c>
      <c r="R40" t="s">
        <v>293</v>
      </c>
      <c r="S40" s="64"/>
      <c r="T40" s="460" t="s">
        <v>242</v>
      </c>
      <c r="U40" s="461"/>
      <c r="V40" s="462"/>
      <c r="W40" s="460" t="s">
        <v>243</v>
      </c>
      <c r="X40" s="461"/>
      <c r="Y40" s="461"/>
      <c r="Z40" s="462"/>
    </row>
    <row r="41" spans="1:26">
      <c r="A41">
        <v>61</v>
      </c>
      <c r="B41" t="str">
        <f t="shared" si="4"/>
        <v>B00111101</v>
      </c>
      <c r="C41" s="71" t="str">
        <f t="shared" si="6"/>
        <v>0x3D</v>
      </c>
      <c r="D41" t="s">
        <v>237</v>
      </c>
      <c r="E41" s="64"/>
      <c r="F41" s="460" t="s">
        <v>242</v>
      </c>
      <c r="G41" s="461"/>
      <c r="H41" s="462"/>
      <c r="I41" s="460" t="s">
        <v>243</v>
      </c>
      <c r="J41" s="461"/>
      <c r="K41" s="461"/>
      <c r="L41" s="462"/>
      <c r="O41">
        <v>61</v>
      </c>
      <c r="P41" t="str">
        <f t="shared" si="7"/>
        <v>B00111101</v>
      </c>
      <c r="Q41" s="71" t="str">
        <f t="shared" si="8"/>
        <v>0x3D</v>
      </c>
      <c r="R41" t="s">
        <v>298</v>
      </c>
      <c r="S41" s="64"/>
      <c r="T41" s="460" t="s">
        <v>242</v>
      </c>
      <c r="U41" s="461"/>
      <c r="V41" s="462"/>
      <c r="W41" s="460" t="s">
        <v>243</v>
      </c>
      <c r="X41" s="461"/>
      <c r="Y41" s="461"/>
      <c r="Z41" s="462"/>
    </row>
    <row r="42" spans="1:26">
      <c r="A42">
        <v>62</v>
      </c>
      <c r="B42" t="str">
        <f t="shared" si="4"/>
        <v>B00111110</v>
      </c>
      <c r="C42" s="71" t="str">
        <f t="shared" si="6"/>
        <v>0x3E</v>
      </c>
      <c r="D42" t="s">
        <v>238</v>
      </c>
      <c r="E42" s="64"/>
      <c r="F42" s="460" t="s">
        <v>242</v>
      </c>
      <c r="G42" s="461"/>
      <c r="H42" s="462"/>
      <c r="I42" s="460" t="s">
        <v>243</v>
      </c>
      <c r="J42" s="461"/>
      <c r="K42" s="461"/>
      <c r="L42" s="462"/>
      <c r="O42">
        <v>62</v>
      </c>
      <c r="P42" t="str">
        <f t="shared" si="7"/>
        <v>B00111110</v>
      </c>
      <c r="Q42" s="71" t="str">
        <f t="shared" si="8"/>
        <v>0x3E</v>
      </c>
      <c r="R42" t="s">
        <v>303</v>
      </c>
      <c r="S42" s="64"/>
      <c r="T42" s="460" t="s">
        <v>242</v>
      </c>
      <c r="U42" s="461"/>
      <c r="V42" s="462"/>
      <c r="W42" s="460" t="s">
        <v>243</v>
      </c>
      <c r="X42" s="461"/>
      <c r="Y42" s="461"/>
      <c r="Z42" s="462"/>
    </row>
    <row r="43" spans="1:26">
      <c r="A43">
        <v>63</v>
      </c>
      <c r="B43" t="str">
        <f t="shared" si="4"/>
        <v>B00111111</v>
      </c>
      <c r="C43" s="71" t="str">
        <f t="shared" si="6"/>
        <v>0x3F</v>
      </c>
      <c r="E43" s="64"/>
      <c r="F43" s="64"/>
      <c r="G43" s="64"/>
      <c r="H43" s="64"/>
      <c r="I43" s="64"/>
      <c r="J43" s="64"/>
      <c r="K43" s="64"/>
      <c r="L43" s="64"/>
      <c r="O43">
        <v>63</v>
      </c>
      <c r="P43" t="str">
        <f t="shared" si="7"/>
        <v>B00111111</v>
      </c>
      <c r="Q43" s="71" t="str">
        <f t="shared" si="8"/>
        <v>0x3F</v>
      </c>
      <c r="S43" s="64"/>
      <c r="T43" s="64"/>
      <c r="U43" s="64"/>
      <c r="V43" s="64"/>
      <c r="W43" s="64"/>
      <c r="X43" s="64"/>
      <c r="Y43" s="64"/>
      <c r="Z43" s="64"/>
    </row>
    <row r="44" spans="1:26">
      <c r="A44">
        <v>64</v>
      </c>
      <c r="B44" t="str">
        <f t="shared" si="4"/>
        <v>B01000000</v>
      </c>
      <c r="C44" s="71" t="str">
        <f t="shared" si="6"/>
        <v>0x40</v>
      </c>
      <c r="D44" t="s">
        <v>227</v>
      </c>
      <c r="E44" s="64"/>
      <c r="F44" s="460" t="s">
        <v>252</v>
      </c>
      <c r="G44" s="461"/>
      <c r="H44" s="461"/>
      <c r="I44" s="461"/>
      <c r="J44" s="461"/>
      <c r="K44" s="461"/>
      <c r="L44" s="462"/>
      <c r="O44">
        <v>64</v>
      </c>
      <c r="P44" t="str">
        <f t="shared" si="7"/>
        <v>B01000000</v>
      </c>
      <c r="Q44" s="71" t="str">
        <f t="shared" si="8"/>
        <v>0x40</v>
      </c>
      <c r="R44" t="s">
        <v>290</v>
      </c>
      <c r="S44" s="64"/>
      <c r="T44" s="460" t="s">
        <v>252</v>
      </c>
      <c r="U44" s="461"/>
      <c r="V44" s="461"/>
      <c r="W44" s="461"/>
      <c r="X44" s="461"/>
      <c r="Y44" s="461"/>
      <c r="Z44" s="462"/>
    </row>
    <row r="45" spans="1:26">
      <c r="A45">
        <v>65</v>
      </c>
      <c r="B45" t="str">
        <f t="shared" si="4"/>
        <v>B01000001</v>
      </c>
      <c r="C45" s="71" t="str">
        <f t="shared" si="6"/>
        <v>0x41</v>
      </c>
      <c r="D45" t="s">
        <v>228</v>
      </c>
      <c r="E45" s="64"/>
      <c r="F45" s="460" t="s">
        <v>252</v>
      </c>
      <c r="G45" s="461"/>
      <c r="H45" s="461"/>
      <c r="I45" s="461"/>
      <c r="J45" s="461"/>
      <c r="K45" s="461"/>
      <c r="L45" s="462"/>
      <c r="O45">
        <v>65</v>
      </c>
      <c r="P45" t="str">
        <f t="shared" si="7"/>
        <v>B01000001</v>
      </c>
      <c r="Q45" s="71" t="str">
        <f t="shared" si="8"/>
        <v>0x41</v>
      </c>
      <c r="R45" t="s">
        <v>295</v>
      </c>
      <c r="S45" s="64"/>
      <c r="T45" s="460" t="s">
        <v>252</v>
      </c>
      <c r="U45" s="461"/>
      <c r="V45" s="461"/>
      <c r="W45" s="461"/>
      <c r="X45" s="461"/>
      <c r="Y45" s="461"/>
      <c r="Z45" s="462"/>
    </row>
    <row r="46" spans="1:26">
      <c r="A46">
        <v>66</v>
      </c>
      <c r="B46" t="str">
        <f t="shared" si="4"/>
        <v>B01000010</v>
      </c>
      <c r="C46" s="71" t="str">
        <f t="shared" si="6"/>
        <v>0x42</v>
      </c>
      <c r="D46" t="s">
        <v>229</v>
      </c>
      <c r="E46" s="64"/>
      <c r="F46" s="460" t="s">
        <v>252</v>
      </c>
      <c r="G46" s="461"/>
      <c r="H46" s="461"/>
      <c r="I46" s="461"/>
      <c r="J46" s="461"/>
      <c r="K46" s="461"/>
      <c r="L46" s="462"/>
      <c r="O46">
        <v>66</v>
      </c>
      <c r="P46" t="str">
        <f t="shared" si="7"/>
        <v>B01000010</v>
      </c>
      <c r="Q46" s="71" t="str">
        <f t="shared" si="8"/>
        <v>0x42</v>
      </c>
      <c r="R46" t="s">
        <v>300</v>
      </c>
      <c r="S46" s="64"/>
      <c r="T46" s="460" t="s">
        <v>252</v>
      </c>
      <c r="U46" s="461"/>
      <c r="V46" s="461"/>
      <c r="W46" s="461"/>
      <c r="X46" s="461"/>
      <c r="Y46" s="461"/>
      <c r="Z46" s="462"/>
    </row>
    <row r="47" spans="1:26">
      <c r="A47">
        <v>67</v>
      </c>
      <c r="B47" t="str">
        <f t="shared" si="4"/>
        <v>B01000011</v>
      </c>
      <c r="C47" s="71" t="str">
        <f t="shared" si="6"/>
        <v>0x43</v>
      </c>
      <c r="E47" s="64"/>
      <c r="F47" s="64"/>
      <c r="G47" s="64"/>
      <c r="H47" s="64"/>
      <c r="I47" s="64"/>
      <c r="J47" s="64"/>
      <c r="K47" s="64"/>
      <c r="L47" s="64"/>
      <c r="O47">
        <v>67</v>
      </c>
      <c r="P47" t="str">
        <f t="shared" si="7"/>
        <v>B01000011</v>
      </c>
      <c r="Q47" s="71" t="str">
        <f t="shared" si="8"/>
        <v>0x43</v>
      </c>
      <c r="S47" s="64"/>
      <c r="T47" s="64"/>
      <c r="U47" s="64"/>
      <c r="V47" s="64"/>
      <c r="W47" s="64"/>
      <c r="X47" s="64"/>
      <c r="Y47" s="64"/>
      <c r="Z47" s="64"/>
    </row>
    <row r="48" spans="1:26">
      <c r="A48">
        <v>68</v>
      </c>
      <c r="B48" t="str">
        <f t="shared" si="4"/>
        <v>B01000100</v>
      </c>
      <c r="C48" s="71" t="str">
        <f t="shared" si="6"/>
        <v>0x44</v>
      </c>
      <c r="D48" t="s">
        <v>230</v>
      </c>
      <c r="E48" s="64"/>
      <c r="F48" s="460" t="s">
        <v>252</v>
      </c>
      <c r="G48" s="461"/>
      <c r="H48" s="461"/>
      <c r="I48" s="461"/>
      <c r="J48" s="461"/>
      <c r="K48" s="461"/>
      <c r="L48" s="462"/>
      <c r="O48">
        <v>68</v>
      </c>
      <c r="P48" t="str">
        <f t="shared" si="7"/>
        <v>B01000100</v>
      </c>
      <c r="Q48" s="71" t="str">
        <f t="shared" si="8"/>
        <v>0x44</v>
      </c>
      <c r="R48" t="s">
        <v>291</v>
      </c>
      <c r="S48" s="64"/>
      <c r="T48" s="460" t="s">
        <v>252</v>
      </c>
      <c r="U48" s="461"/>
      <c r="V48" s="461"/>
      <c r="W48" s="461"/>
      <c r="X48" s="461"/>
      <c r="Y48" s="461"/>
      <c r="Z48" s="462"/>
    </row>
    <row r="49" spans="1:26">
      <c r="A49">
        <v>69</v>
      </c>
      <c r="B49" t="str">
        <f t="shared" si="4"/>
        <v>B01000101</v>
      </c>
      <c r="C49" s="71" t="str">
        <f t="shared" si="6"/>
        <v>0x45</v>
      </c>
      <c r="D49" t="s">
        <v>231</v>
      </c>
      <c r="E49" s="64"/>
      <c r="F49" s="460" t="s">
        <v>252</v>
      </c>
      <c r="G49" s="461"/>
      <c r="H49" s="461"/>
      <c r="I49" s="461"/>
      <c r="J49" s="461"/>
      <c r="K49" s="461"/>
      <c r="L49" s="462"/>
      <c r="O49">
        <v>69</v>
      </c>
      <c r="P49" t="str">
        <f t="shared" si="7"/>
        <v>B01000101</v>
      </c>
      <c r="Q49" s="71" t="str">
        <f t="shared" si="8"/>
        <v>0x45</v>
      </c>
      <c r="R49" t="s">
        <v>296</v>
      </c>
      <c r="S49" s="64"/>
      <c r="T49" s="460" t="s">
        <v>252</v>
      </c>
      <c r="U49" s="461"/>
      <c r="V49" s="461"/>
      <c r="W49" s="461"/>
      <c r="X49" s="461"/>
      <c r="Y49" s="461"/>
      <c r="Z49" s="462"/>
    </row>
    <row r="50" spans="1:26">
      <c r="A50">
        <v>70</v>
      </c>
      <c r="B50" t="str">
        <f t="shared" si="4"/>
        <v>B01000110</v>
      </c>
      <c r="C50" s="71" t="str">
        <f t="shared" si="6"/>
        <v>0x46</v>
      </c>
      <c r="D50" t="s">
        <v>232</v>
      </c>
      <c r="E50" s="64"/>
      <c r="F50" s="460" t="s">
        <v>252</v>
      </c>
      <c r="G50" s="461"/>
      <c r="H50" s="461"/>
      <c r="I50" s="461"/>
      <c r="J50" s="461"/>
      <c r="K50" s="461"/>
      <c r="L50" s="462"/>
      <c r="O50">
        <v>70</v>
      </c>
      <c r="P50" t="str">
        <f t="shared" si="7"/>
        <v>B01000110</v>
      </c>
      <c r="Q50" s="71" t="str">
        <f t="shared" si="8"/>
        <v>0x46</v>
      </c>
      <c r="R50" t="s">
        <v>301</v>
      </c>
      <c r="S50" s="64"/>
      <c r="T50" s="460" t="s">
        <v>252</v>
      </c>
      <c r="U50" s="461"/>
      <c r="V50" s="461"/>
      <c r="W50" s="461"/>
      <c r="X50" s="461"/>
      <c r="Y50" s="461"/>
      <c r="Z50" s="462"/>
    </row>
    <row r="51" spans="1:26">
      <c r="A51">
        <v>71</v>
      </c>
      <c r="B51" t="str">
        <f t="shared" si="4"/>
        <v>B01000111</v>
      </c>
      <c r="C51" s="71" t="str">
        <f t="shared" si="6"/>
        <v>0x47</v>
      </c>
      <c r="E51" s="64"/>
      <c r="F51" s="64"/>
      <c r="G51" s="64"/>
      <c r="H51" s="64"/>
      <c r="I51" s="64"/>
      <c r="J51" s="64"/>
      <c r="K51" s="64"/>
      <c r="L51" s="64"/>
      <c r="O51">
        <v>71</v>
      </c>
      <c r="P51" t="str">
        <f t="shared" si="7"/>
        <v>B01000111</v>
      </c>
      <c r="Q51" s="71" t="str">
        <f t="shared" si="8"/>
        <v>0x47</v>
      </c>
      <c r="S51" s="64"/>
      <c r="T51" s="64"/>
      <c r="U51" s="64"/>
      <c r="V51" s="64"/>
      <c r="W51" s="64"/>
      <c r="X51" s="64"/>
      <c r="Y51" s="64"/>
      <c r="Z51" s="64"/>
    </row>
    <row r="52" spans="1:26">
      <c r="A52">
        <v>72</v>
      </c>
      <c r="B52" t="str">
        <f t="shared" si="4"/>
        <v>B01001000</v>
      </c>
      <c r="C52" s="71" t="str">
        <f t="shared" si="6"/>
        <v>0x48</v>
      </c>
      <c r="D52" t="s">
        <v>233</v>
      </c>
      <c r="E52" s="64"/>
      <c r="F52" s="460" t="s">
        <v>252</v>
      </c>
      <c r="G52" s="461"/>
      <c r="H52" s="461"/>
      <c r="I52" s="461"/>
      <c r="J52" s="461"/>
      <c r="K52" s="461"/>
      <c r="L52" s="462"/>
      <c r="O52">
        <v>72</v>
      </c>
      <c r="P52" t="str">
        <f t="shared" si="7"/>
        <v>B01001000</v>
      </c>
      <c r="Q52" s="71" t="str">
        <f t="shared" si="8"/>
        <v>0x48</v>
      </c>
      <c r="R52" t="s">
        <v>292</v>
      </c>
      <c r="S52" s="64"/>
      <c r="T52" s="460" t="s">
        <v>252</v>
      </c>
      <c r="U52" s="461"/>
      <c r="V52" s="461"/>
      <c r="W52" s="461"/>
      <c r="X52" s="461"/>
      <c r="Y52" s="461"/>
      <c r="Z52" s="462"/>
    </row>
    <row r="53" spans="1:26">
      <c r="A53">
        <v>73</v>
      </c>
      <c r="B53" t="str">
        <f t="shared" si="4"/>
        <v>B01001001</v>
      </c>
      <c r="C53" s="71" t="str">
        <f t="shared" si="6"/>
        <v>0x49</v>
      </c>
      <c r="D53" t="s">
        <v>234</v>
      </c>
      <c r="E53" s="64"/>
      <c r="F53" s="460" t="s">
        <v>252</v>
      </c>
      <c r="G53" s="461"/>
      <c r="H53" s="461"/>
      <c r="I53" s="461"/>
      <c r="J53" s="461"/>
      <c r="K53" s="461"/>
      <c r="L53" s="462"/>
      <c r="O53">
        <v>73</v>
      </c>
      <c r="P53" t="str">
        <f t="shared" si="7"/>
        <v>B01001001</v>
      </c>
      <c r="Q53" s="71" t="str">
        <f t="shared" si="8"/>
        <v>0x49</v>
      </c>
      <c r="R53" t="s">
        <v>297</v>
      </c>
      <c r="S53" s="64"/>
      <c r="T53" s="460" t="s">
        <v>252</v>
      </c>
      <c r="U53" s="461"/>
      <c r="V53" s="461"/>
      <c r="W53" s="461"/>
      <c r="X53" s="461"/>
      <c r="Y53" s="461"/>
      <c r="Z53" s="462"/>
    </row>
    <row r="54" spans="1:26">
      <c r="A54">
        <v>74</v>
      </c>
      <c r="B54" t="str">
        <f t="shared" si="4"/>
        <v>B01001010</v>
      </c>
      <c r="C54" s="71" t="str">
        <f t="shared" si="6"/>
        <v>0x4A</v>
      </c>
      <c r="D54" t="s">
        <v>235</v>
      </c>
      <c r="E54" s="64"/>
      <c r="F54" s="460" t="s">
        <v>252</v>
      </c>
      <c r="G54" s="461"/>
      <c r="H54" s="461"/>
      <c r="I54" s="461"/>
      <c r="J54" s="461"/>
      <c r="K54" s="461"/>
      <c r="L54" s="462"/>
      <c r="O54">
        <v>74</v>
      </c>
      <c r="P54" t="str">
        <f t="shared" si="7"/>
        <v>B01001010</v>
      </c>
      <c r="Q54" s="71" t="str">
        <f t="shared" si="8"/>
        <v>0x4A</v>
      </c>
      <c r="R54" t="s">
        <v>302</v>
      </c>
      <c r="S54" s="64"/>
      <c r="T54" s="460" t="s">
        <v>252</v>
      </c>
      <c r="U54" s="461"/>
      <c r="V54" s="461"/>
      <c r="W54" s="461"/>
      <c r="X54" s="461"/>
      <c r="Y54" s="461"/>
      <c r="Z54" s="462"/>
    </row>
    <row r="55" spans="1:26">
      <c r="A55">
        <v>75</v>
      </c>
      <c r="B55" t="str">
        <f t="shared" si="4"/>
        <v>B01001011</v>
      </c>
      <c r="C55" s="71" t="str">
        <f t="shared" si="6"/>
        <v>0x4B</v>
      </c>
      <c r="E55" s="64"/>
      <c r="F55" s="64"/>
      <c r="G55" s="64"/>
      <c r="H55" s="64"/>
      <c r="I55" s="64"/>
      <c r="J55" s="64"/>
      <c r="K55" s="64"/>
      <c r="L55" s="64"/>
      <c r="O55">
        <v>75</v>
      </c>
      <c r="P55" t="str">
        <f t="shared" si="7"/>
        <v>B01001011</v>
      </c>
      <c r="Q55" s="71" t="str">
        <f t="shared" si="8"/>
        <v>0x4B</v>
      </c>
      <c r="S55" s="64"/>
      <c r="T55" s="64"/>
      <c r="U55" s="64"/>
      <c r="V55" s="64"/>
      <c r="W55" s="64"/>
      <c r="X55" s="64"/>
      <c r="Y55" s="64"/>
      <c r="Z55" s="64"/>
    </row>
    <row r="56" spans="1:26">
      <c r="A56">
        <v>76</v>
      </c>
      <c r="B56" t="str">
        <f t="shared" si="4"/>
        <v>B01001100</v>
      </c>
      <c r="C56" s="71" t="str">
        <f t="shared" si="6"/>
        <v>0x4C</v>
      </c>
      <c r="D56" t="s">
        <v>236</v>
      </c>
      <c r="E56" s="64"/>
      <c r="F56" s="460" t="s">
        <v>252</v>
      </c>
      <c r="G56" s="461"/>
      <c r="H56" s="461"/>
      <c r="I56" s="461"/>
      <c r="J56" s="461"/>
      <c r="K56" s="461"/>
      <c r="L56" s="462"/>
      <c r="O56">
        <v>76</v>
      </c>
      <c r="P56" t="str">
        <f t="shared" si="7"/>
        <v>B01001100</v>
      </c>
      <c r="Q56" s="71" t="str">
        <f t="shared" si="8"/>
        <v>0x4C</v>
      </c>
      <c r="R56" t="s">
        <v>293</v>
      </c>
      <c r="S56" s="64"/>
      <c r="T56" s="460" t="s">
        <v>252</v>
      </c>
      <c r="U56" s="461"/>
      <c r="V56" s="461"/>
      <c r="W56" s="461"/>
      <c r="X56" s="461"/>
      <c r="Y56" s="461"/>
      <c r="Z56" s="462"/>
    </row>
    <row r="57" spans="1:26">
      <c r="A57">
        <v>77</v>
      </c>
      <c r="B57" t="str">
        <f t="shared" si="4"/>
        <v>B01001101</v>
      </c>
      <c r="C57" s="71" t="str">
        <f t="shared" si="6"/>
        <v>0x4D</v>
      </c>
      <c r="D57" t="s">
        <v>237</v>
      </c>
      <c r="E57" s="64"/>
      <c r="F57" s="460" t="s">
        <v>252</v>
      </c>
      <c r="G57" s="461"/>
      <c r="H57" s="461"/>
      <c r="I57" s="461"/>
      <c r="J57" s="461"/>
      <c r="K57" s="461"/>
      <c r="L57" s="462"/>
      <c r="O57">
        <v>77</v>
      </c>
      <c r="P57" t="str">
        <f t="shared" si="7"/>
        <v>B01001101</v>
      </c>
      <c r="Q57" s="71" t="str">
        <f t="shared" si="8"/>
        <v>0x4D</v>
      </c>
      <c r="R57" t="s">
        <v>298</v>
      </c>
      <c r="S57" s="64"/>
      <c r="T57" s="460" t="s">
        <v>252</v>
      </c>
      <c r="U57" s="461"/>
      <c r="V57" s="461"/>
      <c r="W57" s="461"/>
      <c r="X57" s="461"/>
      <c r="Y57" s="461"/>
      <c r="Z57" s="462"/>
    </row>
    <row r="58" spans="1:26">
      <c r="A58">
        <v>78</v>
      </c>
      <c r="B58" t="str">
        <f t="shared" si="4"/>
        <v>B01001110</v>
      </c>
      <c r="C58" s="71" t="str">
        <f t="shared" si="6"/>
        <v>0x4E</v>
      </c>
      <c r="D58" t="s">
        <v>238</v>
      </c>
      <c r="E58" s="64"/>
      <c r="F58" s="460" t="s">
        <v>252</v>
      </c>
      <c r="G58" s="461"/>
      <c r="H58" s="461"/>
      <c r="I58" s="461"/>
      <c r="J58" s="461"/>
      <c r="K58" s="461"/>
      <c r="L58" s="462"/>
      <c r="O58">
        <v>78</v>
      </c>
      <c r="P58" t="str">
        <f t="shared" si="7"/>
        <v>B01001110</v>
      </c>
      <c r="Q58" s="71" t="str">
        <f t="shared" si="8"/>
        <v>0x4E</v>
      </c>
      <c r="R58" t="s">
        <v>303</v>
      </c>
      <c r="S58" s="64"/>
      <c r="T58" s="460" t="s">
        <v>252</v>
      </c>
      <c r="U58" s="461"/>
      <c r="V58" s="461"/>
      <c r="W58" s="461"/>
      <c r="X58" s="461"/>
      <c r="Y58" s="461"/>
      <c r="Z58" s="462"/>
    </row>
    <row r="59" spans="1:26">
      <c r="A59">
        <v>79</v>
      </c>
      <c r="B59" t="str">
        <f t="shared" si="4"/>
        <v>B01001111</v>
      </c>
      <c r="C59" s="71" t="str">
        <f t="shared" si="6"/>
        <v>0x4F</v>
      </c>
      <c r="E59" s="64"/>
      <c r="F59" s="64"/>
      <c r="G59" s="64"/>
      <c r="H59" s="64"/>
      <c r="I59" s="64"/>
      <c r="J59" s="64"/>
      <c r="K59" s="64"/>
      <c r="L59" s="64"/>
      <c r="O59">
        <v>79</v>
      </c>
      <c r="P59" t="str">
        <f t="shared" si="7"/>
        <v>B01001111</v>
      </c>
      <c r="Q59" s="71" t="str">
        <f t="shared" si="8"/>
        <v>0x4F</v>
      </c>
      <c r="S59" s="64"/>
      <c r="T59" s="64"/>
      <c r="U59" s="64"/>
      <c r="V59" s="64"/>
      <c r="W59" s="64"/>
      <c r="X59" s="64"/>
      <c r="Y59" s="64"/>
      <c r="Z59" s="64"/>
    </row>
    <row r="60" spans="1:26">
      <c r="A60">
        <v>80</v>
      </c>
      <c r="B60" t="str">
        <f t="shared" si="4"/>
        <v>B01010000</v>
      </c>
      <c r="C60" s="71" t="str">
        <f t="shared" ref="C60:C78" si="9">"0x"&amp;DEC2HEX(A60,2)</f>
        <v>0x50</v>
      </c>
      <c r="D60" t="s">
        <v>227</v>
      </c>
      <c r="E60" s="460" t="s">
        <v>254</v>
      </c>
      <c r="F60" s="462"/>
      <c r="G60" s="64"/>
      <c r="H60" s="460" t="s">
        <v>253</v>
      </c>
      <c r="I60" s="461"/>
      <c r="J60" s="461"/>
      <c r="K60" s="461"/>
      <c r="L60" s="462"/>
      <c r="O60">
        <v>80</v>
      </c>
      <c r="P60" t="str">
        <f t="shared" ref="P60:P91" si="10">"B"&amp;DEC2BIN(O60,8)</f>
        <v>B01010000</v>
      </c>
      <c r="Q60" s="71" t="str">
        <f t="shared" ref="Q60:Q91" si="11">"0x"&amp;DEC2HEX(O60,2)</f>
        <v>0x50</v>
      </c>
      <c r="R60" t="s">
        <v>290</v>
      </c>
      <c r="S60" s="460" t="s">
        <v>254</v>
      </c>
      <c r="T60" s="462"/>
      <c r="U60" s="64"/>
      <c r="V60" s="460" t="s">
        <v>253</v>
      </c>
      <c r="W60" s="461"/>
      <c r="X60" s="461"/>
      <c r="Y60" s="461"/>
      <c r="Z60" s="462"/>
    </row>
    <row r="61" spans="1:26">
      <c r="A61">
        <v>81</v>
      </c>
      <c r="B61" t="str">
        <f t="shared" si="4"/>
        <v>B01010001</v>
      </c>
      <c r="C61" s="71" t="str">
        <f t="shared" si="9"/>
        <v>0x51</v>
      </c>
      <c r="D61" t="s">
        <v>228</v>
      </c>
      <c r="E61" s="460" t="s">
        <v>254</v>
      </c>
      <c r="F61" s="462"/>
      <c r="G61" s="64"/>
      <c r="H61" s="460" t="s">
        <v>253</v>
      </c>
      <c r="I61" s="461"/>
      <c r="J61" s="461"/>
      <c r="K61" s="461"/>
      <c r="L61" s="462"/>
      <c r="O61">
        <v>81</v>
      </c>
      <c r="P61" t="str">
        <f t="shared" si="10"/>
        <v>B01010001</v>
      </c>
      <c r="Q61" s="71" t="str">
        <f t="shared" si="11"/>
        <v>0x51</v>
      </c>
      <c r="R61" t="s">
        <v>295</v>
      </c>
      <c r="S61" s="460" t="s">
        <v>254</v>
      </c>
      <c r="T61" s="462"/>
      <c r="U61" s="64"/>
      <c r="V61" s="460" t="s">
        <v>253</v>
      </c>
      <c r="W61" s="461"/>
      <c r="X61" s="461"/>
      <c r="Y61" s="461"/>
      <c r="Z61" s="462"/>
    </row>
    <row r="62" spans="1:26">
      <c r="A62">
        <v>82</v>
      </c>
      <c r="B62" t="str">
        <f t="shared" si="4"/>
        <v>B01010010</v>
      </c>
      <c r="C62" s="71" t="str">
        <f t="shared" si="9"/>
        <v>0x52</v>
      </c>
      <c r="D62" t="s">
        <v>229</v>
      </c>
      <c r="E62" s="460" t="s">
        <v>254</v>
      </c>
      <c r="F62" s="462"/>
      <c r="G62" s="64"/>
      <c r="H62" s="460" t="s">
        <v>253</v>
      </c>
      <c r="I62" s="461"/>
      <c r="J62" s="461"/>
      <c r="K62" s="461"/>
      <c r="L62" s="462"/>
      <c r="O62">
        <v>82</v>
      </c>
      <c r="P62" t="str">
        <f t="shared" si="10"/>
        <v>B01010010</v>
      </c>
      <c r="Q62" s="71" t="str">
        <f t="shared" si="11"/>
        <v>0x52</v>
      </c>
      <c r="R62" t="s">
        <v>300</v>
      </c>
      <c r="S62" s="460" t="s">
        <v>254</v>
      </c>
      <c r="T62" s="462"/>
      <c r="U62" s="64"/>
      <c r="V62" s="460" t="s">
        <v>253</v>
      </c>
      <c r="W62" s="461"/>
      <c r="X62" s="461"/>
      <c r="Y62" s="461"/>
      <c r="Z62" s="462"/>
    </row>
    <row r="63" spans="1:26">
      <c r="A63">
        <v>83</v>
      </c>
      <c r="B63" t="str">
        <f t="shared" si="4"/>
        <v>B01010011</v>
      </c>
      <c r="C63" s="71" t="str">
        <f t="shared" si="9"/>
        <v>0x53</v>
      </c>
      <c r="E63" s="64"/>
      <c r="F63" s="64"/>
      <c r="G63" s="64"/>
      <c r="H63" s="64"/>
      <c r="I63" s="64"/>
      <c r="J63" s="64"/>
      <c r="K63" s="64"/>
      <c r="L63" s="64"/>
      <c r="O63">
        <v>83</v>
      </c>
      <c r="P63" t="str">
        <f t="shared" si="10"/>
        <v>B01010011</v>
      </c>
      <c r="Q63" s="71" t="str">
        <f t="shared" si="11"/>
        <v>0x53</v>
      </c>
      <c r="S63" s="64"/>
      <c r="T63" s="64"/>
      <c r="U63" s="64"/>
      <c r="V63" s="64"/>
      <c r="W63" s="64"/>
      <c r="X63" s="64"/>
      <c r="Y63" s="64"/>
      <c r="Z63" s="64"/>
    </row>
    <row r="64" spans="1:26">
      <c r="A64">
        <v>84</v>
      </c>
      <c r="B64" t="str">
        <f t="shared" si="4"/>
        <v>B01010100</v>
      </c>
      <c r="C64" s="71" t="str">
        <f t="shared" si="9"/>
        <v>0x54</v>
      </c>
      <c r="D64" t="s">
        <v>230</v>
      </c>
      <c r="E64" s="460" t="s">
        <v>254</v>
      </c>
      <c r="F64" s="462"/>
      <c r="G64" s="64"/>
      <c r="H64" s="460" t="s">
        <v>253</v>
      </c>
      <c r="I64" s="461"/>
      <c r="J64" s="461"/>
      <c r="K64" s="461"/>
      <c r="L64" s="462"/>
      <c r="O64">
        <v>84</v>
      </c>
      <c r="P64" t="str">
        <f t="shared" si="10"/>
        <v>B01010100</v>
      </c>
      <c r="Q64" s="71" t="str">
        <f t="shared" si="11"/>
        <v>0x54</v>
      </c>
      <c r="R64" t="s">
        <v>291</v>
      </c>
      <c r="S64" s="460" t="s">
        <v>254</v>
      </c>
      <c r="T64" s="462"/>
      <c r="U64" s="64"/>
      <c r="V64" s="460" t="s">
        <v>253</v>
      </c>
      <c r="W64" s="461"/>
      <c r="X64" s="461"/>
      <c r="Y64" s="461"/>
      <c r="Z64" s="462"/>
    </row>
    <row r="65" spans="1:26">
      <c r="A65">
        <v>85</v>
      </c>
      <c r="B65" t="str">
        <f t="shared" si="4"/>
        <v>B01010101</v>
      </c>
      <c r="C65" s="71" t="str">
        <f t="shared" si="9"/>
        <v>0x55</v>
      </c>
      <c r="D65" t="s">
        <v>231</v>
      </c>
      <c r="E65" s="460" t="s">
        <v>254</v>
      </c>
      <c r="F65" s="462"/>
      <c r="G65" s="64"/>
      <c r="H65" s="460" t="s">
        <v>253</v>
      </c>
      <c r="I65" s="461"/>
      <c r="J65" s="461"/>
      <c r="K65" s="461"/>
      <c r="L65" s="462"/>
      <c r="O65">
        <v>85</v>
      </c>
      <c r="P65" t="str">
        <f t="shared" si="10"/>
        <v>B01010101</v>
      </c>
      <c r="Q65" s="71" t="str">
        <f t="shared" si="11"/>
        <v>0x55</v>
      </c>
      <c r="R65" t="s">
        <v>296</v>
      </c>
      <c r="S65" s="460" t="s">
        <v>254</v>
      </c>
      <c r="T65" s="462"/>
      <c r="U65" s="64"/>
      <c r="V65" s="460" t="s">
        <v>253</v>
      </c>
      <c r="W65" s="461"/>
      <c r="X65" s="461"/>
      <c r="Y65" s="461"/>
      <c r="Z65" s="462"/>
    </row>
    <row r="66" spans="1:26">
      <c r="A66">
        <v>86</v>
      </c>
      <c r="B66" t="str">
        <f t="shared" si="4"/>
        <v>B01010110</v>
      </c>
      <c r="C66" s="71" t="str">
        <f t="shared" si="9"/>
        <v>0x56</v>
      </c>
      <c r="D66" t="s">
        <v>232</v>
      </c>
      <c r="E66" s="460" t="s">
        <v>254</v>
      </c>
      <c r="F66" s="462"/>
      <c r="G66" s="64"/>
      <c r="H66" s="460" t="s">
        <v>253</v>
      </c>
      <c r="I66" s="461"/>
      <c r="J66" s="461"/>
      <c r="K66" s="461"/>
      <c r="L66" s="462"/>
      <c r="O66">
        <v>86</v>
      </c>
      <c r="P66" t="str">
        <f t="shared" si="10"/>
        <v>B01010110</v>
      </c>
      <c r="Q66" s="71" t="str">
        <f t="shared" si="11"/>
        <v>0x56</v>
      </c>
      <c r="R66" t="s">
        <v>301</v>
      </c>
      <c r="S66" s="460" t="s">
        <v>254</v>
      </c>
      <c r="T66" s="462"/>
      <c r="U66" s="64"/>
      <c r="V66" s="460" t="s">
        <v>253</v>
      </c>
      <c r="W66" s="461"/>
      <c r="X66" s="461"/>
      <c r="Y66" s="461"/>
      <c r="Z66" s="462"/>
    </row>
    <row r="67" spans="1:26">
      <c r="A67">
        <v>87</v>
      </c>
      <c r="B67" t="str">
        <f t="shared" si="4"/>
        <v>B01010111</v>
      </c>
      <c r="C67" s="71" t="str">
        <f t="shared" si="9"/>
        <v>0x57</v>
      </c>
      <c r="E67" s="64"/>
      <c r="F67" s="64"/>
      <c r="G67" s="64"/>
      <c r="H67" s="64"/>
      <c r="I67" s="64"/>
      <c r="J67" s="64"/>
      <c r="K67" s="64"/>
      <c r="L67" s="64"/>
      <c r="O67">
        <v>87</v>
      </c>
      <c r="P67" t="str">
        <f t="shared" si="10"/>
        <v>B01010111</v>
      </c>
      <c r="Q67" s="71" t="str">
        <f t="shared" si="11"/>
        <v>0x57</v>
      </c>
      <c r="S67" s="64"/>
      <c r="T67" s="64"/>
      <c r="U67" s="64"/>
      <c r="V67" s="64"/>
      <c r="W67" s="64"/>
      <c r="X67" s="64"/>
      <c r="Y67" s="64"/>
      <c r="Z67" s="64"/>
    </row>
    <row r="68" spans="1:26">
      <c r="A68">
        <v>88</v>
      </c>
      <c r="B68" t="str">
        <f t="shared" si="4"/>
        <v>B01011000</v>
      </c>
      <c r="C68" s="71" t="str">
        <f t="shared" si="9"/>
        <v>0x58</v>
      </c>
      <c r="D68" t="s">
        <v>233</v>
      </c>
      <c r="E68" s="460" t="s">
        <v>254</v>
      </c>
      <c r="F68" s="462"/>
      <c r="G68" s="64"/>
      <c r="H68" s="460" t="s">
        <v>253</v>
      </c>
      <c r="I68" s="461"/>
      <c r="J68" s="461"/>
      <c r="K68" s="461"/>
      <c r="L68" s="462"/>
      <c r="O68">
        <v>88</v>
      </c>
      <c r="P68" t="str">
        <f t="shared" si="10"/>
        <v>B01011000</v>
      </c>
      <c r="Q68" s="71" t="str">
        <f t="shared" si="11"/>
        <v>0x58</v>
      </c>
      <c r="R68" t="s">
        <v>292</v>
      </c>
      <c r="S68" s="460" t="s">
        <v>254</v>
      </c>
      <c r="T68" s="462"/>
      <c r="U68" s="64"/>
      <c r="V68" s="460" t="s">
        <v>253</v>
      </c>
      <c r="W68" s="461"/>
      <c r="X68" s="461"/>
      <c r="Y68" s="461"/>
      <c r="Z68" s="462"/>
    </row>
    <row r="69" spans="1:26">
      <c r="A69">
        <v>89</v>
      </c>
      <c r="B69" t="str">
        <f t="shared" si="4"/>
        <v>B01011001</v>
      </c>
      <c r="C69" s="71" t="str">
        <f t="shared" si="9"/>
        <v>0x59</v>
      </c>
      <c r="D69" t="s">
        <v>234</v>
      </c>
      <c r="E69" s="460" t="s">
        <v>254</v>
      </c>
      <c r="F69" s="462"/>
      <c r="G69" s="64"/>
      <c r="H69" s="460" t="s">
        <v>253</v>
      </c>
      <c r="I69" s="461"/>
      <c r="J69" s="461"/>
      <c r="K69" s="461"/>
      <c r="L69" s="462"/>
      <c r="O69">
        <v>89</v>
      </c>
      <c r="P69" t="str">
        <f t="shared" si="10"/>
        <v>B01011001</v>
      </c>
      <c r="Q69" s="71" t="str">
        <f t="shared" si="11"/>
        <v>0x59</v>
      </c>
      <c r="R69" t="s">
        <v>297</v>
      </c>
      <c r="S69" s="460" t="s">
        <v>254</v>
      </c>
      <c r="T69" s="462"/>
      <c r="U69" s="64"/>
      <c r="V69" s="460" t="s">
        <v>253</v>
      </c>
      <c r="W69" s="461"/>
      <c r="X69" s="461"/>
      <c r="Y69" s="461"/>
      <c r="Z69" s="462"/>
    </row>
    <row r="70" spans="1:26">
      <c r="A70">
        <v>90</v>
      </c>
      <c r="B70" t="str">
        <f t="shared" si="4"/>
        <v>B01011010</v>
      </c>
      <c r="C70" s="71" t="str">
        <f t="shared" si="9"/>
        <v>0x5A</v>
      </c>
      <c r="D70" t="s">
        <v>235</v>
      </c>
      <c r="E70" s="460" t="s">
        <v>254</v>
      </c>
      <c r="F70" s="462"/>
      <c r="G70" s="64"/>
      <c r="H70" s="460" t="s">
        <v>253</v>
      </c>
      <c r="I70" s="461"/>
      <c r="J70" s="461"/>
      <c r="K70" s="461"/>
      <c r="L70" s="462"/>
      <c r="O70">
        <v>90</v>
      </c>
      <c r="P70" t="str">
        <f t="shared" si="10"/>
        <v>B01011010</v>
      </c>
      <c r="Q70" s="71" t="str">
        <f t="shared" si="11"/>
        <v>0x5A</v>
      </c>
      <c r="R70" t="s">
        <v>302</v>
      </c>
      <c r="S70" s="460" t="s">
        <v>254</v>
      </c>
      <c r="T70" s="462"/>
      <c r="U70" s="64"/>
      <c r="V70" s="460" t="s">
        <v>253</v>
      </c>
      <c r="W70" s="461"/>
      <c r="X70" s="461"/>
      <c r="Y70" s="461"/>
      <c r="Z70" s="462"/>
    </row>
    <row r="71" spans="1:26">
      <c r="A71">
        <v>91</v>
      </c>
      <c r="B71" t="str">
        <f t="shared" si="4"/>
        <v>B01011011</v>
      </c>
      <c r="C71" s="71" t="str">
        <f t="shared" si="9"/>
        <v>0x5B</v>
      </c>
      <c r="E71" s="64"/>
      <c r="F71" s="64"/>
      <c r="G71" s="64"/>
      <c r="H71" s="64"/>
      <c r="I71" s="64"/>
      <c r="J71" s="64"/>
      <c r="K71" s="64"/>
      <c r="L71" s="64"/>
      <c r="O71">
        <v>91</v>
      </c>
      <c r="P71" t="str">
        <f t="shared" si="10"/>
        <v>B01011011</v>
      </c>
      <c r="Q71" s="71" t="str">
        <f t="shared" si="11"/>
        <v>0x5B</v>
      </c>
      <c r="S71" s="64"/>
      <c r="T71" s="64"/>
      <c r="U71" s="64"/>
      <c r="V71" s="64"/>
      <c r="W71" s="64"/>
      <c r="X71" s="64"/>
      <c r="Y71" s="64"/>
      <c r="Z71" s="64"/>
    </row>
    <row r="72" spans="1:26">
      <c r="A72">
        <v>92</v>
      </c>
      <c r="B72" t="str">
        <f t="shared" si="4"/>
        <v>B01011100</v>
      </c>
      <c r="C72" s="71" t="str">
        <f t="shared" si="9"/>
        <v>0x5C</v>
      </c>
      <c r="D72" t="s">
        <v>236</v>
      </c>
      <c r="E72" s="460" t="s">
        <v>254</v>
      </c>
      <c r="F72" s="462"/>
      <c r="G72" s="64"/>
      <c r="H72" s="460" t="s">
        <v>253</v>
      </c>
      <c r="I72" s="461"/>
      <c r="J72" s="461"/>
      <c r="K72" s="461"/>
      <c r="L72" s="462"/>
      <c r="O72">
        <v>92</v>
      </c>
      <c r="P72" t="str">
        <f t="shared" si="10"/>
        <v>B01011100</v>
      </c>
      <c r="Q72" s="71" t="str">
        <f t="shared" si="11"/>
        <v>0x5C</v>
      </c>
      <c r="R72" t="s">
        <v>293</v>
      </c>
      <c r="S72" s="460" t="s">
        <v>254</v>
      </c>
      <c r="T72" s="462"/>
      <c r="U72" s="64"/>
      <c r="V72" s="460" t="s">
        <v>253</v>
      </c>
      <c r="W72" s="461"/>
      <c r="X72" s="461"/>
      <c r="Y72" s="461"/>
      <c r="Z72" s="462"/>
    </row>
    <row r="73" spans="1:26">
      <c r="A73">
        <v>93</v>
      </c>
      <c r="B73" t="str">
        <f t="shared" si="4"/>
        <v>B01011101</v>
      </c>
      <c r="C73" s="71" t="str">
        <f t="shared" si="9"/>
        <v>0x5D</v>
      </c>
      <c r="D73" t="s">
        <v>237</v>
      </c>
      <c r="E73" s="460" t="s">
        <v>254</v>
      </c>
      <c r="F73" s="462"/>
      <c r="G73" s="64"/>
      <c r="H73" s="460" t="s">
        <v>253</v>
      </c>
      <c r="I73" s="461"/>
      <c r="J73" s="461"/>
      <c r="K73" s="461"/>
      <c r="L73" s="462"/>
      <c r="O73">
        <v>93</v>
      </c>
      <c r="P73" t="str">
        <f t="shared" si="10"/>
        <v>B01011101</v>
      </c>
      <c r="Q73" s="71" t="str">
        <f t="shared" si="11"/>
        <v>0x5D</v>
      </c>
      <c r="R73" t="s">
        <v>298</v>
      </c>
      <c r="S73" s="460" t="s">
        <v>254</v>
      </c>
      <c r="T73" s="462"/>
      <c r="U73" s="64"/>
      <c r="V73" s="460" t="s">
        <v>253</v>
      </c>
      <c r="W73" s="461"/>
      <c r="X73" s="461"/>
      <c r="Y73" s="461"/>
      <c r="Z73" s="462"/>
    </row>
    <row r="74" spans="1:26">
      <c r="A74">
        <v>94</v>
      </c>
      <c r="B74" t="str">
        <f t="shared" si="4"/>
        <v>B01011110</v>
      </c>
      <c r="C74" s="71" t="str">
        <f t="shared" si="9"/>
        <v>0x5E</v>
      </c>
      <c r="D74" t="s">
        <v>238</v>
      </c>
      <c r="E74" s="460" t="s">
        <v>254</v>
      </c>
      <c r="F74" s="462"/>
      <c r="G74" s="64"/>
      <c r="H74" s="460" t="s">
        <v>253</v>
      </c>
      <c r="I74" s="461"/>
      <c r="J74" s="461"/>
      <c r="K74" s="461"/>
      <c r="L74" s="462"/>
      <c r="O74">
        <v>94</v>
      </c>
      <c r="P74" t="str">
        <f t="shared" si="10"/>
        <v>B01011110</v>
      </c>
      <c r="Q74" s="71" t="str">
        <f t="shared" si="11"/>
        <v>0x5E</v>
      </c>
      <c r="R74" t="s">
        <v>303</v>
      </c>
      <c r="S74" s="460" t="s">
        <v>254</v>
      </c>
      <c r="T74" s="462"/>
      <c r="U74" s="64"/>
      <c r="V74" s="460" t="s">
        <v>253</v>
      </c>
      <c r="W74" s="461"/>
      <c r="X74" s="461"/>
      <c r="Y74" s="461"/>
      <c r="Z74" s="462"/>
    </row>
    <row r="75" spans="1:26">
      <c r="A75">
        <v>95</v>
      </c>
      <c r="B75" t="str">
        <f t="shared" si="4"/>
        <v>B01011111</v>
      </c>
      <c r="C75" s="71" t="str">
        <f t="shared" si="9"/>
        <v>0x5F</v>
      </c>
      <c r="E75" s="64"/>
      <c r="F75" s="64"/>
      <c r="G75" s="64"/>
      <c r="H75" s="64"/>
      <c r="I75" s="64"/>
      <c r="J75" s="64"/>
      <c r="K75" s="64"/>
      <c r="L75" s="64"/>
      <c r="O75">
        <v>95</v>
      </c>
      <c r="P75" t="str">
        <f t="shared" si="10"/>
        <v>B01011111</v>
      </c>
      <c r="Q75" s="71" t="str">
        <f t="shared" si="11"/>
        <v>0x5F</v>
      </c>
      <c r="S75" s="64"/>
      <c r="T75" s="64"/>
      <c r="U75" s="64"/>
      <c r="V75" s="64"/>
      <c r="W75" s="64"/>
      <c r="X75" s="64"/>
      <c r="Y75" s="64"/>
      <c r="Z75" s="64"/>
    </row>
    <row r="76" spans="1:26">
      <c r="A76">
        <v>96</v>
      </c>
      <c r="B76" t="str">
        <f t="shared" si="4"/>
        <v>B01100000</v>
      </c>
      <c r="C76" s="71" t="str">
        <f t="shared" si="9"/>
        <v>0x60</v>
      </c>
      <c r="D76" t="s">
        <v>227</v>
      </c>
      <c r="E76" s="14" t="s">
        <v>262</v>
      </c>
      <c r="F76" s="64"/>
      <c r="G76" s="64"/>
      <c r="H76" s="460" t="s">
        <v>263</v>
      </c>
      <c r="I76" s="461"/>
      <c r="J76" s="461"/>
      <c r="K76" s="461"/>
      <c r="L76" s="462"/>
      <c r="O76">
        <v>96</v>
      </c>
      <c r="P76" t="str">
        <f t="shared" si="10"/>
        <v>B01100000</v>
      </c>
      <c r="Q76" s="71" t="str">
        <f t="shared" si="11"/>
        <v>0x60</v>
      </c>
      <c r="R76" t="s">
        <v>290</v>
      </c>
      <c r="S76" s="14" t="s">
        <v>262</v>
      </c>
      <c r="T76" s="64"/>
      <c r="U76" s="64"/>
      <c r="V76" s="460" t="s">
        <v>263</v>
      </c>
      <c r="W76" s="461"/>
      <c r="X76" s="461"/>
      <c r="Y76" s="461"/>
      <c r="Z76" s="462"/>
    </row>
    <row r="77" spans="1:26">
      <c r="A77">
        <v>97</v>
      </c>
      <c r="B77" t="str">
        <f t="shared" si="4"/>
        <v>B01100001</v>
      </c>
      <c r="C77" s="71" t="str">
        <f t="shared" si="9"/>
        <v>0x61</v>
      </c>
      <c r="D77" t="s">
        <v>228</v>
      </c>
      <c r="E77" s="14" t="s">
        <v>262</v>
      </c>
      <c r="F77" s="64"/>
      <c r="G77" s="64"/>
      <c r="H77" s="460" t="s">
        <v>263</v>
      </c>
      <c r="I77" s="461"/>
      <c r="J77" s="461"/>
      <c r="K77" s="461"/>
      <c r="L77" s="462"/>
      <c r="O77">
        <v>97</v>
      </c>
      <c r="P77" t="str">
        <f t="shared" si="10"/>
        <v>B01100001</v>
      </c>
      <c r="Q77" s="71" t="str">
        <f t="shared" si="11"/>
        <v>0x61</v>
      </c>
      <c r="R77" t="s">
        <v>295</v>
      </c>
      <c r="S77" s="14" t="s">
        <v>262</v>
      </c>
      <c r="T77" s="64"/>
      <c r="U77" s="64"/>
      <c r="V77" s="460" t="s">
        <v>263</v>
      </c>
      <c r="W77" s="461"/>
      <c r="X77" s="461"/>
      <c r="Y77" s="461"/>
      <c r="Z77" s="462"/>
    </row>
    <row r="78" spans="1:26">
      <c r="A78">
        <v>98</v>
      </c>
      <c r="B78" t="str">
        <f t="shared" si="4"/>
        <v>B01100010</v>
      </c>
      <c r="C78" s="71" t="str">
        <f t="shared" si="9"/>
        <v>0x62</v>
      </c>
      <c r="D78" t="s">
        <v>229</v>
      </c>
      <c r="E78" s="14" t="s">
        <v>262</v>
      </c>
      <c r="F78" s="64"/>
      <c r="G78" s="64"/>
      <c r="H78" s="460" t="s">
        <v>263</v>
      </c>
      <c r="I78" s="461"/>
      <c r="J78" s="461"/>
      <c r="K78" s="461"/>
      <c r="L78" s="462"/>
      <c r="O78">
        <v>98</v>
      </c>
      <c r="P78" t="str">
        <f t="shared" si="10"/>
        <v>B01100010</v>
      </c>
      <c r="Q78" s="71" t="str">
        <f t="shared" si="11"/>
        <v>0x62</v>
      </c>
      <c r="R78" t="s">
        <v>300</v>
      </c>
      <c r="S78" s="14" t="s">
        <v>262</v>
      </c>
      <c r="T78" s="64"/>
      <c r="U78" s="64"/>
      <c r="V78" s="460" t="s">
        <v>263</v>
      </c>
      <c r="W78" s="461"/>
      <c r="X78" s="461"/>
      <c r="Y78" s="461"/>
      <c r="Z78" s="462"/>
    </row>
    <row r="79" spans="1:26">
      <c r="A79">
        <v>99</v>
      </c>
      <c r="B79" t="str">
        <f t="shared" ref="B79:B142" si="12">"B"&amp;DEC2BIN(A79,8)</f>
        <v>B01100011</v>
      </c>
      <c r="C79" s="71" t="str">
        <f t="shared" ref="C79:C141" si="13">"0x"&amp;DEC2HEX(A79,2)</f>
        <v>0x63</v>
      </c>
      <c r="E79" s="64"/>
      <c r="F79" s="64"/>
      <c r="G79" s="64"/>
      <c r="H79" s="64"/>
      <c r="I79" s="64"/>
      <c r="J79" s="64"/>
      <c r="K79" s="64"/>
      <c r="L79" s="64"/>
      <c r="O79">
        <v>99</v>
      </c>
      <c r="P79" t="str">
        <f t="shared" si="10"/>
        <v>B01100011</v>
      </c>
      <c r="Q79" s="71" t="str">
        <f t="shared" si="11"/>
        <v>0x63</v>
      </c>
      <c r="S79" s="64"/>
      <c r="T79" s="64"/>
      <c r="U79" s="64"/>
      <c r="V79" s="64"/>
      <c r="W79" s="64"/>
      <c r="X79" s="64"/>
      <c r="Y79" s="64"/>
      <c r="Z79" s="64"/>
    </row>
    <row r="80" spans="1:26">
      <c r="A80">
        <v>100</v>
      </c>
      <c r="B80" t="str">
        <f t="shared" si="12"/>
        <v>B01100100</v>
      </c>
      <c r="C80" s="71" t="str">
        <f t="shared" si="13"/>
        <v>0x64</v>
      </c>
      <c r="D80" t="s">
        <v>230</v>
      </c>
      <c r="E80" s="14" t="s">
        <v>262</v>
      </c>
      <c r="F80" s="64"/>
      <c r="G80" s="64"/>
      <c r="H80" s="460" t="s">
        <v>263</v>
      </c>
      <c r="I80" s="461"/>
      <c r="J80" s="461"/>
      <c r="K80" s="461"/>
      <c r="L80" s="462"/>
      <c r="O80">
        <v>100</v>
      </c>
      <c r="P80" t="str">
        <f t="shared" si="10"/>
        <v>B01100100</v>
      </c>
      <c r="Q80" s="71" t="str">
        <f t="shared" si="11"/>
        <v>0x64</v>
      </c>
      <c r="R80" t="s">
        <v>291</v>
      </c>
      <c r="S80" s="14" t="s">
        <v>262</v>
      </c>
      <c r="T80" s="64"/>
      <c r="U80" s="64"/>
      <c r="V80" s="460" t="s">
        <v>263</v>
      </c>
      <c r="W80" s="461"/>
      <c r="X80" s="461"/>
      <c r="Y80" s="461"/>
      <c r="Z80" s="462"/>
    </row>
    <row r="81" spans="1:26">
      <c r="A81">
        <v>101</v>
      </c>
      <c r="B81" t="str">
        <f t="shared" si="12"/>
        <v>B01100101</v>
      </c>
      <c r="C81" s="71" t="str">
        <f t="shared" si="13"/>
        <v>0x65</v>
      </c>
      <c r="D81" t="s">
        <v>231</v>
      </c>
      <c r="E81" s="14" t="s">
        <v>262</v>
      </c>
      <c r="F81" s="64"/>
      <c r="G81" s="64"/>
      <c r="H81" s="460" t="s">
        <v>263</v>
      </c>
      <c r="I81" s="461"/>
      <c r="J81" s="461"/>
      <c r="K81" s="461"/>
      <c r="L81" s="462"/>
      <c r="O81">
        <v>101</v>
      </c>
      <c r="P81" t="str">
        <f t="shared" si="10"/>
        <v>B01100101</v>
      </c>
      <c r="Q81" s="71" t="str">
        <f t="shared" si="11"/>
        <v>0x65</v>
      </c>
      <c r="R81" t="s">
        <v>296</v>
      </c>
      <c r="S81" s="14" t="s">
        <v>262</v>
      </c>
      <c r="T81" s="64"/>
      <c r="U81" s="64"/>
      <c r="V81" s="460" t="s">
        <v>263</v>
      </c>
      <c r="W81" s="461"/>
      <c r="X81" s="461"/>
      <c r="Y81" s="461"/>
      <c r="Z81" s="462"/>
    </row>
    <row r="82" spans="1:26">
      <c r="A82">
        <v>102</v>
      </c>
      <c r="B82" t="str">
        <f t="shared" si="12"/>
        <v>B01100110</v>
      </c>
      <c r="C82" s="71" t="str">
        <f t="shared" si="13"/>
        <v>0x66</v>
      </c>
      <c r="D82" t="s">
        <v>232</v>
      </c>
      <c r="E82" s="14" t="s">
        <v>262</v>
      </c>
      <c r="F82" s="64"/>
      <c r="G82" s="64"/>
      <c r="H82" s="460" t="s">
        <v>263</v>
      </c>
      <c r="I82" s="461"/>
      <c r="J82" s="461"/>
      <c r="K82" s="461"/>
      <c r="L82" s="462"/>
      <c r="O82">
        <v>102</v>
      </c>
      <c r="P82" t="str">
        <f t="shared" si="10"/>
        <v>B01100110</v>
      </c>
      <c r="Q82" s="71" t="str">
        <f t="shared" si="11"/>
        <v>0x66</v>
      </c>
      <c r="R82" t="s">
        <v>301</v>
      </c>
      <c r="S82" s="14" t="s">
        <v>262</v>
      </c>
      <c r="T82" s="64"/>
      <c r="U82" s="64"/>
      <c r="V82" s="460" t="s">
        <v>263</v>
      </c>
      <c r="W82" s="461"/>
      <c r="X82" s="461"/>
      <c r="Y82" s="461"/>
      <c r="Z82" s="462"/>
    </row>
    <row r="83" spans="1:26">
      <c r="A83">
        <v>103</v>
      </c>
      <c r="B83" t="str">
        <f t="shared" si="12"/>
        <v>B01100111</v>
      </c>
      <c r="C83" s="71" t="str">
        <f t="shared" si="13"/>
        <v>0x67</v>
      </c>
      <c r="E83" s="64"/>
      <c r="F83" s="64"/>
      <c r="G83" s="64"/>
      <c r="H83" s="64"/>
      <c r="I83" s="64"/>
      <c r="J83" s="64"/>
      <c r="K83" s="64"/>
      <c r="L83" s="64"/>
      <c r="O83">
        <v>103</v>
      </c>
      <c r="P83" t="str">
        <f t="shared" si="10"/>
        <v>B01100111</v>
      </c>
      <c r="Q83" s="71" t="str">
        <f t="shared" si="11"/>
        <v>0x67</v>
      </c>
      <c r="S83" s="64"/>
      <c r="T83" s="64"/>
      <c r="U83" s="64"/>
      <c r="V83" s="64"/>
      <c r="W83" s="64"/>
      <c r="X83" s="64"/>
      <c r="Y83" s="64"/>
      <c r="Z83" s="64"/>
    </row>
    <row r="84" spans="1:26">
      <c r="A84">
        <v>104</v>
      </c>
      <c r="B84" t="str">
        <f t="shared" si="12"/>
        <v>B01101000</v>
      </c>
      <c r="C84" s="71" t="str">
        <f t="shared" si="13"/>
        <v>0x68</v>
      </c>
      <c r="D84" t="s">
        <v>233</v>
      </c>
      <c r="E84" s="14" t="s">
        <v>262</v>
      </c>
      <c r="F84" s="64"/>
      <c r="G84" s="64"/>
      <c r="H84" s="460" t="s">
        <v>263</v>
      </c>
      <c r="I84" s="461"/>
      <c r="J84" s="461"/>
      <c r="K84" s="461"/>
      <c r="L84" s="462"/>
      <c r="O84">
        <v>104</v>
      </c>
      <c r="P84" t="str">
        <f t="shared" si="10"/>
        <v>B01101000</v>
      </c>
      <c r="Q84" s="71" t="str">
        <f t="shared" si="11"/>
        <v>0x68</v>
      </c>
      <c r="R84" t="s">
        <v>292</v>
      </c>
      <c r="S84" s="14" t="s">
        <v>262</v>
      </c>
      <c r="T84" s="64"/>
      <c r="U84" s="64"/>
      <c r="V84" s="460" t="s">
        <v>263</v>
      </c>
      <c r="W84" s="461"/>
      <c r="X84" s="461"/>
      <c r="Y84" s="461"/>
      <c r="Z84" s="462"/>
    </row>
    <row r="85" spans="1:26">
      <c r="A85">
        <v>105</v>
      </c>
      <c r="B85" t="str">
        <f t="shared" si="12"/>
        <v>B01101001</v>
      </c>
      <c r="C85" s="71" t="str">
        <f t="shared" si="13"/>
        <v>0x69</v>
      </c>
      <c r="D85" t="s">
        <v>234</v>
      </c>
      <c r="E85" s="14" t="s">
        <v>262</v>
      </c>
      <c r="F85" s="64"/>
      <c r="G85" s="64"/>
      <c r="H85" s="460" t="s">
        <v>263</v>
      </c>
      <c r="I85" s="461"/>
      <c r="J85" s="461"/>
      <c r="K85" s="461"/>
      <c r="L85" s="462"/>
      <c r="O85">
        <v>105</v>
      </c>
      <c r="P85" t="str">
        <f t="shared" si="10"/>
        <v>B01101001</v>
      </c>
      <c r="Q85" s="71" t="str">
        <f t="shared" si="11"/>
        <v>0x69</v>
      </c>
      <c r="R85" t="s">
        <v>297</v>
      </c>
      <c r="S85" s="14" t="s">
        <v>262</v>
      </c>
      <c r="T85" s="64"/>
      <c r="U85" s="64"/>
      <c r="V85" s="460" t="s">
        <v>263</v>
      </c>
      <c r="W85" s="461"/>
      <c r="X85" s="461"/>
      <c r="Y85" s="461"/>
      <c r="Z85" s="462"/>
    </row>
    <row r="86" spans="1:26">
      <c r="A86">
        <v>106</v>
      </c>
      <c r="B86" t="str">
        <f t="shared" si="12"/>
        <v>B01101010</v>
      </c>
      <c r="C86" s="71" t="str">
        <f t="shared" si="13"/>
        <v>0x6A</v>
      </c>
      <c r="D86" t="s">
        <v>235</v>
      </c>
      <c r="E86" s="14" t="s">
        <v>262</v>
      </c>
      <c r="F86" s="64"/>
      <c r="G86" s="64"/>
      <c r="H86" s="460" t="s">
        <v>263</v>
      </c>
      <c r="I86" s="461"/>
      <c r="J86" s="461"/>
      <c r="K86" s="461"/>
      <c r="L86" s="462"/>
      <c r="O86">
        <v>106</v>
      </c>
      <c r="P86" t="str">
        <f t="shared" si="10"/>
        <v>B01101010</v>
      </c>
      <c r="Q86" s="71" t="str">
        <f t="shared" si="11"/>
        <v>0x6A</v>
      </c>
      <c r="R86" t="s">
        <v>302</v>
      </c>
      <c r="S86" s="14" t="s">
        <v>262</v>
      </c>
      <c r="T86" s="64"/>
      <c r="U86" s="64"/>
      <c r="V86" s="460" t="s">
        <v>263</v>
      </c>
      <c r="W86" s="461"/>
      <c r="X86" s="461"/>
      <c r="Y86" s="461"/>
      <c r="Z86" s="462"/>
    </row>
    <row r="87" spans="1:26">
      <c r="A87">
        <v>107</v>
      </c>
      <c r="B87" t="str">
        <f t="shared" si="12"/>
        <v>B01101011</v>
      </c>
      <c r="C87" s="71" t="str">
        <f t="shared" si="13"/>
        <v>0x6B</v>
      </c>
      <c r="E87" s="64"/>
      <c r="F87" s="64"/>
      <c r="G87" s="64"/>
      <c r="H87" s="64"/>
      <c r="I87" s="64"/>
      <c r="J87" s="64"/>
      <c r="K87" s="64"/>
      <c r="L87" s="64"/>
      <c r="O87">
        <v>107</v>
      </c>
      <c r="P87" t="str">
        <f t="shared" si="10"/>
        <v>B01101011</v>
      </c>
      <c r="Q87" s="71" t="str">
        <f t="shared" si="11"/>
        <v>0x6B</v>
      </c>
      <c r="S87" s="64"/>
      <c r="T87" s="64"/>
      <c r="U87" s="64"/>
      <c r="V87" s="64"/>
      <c r="W87" s="64"/>
      <c r="X87" s="64"/>
      <c r="Y87" s="64"/>
      <c r="Z87" s="64"/>
    </row>
    <row r="88" spans="1:26">
      <c r="A88">
        <v>108</v>
      </c>
      <c r="B88" t="str">
        <f t="shared" si="12"/>
        <v>B01101100</v>
      </c>
      <c r="C88" s="71" t="str">
        <f t="shared" si="13"/>
        <v>0x6C</v>
      </c>
      <c r="D88" t="s">
        <v>236</v>
      </c>
      <c r="E88" s="14" t="s">
        <v>262</v>
      </c>
      <c r="F88" s="64"/>
      <c r="G88" s="64"/>
      <c r="H88" s="460" t="s">
        <v>263</v>
      </c>
      <c r="I88" s="461"/>
      <c r="J88" s="461"/>
      <c r="K88" s="461"/>
      <c r="L88" s="462"/>
      <c r="O88">
        <v>108</v>
      </c>
      <c r="P88" t="str">
        <f t="shared" si="10"/>
        <v>B01101100</v>
      </c>
      <c r="Q88" s="71" t="str">
        <f t="shared" si="11"/>
        <v>0x6C</v>
      </c>
      <c r="R88" t="s">
        <v>293</v>
      </c>
      <c r="S88" s="14" t="s">
        <v>262</v>
      </c>
      <c r="T88" s="64"/>
      <c r="U88" s="64"/>
      <c r="V88" s="460" t="s">
        <v>263</v>
      </c>
      <c r="W88" s="461"/>
      <c r="X88" s="461"/>
      <c r="Y88" s="461"/>
      <c r="Z88" s="462"/>
    </row>
    <row r="89" spans="1:26">
      <c r="A89">
        <v>109</v>
      </c>
      <c r="B89" t="str">
        <f t="shared" si="12"/>
        <v>B01101101</v>
      </c>
      <c r="C89" s="71" t="str">
        <f t="shared" si="13"/>
        <v>0x6D</v>
      </c>
      <c r="D89" t="s">
        <v>237</v>
      </c>
      <c r="E89" s="14" t="s">
        <v>262</v>
      </c>
      <c r="F89" s="64"/>
      <c r="G89" s="64"/>
      <c r="H89" s="460" t="s">
        <v>263</v>
      </c>
      <c r="I89" s="461"/>
      <c r="J89" s="461"/>
      <c r="K89" s="461"/>
      <c r="L89" s="462"/>
      <c r="O89">
        <v>109</v>
      </c>
      <c r="P89" t="str">
        <f t="shared" si="10"/>
        <v>B01101101</v>
      </c>
      <c r="Q89" s="71" t="str">
        <f t="shared" si="11"/>
        <v>0x6D</v>
      </c>
      <c r="R89" t="s">
        <v>298</v>
      </c>
      <c r="S89" s="14" t="s">
        <v>262</v>
      </c>
      <c r="T89" s="64"/>
      <c r="U89" s="64"/>
      <c r="V89" s="460" t="s">
        <v>263</v>
      </c>
      <c r="W89" s="461"/>
      <c r="X89" s="461"/>
      <c r="Y89" s="461"/>
      <c r="Z89" s="462"/>
    </row>
    <row r="90" spans="1:26">
      <c r="A90">
        <v>110</v>
      </c>
      <c r="B90" t="str">
        <f t="shared" si="12"/>
        <v>B01101110</v>
      </c>
      <c r="C90" s="71" t="str">
        <f t="shared" si="13"/>
        <v>0x6E</v>
      </c>
      <c r="D90" t="s">
        <v>238</v>
      </c>
      <c r="E90" s="14" t="s">
        <v>262</v>
      </c>
      <c r="F90" s="64"/>
      <c r="G90" s="64"/>
      <c r="H90" s="460" t="s">
        <v>263</v>
      </c>
      <c r="I90" s="461"/>
      <c r="J90" s="461"/>
      <c r="K90" s="461"/>
      <c r="L90" s="462"/>
      <c r="O90">
        <v>110</v>
      </c>
      <c r="P90" t="str">
        <f t="shared" si="10"/>
        <v>B01101110</v>
      </c>
      <c r="Q90" s="71" t="str">
        <f t="shared" si="11"/>
        <v>0x6E</v>
      </c>
      <c r="R90" t="s">
        <v>303</v>
      </c>
      <c r="S90" s="14" t="s">
        <v>262</v>
      </c>
      <c r="T90" s="64"/>
      <c r="U90" s="64"/>
      <c r="V90" s="460" t="s">
        <v>263</v>
      </c>
      <c r="W90" s="461"/>
      <c r="X90" s="461"/>
      <c r="Y90" s="461"/>
      <c r="Z90" s="462"/>
    </row>
    <row r="91" spans="1:26">
      <c r="A91">
        <v>111</v>
      </c>
      <c r="B91" t="str">
        <f t="shared" si="12"/>
        <v>B01101111</v>
      </c>
      <c r="C91" s="71" t="str">
        <f t="shared" si="13"/>
        <v>0x6F</v>
      </c>
      <c r="E91" s="64"/>
      <c r="F91" s="64"/>
      <c r="G91" s="64"/>
      <c r="H91" s="64"/>
      <c r="I91" s="64"/>
      <c r="J91" s="64"/>
      <c r="K91" s="64"/>
      <c r="L91" s="64"/>
      <c r="O91">
        <v>111</v>
      </c>
      <c r="P91" t="str">
        <f t="shared" si="10"/>
        <v>B01101111</v>
      </c>
      <c r="Q91" s="71" t="str">
        <f t="shared" si="11"/>
        <v>0x6F</v>
      </c>
      <c r="S91" s="64"/>
      <c r="T91" s="64"/>
      <c r="U91" s="64"/>
      <c r="V91" s="64"/>
      <c r="W91" s="64"/>
      <c r="X91" s="64"/>
      <c r="Y91" s="64"/>
      <c r="Z91" s="64"/>
    </row>
    <row r="92" spans="1:26">
      <c r="A92">
        <v>112</v>
      </c>
      <c r="B92" t="str">
        <f t="shared" si="12"/>
        <v>B01110000</v>
      </c>
      <c r="C92" s="71" t="str">
        <f t="shared" si="13"/>
        <v>0x70</v>
      </c>
      <c r="D92" t="s">
        <v>227</v>
      </c>
      <c r="E92" s="64"/>
      <c r="F92" s="64"/>
      <c r="G92" s="64"/>
      <c r="H92" s="460" t="s">
        <v>264</v>
      </c>
      <c r="I92" s="461"/>
      <c r="J92" s="461"/>
      <c r="K92" s="461"/>
      <c r="L92" s="462"/>
      <c r="O92">
        <v>112</v>
      </c>
      <c r="P92" t="str">
        <f t="shared" ref="P92:P123" si="14">"B"&amp;DEC2BIN(O92,8)</f>
        <v>B01110000</v>
      </c>
      <c r="Q92" s="71" t="str">
        <f t="shared" ref="Q92:Q123" si="15">"0x"&amp;DEC2HEX(O92,2)</f>
        <v>0x70</v>
      </c>
      <c r="R92" t="s">
        <v>290</v>
      </c>
      <c r="S92" s="64"/>
      <c r="T92" s="64"/>
      <c r="U92" s="64"/>
      <c r="V92" s="460" t="s">
        <v>264</v>
      </c>
      <c r="W92" s="461"/>
      <c r="X92" s="461"/>
      <c r="Y92" s="461"/>
      <c r="Z92" s="462"/>
    </row>
    <row r="93" spans="1:26">
      <c r="A93">
        <v>113</v>
      </c>
      <c r="B93" t="str">
        <f t="shared" si="12"/>
        <v>B01110001</v>
      </c>
      <c r="C93" s="71" t="str">
        <f t="shared" si="13"/>
        <v>0x71</v>
      </c>
      <c r="D93" t="s">
        <v>228</v>
      </c>
      <c r="E93" s="64"/>
      <c r="F93" s="64"/>
      <c r="G93" s="64"/>
      <c r="H93" s="460" t="s">
        <v>264</v>
      </c>
      <c r="I93" s="461"/>
      <c r="J93" s="461"/>
      <c r="K93" s="461"/>
      <c r="L93" s="462"/>
      <c r="O93">
        <v>113</v>
      </c>
      <c r="P93" t="str">
        <f t="shared" si="14"/>
        <v>B01110001</v>
      </c>
      <c r="Q93" s="71" t="str">
        <f t="shared" si="15"/>
        <v>0x71</v>
      </c>
      <c r="R93" t="s">
        <v>295</v>
      </c>
      <c r="S93" s="64"/>
      <c r="T93" s="64"/>
      <c r="U93" s="64"/>
      <c r="V93" s="460" t="s">
        <v>264</v>
      </c>
      <c r="W93" s="461"/>
      <c r="X93" s="461"/>
      <c r="Y93" s="461"/>
      <c r="Z93" s="462"/>
    </row>
    <row r="94" spans="1:26">
      <c r="A94">
        <v>114</v>
      </c>
      <c r="B94" t="str">
        <f t="shared" si="12"/>
        <v>B01110010</v>
      </c>
      <c r="C94" s="71" t="str">
        <f t="shared" si="13"/>
        <v>0x72</v>
      </c>
      <c r="D94" t="s">
        <v>229</v>
      </c>
      <c r="E94" s="64"/>
      <c r="F94" s="64"/>
      <c r="G94" s="64"/>
      <c r="H94" s="460" t="s">
        <v>264</v>
      </c>
      <c r="I94" s="461"/>
      <c r="J94" s="461"/>
      <c r="K94" s="461"/>
      <c r="L94" s="462"/>
      <c r="O94">
        <v>114</v>
      </c>
      <c r="P94" t="str">
        <f t="shared" si="14"/>
        <v>B01110010</v>
      </c>
      <c r="Q94" s="71" t="str">
        <f t="shared" si="15"/>
        <v>0x72</v>
      </c>
      <c r="R94" t="s">
        <v>300</v>
      </c>
      <c r="S94" s="64"/>
      <c r="T94" s="64"/>
      <c r="U94" s="64"/>
      <c r="V94" s="460" t="s">
        <v>264</v>
      </c>
      <c r="W94" s="461"/>
      <c r="X94" s="461"/>
      <c r="Y94" s="461"/>
      <c r="Z94" s="462"/>
    </row>
    <row r="95" spans="1:26">
      <c r="A95">
        <v>115</v>
      </c>
      <c r="B95" t="str">
        <f t="shared" si="12"/>
        <v>B01110011</v>
      </c>
      <c r="C95" s="71" t="str">
        <f t="shared" si="13"/>
        <v>0x73</v>
      </c>
      <c r="E95" s="64"/>
      <c r="F95" s="64"/>
      <c r="G95" s="64"/>
      <c r="H95" s="64"/>
      <c r="I95" s="64"/>
      <c r="J95" s="64"/>
      <c r="K95" s="64"/>
      <c r="L95" s="64"/>
      <c r="O95">
        <v>115</v>
      </c>
      <c r="P95" t="str">
        <f t="shared" si="14"/>
        <v>B01110011</v>
      </c>
      <c r="Q95" s="71" t="str">
        <f t="shared" si="15"/>
        <v>0x73</v>
      </c>
      <c r="S95" s="64"/>
      <c r="T95" s="64"/>
      <c r="U95" s="64"/>
      <c r="V95" s="64"/>
      <c r="W95" s="64"/>
      <c r="X95" s="64"/>
      <c r="Y95" s="64"/>
      <c r="Z95" s="64"/>
    </row>
    <row r="96" spans="1:26">
      <c r="A96">
        <v>116</v>
      </c>
      <c r="B96" t="str">
        <f t="shared" si="12"/>
        <v>B01110100</v>
      </c>
      <c r="C96" s="71" t="str">
        <f t="shared" si="13"/>
        <v>0x74</v>
      </c>
      <c r="D96" t="s">
        <v>230</v>
      </c>
      <c r="E96" s="64"/>
      <c r="F96" s="64"/>
      <c r="G96" s="64"/>
      <c r="H96" s="460" t="s">
        <v>264</v>
      </c>
      <c r="I96" s="461"/>
      <c r="J96" s="461"/>
      <c r="K96" s="461"/>
      <c r="L96" s="462"/>
      <c r="O96">
        <v>116</v>
      </c>
      <c r="P96" t="str">
        <f t="shared" si="14"/>
        <v>B01110100</v>
      </c>
      <c r="Q96" s="71" t="str">
        <f t="shared" si="15"/>
        <v>0x74</v>
      </c>
      <c r="R96" t="s">
        <v>291</v>
      </c>
      <c r="S96" s="64"/>
      <c r="T96" s="64"/>
      <c r="U96" s="64"/>
      <c r="V96" s="460" t="s">
        <v>264</v>
      </c>
      <c r="W96" s="461"/>
      <c r="X96" s="461"/>
      <c r="Y96" s="461"/>
      <c r="Z96" s="462"/>
    </row>
    <row r="97" spans="1:26">
      <c r="A97">
        <v>117</v>
      </c>
      <c r="B97" t="str">
        <f t="shared" si="12"/>
        <v>B01110101</v>
      </c>
      <c r="C97" s="71" t="str">
        <f t="shared" si="13"/>
        <v>0x75</v>
      </c>
      <c r="D97" t="s">
        <v>231</v>
      </c>
      <c r="E97" s="64"/>
      <c r="F97" s="64"/>
      <c r="G97" s="64"/>
      <c r="H97" s="460" t="s">
        <v>264</v>
      </c>
      <c r="I97" s="461"/>
      <c r="J97" s="461"/>
      <c r="K97" s="461"/>
      <c r="L97" s="462"/>
      <c r="O97">
        <v>117</v>
      </c>
      <c r="P97" t="str">
        <f t="shared" si="14"/>
        <v>B01110101</v>
      </c>
      <c r="Q97" s="71" t="str">
        <f t="shared" si="15"/>
        <v>0x75</v>
      </c>
      <c r="R97" t="s">
        <v>296</v>
      </c>
      <c r="S97" s="64"/>
      <c r="T97" s="64"/>
      <c r="U97" s="64"/>
      <c r="V97" s="460" t="s">
        <v>264</v>
      </c>
      <c r="W97" s="461"/>
      <c r="X97" s="461"/>
      <c r="Y97" s="461"/>
      <c r="Z97" s="462"/>
    </row>
    <row r="98" spans="1:26">
      <c r="A98">
        <v>118</v>
      </c>
      <c r="B98" t="str">
        <f t="shared" si="12"/>
        <v>B01110110</v>
      </c>
      <c r="C98" s="71" t="str">
        <f t="shared" si="13"/>
        <v>0x76</v>
      </c>
      <c r="D98" t="s">
        <v>232</v>
      </c>
      <c r="E98" s="64"/>
      <c r="F98" s="64"/>
      <c r="G98" s="64"/>
      <c r="H98" s="460" t="s">
        <v>264</v>
      </c>
      <c r="I98" s="461"/>
      <c r="J98" s="461"/>
      <c r="K98" s="461"/>
      <c r="L98" s="462"/>
      <c r="O98">
        <v>118</v>
      </c>
      <c r="P98" t="str">
        <f t="shared" si="14"/>
        <v>B01110110</v>
      </c>
      <c r="Q98" s="71" t="str">
        <f t="shared" si="15"/>
        <v>0x76</v>
      </c>
      <c r="R98" t="s">
        <v>301</v>
      </c>
      <c r="S98" s="64"/>
      <c r="T98" s="64"/>
      <c r="U98" s="64"/>
      <c r="V98" s="460" t="s">
        <v>264</v>
      </c>
      <c r="W98" s="461"/>
      <c r="X98" s="461"/>
      <c r="Y98" s="461"/>
      <c r="Z98" s="462"/>
    </row>
    <row r="99" spans="1:26">
      <c r="A99">
        <v>119</v>
      </c>
      <c r="B99" t="str">
        <f t="shared" si="12"/>
        <v>B01110111</v>
      </c>
      <c r="C99" s="71" t="str">
        <f t="shared" si="13"/>
        <v>0x77</v>
      </c>
      <c r="E99" s="64"/>
      <c r="F99" s="64"/>
      <c r="G99" s="64"/>
      <c r="H99" s="64"/>
      <c r="I99" s="64"/>
      <c r="J99" s="64"/>
      <c r="K99" s="64"/>
      <c r="L99" s="64"/>
      <c r="O99">
        <v>119</v>
      </c>
      <c r="P99" t="str">
        <f t="shared" si="14"/>
        <v>B01110111</v>
      </c>
      <c r="Q99" s="71" t="str">
        <f t="shared" si="15"/>
        <v>0x77</v>
      </c>
      <c r="S99" s="64"/>
      <c r="T99" s="64"/>
      <c r="U99" s="64"/>
      <c r="V99" s="64"/>
      <c r="W99" s="64"/>
      <c r="X99" s="64"/>
      <c r="Y99" s="64"/>
      <c r="Z99" s="64"/>
    </row>
    <row r="100" spans="1:26">
      <c r="A100">
        <v>120</v>
      </c>
      <c r="B100" t="str">
        <f t="shared" si="12"/>
        <v>B01111000</v>
      </c>
      <c r="C100" s="71" t="str">
        <f t="shared" si="13"/>
        <v>0x78</v>
      </c>
      <c r="D100" t="s">
        <v>233</v>
      </c>
      <c r="E100" s="64"/>
      <c r="F100" s="64"/>
      <c r="G100" s="64"/>
      <c r="H100" s="460" t="s">
        <v>264</v>
      </c>
      <c r="I100" s="461"/>
      <c r="J100" s="461"/>
      <c r="K100" s="461"/>
      <c r="L100" s="462"/>
      <c r="O100">
        <v>120</v>
      </c>
      <c r="P100" t="str">
        <f t="shared" si="14"/>
        <v>B01111000</v>
      </c>
      <c r="Q100" s="71" t="str">
        <f t="shared" si="15"/>
        <v>0x78</v>
      </c>
      <c r="R100" t="s">
        <v>292</v>
      </c>
      <c r="S100" s="64"/>
      <c r="T100" s="64"/>
      <c r="U100" s="64"/>
      <c r="V100" s="460" t="s">
        <v>264</v>
      </c>
      <c r="W100" s="461"/>
      <c r="X100" s="461"/>
      <c r="Y100" s="461"/>
      <c r="Z100" s="462"/>
    </row>
    <row r="101" spans="1:26">
      <c r="A101">
        <v>121</v>
      </c>
      <c r="B101" t="str">
        <f t="shared" si="12"/>
        <v>B01111001</v>
      </c>
      <c r="C101" s="71" t="str">
        <f t="shared" si="13"/>
        <v>0x79</v>
      </c>
      <c r="D101" t="s">
        <v>234</v>
      </c>
      <c r="E101" s="64"/>
      <c r="F101" s="64"/>
      <c r="G101" s="64"/>
      <c r="H101" s="460" t="s">
        <v>264</v>
      </c>
      <c r="I101" s="461"/>
      <c r="J101" s="461"/>
      <c r="K101" s="461"/>
      <c r="L101" s="462"/>
      <c r="O101">
        <v>121</v>
      </c>
      <c r="P101" t="str">
        <f t="shared" si="14"/>
        <v>B01111001</v>
      </c>
      <c r="Q101" s="71" t="str">
        <f t="shared" si="15"/>
        <v>0x79</v>
      </c>
      <c r="R101" t="s">
        <v>297</v>
      </c>
      <c r="S101" s="64"/>
      <c r="T101" s="64"/>
      <c r="U101" s="64"/>
      <c r="V101" s="460" t="s">
        <v>264</v>
      </c>
      <c r="W101" s="461"/>
      <c r="X101" s="461"/>
      <c r="Y101" s="461"/>
      <c r="Z101" s="462"/>
    </row>
    <row r="102" spans="1:26">
      <c r="A102">
        <v>122</v>
      </c>
      <c r="B102" t="str">
        <f t="shared" si="12"/>
        <v>B01111010</v>
      </c>
      <c r="C102" s="71" t="str">
        <f t="shared" si="13"/>
        <v>0x7A</v>
      </c>
      <c r="D102" t="s">
        <v>235</v>
      </c>
      <c r="E102" s="64"/>
      <c r="F102" s="64"/>
      <c r="G102" s="64"/>
      <c r="H102" s="460" t="s">
        <v>264</v>
      </c>
      <c r="I102" s="461"/>
      <c r="J102" s="461"/>
      <c r="K102" s="461"/>
      <c r="L102" s="462"/>
      <c r="O102">
        <v>122</v>
      </c>
      <c r="P102" t="str">
        <f t="shared" si="14"/>
        <v>B01111010</v>
      </c>
      <c r="Q102" s="71" t="str">
        <f t="shared" si="15"/>
        <v>0x7A</v>
      </c>
      <c r="R102" t="s">
        <v>302</v>
      </c>
      <c r="S102" s="64"/>
      <c r="T102" s="64"/>
      <c r="U102" s="64"/>
      <c r="V102" s="460" t="s">
        <v>264</v>
      </c>
      <c r="W102" s="461"/>
      <c r="X102" s="461"/>
      <c r="Y102" s="461"/>
      <c r="Z102" s="462"/>
    </row>
    <row r="103" spans="1:26">
      <c r="A103">
        <v>123</v>
      </c>
      <c r="B103" t="str">
        <f t="shared" si="12"/>
        <v>B01111011</v>
      </c>
      <c r="C103" s="71" t="str">
        <f t="shared" si="13"/>
        <v>0x7B</v>
      </c>
      <c r="E103" s="64"/>
      <c r="F103" s="64"/>
      <c r="G103" s="64"/>
      <c r="H103" s="64"/>
      <c r="I103" s="64"/>
      <c r="J103" s="64"/>
      <c r="K103" s="64"/>
      <c r="L103" s="64"/>
      <c r="O103">
        <v>123</v>
      </c>
      <c r="P103" t="str">
        <f t="shared" si="14"/>
        <v>B01111011</v>
      </c>
      <c r="Q103" s="71" t="str">
        <f t="shared" si="15"/>
        <v>0x7B</v>
      </c>
      <c r="S103" s="64"/>
      <c r="T103" s="64"/>
      <c r="U103" s="64"/>
      <c r="V103" s="64"/>
      <c r="W103" s="64"/>
      <c r="X103" s="64"/>
      <c r="Y103" s="64"/>
      <c r="Z103" s="64"/>
    </row>
    <row r="104" spans="1:26">
      <c r="A104">
        <v>124</v>
      </c>
      <c r="B104" t="str">
        <f t="shared" si="12"/>
        <v>B01111100</v>
      </c>
      <c r="C104" s="71" t="str">
        <f t="shared" si="13"/>
        <v>0x7C</v>
      </c>
      <c r="D104" t="s">
        <v>236</v>
      </c>
      <c r="E104" s="64"/>
      <c r="F104" s="64"/>
      <c r="G104" s="64"/>
      <c r="H104" s="460" t="s">
        <v>264</v>
      </c>
      <c r="I104" s="461"/>
      <c r="J104" s="461"/>
      <c r="K104" s="461"/>
      <c r="L104" s="462"/>
      <c r="O104">
        <v>124</v>
      </c>
      <c r="P104" t="str">
        <f t="shared" si="14"/>
        <v>B01111100</v>
      </c>
      <c r="Q104" s="71" t="str">
        <f t="shared" si="15"/>
        <v>0x7C</v>
      </c>
      <c r="R104" t="s">
        <v>293</v>
      </c>
      <c r="S104" s="64"/>
      <c r="T104" s="64"/>
      <c r="U104" s="64"/>
      <c r="V104" s="460" t="s">
        <v>264</v>
      </c>
      <c r="W104" s="461"/>
      <c r="X104" s="461"/>
      <c r="Y104" s="461"/>
      <c r="Z104" s="462"/>
    </row>
    <row r="105" spans="1:26">
      <c r="A105">
        <v>125</v>
      </c>
      <c r="B105" t="str">
        <f t="shared" si="12"/>
        <v>B01111101</v>
      </c>
      <c r="C105" s="71" t="str">
        <f t="shared" si="13"/>
        <v>0x7D</v>
      </c>
      <c r="D105" t="s">
        <v>237</v>
      </c>
      <c r="E105" s="64"/>
      <c r="F105" s="64"/>
      <c r="G105" s="64"/>
      <c r="H105" s="460" t="s">
        <v>264</v>
      </c>
      <c r="I105" s="461"/>
      <c r="J105" s="461"/>
      <c r="K105" s="461"/>
      <c r="L105" s="462"/>
      <c r="O105">
        <v>125</v>
      </c>
      <c r="P105" t="str">
        <f t="shared" si="14"/>
        <v>B01111101</v>
      </c>
      <c r="Q105" s="71" t="str">
        <f t="shared" si="15"/>
        <v>0x7D</v>
      </c>
      <c r="R105" t="s">
        <v>298</v>
      </c>
      <c r="S105" s="64"/>
      <c r="T105" s="64"/>
      <c r="U105" s="64"/>
      <c r="V105" s="460" t="s">
        <v>264</v>
      </c>
      <c r="W105" s="461"/>
      <c r="X105" s="461"/>
      <c r="Y105" s="461"/>
      <c r="Z105" s="462"/>
    </row>
    <row r="106" spans="1:26">
      <c r="A106">
        <v>126</v>
      </c>
      <c r="B106" t="str">
        <f t="shared" si="12"/>
        <v>B01111110</v>
      </c>
      <c r="C106" s="71" t="str">
        <f t="shared" si="13"/>
        <v>0x7E</v>
      </c>
      <c r="D106" t="s">
        <v>238</v>
      </c>
      <c r="E106" s="64"/>
      <c r="F106" s="64"/>
      <c r="G106" s="64"/>
      <c r="H106" s="460" t="s">
        <v>264</v>
      </c>
      <c r="I106" s="461"/>
      <c r="J106" s="461"/>
      <c r="K106" s="461"/>
      <c r="L106" s="462"/>
      <c r="O106">
        <v>126</v>
      </c>
      <c r="P106" t="str">
        <f t="shared" si="14"/>
        <v>B01111110</v>
      </c>
      <c r="Q106" s="71" t="str">
        <f t="shared" si="15"/>
        <v>0x7E</v>
      </c>
      <c r="R106" t="s">
        <v>303</v>
      </c>
      <c r="S106" s="64"/>
      <c r="T106" s="64"/>
      <c r="U106" s="64"/>
      <c r="V106" s="460" t="s">
        <v>264</v>
      </c>
      <c r="W106" s="461"/>
      <c r="X106" s="461"/>
      <c r="Y106" s="461"/>
      <c r="Z106" s="462"/>
    </row>
    <row r="107" spans="1:26">
      <c r="A107">
        <v>127</v>
      </c>
      <c r="B107" t="str">
        <f t="shared" si="12"/>
        <v>B01111111</v>
      </c>
      <c r="C107" s="71" t="str">
        <f t="shared" si="13"/>
        <v>0x7F</v>
      </c>
      <c r="E107" s="64"/>
      <c r="F107" s="64"/>
      <c r="G107" s="64"/>
      <c r="H107" s="64"/>
      <c r="I107" s="64"/>
      <c r="J107" s="64"/>
      <c r="K107" s="64"/>
      <c r="L107" s="64"/>
      <c r="O107">
        <v>127</v>
      </c>
      <c r="P107" t="str">
        <f t="shared" si="14"/>
        <v>B01111111</v>
      </c>
      <c r="Q107" s="71" t="str">
        <f t="shared" si="15"/>
        <v>0x7F</v>
      </c>
      <c r="S107" s="64"/>
      <c r="T107" s="64"/>
      <c r="U107" s="64"/>
      <c r="V107" s="64"/>
      <c r="W107" s="64"/>
      <c r="X107" s="64"/>
      <c r="Y107" s="64"/>
      <c r="Z107" s="64"/>
    </row>
    <row r="108" spans="1:26">
      <c r="A108">
        <v>128</v>
      </c>
      <c r="B108" t="str">
        <f t="shared" si="12"/>
        <v>B10000000</v>
      </c>
      <c r="C108" s="71" t="str">
        <f t="shared" si="13"/>
        <v>0x80</v>
      </c>
      <c r="D108" t="s">
        <v>227</v>
      </c>
      <c r="E108" s="460" t="s">
        <v>265</v>
      </c>
      <c r="F108" s="461"/>
      <c r="G108" s="461"/>
      <c r="H108" s="462"/>
      <c r="I108" s="460" t="s">
        <v>266</v>
      </c>
      <c r="J108" s="461"/>
      <c r="K108" s="461"/>
      <c r="L108" s="462"/>
      <c r="O108">
        <v>128</v>
      </c>
      <c r="P108" t="str">
        <f t="shared" si="14"/>
        <v>B10000000</v>
      </c>
      <c r="Q108" s="71" t="str">
        <f t="shared" si="15"/>
        <v>0x80</v>
      </c>
      <c r="R108" t="s">
        <v>290</v>
      </c>
      <c r="S108" s="460" t="s">
        <v>265</v>
      </c>
      <c r="T108" s="461"/>
      <c r="U108" s="461"/>
      <c r="V108" s="462"/>
      <c r="W108" s="460" t="s">
        <v>266</v>
      </c>
      <c r="X108" s="461"/>
      <c r="Y108" s="461"/>
      <c r="Z108" s="462"/>
    </row>
    <row r="109" spans="1:26">
      <c r="A109">
        <v>129</v>
      </c>
      <c r="B109" t="str">
        <f t="shared" si="12"/>
        <v>B10000001</v>
      </c>
      <c r="C109" s="71" t="str">
        <f t="shared" si="13"/>
        <v>0x81</v>
      </c>
      <c r="D109" t="s">
        <v>228</v>
      </c>
      <c r="E109" s="460" t="s">
        <v>265</v>
      </c>
      <c r="F109" s="461"/>
      <c r="G109" s="461"/>
      <c r="H109" s="462"/>
      <c r="I109" s="460" t="s">
        <v>266</v>
      </c>
      <c r="J109" s="461"/>
      <c r="K109" s="461"/>
      <c r="L109" s="462"/>
      <c r="O109">
        <v>129</v>
      </c>
      <c r="P109" t="str">
        <f t="shared" si="14"/>
        <v>B10000001</v>
      </c>
      <c r="Q109" s="71" t="str">
        <f t="shared" si="15"/>
        <v>0x81</v>
      </c>
      <c r="R109" t="s">
        <v>295</v>
      </c>
      <c r="S109" s="460" t="s">
        <v>265</v>
      </c>
      <c r="T109" s="461"/>
      <c r="U109" s="461"/>
      <c r="V109" s="462"/>
      <c r="W109" s="460" t="s">
        <v>266</v>
      </c>
      <c r="X109" s="461"/>
      <c r="Y109" s="461"/>
      <c r="Z109" s="462"/>
    </row>
    <row r="110" spans="1:26">
      <c r="A110">
        <v>130</v>
      </c>
      <c r="B110" t="str">
        <f t="shared" si="12"/>
        <v>B10000010</v>
      </c>
      <c r="C110" s="71" t="str">
        <f t="shared" si="13"/>
        <v>0x82</v>
      </c>
      <c r="D110" t="s">
        <v>229</v>
      </c>
      <c r="E110" s="460" t="s">
        <v>265</v>
      </c>
      <c r="F110" s="461"/>
      <c r="G110" s="461"/>
      <c r="H110" s="462"/>
      <c r="I110" s="460" t="s">
        <v>266</v>
      </c>
      <c r="J110" s="461"/>
      <c r="K110" s="461"/>
      <c r="L110" s="462"/>
      <c r="O110">
        <v>130</v>
      </c>
      <c r="P110" t="str">
        <f t="shared" si="14"/>
        <v>B10000010</v>
      </c>
      <c r="Q110" s="71" t="str">
        <f t="shared" si="15"/>
        <v>0x82</v>
      </c>
      <c r="R110" t="s">
        <v>300</v>
      </c>
      <c r="S110" s="460" t="s">
        <v>265</v>
      </c>
      <c r="T110" s="461"/>
      <c r="U110" s="461"/>
      <c r="V110" s="462"/>
      <c r="W110" s="460" t="s">
        <v>266</v>
      </c>
      <c r="X110" s="461"/>
      <c r="Y110" s="461"/>
      <c r="Z110" s="462"/>
    </row>
    <row r="111" spans="1:26">
      <c r="A111">
        <v>131</v>
      </c>
      <c r="B111" t="str">
        <f t="shared" si="12"/>
        <v>B10000011</v>
      </c>
      <c r="C111" s="71" t="str">
        <f t="shared" si="13"/>
        <v>0x83</v>
      </c>
      <c r="E111" s="64"/>
      <c r="F111" s="64"/>
      <c r="G111" s="64"/>
      <c r="H111" s="64"/>
      <c r="I111" s="64"/>
      <c r="J111" s="64"/>
      <c r="K111" s="64"/>
      <c r="L111" s="64"/>
      <c r="O111">
        <v>131</v>
      </c>
      <c r="P111" t="str">
        <f t="shared" si="14"/>
        <v>B10000011</v>
      </c>
      <c r="Q111" s="71" t="str">
        <f t="shared" si="15"/>
        <v>0x83</v>
      </c>
      <c r="S111" s="64"/>
      <c r="T111" s="64"/>
      <c r="U111" s="64"/>
      <c r="V111" s="64"/>
      <c r="W111" s="64"/>
      <c r="X111" s="64"/>
      <c r="Y111" s="64"/>
      <c r="Z111" s="64"/>
    </row>
    <row r="112" spans="1:26">
      <c r="A112">
        <v>132</v>
      </c>
      <c r="B112" t="str">
        <f t="shared" si="12"/>
        <v>B10000100</v>
      </c>
      <c r="C112" s="71" t="str">
        <f t="shared" si="13"/>
        <v>0x84</v>
      </c>
      <c r="D112" t="s">
        <v>230</v>
      </c>
      <c r="E112" s="460" t="s">
        <v>265</v>
      </c>
      <c r="F112" s="461"/>
      <c r="G112" s="461"/>
      <c r="H112" s="462"/>
      <c r="I112" s="460" t="s">
        <v>266</v>
      </c>
      <c r="J112" s="461"/>
      <c r="K112" s="461"/>
      <c r="L112" s="462"/>
      <c r="O112">
        <v>132</v>
      </c>
      <c r="P112" t="str">
        <f t="shared" si="14"/>
        <v>B10000100</v>
      </c>
      <c r="Q112" s="71" t="str">
        <f t="shared" si="15"/>
        <v>0x84</v>
      </c>
      <c r="R112" t="s">
        <v>291</v>
      </c>
      <c r="S112" s="460" t="s">
        <v>265</v>
      </c>
      <c r="T112" s="461"/>
      <c r="U112" s="461"/>
      <c r="V112" s="462"/>
      <c r="W112" s="460" t="s">
        <v>266</v>
      </c>
      <c r="X112" s="461"/>
      <c r="Y112" s="461"/>
      <c r="Z112" s="462"/>
    </row>
    <row r="113" spans="1:26">
      <c r="A113">
        <v>133</v>
      </c>
      <c r="B113" t="str">
        <f t="shared" si="12"/>
        <v>B10000101</v>
      </c>
      <c r="C113" s="71" t="str">
        <f t="shared" si="13"/>
        <v>0x85</v>
      </c>
      <c r="D113" t="s">
        <v>231</v>
      </c>
      <c r="E113" s="460" t="s">
        <v>265</v>
      </c>
      <c r="F113" s="461"/>
      <c r="G113" s="461"/>
      <c r="H113" s="462"/>
      <c r="I113" s="460" t="s">
        <v>266</v>
      </c>
      <c r="J113" s="461"/>
      <c r="K113" s="461"/>
      <c r="L113" s="462"/>
      <c r="O113">
        <v>133</v>
      </c>
      <c r="P113" t="str">
        <f t="shared" si="14"/>
        <v>B10000101</v>
      </c>
      <c r="Q113" s="71" t="str">
        <f t="shared" si="15"/>
        <v>0x85</v>
      </c>
      <c r="R113" t="s">
        <v>296</v>
      </c>
      <c r="S113" s="460" t="s">
        <v>265</v>
      </c>
      <c r="T113" s="461"/>
      <c r="U113" s="461"/>
      <c r="V113" s="462"/>
      <c r="W113" s="460" t="s">
        <v>266</v>
      </c>
      <c r="X113" s="461"/>
      <c r="Y113" s="461"/>
      <c r="Z113" s="462"/>
    </row>
    <row r="114" spans="1:26">
      <c r="A114">
        <v>134</v>
      </c>
      <c r="B114" t="str">
        <f t="shared" si="12"/>
        <v>B10000110</v>
      </c>
      <c r="C114" s="71" t="str">
        <f t="shared" si="13"/>
        <v>0x86</v>
      </c>
      <c r="D114" t="s">
        <v>232</v>
      </c>
      <c r="E114" s="460" t="s">
        <v>265</v>
      </c>
      <c r="F114" s="461"/>
      <c r="G114" s="461"/>
      <c r="H114" s="462"/>
      <c r="I114" s="460" t="s">
        <v>266</v>
      </c>
      <c r="J114" s="461"/>
      <c r="K114" s="461"/>
      <c r="L114" s="462"/>
      <c r="O114">
        <v>134</v>
      </c>
      <c r="P114" t="str">
        <f t="shared" si="14"/>
        <v>B10000110</v>
      </c>
      <c r="Q114" s="71" t="str">
        <f t="shared" si="15"/>
        <v>0x86</v>
      </c>
      <c r="R114" t="s">
        <v>301</v>
      </c>
      <c r="S114" s="460" t="s">
        <v>265</v>
      </c>
      <c r="T114" s="461"/>
      <c r="U114" s="461"/>
      <c r="V114" s="462"/>
      <c r="W114" s="460" t="s">
        <v>266</v>
      </c>
      <c r="X114" s="461"/>
      <c r="Y114" s="461"/>
      <c r="Z114" s="462"/>
    </row>
    <row r="115" spans="1:26">
      <c r="A115">
        <v>135</v>
      </c>
      <c r="B115" t="str">
        <f t="shared" si="12"/>
        <v>B10000111</v>
      </c>
      <c r="C115" s="71" t="str">
        <f t="shared" si="13"/>
        <v>0x87</v>
      </c>
      <c r="E115" s="64"/>
      <c r="F115" s="64"/>
      <c r="G115" s="64"/>
      <c r="H115" s="64"/>
      <c r="I115" s="64"/>
      <c r="J115" s="64"/>
      <c r="K115" s="64"/>
      <c r="L115" s="64"/>
      <c r="O115">
        <v>135</v>
      </c>
      <c r="P115" t="str">
        <f t="shared" si="14"/>
        <v>B10000111</v>
      </c>
      <c r="Q115" s="71" t="str">
        <f t="shared" si="15"/>
        <v>0x87</v>
      </c>
      <c r="S115" s="64"/>
      <c r="T115" s="64"/>
      <c r="U115" s="64"/>
      <c r="V115" s="64"/>
      <c r="W115" s="64"/>
      <c r="X115" s="64"/>
      <c r="Y115" s="64"/>
      <c r="Z115" s="64"/>
    </row>
    <row r="116" spans="1:26">
      <c r="A116">
        <v>136</v>
      </c>
      <c r="B116" t="str">
        <f t="shared" si="12"/>
        <v>B10001000</v>
      </c>
      <c r="C116" s="71" t="str">
        <f t="shared" si="13"/>
        <v>0x88</v>
      </c>
      <c r="D116" t="s">
        <v>233</v>
      </c>
      <c r="E116" s="460" t="s">
        <v>265</v>
      </c>
      <c r="F116" s="461"/>
      <c r="G116" s="461"/>
      <c r="H116" s="462"/>
      <c r="I116" s="460" t="s">
        <v>266</v>
      </c>
      <c r="J116" s="461"/>
      <c r="K116" s="461"/>
      <c r="L116" s="462"/>
      <c r="O116">
        <v>136</v>
      </c>
      <c r="P116" t="str">
        <f t="shared" si="14"/>
        <v>B10001000</v>
      </c>
      <c r="Q116" s="71" t="str">
        <f t="shared" si="15"/>
        <v>0x88</v>
      </c>
      <c r="R116" t="s">
        <v>292</v>
      </c>
      <c r="S116" s="460" t="s">
        <v>265</v>
      </c>
      <c r="T116" s="461"/>
      <c r="U116" s="461"/>
      <c r="V116" s="462"/>
      <c r="W116" s="460" t="s">
        <v>266</v>
      </c>
      <c r="X116" s="461"/>
      <c r="Y116" s="461"/>
      <c r="Z116" s="462"/>
    </row>
    <row r="117" spans="1:26">
      <c r="A117">
        <v>137</v>
      </c>
      <c r="B117" t="str">
        <f t="shared" si="12"/>
        <v>B10001001</v>
      </c>
      <c r="C117" s="71" t="str">
        <f t="shared" si="13"/>
        <v>0x89</v>
      </c>
      <c r="D117" t="s">
        <v>234</v>
      </c>
      <c r="E117" s="460" t="s">
        <v>265</v>
      </c>
      <c r="F117" s="461"/>
      <c r="G117" s="461"/>
      <c r="H117" s="462"/>
      <c r="I117" s="460" t="s">
        <v>266</v>
      </c>
      <c r="J117" s="461"/>
      <c r="K117" s="461"/>
      <c r="L117" s="462"/>
      <c r="O117">
        <v>137</v>
      </c>
      <c r="P117" t="str">
        <f t="shared" si="14"/>
        <v>B10001001</v>
      </c>
      <c r="Q117" s="71" t="str">
        <f t="shared" si="15"/>
        <v>0x89</v>
      </c>
      <c r="R117" t="s">
        <v>297</v>
      </c>
      <c r="S117" s="460" t="s">
        <v>265</v>
      </c>
      <c r="T117" s="461"/>
      <c r="U117" s="461"/>
      <c r="V117" s="462"/>
      <c r="W117" s="460" t="s">
        <v>266</v>
      </c>
      <c r="X117" s="461"/>
      <c r="Y117" s="461"/>
      <c r="Z117" s="462"/>
    </row>
    <row r="118" spans="1:26">
      <c r="A118">
        <v>138</v>
      </c>
      <c r="B118" t="str">
        <f t="shared" si="12"/>
        <v>B10001010</v>
      </c>
      <c r="C118" s="71" t="str">
        <f t="shared" si="13"/>
        <v>0x8A</v>
      </c>
      <c r="D118" t="s">
        <v>235</v>
      </c>
      <c r="E118" s="460" t="s">
        <v>265</v>
      </c>
      <c r="F118" s="461"/>
      <c r="G118" s="461"/>
      <c r="H118" s="462"/>
      <c r="I118" s="460" t="s">
        <v>266</v>
      </c>
      <c r="J118" s="461"/>
      <c r="K118" s="461"/>
      <c r="L118" s="462"/>
      <c r="O118">
        <v>138</v>
      </c>
      <c r="P118" t="str">
        <f t="shared" si="14"/>
        <v>B10001010</v>
      </c>
      <c r="Q118" s="71" t="str">
        <f t="shared" si="15"/>
        <v>0x8A</v>
      </c>
      <c r="R118" t="s">
        <v>302</v>
      </c>
      <c r="S118" s="460" t="s">
        <v>265</v>
      </c>
      <c r="T118" s="461"/>
      <c r="U118" s="461"/>
      <c r="V118" s="462"/>
      <c r="W118" s="460" t="s">
        <v>266</v>
      </c>
      <c r="X118" s="461"/>
      <c r="Y118" s="461"/>
      <c r="Z118" s="462"/>
    </row>
    <row r="119" spans="1:26">
      <c r="A119">
        <v>139</v>
      </c>
      <c r="B119" t="str">
        <f t="shared" si="12"/>
        <v>B10001011</v>
      </c>
      <c r="C119" s="71" t="str">
        <f t="shared" si="13"/>
        <v>0x8B</v>
      </c>
      <c r="E119" s="64"/>
      <c r="F119" s="64"/>
      <c r="G119" s="64"/>
      <c r="H119" s="64"/>
      <c r="I119" s="64"/>
      <c r="J119" s="64"/>
      <c r="K119" s="64"/>
      <c r="L119" s="64"/>
      <c r="O119">
        <v>139</v>
      </c>
      <c r="P119" t="str">
        <f t="shared" si="14"/>
        <v>B10001011</v>
      </c>
      <c r="Q119" s="71" t="str">
        <f t="shared" si="15"/>
        <v>0x8B</v>
      </c>
      <c r="S119" s="64"/>
      <c r="T119" s="64"/>
      <c r="U119" s="64"/>
      <c r="V119" s="64"/>
      <c r="W119" s="64"/>
      <c r="X119" s="64"/>
      <c r="Y119" s="64"/>
      <c r="Z119" s="64"/>
    </row>
    <row r="120" spans="1:26">
      <c r="A120">
        <v>140</v>
      </c>
      <c r="B120" t="str">
        <f t="shared" si="12"/>
        <v>B10001100</v>
      </c>
      <c r="C120" s="71" t="str">
        <f t="shared" si="13"/>
        <v>0x8C</v>
      </c>
      <c r="D120" t="s">
        <v>236</v>
      </c>
      <c r="E120" s="460" t="s">
        <v>265</v>
      </c>
      <c r="F120" s="461"/>
      <c r="G120" s="461"/>
      <c r="H120" s="462"/>
      <c r="I120" s="460" t="s">
        <v>266</v>
      </c>
      <c r="J120" s="461"/>
      <c r="K120" s="461"/>
      <c r="L120" s="462"/>
      <c r="O120">
        <v>140</v>
      </c>
      <c r="P120" t="str">
        <f t="shared" si="14"/>
        <v>B10001100</v>
      </c>
      <c r="Q120" s="71" t="str">
        <f t="shared" si="15"/>
        <v>0x8C</v>
      </c>
      <c r="R120" t="s">
        <v>293</v>
      </c>
      <c r="S120" s="460" t="s">
        <v>265</v>
      </c>
      <c r="T120" s="461"/>
      <c r="U120" s="461"/>
      <c r="V120" s="462"/>
      <c r="W120" s="460" t="s">
        <v>266</v>
      </c>
      <c r="X120" s="461"/>
      <c r="Y120" s="461"/>
      <c r="Z120" s="462"/>
    </row>
    <row r="121" spans="1:26">
      <c r="A121">
        <v>141</v>
      </c>
      <c r="B121" t="str">
        <f t="shared" si="12"/>
        <v>B10001101</v>
      </c>
      <c r="C121" s="71" t="str">
        <f t="shared" si="13"/>
        <v>0x8D</v>
      </c>
      <c r="D121" t="s">
        <v>237</v>
      </c>
      <c r="E121" s="460" t="s">
        <v>265</v>
      </c>
      <c r="F121" s="461"/>
      <c r="G121" s="461"/>
      <c r="H121" s="462"/>
      <c r="I121" s="460" t="s">
        <v>266</v>
      </c>
      <c r="J121" s="461"/>
      <c r="K121" s="461"/>
      <c r="L121" s="462"/>
      <c r="O121">
        <v>141</v>
      </c>
      <c r="P121" t="str">
        <f t="shared" si="14"/>
        <v>B10001101</v>
      </c>
      <c r="Q121" s="71" t="str">
        <f t="shared" si="15"/>
        <v>0x8D</v>
      </c>
      <c r="R121" t="s">
        <v>298</v>
      </c>
      <c r="S121" s="460" t="s">
        <v>265</v>
      </c>
      <c r="T121" s="461"/>
      <c r="U121" s="461"/>
      <c r="V121" s="462"/>
      <c r="W121" s="460" t="s">
        <v>266</v>
      </c>
      <c r="X121" s="461"/>
      <c r="Y121" s="461"/>
      <c r="Z121" s="462"/>
    </row>
    <row r="122" spans="1:26">
      <c r="A122">
        <v>142</v>
      </c>
      <c r="B122" t="str">
        <f t="shared" si="12"/>
        <v>B10001110</v>
      </c>
      <c r="C122" s="71" t="str">
        <f t="shared" si="13"/>
        <v>0x8E</v>
      </c>
      <c r="D122" t="s">
        <v>238</v>
      </c>
      <c r="E122" s="460" t="s">
        <v>265</v>
      </c>
      <c r="F122" s="461"/>
      <c r="G122" s="461"/>
      <c r="H122" s="462"/>
      <c r="I122" s="460" t="s">
        <v>266</v>
      </c>
      <c r="J122" s="461"/>
      <c r="K122" s="461"/>
      <c r="L122" s="462"/>
      <c r="O122">
        <v>142</v>
      </c>
      <c r="P122" t="str">
        <f t="shared" si="14"/>
        <v>B10001110</v>
      </c>
      <c r="Q122" s="71" t="str">
        <f t="shared" si="15"/>
        <v>0x8E</v>
      </c>
      <c r="R122" t="s">
        <v>303</v>
      </c>
      <c r="S122" s="460" t="s">
        <v>265</v>
      </c>
      <c r="T122" s="461"/>
      <c r="U122" s="461"/>
      <c r="V122" s="462"/>
      <c r="W122" s="460" t="s">
        <v>266</v>
      </c>
      <c r="X122" s="461"/>
      <c r="Y122" s="461"/>
      <c r="Z122" s="462"/>
    </row>
    <row r="123" spans="1:26">
      <c r="A123">
        <v>143</v>
      </c>
      <c r="B123" t="str">
        <f t="shared" si="12"/>
        <v>B10001111</v>
      </c>
      <c r="C123" s="71" t="str">
        <f t="shared" si="13"/>
        <v>0x8F</v>
      </c>
      <c r="E123" s="64"/>
      <c r="F123" s="64"/>
      <c r="G123" s="64"/>
      <c r="H123" s="64"/>
      <c r="I123" s="64"/>
      <c r="J123" s="64"/>
      <c r="K123" s="64"/>
      <c r="L123" s="64"/>
      <c r="O123">
        <v>143</v>
      </c>
      <c r="P123" t="str">
        <f t="shared" si="14"/>
        <v>B10001111</v>
      </c>
      <c r="Q123" s="71" t="str">
        <f t="shared" si="15"/>
        <v>0x8F</v>
      </c>
      <c r="S123" s="64"/>
      <c r="T123" s="64"/>
      <c r="U123" s="64"/>
      <c r="V123" s="64"/>
      <c r="W123" s="64"/>
      <c r="X123" s="64"/>
      <c r="Y123" s="64"/>
      <c r="Z123" s="64"/>
    </row>
    <row r="124" spans="1:26">
      <c r="A124">
        <v>144</v>
      </c>
      <c r="B124" t="str">
        <f t="shared" si="12"/>
        <v>B10010000</v>
      </c>
      <c r="C124" s="71" t="str">
        <f t="shared" si="13"/>
        <v>0x90</v>
      </c>
      <c r="D124" t="s">
        <v>227</v>
      </c>
      <c r="E124" s="468" t="s">
        <v>272</v>
      </c>
      <c r="F124" s="469"/>
      <c r="G124" s="469"/>
      <c r="H124" s="470"/>
      <c r="I124" s="460" t="s">
        <v>271</v>
      </c>
      <c r="J124" s="461"/>
      <c r="K124" s="461"/>
      <c r="L124" s="462"/>
      <c r="O124">
        <v>144</v>
      </c>
      <c r="P124" t="str">
        <f t="shared" ref="P124:P155" si="16">"B"&amp;DEC2BIN(O124,8)</f>
        <v>B10010000</v>
      </c>
      <c r="Q124" s="71" t="str">
        <f t="shared" ref="Q124:Q155" si="17">"0x"&amp;DEC2HEX(O124,2)</f>
        <v>0x90</v>
      </c>
      <c r="R124" t="s">
        <v>290</v>
      </c>
      <c r="S124" s="468" t="s">
        <v>272</v>
      </c>
      <c r="T124" s="469"/>
      <c r="U124" s="469"/>
      <c r="V124" s="470"/>
      <c r="W124" s="460" t="s">
        <v>271</v>
      </c>
      <c r="X124" s="461"/>
      <c r="Y124" s="461"/>
      <c r="Z124" s="462"/>
    </row>
    <row r="125" spans="1:26">
      <c r="A125">
        <v>145</v>
      </c>
      <c r="B125" t="str">
        <f t="shared" si="12"/>
        <v>B10010001</v>
      </c>
      <c r="C125" s="71" t="str">
        <f t="shared" si="13"/>
        <v>0x91</v>
      </c>
      <c r="D125" t="s">
        <v>228</v>
      </c>
      <c r="E125" s="468" t="s">
        <v>272</v>
      </c>
      <c r="F125" s="469"/>
      <c r="G125" s="469"/>
      <c r="H125" s="470"/>
      <c r="I125" s="460" t="s">
        <v>271</v>
      </c>
      <c r="J125" s="461"/>
      <c r="K125" s="461"/>
      <c r="L125" s="462"/>
      <c r="O125">
        <v>145</v>
      </c>
      <c r="P125" t="str">
        <f t="shared" si="16"/>
        <v>B10010001</v>
      </c>
      <c r="Q125" s="71" t="str">
        <f t="shared" si="17"/>
        <v>0x91</v>
      </c>
      <c r="R125" t="s">
        <v>295</v>
      </c>
      <c r="S125" s="468" t="s">
        <v>272</v>
      </c>
      <c r="T125" s="469"/>
      <c r="U125" s="469"/>
      <c r="V125" s="470"/>
      <c r="W125" s="460" t="s">
        <v>271</v>
      </c>
      <c r="X125" s="461"/>
      <c r="Y125" s="461"/>
      <c r="Z125" s="462"/>
    </row>
    <row r="126" spans="1:26">
      <c r="A126">
        <v>146</v>
      </c>
      <c r="B126" t="str">
        <f t="shared" si="12"/>
        <v>B10010010</v>
      </c>
      <c r="C126" s="71" t="str">
        <f t="shared" si="13"/>
        <v>0x92</v>
      </c>
      <c r="D126" t="s">
        <v>229</v>
      </c>
      <c r="E126" s="468" t="s">
        <v>272</v>
      </c>
      <c r="F126" s="469"/>
      <c r="G126" s="469"/>
      <c r="H126" s="470"/>
      <c r="I126" s="460" t="s">
        <v>271</v>
      </c>
      <c r="J126" s="461"/>
      <c r="K126" s="461"/>
      <c r="L126" s="462"/>
      <c r="O126">
        <v>146</v>
      </c>
      <c r="P126" t="str">
        <f t="shared" si="16"/>
        <v>B10010010</v>
      </c>
      <c r="Q126" s="71" t="str">
        <f t="shared" si="17"/>
        <v>0x92</v>
      </c>
      <c r="R126" t="s">
        <v>300</v>
      </c>
      <c r="S126" s="468" t="s">
        <v>272</v>
      </c>
      <c r="T126" s="469"/>
      <c r="U126" s="469"/>
      <c r="V126" s="470"/>
      <c r="W126" s="460" t="s">
        <v>271</v>
      </c>
      <c r="X126" s="461"/>
      <c r="Y126" s="461"/>
      <c r="Z126" s="462"/>
    </row>
    <row r="127" spans="1:26">
      <c r="A127">
        <v>147</v>
      </c>
      <c r="B127" t="str">
        <f t="shared" si="12"/>
        <v>B10010011</v>
      </c>
      <c r="C127" s="71" t="str">
        <f t="shared" si="13"/>
        <v>0x93</v>
      </c>
      <c r="E127" s="64"/>
      <c r="F127" s="64"/>
      <c r="G127" s="64"/>
      <c r="H127" s="64"/>
      <c r="I127" s="64"/>
      <c r="J127" s="64"/>
      <c r="K127" s="64"/>
      <c r="L127" s="64"/>
      <c r="O127">
        <v>147</v>
      </c>
      <c r="P127" t="str">
        <f t="shared" si="16"/>
        <v>B10010011</v>
      </c>
      <c r="Q127" s="71" t="str">
        <f t="shared" si="17"/>
        <v>0x93</v>
      </c>
      <c r="S127" s="64"/>
      <c r="T127" s="64"/>
      <c r="U127" s="64"/>
      <c r="V127" s="64"/>
      <c r="W127" s="64"/>
      <c r="X127" s="64"/>
      <c r="Y127" s="64"/>
      <c r="Z127" s="64"/>
    </row>
    <row r="128" spans="1:26">
      <c r="A128">
        <v>148</v>
      </c>
      <c r="B128" t="str">
        <f t="shared" si="12"/>
        <v>B10010100</v>
      </c>
      <c r="C128" s="71" t="str">
        <f t="shared" si="13"/>
        <v>0x94</v>
      </c>
      <c r="D128" t="s">
        <v>230</v>
      </c>
      <c r="E128" s="468" t="s">
        <v>272</v>
      </c>
      <c r="F128" s="469"/>
      <c r="G128" s="469"/>
      <c r="H128" s="470"/>
      <c r="I128" s="460" t="s">
        <v>271</v>
      </c>
      <c r="J128" s="461"/>
      <c r="K128" s="461"/>
      <c r="L128" s="462"/>
      <c r="O128">
        <v>148</v>
      </c>
      <c r="P128" t="str">
        <f t="shared" si="16"/>
        <v>B10010100</v>
      </c>
      <c r="Q128" s="71" t="str">
        <f t="shared" si="17"/>
        <v>0x94</v>
      </c>
      <c r="R128" t="s">
        <v>291</v>
      </c>
      <c r="S128" s="468" t="s">
        <v>272</v>
      </c>
      <c r="T128" s="469"/>
      <c r="U128" s="469"/>
      <c r="V128" s="470"/>
      <c r="W128" s="460" t="s">
        <v>271</v>
      </c>
      <c r="X128" s="461"/>
      <c r="Y128" s="461"/>
      <c r="Z128" s="462"/>
    </row>
    <row r="129" spans="1:26">
      <c r="A129">
        <v>149</v>
      </c>
      <c r="B129" t="str">
        <f t="shared" si="12"/>
        <v>B10010101</v>
      </c>
      <c r="C129" s="71" t="str">
        <f t="shared" si="13"/>
        <v>0x95</v>
      </c>
      <c r="D129" t="s">
        <v>231</v>
      </c>
      <c r="E129" s="468" t="s">
        <v>272</v>
      </c>
      <c r="F129" s="469"/>
      <c r="G129" s="469"/>
      <c r="H129" s="470"/>
      <c r="I129" s="460" t="s">
        <v>271</v>
      </c>
      <c r="J129" s="461"/>
      <c r="K129" s="461"/>
      <c r="L129" s="462"/>
      <c r="O129">
        <v>149</v>
      </c>
      <c r="P129" t="str">
        <f t="shared" si="16"/>
        <v>B10010101</v>
      </c>
      <c r="Q129" s="71" t="str">
        <f t="shared" si="17"/>
        <v>0x95</v>
      </c>
      <c r="R129" t="s">
        <v>296</v>
      </c>
      <c r="S129" s="468" t="s">
        <v>272</v>
      </c>
      <c r="T129" s="469"/>
      <c r="U129" s="469"/>
      <c r="V129" s="470"/>
      <c r="W129" s="460" t="s">
        <v>271</v>
      </c>
      <c r="X129" s="461"/>
      <c r="Y129" s="461"/>
      <c r="Z129" s="462"/>
    </row>
    <row r="130" spans="1:26">
      <c r="A130">
        <v>150</v>
      </c>
      <c r="B130" t="str">
        <f t="shared" si="12"/>
        <v>B10010110</v>
      </c>
      <c r="C130" s="71" t="str">
        <f t="shared" si="13"/>
        <v>0x96</v>
      </c>
      <c r="D130" t="s">
        <v>232</v>
      </c>
      <c r="E130" s="468" t="s">
        <v>272</v>
      </c>
      <c r="F130" s="469"/>
      <c r="G130" s="469"/>
      <c r="H130" s="470"/>
      <c r="I130" s="460" t="s">
        <v>271</v>
      </c>
      <c r="J130" s="461"/>
      <c r="K130" s="461"/>
      <c r="L130" s="462"/>
      <c r="O130">
        <v>150</v>
      </c>
      <c r="P130" t="str">
        <f t="shared" si="16"/>
        <v>B10010110</v>
      </c>
      <c r="Q130" s="71" t="str">
        <f t="shared" si="17"/>
        <v>0x96</v>
      </c>
      <c r="R130" t="s">
        <v>301</v>
      </c>
      <c r="S130" s="468" t="s">
        <v>272</v>
      </c>
      <c r="T130" s="469"/>
      <c r="U130" s="469"/>
      <c r="V130" s="470"/>
      <c r="W130" s="460" t="s">
        <v>271</v>
      </c>
      <c r="X130" s="461"/>
      <c r="Y130" s="461"/>
      <c r="Z130" s="462"/>
    </row>
    <row r="131" spans="1:26">
      <c r="A131">
        <v>151</v>
      </c>
      <c r="B131" t="str">
        <f t="shared" si="12"/>
        <v>B10010111</v>
      </c>
      <c r="C131" s="71" t="str">
        <f t="shared" si="13"/>
        <v>0x97</v>
      </c>
      <c r="E131" s="64"/>
      <c r="F131" s="64"/>
      <c r="G131" s="64"/>
      <c r="H131" s="64"/>
      <c r="I131" s="64"/>
      <c r="J131" s="64"/>
      <c r="K131" s="64"/>
      <c r="L131" s="64"/>
      <c r="O131">
        <v>151</v>
      </c>
      <c r="P131" t="str">
        <f t="shared" si="16"/>
        <v>B10010111</v>
      </c>
      <c r="Q131" s="71" t="str">
        <f t="shared" si="17"/>
        <v>0x97</v>
      </c>
      <c r="S131" s="64"/>
      <c r="T131" s="64"/>
      <c r="U131" s="64"/>
      <c r="V131" s="64"/>
      <c r="W131" s="64"/>
      <c r="X131" s="64"/>
      <c r="Y131" s="64"/>
      <c r="Z131" s="64"/>
    </row>
    <row r="132" spans="1:26">
      <c r="A132">
        <v>152</v>
      </c>
      <c r="B132" t="str">
        <f t="shared" si="12"/>
        <v>B10011000</v>
      </c>
      <c r="C132" s="71" t="str">
        <f t="shared" si="13"/>
        <v>0x98</v>
      </c>
      <c r="D132" t="s">
        <v>233</v>
      </c>
      <c r="E132" s="468" t="s">
        <v>272</v>
      </c>
      <c r="F132" s="469"/>
      <c r="G132" s="469"/>
      <c r="H132" s="470"/>
      <c r="I132" s="460" t="s">
        <v>271</v>
      </c>
      <c r="J132" s="461"/>
      <c r="K132" s="461"/>
      <c r="L132" s="462"/>
      <c r="O132">
        <v>152</v>
      </c>
      <c r="P132" t="str">
        <f t="shared" si="16"/>
        <v>B10011000</v>
      </c>
      <c r="Q132" s="71" t="str">
        <f t="shared" si="17"/>
        <v>0x98</v>
      </c>
      <c r="R132" t="s">
        <v>292</v>
      </c>
      <c r="S132" s="468" t="s">
        <v>272</v>
      </c>
      <c r="T132" s="469"/>
      <c r="U132" s="469"/>
      <c r="V132" s="470"/>
      <c r="W132" s="460" t="s">
        <v>271</v>
      </c>
      <c r="X132" s="461"/>
      <c r="Y132" s="461"/>
      <c r="Z132" s="462"/>
    </row>
    <row r="133" spans="1:26">
      <c r="A133">
        <v>153</v>
      </c>
      <c r="B133" t="str">
        <f t="shared" si="12"/>
        <v>B10011001</v>
      </c>
      <c r="C133" s="71" t="str">
        <f t="shared" si="13"/>
        <v>0x99</v>
      </c>
      <c r="D133" t="s">
        <v>234</v>
      </c>
      <c r="E133" s="468" t="s">
        <v>272</v>
      </c>
      <c r="F133" s="469"/>
      <c r="G133" s="469"/>
      <c r="H133" s="470"/>
      <c r="I133" s="460" t="s">
        <v>271</v>
      </c>
      <c r="J133" s="461"/>
      <c r="K133" s="461"/>
      <c r="L133" s="462"/>
      <c r="O133">
        <v>153</v>
      </c>
      <c r="P133" t="str">
        <f t="shared" si="16"/>
        <v>B10011001</v>
      </c>
      <c r="Q133" s="71" t="str">
        <f t="shared" si="17"/>
        <v>0x99</v>
      </c>
      <c r="R133" t="s">
        <v>297</v>
      </c>
      <c r="S133" s="468" t="s">
        <v>272</v>
      </c>
      <c r="T133" s="469"/>
      <c r="U133" s="469"/>
      <c r="V133" s="470"/>
      <c r="W133" s="460" t="s">
        <v>271</v>
      </c>
      <c r="X133" s="461"/>
      <c r="Y133" s="461"/>
      <c r="Z133" s="462"/>
    </row>
    <row r="134" spans="1:26">
      <c r="A134">
        <v>154</v>
      </c>
      <c r="B134" t="str">
        <f t="shared" si="12"/>
        <v>B10011010</v>
      </c>
      <c r="C134" s="71" t="str">
        <f t="shared" si="13"/>
        <v>0x9A</v>
      </c>
      <c r="D134" t="s">
        <v>235</v>
      </c>
      <c r="E134" s="468" t="s">
        <v>272</v>
      </c>
      <c r="F134" s="469"/>
      <c r="G134" s="469"/>
      <c r="H134" s="470"/>
      <c r="I134" s="460" t="s">
        <v>271</v>
      </c>
      <c r="J134" s="461"/>
      <c r="K134" s="461"/>
      <c r="L134" s="462"/>
      <c r="O134">
        <v>154</v>
      </c>
      <c r="P134" t="str">
        <f t="shared" si="16"/>
        <v>B10011010</v>
      </c>
      <c r="Q134" s="71" t="str">
        <f t="shared" si="17"/>
        <v>0x9A</v>
      </c>
      <c r="R134" t="s">
        <v>302</v>
      </c>
      <c r="S134" s="468" t="s">
        <v>272</v>
      </c>
      <c r="T134" s="469"/>
      <c r="U134" s="469"/>
      <c r="V134" s="470"/>
      <c r="W134" s="460" t="s">
        <v>271</v>
      </c>
      <c r="X134" s="461"/>
      <c r="Y134" s="461"/>
      <c r="Z134" s="462"/>
    </row>
    <row r="135" spans="1:26">
      <c r="A135">
        <v>155</v>
      </c>
      <c r="B135" t="str">
        <f t="shared" si="12"/>
        <v>B10011011</v>
      </c>
      <c r="C135" s="71" t="str">
        <f t="shared" si="13"/>
        <v>0x9B</v>
      </c>
      <c r="E135" s="64"/>
      <c r="F135" s="64"/>
      <c r="G135" s="64"/>
      <c r="H135" s="64"/>
      <c r="I135" s="64"/>
      <c r="J135" s="64"/>
      <c r="K135" s="64"/>
      <c r="L135" s="64"/>
      <c r="O135">
        <v>155</v>
      </c>
      <c r="P135" t="str">
        <f t="shared" si="16"/>
        <v>B10011011</v>
      </c>
      <c r="Q135" s="71" t="str">
        <f t="shared" si="17"/>
        <v>0x9B</v>
      </c>
      <c r="S135" s="64"/>
      <c r="T135" s="64"/>
      <c r="U135" s="64"/>
      <c r="V135" s="64"/>
      <c r="W135" s="64"/>
      <c r="X135" s="64"/>
      <c r="Y135" s="64"/>
      <c r="Z135" s="64"/>
    </row>
    <row r="136" spans="1:26">
      <c r="A136">
        <v>156</v>
      </c>
      <c r="B136" t="str">
        <f t="shared" si="12"/>
        <v>B10011100</v>
      </c>
      <c r="C136" s="71" t="str">
        <f t="shared" si="13"/>
        <v>0x9C</v>
      </c>
      <c r="D136" t="s">
        <v>236</v>
      </c>
      <c r="E136" s="468" t="s">
        <v>272</v>
      </c>
      <c r="F136" s="469"/>
      <c r="G136" s="469"/>
      <c r="H136" s="470"/>
      <c r="I136" s="460" t="s">
        <v>271</v>
      </c>
      <c r="J136" s="461"/>
      <c r="K136" s="461"/>
      <c r="L136" s="462"/>
      <c r="O136">
        <v>156</v>
      </c>
      <c r="P136" t="str">
        <f t="shared" si="16"/>
        <v>B10011100</v>
      </c>
      <c r="Q136" s="71" t="str">
        <f t="shared" si="17"/>
        <v>0x9C</v>
      </c>
      <c r="R136" t="s">
        <v>293</v>
      </c>
      <c r="S136" s="468" t="s">
        <v>272</v>
      </c>
      <c r="T136" s="469"/>
      <c r="U136" s="469"/>
      <c r="V136" s="470"/>
      <c r="W136" s="460" t="s">
        <v>271</v>
      </c>
      <c r="X136" s="461"/>
      <c r="Y136" s="461"/>
      <c r="Z136" s="462"/>
    </row>
    <row r="137" spans="1:26">
      <c r="A137">
        <v>157</v>
      </c>
      <c r="B137" t="str">
        <f t="shared" si="12"/>
        <v>B10011101</v>
      </c>
      <c r="C137" s="71" t="str">
        <f t="shared" si="13"/>
        <v>0x9D</v>
      </c>
      <c r="D137" t="s">
        <v>237</v>
      </c>
      <c r="E137" s="468" t="s">
        <v>272</v>
      </c>
      <c r="F137" s="469"/>
      <c r="G137" s="469"/>
      <c r="H137" s="470"/>
      <c r="I137" s="460" t="s">
        <v>271</v>
      </c>
      <c r="J137" s="461"/>
      <c r="K137" s="461"/>
      <c r="L137" s="462"/>
      <c r="O137">
        <v>157</v>
      </c>
      <c r="P137" t="str">
        <f t="shared" si="16"/>
        <v>B10011101</v>
      </c>
      <c r="Q137" s="71" t="str">
        <f t="shared" si="17"/>
        <v>0x9D</v>
      </c>
      <c r="R137" t="s">
        <v>298</v>
      </c>
      <c r="S137" s="468" t="s">
        <v>272</v>
      </c>
      <c r="T137" s="469"/>
      <c r="U137" s="469"/>
      <c r="V137" s="470"/>
      <c r="W137" s="460" t="s">
        <v>271</v>
      </c>
      <c r="X137" s="461"/>
      <c r="Y137" s="461"/>
      <c r="Z137" s="462"/>
    </row>
    <row r="138" spans="1:26">
      <c r="A138">
        <v>158</v>
      </c>
      <c r="B138" t="str">
        <f t="shared" si="12"/>
        <v>B10011110</v>
      </c>
      <c r="C138" s="71" t="str">
        <f t="shared" si="13"/>
        <v>0x9E</v>
      </c>
      <c r="D138" t="s">
        <v>238</v>
      </c>
      <c r="E138" s="468" t="s">
        <v>272</v>
      </c>
      <c r="F138" s="469"/>
      <c r="G138" s="469"/>
      <c r="H138" s="470"/>
      <c r="I138" s="460" t="s">
        <v>271</v>
      </c>
      <c r="J138" s="461"/>
      <c r="K138" s="461"/>
      <c r="L138" s="462"/>
      <c r="O138">
        <v>158</v>
      </c>
      <c r="P138" t="str">
        <f t="shared" si="16"/>
        <v>B10011110</v>
      </c>
      <c r="Q138" s="71" t="str">
        <f t="shared" si="17"/>
        <v>0x9E</v>
      </c>
      <c r="R138" t="s">
        <v>303</v>
      </c>
      <c r="S138" s="468" t="s">
        <v>272</v>
      </c>
      <c r="T138" s="469"/>
      <c r="U138" s="469"/>
      <c r="V138" s="470"/>
      <c r="W138" s="460" t="s">
        <v>271</v>
      </c>
      <c r="X138" s="461"/>
      <c r="Y138" s="461"/>
      <c r="Z138" s="462"/>
    </row>
    <row r="139" spans="1:26">
      <c r="A139">
        <v>159</v>
      </c>
      <c r="B139" t="str">
        <f t="shared" si="12"/>
        <v>B10011111</v>
      </c>
      <c r="C139" s="71" t="str">
        <f t="shared" si="13"/>
        <v>0x9F</v>
      </c>
      <c r="E139" s="64"/>
      <c r="F139" s="64"/>
      <c r="G139" s="64"/>
      <c r="H139" s="64"/>
      <c r="I139" s="64"/>
      <c r="J139" s="64"/>
      <c r="K139" s="64"/>
      <c r="L139" s="64"/>
      <c r="O139">
        <v>159</v>
      </c>
      <c r="P139" t="str">
        <f t="shared" si="16"/>
        <v>B10011111</v>
      </c>
      <c r="Q139" s="71" t="str">
        <f t="shared" si="17"/>
        <v>0x9F</v>
      </c>
      <c r="S139" s="64"/>
      <c r="T139" s="64"/>
      <c r="U139" s="64"/>
      <c r="V139" s="64"/>
      <c r="W139" s="64"/>
      <c r="X139" s="64"/>
      <c r="Y139" s="64"/>
      <c r="Z139" s="64"/>
    </row>
    <row r="140" spans="1:26">
      <c r="A140">
        <v>160</v>
      </c>
      <c r="B140" t="str">
        <f t="shared" si="12"/>
        <v>B10100000</v>
      </c>
      <c r="C140" s="71" t="str">
        <f t="shared" si="13"/>
        <v>0xA0</v>
      </c>
      <c r="D140" t="s">
        <v>239</v>
      </c>
      <c r="E140" s="460" t="s">
        <v>274</v>
      </c>
      <c r="F140" s="461"/>
      <c r="G140" s="461"/>
      <c r="H140" s="461"/>
      <c r="I140" s="461"/>
      <c r="J140" s="461"/>
      <c r="K140" s="461"/>
      <c r="L140" s="462"/>
      <c r="O140">
        <v>160</v>
      </c>
      <c r="P140" t="str">
        <f t="shared" si="16"/>
        <v>B10100000</v>
      </c>
      <c r="Q140" s="71" t="str">
        <f t="shared" si="17"/>
        <v>0xA0</v>
      </c>
      <c r="R140" t="s">
        <v>294</v>
      </c>
      <c r="S140" s="460" t="s">
        <v>274</v>
      </c>
      <c r="T140" s="461"/>
      <c r="U140" s="461"/>
      <c r="V140" s="461"/>
      <c r="W140" s="461"/>
      <c r="X140" s="461"/>
      <c r="Y140" s="461"/>
      <c r="Z140" s="462"/>
    </row>
    <row r="141" spans="1:26">
      <c r="A141">
        <v>161</v>
      </c>
      <c r="B141" t="str">
        <f t="shared" si="12"/>
        <v>B10100001</v>
      </c>
      <c r="C141" s="71" t="str">
        <f t="shared" si="13"/>
        <v>0xA1</v>
      </c>
      <c r="D141" t="s">
        <v>240</v>
      </c>
      <c r="E141" s="460" t="s">
        <v>274</v>
      </c>
      <c r="F141" s="461"/>
      <c r="G141" s="461"/>
      <c r="H141" s="461"/>
      <c r="I141" s="461"/>
      <c r="J141" s="461"/>
      <c r="K141" s="461"/>
      <c r="L141" s="462"/>
      <c r="O141">
        <v>161</v>
      </c>
      <c r="P141" t="str">
        <f t="shared" si="16"/>
        <v>B10100001</v>
      </c>
      <c r="Q141" s="71" t="str">
        <f t="shared" si="17"/>
        <v>0xA1</v>
      </c>
      <c r="R141" t="s">
        <v>299</v>
      </c>
      <c r="S141" s="460" t="s">
        <v>274</v>
      </c>
      <c r="T141" s="461"/>
      <c r="U141" s="461"/>
      <c r="V141" s="461"/>
      <c r="W141" s="461"/>
      <c r="X141" s="461"/>
      <c r="Y141" s="461"/>
      <c r="Z141" s="462"/>
    </row>
    <row r="142" spans="1:26">
      <c r="A142">
        <v>162</v>
      </c>
      <c r="B142" t="str">
        <f t="shared" si="12"/>
        <v>B10100010</v>
      </c>
      <c r="C142" s="71" t="str">
        <f t="shared" ref="C142:C163" si="18">"0x"&amp;DEC2HEX(A142,2)</f>
        <v>0xA2</v>
      </c>
      <c r="D142" t="s">
        <v>241</v>
      </c>
      <c r="E142" s="460" t="s">
        <v>274</v>
      </c>
      <c r="F142" s="461"/>
      <c r="G142" s="461"/>
      <c r="H142" s="461"/>
      <c r="I142" s="461"/>
      <c r="J142" s="461"/>
      <c r="K142" s="461"/>
      <c r="L142" s="462"/>
      <c r="O142">
        <v>162</v>
      </c>
      <c r="P142" t="str">
        <f t="shared" si="16"/>
        <v>B10100010</v>
      </c>
      <c r="Q142" s="71" t="str">
        <f t="shared" si="17"/>
        <v>0xA2</v>
      </c>
      <c r="R142" t="s">
        <v>304</v>
      </c>
      <c r="S142" s="460" t="s">
        <v>274</v>
      </c>
      <c r="T142" s="461"/>
      <c r="U142" s="461"/>
      <c r="V142" s="461"/>
      <c r="W142" s="461"/>
      <c r="X142" s="461"/>
      <c r="Y142" s="461"/>
      <c r="Z142" s="462"/>
    </row>
    <row r="143" spans="1:26">
      <c r="A143">
        <v>163</v>
      </c>
      <c r="B143" t="str">
        <f t="shared" ref="B143:B163" si="19">"B"&amp;DEC2BIN(A143,8)</f>
        <v>B10100011</v>
      </c>
      <c r="C143" s="71" t="str">
        <f t="shared" si="18"/>
        <v>0xA3</v>
      </c>
      <c r="E143" s="68"/>
      <c r="F143" s="68"/>
      <c r="G143" s="68"/>
      <c r="H143" s="68"/>
      <c r="I143" s="68"/>
      <c r="J143" s="68"/>
      <c r="K143" s="68"/>
      <c r="L143" s="68"/>
      <c r="O143">
        <v>163</v>
      </c>
      <c r="P143" t="str">
        <f t="shared" si="16"/>
        <v>B10100011</v>
      </c>
      <c r="Q143" s="71" t="str">
        <f t="shared" si="17"/>
        <v>0xA3</v>
      </c>
      <c r="S143" s="68"/>
      <c r="T143" s="68"/>
      <c r="U143" s="68"/>
      <c r="V143" s="68"/>
      <c r="W143" s="68"/>
      <c r="X143" s="68"/>
      <c r="Y143" s="68"/>
      <c r="Z143" s="68"/>
    </row>
    <row r="144" spans="1:26">
      <c r="A144">
        <v>164</v>
      </c>
      <c r="B144" t="str">
        <f t="shared" si="19"/>
        <v>B10100100</v>
      </c>
      <c r="C144" s="71" t="str">
        <f t="shared" si="18"/>
        <v>0xA4</v>
      </c>
      <c r="D144" t="s">
        <v>239</v>
      </c>
      <c r="E144" s="68"/>
      <c r="F144" s="68"/>
      <c r="G144" s="460" t="s">
        <v>275</v>
      </c>
      <c r="H144" s="461"/>
      <c r="I144" s="462"/>
      <c r="J144" s="460" t="s">
        <v>273</v>
      </c>
      <c r="K144" s="461"/>
      <c r="L144" s="462"/>
      <c r="O144">
        <v>164</v>
      </c>
      <c r="P144" t="str">
        <f t="shared" si="16"/>
        <v>B10100100</v>
      </c>
      <c r="Q144" s="71" t="str">
        <f t="shared" si="17"/>
        <v>0xA4</v>
      </c>
      <c r="R144" t="s">
        <v>294</v>
      </c>
      <c r="S144" s="68"/>
      <c r="T144" s="68"/>
      <c r="U144" s="460" t="s">
        <v>275</v>
      </c>
      <c r="V144" s="461"/>
      <c r="W144" s="462"/>
      <c r="X144" s="460" t="s">
        <v>273</v>
      </c>
      <c r="Y144" s="461"/>
      <c r="Z144" s="462"/>
    </row>
    <row r="145" spans="1:26">
      <c r="A145">
        <v>165</v>
      </c>
      <c r="B145" t="str">
        <f t="shared" si="19"/>
        <v>B10100101</v>
      </c>
      <c r="C145" s="71" t="str">
        <f t="shared" si="18"/>
        <v>0xA5</v>
      </c>
      <c r="D145" t="s">
        <v>240</v>
      </c>
      <c r="E145" s="68"/>
      <c r="F145" s="68"/>
      <c r="G145" s="460" t="s">
        <v>275</v>
      </c>
      <c r="H145" s="461"/>
      <c r="I145" s="462"/>
      <c r="J145" s="460" t="s">
        <v>273</v>
      </c>
      <c r="K145" s="461"/>
      <c r="L145" s="462"/>
      <c r="O145">
        <v>165</v>
      </c>
      <c r="P145" t="str">
        <f t="shared" si="16"/>
        <v>B10100101</v>
      </c>
      <c r="Q145" s="71" t="str">
        <f t="shared" si="17"/>
        <v>0xA5</v>
      </c>
      <c r="R145" t="s">
        <v>299</v>
      </c>
      <c r="S145" s="68"/>
      <c r="T145" s="68"/>
      <c r="U145" s="460" t="s">
        <v>275</v>
      </c>
      <c r="V145" s="461"/>
      <c r="W145" s="462"/>
      <c r="X145" s="460" t="s">
        <v>273</v>
      </c>
      <c r="Y145" s="461"/>
      <c r="Z145" s="462"/>
    </row>
    <row r="146" spans="1:26">
      <c r="A146">
        <v>166</v>
      </c>
      <c r="B146" t="str">
        <f t="shared" si="19"/>
        <v>B10100110</v>
      </c>
      <c r="C146" s="71" t="str">
        <f t="shared" si="18"/>
        <v>0xA6</v>
      </c>
      <c r="D146" t="s">
        <v>241</v>
      </c>
      <c r="E146" s="68"/>
      <c r="F146" s="68"/>
      <c r="G146" s="460" t="s">
        <v>275</v>
      </c>
      <c r="H146" s="461"/>
      <c r="I146" s="462"/>
      <c r="J146" s="460" t="s">
        <v>273</v>
      </c>
      <c r="K146" s="461"/>
      <c r="L146" s="462"/>
      <c r="O146">
        <v>166</v>
      </c>
      <c r="P146" t="str">
        <f t="shared" si="16"/>
        <v>B10100110</v>
      </c>
      <c r="Q146" s="71" t="str">
        <f t="shared" si="17"/>
        <v>0xA6</v>
      </c>
      <c r="R146" t="s">
        <v>304</v>
      </c>
      <c r="S146" s="68"/>
      <c r="T146" s="68"/>
      <c r="U146" s="460" t="s">
        <v>275</v>
      </c>
      <c r="V146" s="461"/>
      <c r="W146" s="462"/>
      <c r="X146" s="460" t="s">
        <v>273</v>
      </c>
      <c r="Y146" s="461"/>
      <c r="Z146" s="462"/>
    </row>
    <row r="147" spans="1:26">
      <c r="A147">
        <v>167</v>
      </c>
      <c r="B147" t="str">
        <f t="shared" si="19"/>
        <v>B10100111</v>
      </c>
      <c r="C147" s="71" t="str">
        <f t="shared" si="18"/>
        <v>0xA7</v>
      </c>
      <c r="E147" s="68"/>
      <c r="F147" s="68"/>
      <c r="G147" s="68"/>
      <c r="H147" s="68"/>
      <c r="I147" s="68"/>
      <c r="J147" s="68"/>
      <c r="K147" s="68"/>
      <c r="L147" s="68"/>
      <c r="O147">
        <v>167</v>
      </c>
      <c r="P147" t="str">
        <f t="shared" si="16"/>
        <v>B10100111</v>
      </c>
      <c r="Q147" s="71" t="str">
        <f t="shared" si="17"/>
        <v>0xA7</v>
      </c>
      <c r="S147" s="68"/>
      <c r="T147" s="68"/>
      <c r="U147" s="68"/>
      <c r="V147" s="68"/>
      <c r="W147" s="68"/>
      <c r="X147" s="68"/>
      <c r="Y147" s="68"/>
      <c r="Z147" s="68"/>
    </row>
    <row r="148" spans="1:26">
      <c r="A148">
        <v>168</v>
      </c>
      <c r="B148" t="str">
        <f t="shared" si="19"/>
        <v>B10101000</v>
      </c>
      <c r="C148" s="71" t="str">
        <f t="shared" si="18"/>
        <v>0xA8</v>
      </c>
      <c r="D148" t="s">
        <v>232</v>
      </c>
      <c r="E148" s="460" t="s">
        <v>277</v>
      </c>
      <c r="F148" s="461"/>
      <c r="G148" s="461"/>
      <c r="H148" s="461"/>
      <c r="I148" s="461"/>
      <c r="J148" s="461"/>
      <c r="K148" s="461"/>
      <c r="L148" s="462"/>
      <c r="O148">
        <v>168</v>
      </c>
      <c r="P148" t="str">
        <f t="shared" si="16"/>
        <v>B10101000</v>
      </c>
      <c r="Q148" s="71" t="str">
        <f t="shared" si="17"/>
        <v>0xA8</v>
      </c>
      <c r="R148" t="s">
        <v>301</v>
      </c>
      <c r="S148" s="460" t="s">
        <v>277</v>
      </c>
      <c r="T148" s="461"/>
      <c r="U148" s="461"/>
      <c r="V148" s="461"/>
      <c r="W148" s="461"/>
      <c r="X148" s="461"/>
      <c r="Y148" s="461"/>
      <c r="Z148" s="462"/>
    </row>
    <row r="149" spans="1:26">
      <c r="A149">
        <v>169</v>
      </c>
      <c r="B149" t="str">
        <f t="shared" si="19"/>
        <v>B10101001</v>
      </c>
      <c r="C149" s="71" t="str">
        <f t="shared" si="18"/>
        <v>0xA9</v>
      </c>
      <c r="D149" t="s">
        <v>235</v>
      </c>
      <c r="E149" s="460" t="s">
        <v>277</v>
      </c>
      <c r="F149" s="461"/>
      <c r="G149" s="461"/>
      <c r="H149" s="461"/>
      <c r="I149" s="461"/>
      <c r="J149" s="461"/>
      <c r="K149" s="461"/>
      <c r="L149" s="462"/>
      <c r="O149">
        <v>169</v>
      </c>
      <c r="P149" t="str">
        <f t="shared" si="16"/>
        <v>B10101001</v>
      </c>
      <c r="Q149" s="71" t="str">
        <f t="shared" si="17"/>
        <v>0xA9</v>
      </c>
      <c r="R149" t="s">
        <v>302</v>
      </c>
      <c r="S149" s="460" t="s">
        <v>277</v>
      </c>
      <c r="T149" s="461"/>
      <c r="U149" s="461"/>
      <c r="V149" s="461"/>
      <c r="W149" s="461"/>
      <c r="X149" s="461"/>
      <c r="Y149" s="461"/>
      <c r="Z149" s="462"/>
    </row>
    <row r="150" spans="1:26">
      <c r="A150">
        <v>170</v>
      </c>
      <c r="B150" t="str">
        <f t="shared" si="19"/>
        <v>B10101010</v>
      </c>
      <c r="C150" s="71" t="str">
        <f t="shared" si="18"/>
        <v>0xAA</v>
      </c>
      <c r="D150" t="s">
        <v>238</v>
      </c>
      <c r="E150" s="460" t="s">
        <v>277</v>
      </c>
      <c r="F150" s="461"/>
      <c r="G150" s="461"/>
      <c r="H150" s="461"/>
      <c r="I150" s="461"/>
      <c r="J150" s="461"/>
      <c r="K150" s="461"/>
      <c r="L150" s="462"/>
      <c r="O150">
        <v>170</v>
      </c>
      <c r="P150" t="str">
        <f t="shared" si="16"/>
        <v>B10101010</v>
      </c>
      <c r="Q150" s="71" t="str">
        <f t="shared" si="17"/>
        <v>0xAA</v>
      </c>
      <c r="R150" t="s">
        <v>303</v>
      </c>
      <c r="S150" s="460" t="s">
        <v>277</v>
      </c>
      <c r="T150" s="461"/>
      <c r="U150" s="461"/>
      <c r="V150" s="461"/>
      <c r="W150" s="461"/>
      <c r="X150" s="461"/>
      <c r="Y150" s="461"/>
      <c r="Z150" s="462"/>
    </row>
    <row r="151" spans="1:26">
      <c r="A151">
        <v>171</v>
      </c>
      <c r="B151" t="str">
        <f t="shared" si="19"/>
        <v>B10101011</v>
      </c>
      <c r="C151" s="71" t="str">
        <f t="shared" si="18"/>
        <v>0xAB</v>
      </c>
      <c r="E151" s="68"/>
      <c r="F151" s="68"/>
      <c r="G151" s="68"/>
      <c r="H151" s="68"/>
      <c r="I151" s="68"/>
      <c r="J151" s="68"/>
      <c r="K151" s="68"/>
      <c r="L151" s="68"/>
      <c r="O151">
        <v>171</v>
      </c>
      <c r="P151" t="str">
        <f t="shared" si="16"/>
        <v>B10101011</v>
      </c>
      <c r="Q151" s="71" t="str">
        <f t="shared" si="17"/>
        <v>0xAB</v>
      </c>
      <c r="S151" s="68"/>
      <c r="T151" s="68"/>
      <c r="U151" s="68"/>
      <c r="V151" s="68"/>
      <c r="W151" s="68"/>
      <c r="X151" s="68"/>
      <c r="Y151" s="68"/>
      <c r="Z151" s="68"/>
    </row>
    <row r="152" spans="1:26">
      <c r="A152">
        <v>172</v>
      </c>
      <c r="B152" t="str">
        <f t="shared" si="19"/>
        <v>B10101100</v>
      </c>
      <c r="C152" s="71" t="str">
        <f t="shared" si="18"/>
        <v>0xAC</v>
      </c>
      <c r="D152" t="s">
        <v>232</v>
      </c>
      <c r="E152" s="68"/>
      <c r="F152" s="68"/>
      <c r="G152" s="460" t="s">
        <v>278</v>
      </c>
      <c r="H152" s="461"/>
      <c r="I152" s="462"/>
      <c r="J152" s="460" t="s">
        <v>276</v>
      </c>
      <c r="K152" s="461"/>
      <c r="L152" s="462"/>
      <c r="O152">
        <v>172</v>
      </c>
      <c r="P152" t="str">
        <f t="shared" si="16"/>
        <v>B10101100</v>
      </c>
      <c r="Q152" s="71" t="str">
        <f t="shared" si="17"/>
        <v>0xAC</v>
      </c>
      <c r="R152" t="s">
        <v>301</v>
      </c>
      <c r="S152" s="68"/>
      <c r="T152" s="68"/>
      <c r="U152" s="460" t="s">
        <v>278</v>
      </c>
      <c r="V152" s="461"/>
      <c r="W152" s="462"/>
      <c r="X152" s="460" t="s">
        <v>276</v>
      </c>
      <c r="Y152" s="461"/>
      <c r="Z152" s="462"/>
    </row>
    <row r="153" spans="1:26">
      <c r="A153">
        <v>173</v>
      </c>
      <c r="B153" t="str">
        <f t="shared" si="19"/>
        <v>B10101101</v>
      </c>
      <c r="C153" s="71" t="str">
        <f t="shared" si="18"/>
        <v>0xAD</v>
      </c>
      <c r="D153" t="s">
        <v>235</v>
      </c>
      <c r="E153" s="68"/>
      <c r="F153" s="68"/>
      <c r="G153" s="460" t="s">
        <v>278</v>
      </c>
      <c r="H153" s="461"/>
      <c r="I153" s="462"/>
      <c r="J153" s="460" t="s">
        <v>276</v>
      </c>
      <c r="K153" s="461"/>
      <c r="L153" s="462"/>
      <c r="O153">
        <v>173</v>
      </c>
      <c r="P153" t="str">
        <f t="shared" si="16"/>
        <v>B10101101</v>
      </c>
      <c r="Q153" s="71" t="str">
        <f t="shared" si="17"/>
        <v>0xAD</v>
      </c>
      <c r="R153" t="s">
        <v>302</v>
      </c>
      <c r="S153" s="68"/>
      <c r="T153" s="68"/>
      <c r="U153" s="460" t="s">
        <v>278</v>
      </c>
      <c r="V153" s="461"/>
      <c r="W153" s="462"/>
      <c r="X153" s="460" t="s">
        <v>276</v>
      </c>
      <c r="Y153" s="461"/>
      <c r="Z153" s="462"/>
    </row>
    <row r="154" spans="1:26">
      <c r="A154">
        <v>174</v>
      </c>
      <c r="B154" t="str">
        <f t="shared" si="19"/>
        <v>B10101110</v>
      </c>
      <c r="C154" s="71" t="str">
        <f t="shared" si="18"/>
        <v>0xAE</v>
      </c>
      <c r="D154" t="s">
        <v>238</v>
      </c>
      <c r="E154" s="68"/>
      <c r="F154" s="68"/>
      <c r="G154" s="460" t="s">
        <v>278</v>
      </c>
      <c r="H154" s="461"/>
      <c r="I154" s="462"/>
      <c r="J154" s="460" t="s">
        <v>276</v>
      </c>
      <c r="K154" s="461"/>
      <c r="L154" s="462"/>
      <c r="O154">
        <v>174</v>
      </c>
      <c r="P154" t="str">
        <f t="shared" si="16"/>
        <v>B10101110</v>
      </c>
      <c r="Q154" s="71" t="str">
        <f t="shared" si="17"/>
        <v>0xAE</v>
      </c>
      <c r="R154" t="s">
        <v>303</v>
      </c>
      <c r="S154" s="68"/>
      <c r="T154" s="68"/>
      <c r="U154" s="460" t="s">
        <v>278</v>
      </c>
      <c r="V154" s="461"/>
      <c r="W154" s="462"/>
      <c r="X154" s="460" t="s">
        <v>276</v>
      </c>
      <c r="Y154" s="461"/>
      <c r="Z154" s="462"/>
    </row>
    <row r="155" spans="1:26">
      <c r="A155">
        <v>175</v>
      </c>
      <c r="B155" t="str">
        <f t="shared" si="19"/>
        <v>B10101111</v>
      </c>
      <c r="C155" s="71" t="str">
        <f t="shared" si="18"/>
        <v>0xAF</v>
      </c>
      <c r="E155" s="68"/>
      <c r="F155" s="68"/>
      <c r="G155" s="68"/>
      <c r="H155" s="68"/>
      <c r="I155" s="68"/>
      <c r="J155" s="68"/>
      <c r="K155" s="68"/>
      <c r="L155" s="68"/>
      <c r="O155">
        <v>175</v>
      </c>
      <c r="P155" t="str">
        <f t="shared" si="16"/>
        <v>B10101111</v>
      </c>
      <c r="Q155" s="71" t="str">
        <f t="shared" si="17"/>
        <v>0xAF</v>
      </c>
      <c r="S155" s="68"/>
      <c r="T155" s="68"/>
      <c r="U155" s="68"/>
      <c r="V155" s="68"/>
      <c r="W155" s="68"/>
      <c r="X155" s="68"/>
      <c r="Y155" s="68"/>
      <c r="Z155" s="68"/>
    </row>
    <row r="156" spans="1:26">
      <c r="A156">
        <v>176</v>
      </c>
      <c r="B156" t="str">
        <f t="shared" si="19"/>
        <v>B10110000</v>
      </c>
      <c r="C156" s="71" t="str">
        <f t="shared" si="18"/>
        <v>0xB0</v>
      </c>
      <c r="D156" t="s">
        <v>239</v>
      </c>
      <c r="E156" s="68"/>
      <c r="F156" s="68"/>
      <c r="G156" s="460" t="s">
        <v>313</v>
      </c>
      <c r="H156" s="461"/>
      <c r="I156" s="462"/>
      <c r="J156" s="460" t="s">
        <v>314</v>
      </c>
      <c r="K156" s="461"/>
      <c r="L156" s="462"/>
      <c r="O156">
        <v>176</v>
      </c>
      <c r="P156" t="str">
        <f t="shared" ref="P156:P163" si="20">"B"&amp;DEC2BIN(O156,8)</f>
        <v>B10110000</v>
      </c>
      <c r="Q156" s="71" t="str">
        <f t="shared" ref="Q156:Q163" si="21">"0x"&amp;DEC2HEX(O156,2)</f>
        <v>0xB0</v>
      </c>
      <c r="R156" t="s">
        <v>294</v>
      </c>
      <c r="S156" s="68"/>
      <c r="T156" s="68"/>
      <c r="U156" s="460" t="s">
        <v>313</v>
      </c>
      <c r="V156" s="461"/>
      <c r="W156" s="462"/>
      <c r="X156" s="460" t="s">
        <v>314</v>
      </c>
      <c r="Y156" s="461"/>
      <c r="Z156" s="462"/>
    </row>
    <row r="157" spans="1:26">
      <c r="A157">
        <v>177</v>
      </c>
      <c r="B157" t="str">
        <f t="shared" si="19"/>
        <v>B10110001</v>
      </c>
      <c r="C157" s="71" t="str">
        <f t="shared" si="18"/>
        <v>0xB1</v>
      </c>
      <c r="D157" t="s">
        <v>240</v>
      </c>
      <c r="E157" s="68"/>
      <c r="F157" s="68"/>
      <c r="G157" s="460" t="s">
        <v>313</v>
      </c>
      <c r="H157" s="461"/>
      <c r="I157" s="462"/>
      <c r="J157" s="460" t="s">
        <v>314</v>
      </c>
      <c r="K157" s="461"/>
      <c r="L157" s="462"/>
      <c r="O157">
        <v>177</v>
      </c>
      <c r="P157" t="str">
        <f t="shared" si="20"/>
        <v>B10110001</v>
      </c>
      <c r="Q157" s="71" t="str">
        <f t="shared" si="21"/>
        <v>0xB1</v>
      </c>
      <c r="R157" t="s">
        <v>299</v>
      </c>
      <c r="S157" s="68"/>
      <c r="T157" s="68"/>
      <c r="U157" s="460" t="s">
        <v>313</v>
      </c>
      <c r="V157" s="461"/>
      <c r="W157" s="462"/>
      <c r="X157" s="460" t="s">
        <v>314</v>
      </c>
      <c r="Y157" s="461"/>
      <c r="Z157" s="462"/>
    </row>
    <row r="158" spans="1:26">
      <c r="A158">
        <v>178</v>
      </c>
      <c r="B158" t="str">
        <f t="shared" si="19"/>
        <v>B10110010</v>
      </c>
      <c r="C158" s="71" t="str">
        <f t="shared" si="18"/>
        <v>0xB2</v>
      </c>
      <c r="D158" t="s">
        <v>241</v>
      </c>
      <c r="E158" s="68"/>
      <c r="F158" s="68"/>
      <c r="G158" s="460" t="s">
        <v>313</v>
      </c>
      <c r="H158" s="461"/>
      <c r="I158" s="462"/>
      <c r="J158" s="460" t="s">
        <v>314</v>
      </c>
      <c r="K158" s="461"/>
      <c r="L158" s="462"/>
      <c r="O158">
        <v>178</v>
      </c>
      <c r="P158" t="str">
        <f t="shared" si="20"/>
        <v>B10110010</v>
      </c>
      <c r="Q158" s="71" t="str">
        <f t="shared" si="21"/>
        <v>0xB2</v>
      </c>
      <c r="R158" t="s">
        <v>304</v>
      </c>
      <c r="S158" s="68"/>
      <c r="T158" s="68"/>
      <c r="U158" s="460" t="s">
        <v>313</v>
      </c>
      <c r="V158" s="461"/>
      <c r="W158" s="462"/>
      <c r="X158" s="460" t="s">
        <v>314</v>
      </c>
      <c r="Y158" s="461"/>
      <c r="Z158" s="462"/>
    </row>
    <row r="159" spans="1:26">
      <c r="A159">
        <v>179</v>
      </c>
      <c r="B159" t="str">
        <f t="shared" si="19"/>
        <v>B10110011</v>
      </c>
      <c r="C159" s="71" t="str">
        <f t="shared" si="18"/>
        <v>0xB3</v>
      </c>
      <c r="E159" s="68"/>
      <c r="F159" s="68"/>
      <c r="G159" s="68"/>
      <c r="H159" s="68"/>
      <c r="I159" s="68"/>
      <c r="J159" s="68"/>
      <c r="K159" s="68"/>
      <c r="L159" s="68"/>
      <c r="O159">
        <v>179</v>
      </c>
      <c r="P159" t="str">
        <f t="shared" si="20"/>
        <v>B10110011</v>
      </c>
      <c r="Q159" s="71" t="str">
        <f t="shared" si="21"/>
        <v>0xB3</v>
      </c>
      <c r="S159" s="68"/>
      <c r="T159" s="68"/>
      <c r="U159" s="68"/>
      <c r="V159" s="68"/>
      <c r="W159" s="68"/>
      <c r="X159" s="68"/>
      <c r="Y159" s="68"/>
      <c r="Z159" s="68"/>
    </row>
    <row r="160" spans="1:26" ht="15" customHeight="1">
      <c r="A160">
        <v>180</v>
      </c>
      <c r="B160" t="str">
        <f t="shared" si="19"/>
        <v>B10110100</v>
      </c>
      <c r="C160" s="71" t="str">
        <f t="shared" si="18"/>
        <v>0xB4</v>
      </c>
      <c r="D160" t="s">
        <v>239</v>
      </c>
      <c r="E160" s="14" t="s">
        <v>310</v>
      </c>
      <c r="F160" s="14" t="s">
        <v>311</v>
      </c>
      <c r="G160" s="463" t="s">
        <v>315</v>
      </c>
      <c r="H160" s="464"/>
      <c r="I160" s="68"/>
      <c r="J160" s="460" t="s">
        <v>316</v>
      </c>
      <c r="K160" s="461"/>
      <c r="L160" s="462"/>
      <c r="O160">
        <v>180</v>
      </c>
      <c r="P160" t="str">
        <f t="shared" si="20"/>
        <v>B10110100</v>
      </c>
      <c r="Q160" s="71" t="str">
        <f t="shared" si="21"/>
        <v>0xB4</v>
      </c>
      <c r="R160" t="s">
        <v>294</v>
      </c>
      <c r="S160" s="14" t="s">
        <v>310</v>
      </c>
      <c r="T160" s="14" t="s">
        <v>311</v>
      </c>
      <c r="U160" s="463" t="s">
        <v>315</v>
      </c>
      <c r="V160" s="464"/>
      <c r="W160" s="68"/>
      <c r="X160" s="460" t="s">
        <v>316</v>
      </c>
      <c r="Y160" s="461"/>
      <c r="Z160" s="462"/>
    </row>
    <row r="161" spans="1:26">
      <c r="A161">
        <v>181</v>
      </c>
      <c r="B161" t="str">
        <f t="shared" si="19"/>
        <v>B10110101</v>
      </c>
      <c r="C161" s="71" t="str">
        <f t="shared" si="18"/>
        <v>0xB5</v>
      </c>
      <c r="D161" t="s">
        <v>240</v>
      </c>
      <c r="E161" s="14" t="s">
        <v>310</v>
      </c>
      <c r="F161" s="14" t="s">
        <v>311</v>
      </c>
      <c r="G161" s="463" t="s">
        <v>315</v>
      </c>
      <c r="H161" s="464"/>
      <c r="I161" s="68"/>
      <c r="J161" s="460" t="s">
        <v>316</v>
      </c>
      <c r="K161" s="461"/>
      <c r="L161" s="462"/>
      <c r="O161">
        <v>181</v>
      </c>
      <c r="P161" t="str">
        <f t="shared" si="20"/>
        <v>B10110101</v>
      </c>
      <c r="Q161" s="71" t="str">
        <f t="shared" si="21"/>
        <v>0xB5</v>
      </c>
      <c r="R161" t="s">
        <v>299</v>
      </c>
      <c r="S161" s="14" t="s">
        <v>310</v>
      </c>
      <c r="T161" s="14" t="s">
        <v>311</v>
      </c>
      <c r="U161" s="463" t="s">
        <v>315</v>
      </c>
      <c r="V161" s="464"/>
      <c r="W161" s="68"/>
      <c r="X161" s="460" t="s">
        <v>316</v>
      </c>
      <c r="Y161" s="461"/>
      <c r="Z161" s="462"/>
    </row>
    <row r="162" spans="1:26" ht="15" customHeight="1">
      <c r="A162">
        <v>182</v>
      </c>
      <c r="B162" t="str">
        <f t="shared" si="19"/>
        <v>B10110110</v>
      </c>
      <c r="C162" s="71" t="str">
        <f t="shared" si="18"/>
        <v>0xB6</v>
      </c>
      <c r="D162" t="s">
        <v>241</v>
      </c>
      <c r="E162" s="14" t="s">
        <v>310</v>
      </c>
      <c r="F162" s="14" t="s">
        <v>311</v>
      </c>
      <c r="G162" s="463" t="s">
        <v>315</v>
      </c>
      <c r="H162" s="464"/>
      <c r="I162" s="68"/>
      <c r="J162" s="460" t="s">
        <v>316</v>
      </c>
      <c r="K162" s="461"/>
      <c r="L162" s="462"/>
      <c r="O162">
        <v>182</v>
      </c>
      <c r="P162" t="str">
        <f t="shared" si="20"/>
        <v>B10110110</v>
      </c>
      <c r="Q162" s="71" t="str">
        <f t="shared" si="21"/>
        <v>0xB6</v>
      </c>
      <c r="R162" t="s">
        <v>304</v>
      </c>
      <c r="S162" s="14" t="s">
        <v>310</v>
      </c>
      <c r="T162" s="14" t="s">
        <v>311</v>
      </c>
      <c r="U162" s="463" t="s">
        <v>315</v>
      </c>
      <c r="V162" s="464"/>
      <c r="W162" s="68"/>
      <c r="X162" s="460" t="s">
        <v>316</v>
      </c>
      <c r="Y162" s="461"/>
      <c r="Z162" s="462"/>
    </row>
    <row r="163" spans="1:26">
      <c r="A163">
        <v>183</v>
      </c>
      <c r="B163" t="str">
        <f t="shared" si="19"/>
        <v>B10110111</v>
      </c>
      <c r="C163" s="71" t="str">
        <f t="shared" si="18"/>
        <v>0xB7</v>
      </c>
      <c r="E163" s="68"/>
      <c r="F163" s="68"/>
      <c r="G163" s="68"/>
      <c r="H163" s="68"/>
      <c r="I163" s="68"/>
      <c r="J163" s="68"/>
      <c r="K163" s="68"/>
      <c r="L163" s="68"/>
      <c r="O163">
        <v>183</v>
      </c>
      <c r="P163" t="str">
        <f t="shared" si="20"/>
        <v>B10110111</v>
      </c>
      <c r="Q163" s="71" t="str">
        <f t="shared" si="21"/>
        <v>0xB7</v>
      </c>
      <c r="S163" s="68"/>
      <c r="T163" s="68"/>
      <c r="U163" s="68"/>
      <c r="V163" s="68"/>
      <c r="W163" s="68"/>
      <c r="X163" s="68"/>
      <c r="Y163" s="68"/>
      <c r="Z163" s="68"/>
    </row>
  </sheetData>
  <mergeCells count="341">
    <mergeCell ref="X158:Z158"/>
    <mergeCell ref="U160:V160"/>
    <mergeCell ref="X160:Z160"/>
    <mergeCell ref="U161:V161"/>
    <mergeCell ref="X161:Z161"/>
    <mergeCell ref="U162:V162"/>
    <mergeCell ref="X162:Z162"/>
    <mergeCell ref="S26:Z26"/>
    <mergeCell ref="T28:V28"/>
    <mergeCell ref="W28:Z28"/>
    <mergeCell ref="T29:V29"/>
    <mergeCell ref="W29:Z29"/>
    <mergeCell ref="T30:V30"/>
    <mergeCell ref="W30:Z30"/>
    <mergeCell ref="T32:V32"/>
    <mergeCell ref="W32:Z32"/>
    <mergeCell ref="T36:V36"/>
    <mergeCell ref="W36:Z36"/>
    <mergeCell ref="T37:V37"/>
    <mergeCell ref="W37:Z37"/>
    <mergeCell ref="T38:V38"/>
    <mergeCell ref="W38:Z38"/>
    <mergeCell ref="T40:V40"/>
    <mergeCell ref="W40:Z40"/>
    <mergeCell ref="E148:L148"/>
    <mergeCell ref="G152:I152"/>
    <mergeCell ref="J152:L152"/>
    <mergeCell ref="E149:L149"/>
    <mergeCell ref="E150:L150"/>
    <mergeCell ref="G153:I153"/>
    <mergeCell ref="J153:L153"/>
    <mergeCell ref="G154:I154"/>
    <mergeCell ref="J154:L154"/>
    <mergeCell ref="G146:I146"/>
    <mergeCell ref="J146:L146"/>
    <mergeCell ref="E140:L140"/>
    <mergeCell ref="G144:I144"/>
    <mergeCell ref="J144:L144"/>
    <mergeCell ref="E141:L141"/>
    <mergeCell ref="E142:L142"/>
    <mergeCell ref="G145:I145"/>
    <mergeCell ref="J145:L145"/>
    <mergeCell ref="E136:H136"/>
    <mergeCell ref="I136:L136"/>
    <mergeCell ref="E137:H137"/>
    <mergeCell ref="I137:L137"/>
    <mergeCell ref="E138:H138"/>
    <mergeCell ref="I138:L138"/>
    <mergeCell ref="E132:H132"/>
    <mergeCell ref="I132:L132"/>
    <mergeCell ref="E133:H133"/>
    <mergeCell ref="I133:L133"/>
    <mergeCell ref="E134:H134"/>
    <mergeCell ref="I134:L134"/>
    <mergeCell ref="E128:H128"/>
    <mergeCell ref="I128:L128"/>
    <mergeCell ref="E129:H129"/>
    <mergeCell ref="I129:L129"/>
    <mergeCell ref="E130:H130"/>
    <mergeCell ref="I130:L130"/>
    <mergeCell ref="E2:L11"/>
    <mergeCell ref="I124:L124"/>
    <mergeCell ref="I125:L125"/>
    <mergeCell ref="I126:L126"/>
    <mergeCell ref="E124:H124"/>
    <mergeCell ref="E125:H125"/>
    <mergeCell ref="E126:H126"/>
    <mergeCell ref="E121:H121"/>
    <mergeCell ref="I121:L121"/>
    <mergeCell ref="E122:H122"/>
    <mergeCell ref="I122:L122"/>
    <mergeCell ref="E24:L25"/>
    <mergeCell ref="E13:L13"/>
    <mergeCell ref="E117:H117"/>
    <mergeCell ref="I117:L117"/>
    <mergeCell ref="E118:H118"/>
    <mergeCell ref="I118:L118"/>
    <mergeCell ref="E120:H120"/>
    <mergeCell ref="I120:L120"/>
    <mergeCell ref="E113:H113"/>
    <mergeCell ref="I113:L113"/>
    <mergeCell ref="E114:H114"/>
    <mergeCell ref="I114:L114"/>
    <mergeCell ref="E116:H116"/>
    <mergeCell ref="I116:L116"/>
    <mergeCell ref="E109:H109"/>
    <mergeCell ref="I109:L109"/>
    <mergeCell ref="E110:H110"/>
    <mergeCell ref="I110:L110"/>
    <mergeCell ref="E112:H112"/>
    <mergeCell ref="I112:L112"/>
    <mergeCell ref="H102:L102"/>
    <mergeCell ref="H104:L104"/>
    <mergeCell ref="H105:L105"/>
    <mergeCell ref="H106:L106"/>
    <mergeCell ref="E108:H108"/>
    <mergeCell ref="I108:L108"/>
    <mergeCell ref="H94:L94"/>
    <mergeCell ref="H96:L96"/>
    <mergeCell ref="H97:L97"/>
    <mergeCell ref="H98:L98"/>
    <mergeCell ref="H100:L100"/>
    <mergeCell ref="H101:L101"/>
    <mergeCell ref="H89:L89"/>
    <mergeCell ref="H90:L90"/>
    <mergeCell ref="H92:L92"/>
    <mergeCell ref="H93:L93"/>
    <mergeCell ref="H81:L81"/>
    <mergeCell ref="H82:L82"/>
    <mergeCell ref="H84:L84"/>
    <mergeCell ref="H85:L85"/>
    <mergeCell ref="H86:L86"/>
    <mergeCell ref="H88:L88"/>
    <mergeCell ref="E74:F74"/>
    <mergeCell ref="H74:L74"/>
    <mergeCell ref="H76:L76"/>
    <mergeCell ref="H77:L77"/>
    <mergeCell ref="H78:L78"/>
    <mergeCell ref="H80:L80"/>
    <mergeCell ref="E69:F69"/>
    <mergeCell ref="H69:L69"/>
    <mergeCell ref="E70:F70"/>
    <mergeCell ref="H70:L70"/>
    <mergeCell ref="E73:F73"/>
    <mergeCell ref="H73:L73"/>
    <mergeCell ref="E72:F72"/>
    <mergeCell ref="H72:L72"/>
    <mergeCell ref="E61:F61"/>
    <mergeCell ref="H61:L61"/>
    <mergeCell ref="E62:F62"/>
    <mergeCell ref="H62:L62"/>
    <mergeCell ref="E65:F65"/>
    <mergeCell ref="H65:L65"/>
    <mergeCell ref="E66:F66"/>
    <mergeCell ref="H66:L66"/>
    <mergeCell ref="E60:F60"/>
    <mergeCell ref="H60:L60"/>
    <mergeCell ref="E64:F64"/>
    <mergeCell ref="H64:L64"/>
    <mergeCell ref="E68:F68"/>
    <mergeCell ref="H68:L68"/>
    <mergeCell ref="F28:H28"/>
    <mergeCell ref="I28:L28"/>
    <mergeCell ref="F29:H29"/>
    <mergeCell ref="I29:L29"/>
    <mergeCell ref="F30:H30"/>
    <mergeCell ref="I30:L30"/>
    <mergeCell ref="F32:H32"/>
    <mergeCell ref="I32:L32"/>
    <mergeCell ref="F33:H33"/>
    <mergeCell ref="I33:L33"/>
    <mergeCell ref="F34:H34"/>
    <mergeCell ref="I34:L34"/>
    <mergeCell ref="F36:H36"/>
    <mergeCell ref="I36:L36"/>
    <mergeCell ref="F37:H37"/>
    <mergeCell ref="I37:L37"/>
    <mergeCell ref="F38:H38"/>
    <mergeCell ref="I38:L38"/>
    <mergeCell ref="F40:H40"/>
    <mergeCell ref="I40:L40"/>
    <mergeCell ref="F41:H41"/>
    <mergeCell ref="I41:L41"/>
    <mergeCell ref="F53:L53"/>
    <mergeCell ref="F54:L54"/>
    <mergeCell ref="F56:L56"/>
    <mergeCell ref="F57:L57"/>
    <mergeCell ref="F58:L58"/>
    <mergeCell ref="E17:L17"/>
    <mergeCell ref="E19:H19"/>
    <mergeCell ref="J19:L19"/>
    <mergeCell ref="E21:L21"/>
    <mergeCell ref="E23:H23"/>
    <mergeCell ref="I23:L23"/>
    <mergeCell ref="F42:H42"/>
    <mergeCell ref="I42:L42"/>
    <mergeCell ref="F44:L44"/>
    <mergeCell ref="F45:L45"/>
    <mergeCell ref="F46:L46"/>
    <mergeCell ref="F48:L48"/>
    <mergeCell ref="F49:L49"/>
    <mergeCell ref="F50:L50"/>
    <mergeCell ref="F52:L52"/>
    <mergeCell ref="E12:H12"/>
    <mergeCell ref="I12:L12"/>
    <mergeCell ref="J14:L14"/>
    <mergeCell ref="E15:L15"/>
    <mergeCell ref="K16:L16"/>
    <mergeCell ref="E16:J16"/>
    <mergeCell ref="T33:V33"/>
    <mergeCell ref="W33:Z33"/>
    <mergeCell ref="T34:V34"/>
    <mergeCell ref="W34:Z34"/>
    <mergeCell ref="T41:V41"/>
    <mergeCell ref="W41:Z41"/>
    <mergeCell ref="T42:V42"/>
    <mergeCell ref="W42:Z42"/>
    <mergeCell ref="T44:Z44"/>
    <mergeCell ref="T45:Z45"/>
    <mergeCell ref="T46:Z46"/>
    <mergeCell ref="T48:Z48"/>
    <mergeCell ref="T49:Z49"/>
    <mergeCell ref="T50:Z50"/>
    <mergeCell ref="T52:Z52"/>
    <mergeCell ref="T53:Z53"/>
    <mergeCell ref="T54:Z54"/>
    <mergeCell ref="T56:Z56"/>
    <mergeCell ref="T57:Z57"/>
    <mergeCell ref="T58:Z58"/>
    <mergeCell ref="S60:T60"/>
    <mergeCell ref="V60:Z60"/>
    <mergeCell ref="S61:T61"/>
    <mergeCell ref="V61:Z61"/>
    <mergeCell ref="S62:T62"/>
    <mergeCell ref="V62:Z62"/>
    <mergeCell ref="S64:T64"/>
    <mergeCell ref="V64:Z64"/>
    <mergeCell ref="S65:T65"/>
    <mergeCell ref="V65:Z65"/>
    <mergeCell ref="S66:T66"/>
    <mergeCell ref="V66:Z66"/>
    <mergeCell ref="S68:T68"/>
    <mergeCell ref="V68:Z68"/>
    <mergeCell ref="S69:T69"/>
    <mergeCell ref="V69:Z69"/>
    <mergeCell ref="S70:T70"/>
    <mergeCell ref="V70:Z70"/>
    <mergeCell ref="S72:T72"/>
    <mergeCell ref="V72:Z72"/>
    <mergeCell ref="S73:T73"/>
    <mergeCell ref="V73:Z73"/>
    <mergeCell ref="S74:T74"/>
    <mergeCell ref="V74:Z74"/>
    <mergeCell ref="V76:Z76"/>
    <mergeCell ref="V77:Z77"/>
    <mergeCell ref="V78:Z78"/>
    <mergeCell ref="V80:Z80"/>
    <mergeCell ref="V81:Z81"/>
    <mergeCell ref="V82:Z82"/>
    <mergeCell ref="V84:Z84"/>
    <mergeCell ref="V85:Z85"/>
    <mergeCell ref="V86:Z86"/>
    <mergeCell ref="V88:Z88"/>
    <mergeCell ref="V89:Z89"/>
    <mergeCell ref="V90:Z90"/>
    <mergeCell ref="V92:Z92"/>
    <mergeCell ref="V93:Z93"/>
    <mergeCell ref="V94:Z94"/>
    <mergeCell ref="V96:Z96"/>
    <mergeCell ref="V97:Z97"/>
    <mergeCell ref="V98:Z98"/>
    <mergeCell ref="V100:Z100"/>
    <mergeCell ref="V101:Z101"/>
    <mergeCell ref="V102:Z102"/>
    <mergeCell ref="V104:Z104"/>
    <mergeCell ref="V105:Z105"/>
    <mergeCell ref="V106:Z106"/>
    <mergeCell ref="S108:V108"/>
    <mergeCell ref="W108:Z108"/>
    <mergeCell ref="S109:V109"/>
    <mergeCell ref="W109:Z109"/>
    <mergeCell ref="S110:V110"/>
    <mergeCell ref="W110:Z110"/>
    <mergeCell ref="S112:V112"/>
    <mergeCell ref="W112:Z112"/>
    <mergeCell ref="S113:V113"/>
    <mergeCell ref="W113:Z113"/>
    <mergeCell ref="S114:V114"/>
    <mergeCell ref="W114:Z114"/>
    <mergeCell ref="S116:V116"/>
    <mergeCell ref="W116:Z116"/>
    <mergeCell ref="S117:V117"/>
    <mergeCell ref="W117:Z117"/>
    <mergeCell ref="S118:V118"/>
    <mergeCell ref="W118:Z118"/>
    <mergeCell ref="S120:V120"/>
    <mergeCell ref="W120:Z120"/>
    <mergeCell ref="S121:V121"/>
    <mergeCell ref="W121:Z121"/>
    <mergeCell ref="S122:V122"/>
    <mergeCell ref="W122:Z122"/>
    <mergeCell ref="S124:V124"/>
    <mergeCell ref="W124:Z124"/>
    <mergeCell ref="S125:V125"/>
    <mergeCell ref="W125:Z125"/>
    <mergeCell ref="S126:V126"/>
    <mergeCell ref="W126:Z126"/>
    <mergeCell ref="S128:V128"/>
    <mergeCell ref="W128:Z128"/>
    <mergeCell ref="S129:V129"/>
    <mergeCell ref="W129:Z129"/>
    <mergeCell ref="S130:V130"/>
    <mergeCell ref="W130:Z130"/>
    <mergeCell ref="S132:V132"/>
    <mergeCell ref="W132:Z132"/>
    <mergeCell ref="S133:V133"/>
    <mergeCell ref="W133:Z133"/>
    <mergeCell ref="S134:V134"/>
    <mergeCell ref="W134:Z134"/>
    <mergeCell ref="S136:V136"/>
    <mergeCell ref="W136:Z136"/>
    <mergeCell ref="S137:V137"/>
    <mergeCell ref="W137:Z137"/>
    <mergeCell ref="S138:V138"/>
    <mergeCell ref="W138:Z138"/>
    <mergeCell ref="S140:Z140"/>
    <mergeCell ref="S141:Z141"/>
    <mergeCell ref="S142:Z142"/>
    <mergeCell ref="U144:W144"/>
    <mergeCell ref="X144:Z144"/>
    <mergeCell ref="E26:L26"/>
    <mergeCell ref="G156:I156"/>
    <mergeCell ref="J156:L156"/>
    <mergeCell ref="G157:I157"/>
    <mergeCell ref="J157:L157"/>
    <mergeCell ref="U145:W145"/>
    <mergeCell ref="X145:Z145"/>
    <mergeCell ref="U146:W146"/>
    <mergeCell ref="X146:Z146"/>
    <mergeCell ref="S148:Z148"/>
    <mergeCell ref="S149:Z149"/>
    <mergeCell ref="S150:Z150"/>
    <mergeCell ref="U152:W152"/>
    <mergeCell ref="X152:Z152"/>
    <mergeCell ref="U153:W153"/>
    <mergeCell ref="X153:Z153"/>
    <mergeCell ref="U154:W154"/>
    <mergeCell ref="X154:Z154"/>
    <mergeCell ref="U156:W156"/>
    <mergeCell ref="X156:Z156"/>
    <mergeCell ref="U157:W157"/>
    <mergeCell ref="X157:Z157"/>
    <mergeCell ref="G158:I158"/>
    <mergeCell ref="J158:L158"/>
    <mergeCell ref="J162:L162"/>
    <mergeCell ref="G162:H162"/>
    <mergeCell ref="G160:H160"/>
    <mergeCell ref="J160:L160"/>
    <mergeCell ref="G161:H161"/>
    <mergeCell ref="J161:L161"/>
    <mergeCell ref="U158:W15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tabSelected="1" workbookViewId="0">
      <pane ySplit="580" topLeftCell="A104" activePane="bottomLeft"/>
      <selection activeCell="E1" sqref="E1:E1048576"/>
      <selection pane="bottomLeft" activeCell="K129" sqref="K129"/>
    </sheetView>
  </sheetViews>
  <sheetFormatPr baseColWidth="10" defaultRowHeight="16" x14ac:dyDescent="0"/>
  <cols>
    <col min="1" max="1" width="17.6640625" style="5" bestFit="1" customWidth="1"/>
    <col min="2" max="2" width="17.6640625" style="5" customWidth="1"/>
    <col min="3" max="3" width="13.6640625" style="5" bestFit="1" customWidth="1"/>
    <col min="4" max="4" width="20" style="5" bestFit="1" customWidth="1"/>
    <col min="5" max="5" width="12.5" style="5" bestFit="1" customWidth="1"/>
    <col min="6" max="6" width="15.83203125" style="5" bestFit="1" customWidth="1"/>
    <col min="7" max="7" width="17.1640625" style="5" bestFit="1" customWidth="1"/>
    <col min="8" max="8" width="16.6640625" style="5" bestFit="1" customWidth="1"/>
    <col min="9" max="9" width="25.1640625" style="10" bestFit="1" customWidth="1"/>
    <col min="10" max="10" width="25" style="5" customWidth="1"/>
    <col min="11" max="11" width="29.1640625" style="5" bestFit="1" customWidth="1"/>
    <col min="12" max="12" width="10.1640625" style="401" bestFit="1" customWidth="1"/>
    <col min="13" max="13" width="15.83203125" style="401" bestFit="1" customWidth="1"/>
    <col min="14" max="14" width="10.5" style="5" bestFit="1" customWidth="1"/>
    <col min="15" max="15" width="18.6640625" style="5" bestFit="1" customWidth="1"/>
    <col min="16" max="16384" width="10.83203125" style="5"/>
  </cols>
  <sheetData>
    <row r="1" spans="1:16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29</v>
      </c>
      <c r="I1" s="9" t="s">
        <v>28</v>
      </c>
      <c r="J1" s="4" t="s">
        <v>27</v>
      </c>
      <c r="K1" s="4" t="s">
        <v>30</v>
      </c>
      <c r="L1" s="398"/>
      <c r="M1" s="398"/>
      <c r="N1" s="1" t="s">
        <v>24</v>
      </c>
      <c r="O1" s="1" t="s">
        <v>31</v>
      </c>
      <c r="P1" s="4"/>
    </row>
    <row r="2" spans="1:16" ht="17">
      <c r="A2" s="2" t="s">
        <v>6</v>
      </c>
      <c r="B2" s="5">
        <v>-1</v>
      </c>
      <c r="C2" s="2">
        <v>-5</v>
      </c>
      <c r="D2" s="2">
        <v>0</v>
      </c>
      <c r="E2" s="2" t="s">
        <v>7</v>
      </c>
      <c r="F2" s="2">
        <v>8.1757989155999997</v>
      </c>
      <c r="G2" s="3">
        <v>-6900</v>
      </c>
      <c r="H2" s="6" t="s">
        <v>26</v>
      </c>
      <c r="I2" s="8" t="str">
        <f>DEC2HEX((B2*2^11),4)</f>
        <v>FFFFFFF800</v>
      </c>
      <c r="J2" s="7" t="e">
        <f>DEC2HEX(H2,4)</f>
        <v>#VALUE!</v>
      </c>
      <c r="K2" s="12" t="e">
        <f>"0x"&amp;DEC2HEX(HEX2DEC(I2)+HEX2DEC(J2),4)</f>
        <v>#VALUE!</v>
      </c>
      <c r="L2" s="399" t="e">
        <f>HEX2DEC(I2)+HEX2DEC(J2)</f>
        <v>#VALUE!</v>
      </c>
      <c r="M2" s="400"/>
      <c r="N2" s="2">
        <f>2^20</f>
        <v>1048576</v>
      </c>
      <c r="O2" s="5">
        <v>8000000</v>
      </c>
    </row>
    <row r="3" spans="1:16" ht="17">
      <c r="A3" s="2" t="s">
        <v>6</v>
      </c>
      <c r="B3" s="5">
        <v>-1</v>
      </c>
      <c r="C3" s="2">
        <v>-5</v>
      </c>
      <c r="D3" s="2">
        <v>1</v>
      </c>
      <c r="E3" s="2" t="s">
        <v>8</v>
      </c>
      <c r="F3" s="2">
        <v>8.6619572179999995</v>
      </c>
      <c r="G3" s="3">
        <v>-6800</v>
      </c>
      <c r="H3" s="6" t="s">
        <v>26</v>
      </c>
      <c r="J3" s="6"/>
      <c r="K3" s="12" t="s">
        <v>477</v>
      </c>
      <c r="L3" s="400"/>
      <c r="M3" s="400"/>
    </row>
    <row r="4" spans="1:16">
      <c r="A4" s="2" t="s">
        <v>6</v>
      </c>
      <c r="B4" s="5">
        <v>-1</v>
      </c>
      <c r="C4" s="2">
        <v>-5</v>
      </c>
      <c r="D4" s="2">
        <v>2</v>
      </c>
      <c r="E4" s="2" t="s">
        <v>9</v>
      </c>
      <c r="F4" s="2">
        <v>9.1770239973999992</v>
      </c>
      <c r="G4" s="3">
        <v>-6700</v>
      </c>
      <c r="H4" s="6" t="s">
        <v>26</v>
      </c>
      <c r="J4" s="6"/>
      <c r="K4" s="12" t="s">
        <v>477</v>
      </c>
      <c r="L4" s="400"/>
      <c r="M4" s="400"/>
    </row>
    <row r="5" spans="1:16" ht="17">
      <c r="A5" s="2" t="s">
        <v>6</v>
      </c>
      <c r="B5" s="5">
        <v>-1</v>
      </c>
      <c r="C5" s="2">
        <v>-5</v>
      </c>
      <c r="D5" s="2">
        <v>3</v>
      </c>
      <c r="E5" s="2" t="s">
        <v>10</v>
      </c>
      <c r="F5" s="2">
        <v>10.3008611535</v>
      </c>
      <c r="G5" s="3">
        <v>-6600</v>
      </c>
      <c r="H5" s="6" t="s">
        <v>26</v>
      </c>
      <c r="J5" s="6"/>
      <c r="K5" s="12" t="s">
        <v>477</v>
      </c>
      <c r="L5" s="400"/>
      <c r="M5" s="400"/>
    </row>
    <row r="6" spans="1:16">
      <c r="A6" s="2" t="s">
        <v>6</v>
      </c>
      <c r="B6" s="5">
        <v>-1</v>
      </c>
      <c r="C6" s="2">
        <v>-5</v>
      </c>
      <c r="D6" s="2">
        <v>4</v>
      </c>
      <c r="E6" s="2" t="s">
        <v>11</v>
      </c>
      <c r="F6" s="2">
        <v>10.3008611535</v>
      </c>
      <c r="G6" s="3">
        <v>-6500</v>
      </c>
      <c r="H6" s="6" t="s">
        <v>26</v>
      </c>
      <c r="J6" s="6"/>
      <c r="K6" s="12" t="s">
        <v>477</v>
      </c>
      <c r="L6" s="400"/>
      <c r="M6" s="400"/>
    </row>
    <row r="7" spans="1:16">
      <c r="A7" s="2" t="s">
        <v>6</v>
      </c>
      <c r="B7" s="5">
        <v>-1</v>
      </c>
      <c r="C7" s="2">
        <v>-5</v>
      </c>
      <c r="D7" s="2">
        <v>5</v>
      </c>
      <c r="E7" s="2" t="s">
        <v>12</v>
      </c>
      <c r="F7" s="2">
        <v>10.9133822323</v>
      </c>
      <c r="G7" s="3">
        <v>-6400</v>
      </c>
      <c r="H7" s="6" t="s">
        <v>26</v>
      </c>
      <c r="J7" s="6"/>
      <c r="K7" s="12" t="s">
        <v>477</v>
      </c>
      <c r="L7" s="400"/>
      <c r="M7" s="400"/>
    </row>
    <row r="8" spans="1:16" ht="17">
      <c r="A8" s="2" t="s">
        <v>6</v>
      </c>
      <c r="B8" s="5">
        <v>-1</v>
      </c>
      <c r="C8" s="2">
        <v>-5</v>
      </c>
      <c r="D8" s="2">
        <v>6</v>
      </c>
      <c r="E8" s="2" t="s">
        <v>13</v>
      </c>
      <c r="F8" s="2">
        <v>11.5623257097</v>
      </c>
      <c r="G8" s="3">
        <v>-6300</v>
      </c>
      <c r="H8" s="6" t="s">
        <v>26</v>
      </c>
      <c r="J8" s="6"/>
      <c r="K8" s="12" t="s">
        <v>477</v>
      </c>
      <c r="L8" s="400"/>
      <c r="M8" s="400"/>
    </row>
    <row r="9" spans="1:16">
      <c r="A9" s="2" t="s">
        <v>6</v>
      </c>
      <c r="B9" s="5">
        <v>-1</v>
      </c>
      <c r="C9" s="2">
        <v>-5</v>
      </c>
      <c r="D9" s="2">
        <v>7</v>
      </c>
      <c r="E9" s="2" t="s">
        <v>14</v>
      </c>
      <c r="F9" s="2">
        <v>12.249857374399999</v>
      </c>
      <c r="G9" s="3">
        <v>-6200</v>
      </c>
      <c r="H9" s="6" t="s">
        <v>26</v>
      </c>
      <c r="J9" s="6"/>
      <c r="K9" s="12" t="s">
        <v>477</v>
      </c>
      <c r="L9" s="400"/>
      <c r="M9" s="400"/>
    </row>
    <row r="10" spans="1:16" ht="17">
      <c r="A10" s="2" t="s">
        <v>6</v>
      </c>
      <c r="B10" s="5">
        <v>-1</v>
      </c>
      <c r="C10" s="2">
        <v>-5</v>
      </c>
      <c r="D10" s="2">
        <v>8</v>
      </c>
      <c r="E10" s="2" t="s">
        <v>15</v>
      </c>
      <c r="F10" s="2">
        <v>12.9782717994</v>
      </c>
      <c r="G10" s="3">
        <v>-6100</v>
      </c>
      <c r="H10" s="6" t="s">
        <v>26</v>
      </c>
      <c r="J10" s="6"/>
      <c r="K10" s="12" t="s">
        <v>477</v>
      </c>
      <c r="L10" s="400"/>
      <c r="M10" s="400"/>
    </row>
    <row r="11" spans="1:16">
      <c r="A11" s="2" t="s">
        <v>6</v>
      </c>
      <c r="B11" s="5">
        <v>-1</v>
      </c>
      <c r="C11" s="2">
        <v>-5</v>
      </c>
      <c r="D11" s="2">
        <v>9</v>
      </c>
      <c r="E11" s="2" t="s">
        <v>16</v>
      </c>
      <c r="F11" s="2">
        <v>13.75</v>
      </c>
      <c r="G11" s="3">
        <v>-6000</v>
      </c>
      <c r="H11" s="6" t="s">
        <v>26</v>
      </c>
      <c r="J11" s="6"/>
      <c r="K11" s="12" t="s">
        <v>477</v>
      </c>
      <c r="L11" s="400"/>
      <c r="M11" s="400"/>
    </row>
    <row r="12" spans="1:16" ht="17">
      <c r="A12" s="2" t="s">
        <v>6</v>
      </c>
      <c r="B12" s="5">
        <v>-1</v>
      </c>
      <c r="C12" s="2">
        <v>-5</v>
      </c>
      <c r="D12" s="2">
        <v>10</v>
      </c>
      <c r="E12" s="2" t="s">
        <v>17</v>
      </c>
      <c r="F12" s="2">
        <v>14.567617547399999</v>
      </c>
      <c r="G12" s="3">
        <v>-5900</v>
      </c>
      <c r="H12" s="6" t="s">
        <v>26</v>
      </c>
      <c r="J12" s="6"/>
      <c r="K12" s="12" t="s">
        <v>477</v>
      </c>
      <c r="L12" s="400"/>
      <c r="M12" s="400"/>
    </row>
    <row r="13" spans="1:16">
      <c r="A13" s="2" t="s">
        <v>6</v>
      </c>
      <c r="B13" s="5">
        <v>-1</v>
      </c>
      <c r="C13" s="2">
        <v>-5</v>
      </c>
      <c r="D13" s="2">
        <v>11</v>
      </c>
      <c r="E13" s="2" t="s">
        <v>18</v>
      </c>
      <c r="F13" s="2">
        <v>15.4338531643</v>
      </c>
      <c r="G13" s="3">
        <v>-5800</v>
      </c>
      <c r="H13" s="6" t="s">
        <v>26</v>
      </c>
      <c r="J13" s="6"/>
      <c r="K13" s="12" t="s">
        <v>477</v>
      </c>
      <c r="L13" s="400"/>
      <c r="M13" s="400"/>
    </row>
    <row r="14" spans="1:16" ht="17">
      <c r="A14" s="2" t="s">
        <v>6</v>
      </c>
      <c r="B14" s="2">
        <v>0</v>
      </c>
      <c r="C14" s="2">
        <v>-4</v>
      </c>
      <c r="D14" s="2">
        <v>12</v>
      </c>
      <c r="E14" s="2" t="s">
        <v>7</v>
      </c>
      <c r="F14" s="2">
        <v>16.351597831300001</v>
      </c>
      <c r="G14" s="3">
        <v>-5700</v>
      </c>
      <c r="H14" s="397">
        <f t="shared" ref="H14:H77" si="0">((144*F14*(2^20))/O$2)/2^(B14-1)</f>
        <v>617.25214971191633</v>
      </c>
      <c r="I14" s="8" t="str">
        <f>DEC2HEX((B14*2^11),4)</f>
        <v>0000</v>
      </c>
      <c r="J14" s="7" t="str">
        <f>DEC2HEX(H14,4)</f>
        <v>0269</v>
      </c>
      <c r="K14" s="12" t="str">
        <f>"0x"&amp;DEC2HEX(HEX2DEC(I14)+HEX2DEC(J14),4)</f>
        <v>0x0269</v>
      </c>
      <c r="L14" s="399">
        <f>HEX2DEC(I14)+HEX2DEC(J14)</f>
        <v>617</v>
      </c>
      <c r="M14" s="399"/>
    </row>
    <row r="15" spans="1:16" ht="17">
      <c r="A15" s="2" t="s">
        <v>6</v>
      </c>
      <c r="B15" s="2">
        <v>0</v>
      </c>
      <c r="C15" s="2">
        <v>-4</v>
      </c>
      <c r="D15" s="2">
        <v>13</v>
      </c>
      <c r="E15" s="2" t="s">
        <v>8</v>
      </c>
      <c r="F15" s="2">
        <v>17.323914436100001</v>
      </c>
      <c r="G15" s="3">
        <v>-5600</v>
      </c>
      <c r="H15" s="397">
        <f t="shared" si="0"/>
        <v>653.95587253492783</v>
      </c>
      <c r="I15" s="8" t="str">
        <f t="shared" ref="I15:I78" si="1">DEC2HEX((B15*2^11),4)</f>
        <v>0000</v>
      </c>
      <c r="J15" s="7" t="str">
        <f t="shared" ref="J15:J78" si="2">DEC2HEX(H15,4)</f>
        <v>028D</v>
      </c>
      <c r="K15" s="12" t="str">
        <f t="shared" ref="K15:K78" si="3">"0x"&amp;DEC2HEX(HEX2DEC(I15)+HEX2DEC(J15),4)</f>
        <v>0x028D</v>
      </c>
      <c r="L15" s="399">
        <f t="shared" ref="L15:L78" si="4">HEX2DEC(I15)+HEX2DEC(J15)</f>
        <v>653</v>
      </c>
      <c r="M15" s="399"/>
    </row>
    <row r="16" spans="1:16" ht="17">
      <c r="A16" s="2" t="s">
        <v>6</v>
      </c>
      <c r="B16" s="2">
        <v>0</v>
      </c>
      <c r="C16" s="2">
        <v>-4</v>
      </c>
      <c r="D16" s="2">
        <v>14</v>
      </c>
      <c r="E16" s="2" t="s">
        <v>9</v>
      </c>
      <c r="F16" s="2">
        <v>18.354047994799998</v>
      </c>
      <c r="G16" s="3">
        <v>-5500</v>
      </c>
      <c r="H16" s="397">
        <f t="shared" si="0"/>
        <v>692.84211228703452</v>
      </c>
      <c r="I16" s="8" t="str">
        <f t="shared" si="1"/>
        <v>0000</v>
      </c>
      <c r="J16" s="7" t="str">
        <f t="shared" si="2"/>
        <v>02B4</v>
      </c>
      <c r="K16" s="12" t="str">
        <f t="shared" si="3"/>
        <v>0x02B4</v>
      </c>
      <c r="L16" s="399">
        <f t="shared" si="4"/>
        <v>692</v>
      </c>
      <c r="M16" s="399"/>
    </row>
    <row r="17" spans="1:13" ht="17">
      <c r="A17" s="2" t="s">
        <v>6</v>
      </c>
      <c r="B17" s="2">
        <v>0</v>
      </c>
      <c r="C17" s="2">
        <v>-4</v>
      </c>
      <c r="D17" s="2">
        <v>15</v>
      </c>
      <c r="E17" s="2" t="s">
        <v>10</v>
      </c>
      <c r="F17" s="2">
        <v>19.445436482600002</v>
      </c>
      <c r="G17" s="3">
        <v>-5400</v>
      </c>
      <c r="H17" s="397">
        <f t="shared" si="0"/>
        <v>734.0406481864361</v>
      </c>
      <c r="I17" s="8" t="str">
        <f t="shared" si="1"/>
        <v>0000</v>
      </c>
      <c r="J17" s="7" t="str">
        <f t="shared" si="2"/>
        <v>02DE</v>
      </c>
      <c r="K17" s="12" t="str">
        <f t="shared" si="3"/>
        <v>0x02DE</v>
      </c>
      <c r="L17" s="399">
        <f t="shared" si="4"/>
        <v>734</v>
      </c>
      <c r="M17" s="399"/>
    </row>
    <row r="18" spans="1:13" ht="17">
      <c r="A18" s="2" t="s">
        <v>6</v>
      </c>
      <c r="B18" s="2">
        <v>0</v>
      </c>
      <c r="C18" s="2">
        <v>-4</v>
      </c>
      <c r="D18" s="2">
        <v>16</v>
      </c>
      <c r="E18" s="2" t="s">
        <v>11</v>
      </c>
      <c r="F18" s="2">
        <v>20.601722307100001</v>
      </c>
      <c r="G18" s="3">
        <v>-5300</v>
      </c>
      <c r="H18" s="397">
        <f t="shared" si="0"/>
        <v>777.6889765160289</v>
      </c>
      <c r="I18" s="8" t="str">
        <f t="shared" si="1"/>
        <v>0000</v>
      </c>
      <c r="J18" s="7" t="str">
        <f t="shared" si="2"/>
        <v>0309</v>
      </c>
      <c r="K18" s="12" t="str">
        <f t="shared" si="3"/>
        <v>0x0309</v>
      </c>
      <c r="L18" s="399">
        <f t="shared" si="4"/>
        <v>777</v>
      </c>
      <c r="M18" s="399"/>
    </row>
    <row r="19" spans="1:13" ht="17">
      <c r="A19" s="2" t="s">
        <v>6</v>
      </c>
      <c r="B19" s="2">
        <v>0</v>
      </c>
      <c r="C19" s="2">
        <v>-4</v>
      </c>
      <c r="D19" s="2">
        <v>17</v>
      </c>
      <c r="E19" s="2" t="s">
        <v>12</v>
      </c>
      <c r="F19" s="2">
        <v>21.8267644646</v>
      </c>
      <c r="G19" s="3">
        <v>-5200</v>
      </c>
      <c r="H19" s="397">
        <f t="shared" si="0"/>
        <v>823.93276950836673</v>
      </c>
      <c r="I19" s="8" t="str">
        <f t="shared" si="1"/>
        <v>0000</v>
      </c>
      <c r="J19" s="7" t="str">
        <f t="shared" si="2"/>
        <v>0337</v>
      </c>
      <c r="K19" s="12" t="str">
        <f t="shared" si="3"/>
        <v>0x0337</v>
      </c>
      <c r="L19" s="399">
        <f t="shared" si="4"/>
        <v>823</v>
      </c>
      <c r="M19" s="399"/>
    </row>
    <row r="20" spans="1:13" ht="17">
      <c r="A20" s="2" t="s">
        <v>6</v>
      </c>
      <c r="B20" s="2">
        <v>0</v>
      </c>
      <c r="C20" s="2">
        <v>-4</v>
      </c>
      <c r="D20" s="2">
        <v>18</v>
      </c>
      <c r="E20" s="2" t="s">
        <v>13</v>
      </c>
      <c r="F20" s="2">
        <v>23.124651419500001</v>
      </c>
      <c r="G20" s="3">
        <v>-5100</v>
      </c>
      <c r="H20" s="397">
        <f t="shared" si="0"/>
        <v>872.92636152673083</v>
      </c>
      <c r="I20" s="8" t="str">
        <f t="shared" si="1"/>
        <v>0000</v>
      </c>
      <c r="J20" s="7" t="str">
        <f t="shared" si="2"/>
        <v>0368</v>
      </c>
      <c r="K20" s="12" t="str">
        <f t="shared" si="3"/>
        <v>0x0368</v>
      </c>
      <c r="L20" s="399">
        <f t="shared" si="4"/>
        <v>872</v>
      </c>
      <c r="M20" s="399"/>
    </row>
    <row r="21" spans="1:13" ht="17">
      <c r="A21" s="2" t="s">
        <v>6</v>
      </c>
      <c r="B21" s="2">
        <v>0</v>
      </c>
      <c r="C21" s="2">
        <v>-4</v>
      </c>
      <c r="D21" s="2">
        <v>19</v>
      </c>
      <c r="E21" s="2" t="s">
        <v>14</v>
      </c>
      <c r="F21" s="2">
        <v>24.499714748900001</v>
      </c>
      <c r="G21" s="3">
        <v>-5000</v>
      </c>
      <c r="H21" s="397">
        <f t="shared" si="0"/>
        <v>924.83326413153247</v>
      </c>
      <c r="I21" s="8" t="str">
        <f t="shared" si="1"/>
        <v>0000</v>
      </c>
      <c r="J21" s="7" t="str">
        <f t="shared" si="2"/>
        <v>039C</v>
      </c>
      <c r="K21" s="12" t="str">
        <f t="shared" si="3"/>
        <v>0x039C</v>
      </c>
      <c r="L21" s="399">
        <f t="shared" si="4"/>
        <v>924</v>
      </c>
      <c r="M21" s="399"/>
    </row>
    <row r="22" spans="1:13" ht="17">
      <c r="A22" s="2" t="s">
        <v>6</v>
      </c>
      <c r="B22" s="2">
        <v>0</v>
      </c>
      <c r="C22" s="2">
        <v>-4</v>
      </c>
      <c r="D22" s="2">
        <v>20</v>
      </c>
      <c r="E22" s="2" t="s">
        <v>15</v>
      </c>
      <c r="F22" s="2">
        <v>25.956543598700001</v>
      </c>
      <c r="G22" s="3">
        <v>-4900</v>
      </c>
      <c r="H22" s="397">
        <f t="shared" si="0"/>
        <v>979.82671177981626</v>
      </c>
      <c r="I22" s="8" t="str">
        <f t="shared" si="1"/>
        <v>0000</v>
      </c>
      <c r="J22" s="7" t="str">
        <f t="shared" si="2"/>
        <v>03D3</v>
      </c>
      <c r="K22" s="12" t="str">
        <f t="shared" si="3"/>
        <v>0x03D3</v>
      </c>
      <c r="L22" s="399">
        <f t="shared" si="4"/>
        <v>979</v>
      </c>
      <c r="M22" s="399"/>
    </row>
    <row r="23" spans="1:13" ht="17">
      <c r="A23" s="2" t="s">
        <v>6</v>
      </c>
      <c r="B23" s="2">
        <v>0</v>
      </c>
      <c r="C23" s="2">
        <v>-4</v>
      </c>
      <c r="D23" s="2">
        <v>21</v>
      </c>
      <c r="E23" s="2" t="s">
        <v>16</v>
      </c>
      <c r="F23" s="2">
        <v>27.5</v>
      </c>
      <c r="G23" s="3">
        <v>-4800</v>
      </c>
      <c r="H23" s="397">
        <f t="shared" si="0"/>
        <v>1038.09024</v>
      </c>
      <c r="I23" s="8" t="str">
        <f t="shared" si="1"/>
        <v>0000</v>
      </c>
      <c r="J23" s="7" t="str">
        <f>DEC2HEX(H23,4)</f>
        <v>040E</v>
      </c>
      <c r="K23" s="12" t="str">
        <f t="shared" si="3"/>
        <v>0x040E</v>
      </c>
      <c r="L23" s="399">
        <f t="shared" si="4"/>
        <v>1038</v>
      </c>
      <c r="M23" s="399"/>
    </row>
    <row r="24" spans="1:13" ht="17">
      <c r="A24" s="2" t="s">
        <v>6</v>
      </c>
      <c r="B24" s="2">
        <v>0</v>
      </c>
      <c r="C24" s="2">
        <v>-4</v>
      </c>
      <c r="D24" s="2">
        <v>22</v>
      </c>
      <c r="E24" s="2" t="s">
        <v>17</v>
      </c>
      <c r="F24" s="2">
        <v>29.135235094900001</v>
      </c>
      <c r="G24" s="3">
        <v>-4700</v>
      </c>
      <c r="H24" s="397">
        <f t="shared" si="0"/>
        <v>1099.8182978953153</v>
      </c>
      <c r="I24" s="8" t="str">
        <f t="shared" si="1"/>
        <v>0000</v>
      </c>
      <c r="J24" s="7" t="str">
        <f t="shared" si="2"/>
        <v>044B</v>
      </c>
      <c r="K24" s="12" t="str">
        <f t="shared" si="3"/>
        <v>0x044B</v>
      </c>
      <c r="L24" s="399">
        <f t="shared" si="4"/>
        <v>1099</v>
      </c>
      <c r="M24" s="399"/>
    </row>
    <row r="25" spans="1:13" ht="17">
      <c r="A25" s="2" t="s">
        <v>6</v>
      </c>
      <c r="B25" s="2">
        <v>0</v>
      </c>
      <c r="C25" s="2">
        <v>-4</v>
      </c>
      <c r="D25" s="2">
        <v>23</v>
      </c>
      <c r="E25" s="2" t="s">
        <v>18</v>
      </c>
      <c r="F25" s="2">
        <v>30.867706328499999</v>
      </c>
      <c r="G25" s="3">
        <v>-4600</v>
      </c>
      <c r="H25" s="397">
        <f t="shared" si="0"/>
        <v>1165.2168971200756</v>
      </c>
      <c r="I25" s="8" t="str">
        <f t="shared" si="1"/>
        <v>0000</v>
      </c>
      <c r="J25" s="7" t="str">
        <f t="shared" si="2"/>
        <v>048D</v>
      </c>
      <c r="K25" s="12" t="str">
        <f t="shared" si="3"/>
        <v>0x048D</v>
      </c>
      <c r="L25" s="399">
        <f t="shared" si="4"/>
        <v>1165</v>
      </c>
      <c r="M25" s="399"/>
    </row>
    <row r="26" spans="1:13" ht="17">
      <c r="A26" s="2" t="s">
        <v>284</v>
      </c>
      <c r="B26" s="2">
        <v>1</v>
      </c>
      <c r="C26" s="2">
        <v>-3</v>
      </c>
      <c r="D26" s="2">
        <v>24</v>
      </c>
      <c r="E26" s="2" t="s">
        <v>7</v>
      </c>
      <c r="F26" s="11">
        <v>32.703195662600002</v>
      </c>
      <c r="G26" s="3">
        <v>-4500</v>
      </c>
      <c r="H26" s="397">
        <f t="shared" si="0"/>
        <v>617.25214971191633</v>
      </c>
      <c r="I26" s="8" t="str">
        <f t="shared" si="1"/>
        <v>0800</v>
      </c>
      <c r="J26" s="7" t="str">
        <f t="shared" si="2"/>
        <v>0269</v>
      </c>
      <c r="K26" s="12" t="str">
        <f t="shared" si="3"/>
        <v>0x0A69</v>
      </c>
      <c r="L26" s="399">
        <f t="shared" si="4"/>
        <v>2665</v>
      </c>
      <c r="M26" s="399"/>
    </row>
    <row r="27" spans="1:13" ht="17">
      <c r="A27" s="2" t="s">
        <v>6</v>
      </c>
      <c r="B27" s="2">
        <v>1</v>
      </c>
      <c r="C27" s="2">
        <v>-3</v>
      </c>
      <c r="D27" s="2">
        <v>25</v>
      </c>
      <c r="E27" s="2" t="s">
        <v>8</v>
      </c>
      <c r="F27" s="2">
        <v>34.6478288721</v>
      </c>
      <c r="G27" s="3">
        <v>-4400</v>
      </c>
      <c r="H27" s="397">
        <f t="shared" si="0"/>
        <v>653.95587253304029</v>
      </c>
      <c r="I27" s="8" t="str">
        <f t="shared" si="1"/>
        <v>0800</v>
      </c>
      <c r="J27" s="7" t="str">
        <f t="shared" si="2"/>
        <v>028D</v>
      </c>
      <c r="K27" s="12" t="str">
        <f t="shared" si="3"/>
        <v>0x0A8D</v>
      </c>
      <c r="L27" s="399">
        <f t="shared" si="4"/>
        <v>2701</v>
      </c>
      <c r="M27" s="399"/>
    </row>
    <row r="28" spans="1:13" ht="17">
      <c r="A28" s="2" t="s">
        <v>6</v>
      </c>
      <c r="B28" s="2">
        <v>1</v>
      </c>
      <c r="C28" s="2">
        <v>-3</v>
      </c>
      <c r="D28" s="2">
        <v>26</v>
      </c>
      <c r="E28" s="2" t="s">
        <v>9</v>
      </c>
      <c r="F28" s="2">
        <v>36.708095989699999</v>
      </c>
      <c r="G28" s="3">
        <v>-4300</v>
      </c>
      <c r="H28" s="397">
        <f t="shared" si="0"/>
        <v>692.84211228892195</v>
      </c>
      <c r="I28" s="8" t="str">
        <f t="shared" si="1"/>
        <v>0800</v>
      </c>
      <c r="J28" s="7" t="str">
        <f t="shared" si="2"/>
        <v>02B4</v>
      </c>
      <c r="K28" s="12" t="str">
        <f t="shared" si="3"/>
        <v>0x0AB4</v>
      </c>
      <c r="L28" s="399">
        <f t="shared" si="4"/>
        <v>2740</v>
      </c>
      <c r="M28" s="399"/>
    </row>
    <row r="29" spans="1:13" ht="17">
      <c r="A29" s="2" t="s">
        <v>6</v>
      </c>
      <c r="B29" s="2">
        <v>1</v>
      </c>
      <c r="C29" s="2">
        <v>-3</v>
      </c>
      <c r="D29" s="2">
        <v>27</v>
      </c>
      <c r="E29" s="2" t="s">
        <v>10</v>
      </c>
      <c r="F29" s="2">
        <v>38.890872965299998</v>
      </c>
      <c r="G29" s="3">
        <v>-4200</v>
      </c>
      <c r="H29" s="397">
        <f t="shared" si="0"/>
        <v>734.04064818832342</v>
      </c>
      <c r="I29" s="8" t="str">
        <f t="shared" si="1"/>
        <v>0800</v>
      </c>
      <c r="J29" s="7" t="str">
        <f t="shared" si="2"/>
        <v>02DE</v>
      </c>
      <c r="K29" s="12" t="str">
        <f t="shared" si="3"/>
        <v>0x0ADE</v>
      </c>
      <c r="L29" s="399">
        <f t="shared" si="4"/>
        <v>2782</v>
      </c>
      <c r="M29" s="399"/>
    </row>
    <row r="30" spans="1:13" ht="17">
      <c r="A30" s="2" t="s">
        <v>6</v>
      </c>
      <c r="B30" s="2">
        <v>1</v>
      </c>
      <c r="C30" s="2">
        <v>-3</v>
      </c>
      <c r="D30" s="2">
        <v>28</v>
      </c>
      <c r="E30" s="2" t="s">
        <v>11</v>
      </c>
      <c r="F30" s="2">
        <v>41.2034446141</v>
      </c>
      <c r="G30" s="3">
        <v>-4100</v>
      </c>
      <c r="H30" s="397">
        <f t="shared" si="0"/>
        <v>777.68897651414147</v>
      </c>
      <c r="I30" s="8" t="str">
        <f t="shared" si="1"/>
        <v>0800</v>
      </c>
      <c r="J30" s="7" t="str">
        <f t="shared" si="2"/>
        <v>0309</v>
      </c>
      <c r="K30" s="12" t="str">
        <f t="shared" si="3"/>
        <v>0x0B09</v>
      </c>
      <c r="L30" s="399">
        <f t="shared" si="4"/>
        <v>2825</v>
      </c>
      <c r="M30" s="399"/>
    </row>
    <row r="31" spans="1:13" ht="17">
      <c r="A31" s="2" t="s">
        <v>6</v>
      </c>
      <c r="B31" s="2">
        <v>1</v>
      </c>
      <c r="C31" s="2">
        <v>-3</v>
      </c>
      <c r="D31" s="2">
        <v>29</v>
      </c>
      <c r="E31" s="2" t="s">
        <v>12</v>
      </c>
      <c r="F31" s="2">
        <v>43.653528929099998</v>
      </c>
      <c r="G31" s="3">
        <v>-4000</v>
      </c>
      <c r="H31" s="397">
        <f t="shared" si="0"/>
        <v>823.9327695064793</v>
      </c>
      <c r="I31" s="8" t="str">
        <f t="shared" si="1"/>
        <v>0800</v>
      </c>
      <c r="J31" s="7" t="str">
        <f t="shared" si="2"/>
        <v>0337</v>
      </c>
      <c r="K31" s="12" t="str">
        <f t="shared" si="3"/>
        <v>0x0B37</v>
      </c>
      <c r="L31" s="399">
        <f t="shared" si="4"/>
        <v>2871</v>
      </c>
      <c r="M31" s="399"/>
    </row>
    <row r="32" spans="1:13" ht="17">
      <c r="A32" s="2" t="s">
        <v>6</v>
      </c>
      <c r="B32" s="2">
        <v>1</v>
      </c>
      <c r="C32" s="2">
        <v>-3</v>
      </c>
      <c r="D32" s="2">
        <v>30</v>
      </c>
      <c r="E32" s="2" t="s">
        <v>13</v>
      </c>
      <c r="F32" s="2">
        <v>46.249302839000002</v>
      </c>
      <c r="G32" s="3">
        <v>-3900</v>
      </c>
      <c r="H32" s="397">
        <f t="shared" si="0"/>
        <v>872.92636152673083</v>
      </c>
      <c r="I32" s="8" t="str">
        <f t="shared" si="1"/>
        <v>0800</v>
      </c>
      <c r="J32" s="7" t="str">
        <f t="shared" si="2"/>
        <v>0368</v>
      </c>
      <c r="K32" s="12" t="str">
        <f t="shared" si="3"/>
        <v>0x0B68</v>
      </c>
      <c r="L32" s="399">
        <f t="shared" si="4"/>
        <v>2920</v>
      </c>
      <c r="M32" s="399"/>
    </row>
    <row r="33" spans="1:13" ht="17">
      <c r="A33" s="2" t="s">
        <v>19</v>
      </c>
      <c r="B33" s="2">
        <v>1</v>
      </c>
      <c r="C33" s="2">
        <v>-3</v>
      </c>
      <c r="D33" s="2">
        <v>31</v>
      </c>
      <c r="E33" s="2" t="s">
        <v>14</v>
      </c>
      <c r="F33" s="2">
        <v>48.9994294977</v>
      </c>
      <c r="G33" s="3">
        <v>-3800</v>
      </c>
      <c r="H33" s="397">
        <f t="shared" si="0"/>
        <v>924.83326412964504</v>
      </c>
      <c r="I33" s="8" t="str">
        <f t="shared" si="1"/>
        <v>0800</v>
      </c>
      <c r="J33" s="7" t="str">
        <f t="shared" si="2"/>
        <v>039C</v>
      </c>
      <c r="K33" s="12" t="str">
        <f t="shared" si="3"/>
        <v>0x0B9C</v>
      </c>
      <c r="L33" s="399">
        <f t="shared" si="4"/>
        <v>2972</v>
      </c>
      <c r="M33" s="399"/>
    </row>
    <row r="34" spans="1:13" ht="17">
      <c r="A34" s="2" t="s">
        <v>19</v>
      </c>
      <c r="B34" s="2">
        <v>1</v>
      </c>
      <c r="C34" s="2">
        <v>-3</v>
      </c>
      <c r="D34" s="2">
        <v>32</v>
      </c>
      <c r="E34" s="2" t="s">
        <v>15</v>
      </c>
      <c r="F34" s="2">
        <v>51.913087197499998</v>
      </c>
      <c r="G34" s="3">
        <v>-3700</v>
      </c>
      <c r="H34" s="397">
        <f t="shared" si="0"/>
        <v>979.82671178170358</v>
      </c>
      <c r="I34" s="8" t="str">
        <f t="shared" si="1"/>
        <v>0800</v>
      </c>
      <c r="J34" s="7" t="str">
        <f t="shared" si="2"/>
        <v>03D3</v>
      </c>
      <c r="K34" s="12" t="str">
        <f t="shared" si="3"/>
        <v>0x0BD3</v>
      </c>
      <c r="L34" s="399">
        <f t="shared" si="4"/>
        <v>3027</v>
      </c>
      <c r="M34" s="399"/>
    </row>
    <row r="35" spans="1:13" ht="17">
      <c r="A35" s="2" t="s">
        <v>19</v>
      </c>
      <c r="B35" s="2">
        <v>1</v>
      </c>
      <c r="C35" s="2">
        <v>-3</v>
      </c>
      <c r="D35" s="2">
        <v>33</v>
      </c>
      <c r="E35" s="2" t="s">
        <v>16</v>
      </c>
      <c r="F35" s="2">
        <v>55</v>
      </c>
      <c r="G35" s="3">
        <v>-3600</v>
      </c>
      <c r="H35" s="397">
        <f t="shared" si="0"/>
        <v>1038.09024</v>
      </c>
      <c r="I35" s="8" t="str">
        <f t="shared" si="1"/>
        <v>0800</v>
      </c>
      <c r="J35" s="7" t="str">
        <f t="shared" si="2"/>
        <v>040E</v>
      </c>
      <c r="K35" s="12" t="str">
        <f t="shared" si="3"/>
        <v>0x0C0E</v>
      </c>
      <c r="L35" s="399">
        <f t="shared" si="4"/>
        <v>3086</v>
      </c>
      <c r="M35" s="399"/>
    </row>
    <row r="36" spans="1:13" ht="17">
      <c r="A36" s="2" t="s">
        <v>19</v>
      </c>
      <c r="B36" s="2">
        <v>1</v>
      </c>
      <c r="C36" s="2">
        <v>-3</v>
      </c>
      <c r="D36" s="2">
        <v>34</v>
      </c>
      <c r="E36" s="2" t="s">
        <v>17</v>
      </c>
      <c r="F36" s="2">
        <v>58.270470189800001</v>
      </c>
      <c r="G36" s="3">
        <v>-3500</v>
      </c>
      <c r="H36" s="397">
        <f t="shared" si="0"/>
        <v>1099.8182978953153</v>
      </c>
      <c r="I36" s="8" t="str">
        <f t="shared" si="1"/>
        <v>0800</v>
      </c>
      <c r="J36" s="7" t="str">
        <f t="shared" si="2"/>
        <v>044B</v>
      </c>
      <c r="K36" s="12" t="str">
        <f t="shared" si="3"/>
        <v>0x0C4B</v>
      </c>
      <c r="L36" s="399">
        <f t="shared" si="4"/>
        <v>3147</v>
      </c>
      <c r="M36" s="399"/>
    </row>
    <row r="37" spans="1:13" ht="17">
      <c r="A37" s="2" t="s">
        <v>19</v>
      </c>
      <c r="B37" s="2">
        <v>1</v>
      </c>
      <c r="C37" s="2">
        <v>-3</v>
      </c>
      <c r="D37" s="2">
        <v>35</v>
      </c>
      <c r="E37" s="2" t="s">
        <v>18</v>
      </c>
      <c r="F37" s="2">
        <v>61.735412656999998</v>
      </c>
      <c r="G37" s="3">
        <v>-3400</v>
      </c>
      <c r="H37" s="397">
        <f t="shared" si="0"/>
        <v>1165.2168971200756</v>
      </c>
      <c r="I37" s="8" t="str">
        <f t="shared" si="1"/>
        <v>0800</v>
      </c>
      <c r="J37" s="7" t="str">
        <f t="shared" si="2"/>
        <v>048D</v>
      </c>
      <c r="K37" s="12" t="str">
        <f t="shared" si="3"/>
        <v>0x0C8D</v>
      </c>
      <c r="L37" s="399">
        <f t="shared" si="4"/>
        <v>3213</v>
      </c>
      <c r="M37" s="399"/>
    </row>
    <row r="38" spans="1:13" ht="17">
      <c r="A38" s="2" t="s">
        <v>19</v>
      </c>
      <c r="B38" s="2">
        <v>2</v>
      </c>
      <c r="C38" s="2">
        <v>-2</v>
      </c>
      <c r="D38" s="2">
        <v>36</v>
      </c>
      <c r="E38" s="2" t="s">
        <v>7</v>
      </c>
      <c r="F38" s="2">
        <v>65.406391325100003</v>
      </c>
      <c r="G38" s="3">
        <v>-3300</v>
      </c>
      <c r="H38" s="397">
        <f t="shared" si="0"/>
        <v>617.2521497109725</v>
      </c>
      <c r="I38" s="8" t="str">
        <f t="shared" si="1"/>
        <v>1000</v>
      </c>
      <c r="J38" s="7" t="str">
        <f t="shared" si="2"/>
        <v>0269</v>
      </c>
      <c r="K38" s="12" t="str">
        <f t="shared" si="3"/>
        <v>0x1269</v>
      </c>
      <c r="L38" s="399">
        <f t="shared" si="4"/>
        <v>4713</v>
      </c>
      <c r="M38" s="399"/>
    </row>
    <row r="39" spans="1:13" ht="17">
      <c r="A39" s="2" t="s">
        <v>19</v>
      </c>
      <c r="B39" s="2">
        <v>2</v>
      </c>
      <c r="C39" s="2">
        <v>-2</v>
      </c>
      <c r="D39" s="2">
        <v>37</v>
      </c>
      <c r="E39" s="2" t="s">
        <v>8</v>
      </c>
      <c r="F39" s="2">
        <v>69.2956577442</v>
      </c>
      <c r="G39" s="3">
        <v>-3200</v>
      </c>
      <c r="H39" s="397">
        <f t="shared" si="0"/>
        <v>653.95587253304029</v>
      </c>
      <c r="I39" s="8" t="str">
        <f t="shared" si="1"/>
        <v>1000</v>
      </c>
      <c r="J39" s="7" t="str">
        <f t="shared" si="2"/>
        <v>028D</v>
      </c>
      <c r="K39" s="12" t="str">
        <f t="shared" si="3"/>
        <v>0x128D</v>
      </c>
      <c r="L39" s="399">
        <f t="shared" si="4"/>
        <v>4749</v>
      </c>
      <c r="M39" s="399"/>
    </row>
    <row r="40" spans="1:13" ht="17">
      <c r="A40" s="2" t="s">
        <v>19</v>
      </c>
      <c r="B40" s="2">
        <v>2</v>
      </c>
      <c r="C40" s="2">
        <v>-2</v>
      </c>
      <c r="D40" s="2">
        <v>38</v>
      </c>
      <c r="E40" s="2" t="s">
        <v>9</v>
      </c>
      <c r="F40" s="2">
        <v>73.416191979399997</v>
      </c>
      <c r="G40" s="3">
        <v>-3100</v>
      </c>
      <c r="H40" s="397">
        <f t="shared" si="0"/>
        <v>692.84211228892195</v>
      </c>
      <c r="I40" s="8" t="str">
        <f t="shared" si="1"/>
        <v>1000</v>
      </c>
      <c r="J40" s="7" t="str">
        <f t="shared" si="2"/>
        <v>02B4</v>
      </c>
      <c r="K40" s="12" t="str">
        <f t="shared" si="3"/>
        <v>0x12B4</v>
      </c>
      <c r="L40" s="399">
        <f t="shared" si="4"/>
        <v>4788</v>
      </c>
      <c r="M40" s="399"/>
    </row>
    <row r="41" spans="1:13" ht="17">
      <c r="A41" s="2" t="s">
        <v>19</v>
      </c>
      <c r="B41" s="2">
        <v>2</v>
      </c>
      <c r="C41" s="2">
        <v>-2</v>
      </c>
      <c r="D41" s="2">
        <v>39</v>
      </c>
      <c r="E41" s="2" t="s">
        <v>10</v>
      </c>
      <c r="F41" s="2">
        <v>77.781745930499994</v>
      </c>
      <c r="G41" s="3">
        <v>-3000</v>
      </c>
      <c r="H41" s="397">
        <f t="shared" si="0"/>
        <v>734.04064818737959</v>
      </c>
      <c r="I41" s="8" t="str">
        <f t="shared" si="1"/>
        <v>1000</v>
      </c>
      <c r="J41" s="7" t="str">
        <f t="shared" si="2"/>
        <v>02DE</v>
      </c>
      <c r="K41" s="12" t="str">
        <f t="shared" si="3"/>
        <v>0x12DE</v>
      </c>
      <c r="L41" s="399">
        <f t="shared" si="4"/>
        <v>4830</v>
      </c>
      <c r="M41" s="399"/>
    </row>
    <row r="42" spans="1:13" ht="17">
      <c r="A42" s="2" t="s">
        <v>19</v>
      </c>
      <c r="B42" s="2">
        <v>2</v>
      </c>
      <c r="C42" s="2">
        <v>-2</v>
      </c>
      <c r="D42" s="2">
        <v>40</v>
      </c>
      <c r="E42" s="2" t="s">
        <v>11</v>
      </c>
      <c r="F42" s="2">
        <v>82.406889228200001</v>
      </c>
      <c r="G42" s="3">
        <v>-2900</v>
      </c>
      <c r="H42" s="397">
        <f t="shared" si="0"/>
        <v>777.68897651414147</v>
      </c>
      <c r="I42" s="8" t="str">
        <f t="shared" si="1"/>
        <v>1000</v>
      </c>
      <c r="J42" s="7" t="str">
        <f t="shared" si="2"/>
        <v>0309</v>
      </c>
      <c r="K42" s="12" t="str">
        <f t="shared" si="3"/>
        <v>0x1309</v>
      </c>
      <c r="L42" s="399">
        <f t="shared" si="4"/>
        <v>4873</v>
      </c>
      <c r="M42" s="399"/>
    </row>
    <row r="43" spans="1:13" ht="17">
      <c r="A43" s="2" t="s">
        <v>19</v>
      </c>
      <c r="B43" s="2">
        <v>2</v>
      </c>
      <c r="C43" s="2">
        <v>-2</v>
      </c>
      <c r="D43" s="2">
        <v>41</v>
      </c>
      <c r="E43" s="2" t="s">
        <v>12</v>
      </c>
      <c r="F43" s="2">
        <v>87.307057858299999</v>
      </c>
      <c r="G43" s="3">
        <v>-2800</v>
      </c>
      <c r="H43" s="397">
        <f t="shared" si="0"/>
        <v>823.93276950742302</v>
      </c>
      <c r="I43" s="8" t="str">
        <f t="shared" si="1"/>
        <v>1000</v>
      </c>
      <c r="J43" s="7" t="str">
        <f t="shared" si="2"/>
        <v>0337</v>
      </c>
      <c r="K43" s="12" t="str">
        <f t="shared" si="3"/>
        <v>0x1337</v>
      </c>
      <c r="L43" s="399">
        <f t="shared" si="4"/>
        <v>4919</v>
      </c>
      <c r="M43" s="399"/>
    </row>
    <row r="44" spans="1:13" ht="17">
      <c r="A44" s="2" t="s">
        <v>19</v>
      </c>
      <c r="B44" s="2">
        <v>2</v>
      </c>
      <c r="C44" s="2">
        <v>-2</v>
      </c>
      <c r="D44" s="2">
        <v>42</v>
      </c>
      <c r="E44" s="2" t="s">
        <v>13</v>
      </c>
      <c r="F44" s="2">
        <v>92.498605677900002</v>
      </c>
      <c r="G44" s="3">
        <v>-2700</v>
      </c>
      <c r="H44" s="397">
        <f t="shared" si="0"/>
        <v>872.92636152578712</v>
      </c>
      <c r="I44" s="8" t="str">
        <f t="shared" si="1"/>
        <v>1000</v>
      </c>
      <c r="J44" s="7" t="str">
        <f t="shared" si="2"/>
        <v>0368</v>
      </c>
      <c r="K44" s="12" t="str">
        <f t="shared" si="3"/>
        <v>0x1368</v>
      </c>
      <c r="L44" s="399">
        <f t="shared" si="4"/>
        <v>4968</v>
      </c>
      <c r="M44" s="399"/>
    </row>
    <row r="45" spans="1:13" ht="17">
      <c r="A45" s="2" t="s">
        <v>20</v>
      </c>
      <c r="B45" s="2">
        <v>2</v>
      </c>
      <c r="C45" s="2">
        <v>-2</v>
      </c>
      <c r="D45" s="2">
        <v>43</v>
      </c>
      <c r="E45" s="2" t="s">
        <v>14</v>
      </c>
      <c r="F45" s="2">
        <v>97.998858995399999</v>
      </c>
      <c r="G45" s="3">
        <v>-2600</v>
      </c>
      <c r="H45" s="397">
        <f t="shared" si="0"/>
        <v>924.83326412964504</v>
      </c>
      <c r="I45" s="8" t="str">
        <f t="shared" si="1"/>
        <v>1000</v>
      </c>
      <c r="J45" s="7" t="str">
        <f t="shared" si="2"/>
        <v>039C</v>
      </c>
      <c r="K45" s="12" t="str">
        <f t="shared" si="3"/>
        <v>0x139C</v>
      </c>
      <c r="L45" s="399">
        <f t="shared" si="4"/>
        <v>5020</v>
      </c>
      <c r="M45" s="399"/>
    </row>
    <row r="46" spans="1:13" ht="17">
      <c r="A46" s="2" t="s">
        <v>20</v>
      </c>
      <c r="B46" s="2">
        <v>2</v>
      </c>
      <c r="C46" s="2">
        <v>-2</v>
      </c>
      <c r="D46" s="2">
        <v>44</v>
      </c>
      <c r="E46" s="2" t="s">
        <v>15</v>
      </c>
      <c r="F46" s="2">
        <v>103.826174395</v>
      </c>
      <c r="G46" s="3">
        <v>-2500</v>
      </c>
      <c r="H46" s="397">
        <f t="shared" si="0"/>
        <v>979.82671178170358</v>
      </c>
      <c r="I46" s="8" t="str">
        <f t="shared" si="1"/>
        <v>1000</v>
      </c>
      <c r="J46" s="7" t="str">
        <f t="shared" si="2"/>
        <v>03D3</v>
      </c>
      <c r="K46" s="12" t="str">
        <f t="shared" si="3"/>
        <v>0x13D3</v>
      </c>
      <c r="L46" s="399">
        <f t="shared" si="4"/>
        <v>5075</v>
      </c>
      <c r="M46" s="399"/>
    </row>
    <row r="47" spans="1:13" ht="17">
      <c r="A47" s="2" t="s">
        <v>20</v>
      </c>
      <c r="B47" s="2">
        <v>2</v>
      </c>
      <c r="C47" s="2">
        <v>-2</v>
      </c>
      <c r="D47" s="2">
        <v>45</v>
      </c>
      <c r="E47" s="2" t="s">
        <v>16</v>
      </c>
      <c r="F47" s="2">
        <v>110</v>
      </c>
      <c r="G47" s="3">
        <v>-2400</v>
      </c>
      <c r="H47" s="397">
        <f t="shared" si="0"/>
        <v>1038.09024</v>
      </c>
      <c r="I47" s="8" t="str">
        <f t="shared" si="1"/>
        <v>1000</v>
      </c>
      <c r="J47" s="7" t="str">
        <f t="shared" si="2"/>
        <v>040E</v>
      </c>
      <c r="K47" s="12" t="str">
        <f t="shared" si="3"/>
        <v>0x140E</v>
      </c>
      <c r="L47" s="399">
        <f t="shared" si="4"/>
        <v>5134</v>
      </c>
      <c r="M47" s="399"/>
    </row>
    <row r="48" spans="1:13" ht="17">
      <c r="A48" s="2" t="s">
        <v>20</v>
      </c>
      <c r="B48" s="2">
        <v>2</v>
      </c>
      <c r="C48" s="2">
        <v>-2</v>
      </c>
      <c r="D48" s="2">
        <v>46</v>
      </c>
      <c r="E48" s="2" t="s">
        <v>17</v>
      </c>
      <c r="F48" s="2">
        <v>116.5409403795</v>
      </c>
      <c r="G48" s="3">
        <v>-2300</v>
      </c>
      <c r="H48" s="397">
        <f t="shared" si="0"/>
        <v>1099.8182978943712</v>
      </c>
      <c r="I48" s="8" t="str">
        <f t="shared" si="1"/>
        <v>1000</v>
      </c>
      <c r="J48" s="7" t="str">
        <f t="shared" si="2"/>
        <v>044B</v>
      </c>
      <c r="K48" s="12" t="str">
        <f t="shared" si="3"/>
        <v>0x144B</v>
      </c>
      <c r="L48" s="399">
        <f t="shared" si="4"/>
        <v>5195</v>
      </c>
      <c r="M48" s="399"/>
    </row>
    <row r="49" spans="1:13" ht="17">
      <c r="A49" s="2" t="s">
        <v>20</v>
      </c>
      <c r="B49" s="2">
        <v>2</v>
      </c>
      <c r="C49" s="2">
        <v>-2</v>
      </c>
      <c r="D49" s="2">
        <v>47</v>
      </c>
      <c r="E49" s="2" t="s">
        <v>18</v>
      </c>
      <c r="F49" s="2">
        <v>123.470825314</v>
      </c>
      <c r="G49" s="3">
        <v>-2200</v>
      </c>
      <c r="H49" s="397">
        <f t="shared" si="0"/>
        <v>1165.2168971200756</v>
      </c>
      <c r="I49" s="8" t="str">
        <f t="shared" si="1"/>
        <v>1000</v>
      </c>
      <c r="J49" s="7" t="str">
        <f t="shared" si="2"/>
        <v>048D</v>
      </c>
      <c r="K49" s="12" t="str">
        <f t="shared" si="3"/>
        <v>0x148D</v>
      </c>
      <c r="L49" s="399">
        <f t="shared" si="4"/>
        <v>5261</v>
      </c>
      <c r="M49" s="399"/>
    </row>
    <row r="50" spans="1:13" ht="17">
      <c r="A50" s="2" t="s">
        <v>20</v>
      </c>
      <c r="B50" s="2">
        <v>3</v>
      </c>
      <c r="C50" s="2">
        <v>-1</v>
      </c>
      <c r="D50" s="2">
        <v>48</v>
      </c>
      <c r="E50" s="2" t="s">
        <v>7</v>
      </c>
      <c r="F50" s="2">
        <v>130.81278265029999</v>
      </c>
      <c r="G50" s="3">
        <v>-2100</v>
      </c>
      <c r="H50" s="397">
        <f t="shared" si="0"/>
        <v>617.25214971144442</v>
      </c>
      <c r="I50" s="8" t="str">
        <f t="shared" si="1"/>
        <v>1800</v>
      </c>
      <c r="J50" s="7" t="str">
        <f t="shared" si="2"/>
        <v>0269</v>
      </c>
      <c r="K50" s="12" t="str">
        <f t="shared" si="3"/>
        <v>0x1A69</v>
      </c>
      <c r="L50" s="399">
        <f t="shared" si="4"/>
        <v>6761</v>
      </c>
      <c r="M50" s="399"/>
    </row>
    <row r="51" spans="1:13" ht="17">
      <c r="A51" s="2" t="s">
        <v>20</v>
      </c>
      <c r="B51" s="2">
        <v>3</v>
      </c>
      <c r="C51" s="2">
        <v>-1</v>
      </c>
      <c r="D51" s="2">
        <v>49</v>
      </c>
      <c r="E51" s="2" t="s">
        <v>8</v>
      </c>
      <c r="F51" s="2">
        <v>138.5913154884</v>
      </c>
      <c r="G51" s="3">
        <v>-2000</v>
      </c>
      <c r="H51" s="397">
        <f t="shared" si="0"/>
        <v>653.95587253304029</v>
      </c>
      <c r="I51" s="8" t="str">
        <f t="shared" si="1"/>
        <v>1800</v>
      </c>
      <c r="J51" s="7" t="str">
        <f t="shared" si="2"/>
        <v>028D</v>
      </c>
      <c r="K51" s="12" t="str">
        <f t="shared" si="3"/>
        <v>0x1A8D</v>
      </c>
      <c r="L51" s="399">
        <f t="shared" si="4"/>
        <v>6797</v>
      </c>
      <c r="M51" s="399"/>
    </row>
    <row r="52" spans="1:13" ht="17">
      <c r="A52" s="2" t="s">
        <v>20</v>
      </c>
      <c r="B52" s="2">
        <v>3</v>
      </c>
      <c r="C52" s="2">
        <v>-1</v>
      </c>
      <c r="D52" s="2">
        <v>50</v>
      </c>
      <c r="E52" s="2" t="s">
        <v>9</v>
      </c>
      <c r="F52" s="2">
        <v>146.83238395870001</v>
      </c>
      <c r="G52" s="3">
        <v>-1900</v>
      </c>
      <c r="H52" s="397">
        <f t="shared" si="0"/>
        <v>692.84211228845027</v>
      </c>
      <c r="I52" s="8" t="str">
        <f t="shared" si="1"/>
        <v>1800</v>
      </c>
      <c r="J52" s="7" t="str">
        <f t="shared" si="2"/>
        <v>02B4</v>
      </c>
      <c r="K52" s="12" t="str">
        <f t="shared" si="3"/>
        <v>0x1AB4</v>
      </c>
      <c r="L52" s="399">
        <f t="shared" si="4"/>
        <v>6836</v>
      </c>
      <c r="M52" s="399"/>
    </row>
    <row r="53" spans="1:13" ht="17">
      <c r="A53" s="2" t="s">
        <v>20</v>
      </c>
      <c r="B53" s="2">
        <v>3</v>
      </c>
      <c r="C53" s="2">
        <v>-1</v>
      </c>
      <c r="D53" s="2">
        <v>51</v>
      </c>
      <c r="E53" s="2" t="s">
        <v>10</v>
      </c>
      <c r="F53" s="2">
        <v>155.56349186099999</v>
      </c>
      <c r="G53" s="3">
        <v>-1800</v>
      </c>
      <c r="H53" s="397">
        <f t="shared" si="0"/>
        <v>734.04064818737959</v>
      </c>
      <c r="I53" s="8" t="str">
        <f t="shared" si="1"/>
        <v>1800</v>
      </c>
      <c r="J53" s="7" t="str">
        <f t="shared" si="2"/>
        <v>02DE</v>
      </c>
      <c r="K53" s="12" t="str">
        <f t="shared" si="3"/>
        <v>0x1ADE</v>
      </c>
      <c r="L53" s="399">
        <f t="shared" si="4"/>
        <v>6878</v>
      </c>
      <c r="M53" s="399"/>
    </row>
    <row r="54" spans="1:13" ht="17">
      <c r="A54" s="2" t="s">
        <v>20</v>
      </c>
      <c r="B54" s="2">
        <v>3</v>
      </c>
      <c r="C54" s="2">
        <v>-1</v>
      </c>
      <c r="D54" s="2">
        <v>52</v>
      </c>
      <c r="E54" s="2" t="s">
        <v>11</v>
      </c>
      <c r="F54" s="2">
        <v>164.8137784564</v>
      </c>
      <c r="G54" s="3">
        <v>-1700</v>
      </c>
      <c r="H54" s="397">
        <f t="shared" si="0"/>
        <v>777.68897651414147</v>
      </c>
      <c r="I54" s="8" t="str">
        <f t="shared" si="1"/>
        <v>1800</v>
      </c>
      <c r="J54" s="7" t="str">
        <f t="shared" si="2"/>
        <v>0309</v>
      </c>
      <c r="K54" s="12" t="str">
        <f t="shared" si="3"/>
        <v>0x1B09</v>
      </c>
      <c r="L54" s="399">
        <f t="shared" si="4"/>
        <v>6921</v>
      </c>
      <c r="M54" s="399"/>
    </row>
    <row r="55" spans="1:13" ht="17">
      <c r="A55" s="2" t="s">
        <v>20</v>
      </c>
      <c r="B55" s="2">
        <v>3</v>
      </c>
      <c r="C55" s="2">
        <v>-1</v>
      </c>
      <c r="D55" s="2">
        <v>53</v>
      </c>
      <c r="E55" s="2" t="s">
        <v>12</v>
      </c>
      <c r="F55" s="2">
        <v>174.61411571650001</v>
      </c>
      <c r="G55" s="3">
        <v>-1600</v>
      </c>
      <c r="H55" s="397">
        <f t="shared" si="0"/>
        <v>823.93276950695122</v>
      </c>
      <c r="I55" s="8" t="str">
        <f t="shared" si="1"/>
        <v>1800</v>
      </c>
      <c r="J55" s="7" t="str">
        <f t="shared" si="2"/>
        <v>0337</v>
      </c>
      <c r="K55" s="12" t="str">
        <f t="shared" si="3"/>
        <v>0x1B37</v>
      </c>
      <c r="L55" s="399">
        <f t="shared" si="4"/>
        <v>6967</v>
      </c>
      <c r="M55" s="399"/>
    </row>
    <row r="56" spans="1:13" ht="17">
      <c r="A56" s="2" t="s">
        <v>20</v>
      </c>
      <c r="B56" s="2">
        <v>3</v>
      </c>
      <c r="C56" s="2">
        <v>-1</v>
      </c>
      <c r="D56" s="2">
        <v>54</v>
      </c>
      <c r="E56" s="2" t="s">
        <v>13</v>
      </c>
      <c r="F56" s="2">
        <v>184.9972113558</v>
      </c>
      <c r="G56" s="3">
        <v>-1500</v>
      </c>
      <c r="H56" s="397">
        <f t="shared" si="0"/>
        <v>872.92636152578712</v>
      </c>
      <c r="I56" s="8" t="str">
        <f t="shared" si="1"/>
        <v>1800</v>
      </c>
      <c r="J56" s="7" t="str">
        <f t="shared" si="2"/>
        <v>0368</v>
      </c>
      <c r="K56" s="12" t="str">
        <f t="shared" si="3"/>
        <v>0x1B68</v>
      </c>
      <c r="L56" s="399">
        <f t="shared" si="4"/>
        <v>7016</v>
      </c>
      <c r="M56" s="399"/>
    </row>
    <row r="57" spans="1:13" ht="17">
      <c r="A57" s="2" t="s">
        <v>21</v>
      </c>
      <c r="B57" s="2">
        <v>3</v>
      </c>
      <c r="C57" s="2">
        <v>-1</v>
      </c>
      <c r="D57" s="2">
        <v>55</v>
      </c>
      <c r="E57" s="2" t="s">
        <v>14</v>
      </c>
      <c r="F57" s="2">
        <v>195.99771799089999</v>
      </c>
      <c r="G57" s="3">
        <v>-1400</v>
      </c>
      <c r="H57" s="397">
        <f t="shared" si="0"/>
        <v>924.83326413011673</v>
      </c>
      <c r="I57" s="8" t="str">
        <f t="shared" si="1"/>
        <v>1800</v>
      </c>
      <c r="J57" s="7" t="str">
        <f t="shared" si="2"/>
        <v>039C</v>
      </c>
      <c r="K57" s="12" t="str">
        <f t="shared" si="3"/>
        <v>0x1B9C</v>
      </c>
      <c r="L57" s="399">
        <f t="shared" si="4"/>
        <v>7068</v>
      </c>
      <c r="M57" s="399"/>
    </row>
    <row r="58" spans="1:13" ht="17">
      <c r="A58" s="2" t="s">
        <v>21</v>
      </c>
      <c r="B58" s="2">
        <v>3</v>
      </c>
      <c r="C58" s="2">
        <v>-1</v>
      </c>
      <c r="D58" s="2">
        <v>56</v>
      </c>
      <c r="E58" s="2" t="s">
        <v>15</v>
      </c>
      <c r="F58" s="2">
        <v>207.65234878999999</v>
      </c>
      <c r="G58" s="3">
        <v>-1300</v>
      </c>
      <c r="H58" s="397">
        <f t="shared" si="0"/>
        <v>979.82671178170358</v>
      </c>
      <c r="I58" s="8" t="str">
        <f t="shared" si="1"/>
        <v>1800</v>
      </c>
      <c r="J58" s="7" t="str">
        <f t="shared" si="2"/>
        <v>03D3</v>
      </c>
      <c r="K58" s="12" t="str">
        <f t="shared" si="3"/>
        <v>0x1BD3</v>
      </c>
      <c r="L58" s="399">
        <f t="shared" si="4"/>
        <v>7123</v>
      </c>
      <c r="M58" s="399"/>
    </row>
    <row r="59" spans="1:13" ht="17">
      <c r="A59" s="2" t="s">
        <v>21</v>
      </c>
      <c r="B59" s="2">
        <v>3</v>
      </c>
      <c r="C59" s="2">
        <v>-1</v>
      </c>
      <c r="D59" s="2">
        <v>57</v>
      </c>
      <c r="E59" s="2" t="s">
        <v>16</v>
      </c>
      <c r="F59" s="2">
        <v>220</v>
      </c>
      <c r="G59" s="3">
        <v>-1200</v>
      </c>
      <c r="H59" s="397">
        <f t="shared" si="0"/>
        <v>1038.09024</v>
      </c>
      <c r="I59" s="8" t="str">
        <f t="shared" si="1"/>
        <v>1800</v>
      </c>
      <c r="J59" s="7" t="str">
        <f t="shared" si="2"/>
        <v>040E</v>
      </c>
      <c r="K59" s="12" t="str">
        <f t="shared" si="3"/>
        <v>0x1C0E</v>
      </c>
      <c r="L59" s="399">
        <f t="shared" si="4"/>
        <v>7182</v>
      </c>
      <c r="M59" s="399"/>
    </row>
    <row r="60" spans="1:13" ht="17">
      <c r="A60" s="2" t="s">
        <v>21</v>
      </c>
      <c r="B60" s="2">
        <v>3</v>
      </c>
      <c r="C60" s="2">
        <v>-1</v>
      </c>
      <c r="D60" s="2">
        <v>58</v>
      </c>
      <c r="E60" s="2" t="s">
        <v>17</v>
      </c>
      <c r="F60" s="2">
        <v>233.081880759</v>
      </c>
      <c r="G60" s="3">
        <v>-1100</v>
      </c>
      <c r="H60" s="397">
        <f t="shared" si="0"/>
        <v>1099.8182978943712</v>
      </c>
      <c r="I60" s="8" t="str">
        <f t="shared" si="1"/>
        <v>1800</v>
      </c>
      <c r="J60" s="7" t="str">
        <f t="shared" si="2"/>
        <v>044B</v>
      </c>
      <c r="K60" s="12" t="str">
        <f t="shared" si="3"/>
        <v>0x1C4B</v>
      </c>
      <c r="L60" s="399">
        <f t="shared" si="4"/>
        <v>7243</v>
      </c>
      <c r="M60" s="399"/>
    </row>
    <row r="61" spans="1:13" ht="17">
      <c r="A61" s="2" t="s">
        <v>21</v>
      </c>
      <c r="B61" s="2">
        <v>3</v>
      </c>
      <c r="C61" s="2">
        <v>-1</v>
      </c>
      <c r="D61" s="2">
        <v>59</v>
      </c>
      <c r="E61" s="2" t="s">
        <v>18</v>
      </c>
      <c r="F61" s="2">
        <v>246.94165062810001</v>
      </c>
      <c r="G61" s="3">
        <v>-1000</v>
      </c>
      <c r="H61" s="397">
        <f t="shared" si="0"/>
        <v>1165.2168971205479</v>
      </c>
      <c r="I61" s="8" t="str">
        <f t="shared" si="1"/>
        <v>1800</v>
      </c>
      <c r="J61" s="7" t="str">
        <f t="shared" si="2"/>
        <v>048D</v>
      </c>
      <c r="K61" s="12" t="str">
        <f t="shared" si="3"/>
        <v>0x1C8D</v>
      </c>
      <c r="L61" s="399">
        <f t="shared" si="4"/>
        <v>7309</v>
      </c>
      <c r="M61" s="399"/>
    </row>
    <row r="62" spans="1:13" ht="17">
      <c r="A62" s="2" t="s">
        <v>21</v>
      </c>
      <c r="B62" s="2">
        <v>4</v>
      </c>
      <c r="C62" s="2">
        <v>0</v>
      </c>
      <c r="D62" s="2">
        <v>60</v>
      </c>
      <c r="E62" s="2" t="s">
        <v>7</v>
      </c>
      <c r="F62" s="2">
        <v>261.62556530059999</v>
      </c>
      <c r="G62" s="2">
        <v>-900</v>
      </c>
      <c r="H62" s="397">
        <f t="shared" si="0"/>
        <v>617.25214971144442</v>
      </c>
      <c r="I62" s="8" t="str">
        <f t="shared" si="1"/>
        <v>2000</v>
      </c>
      <c r="J62" s="7" t="str">
        <f t="shared" si="2"/>
        <v>0269</v>
      </c>
      <c r="K62" s="12" t="str">
        <f t="shared" si="3"/>
        <v>0x2269</v>
      </c>
      <c r="L62" s="399">
        <f t="shared" si="4"/>
        <v>8809</v>
      </c>
      <c r="M62" s="399"/>
    </row>
    <row r="63" spans="1:13" ht="17">
      <c r="A63" s="2" t="s">
        <v>21</v>
      </c>
      <c r="B63" s="2">
        <v>4</v>
      </c>
      <c r="C63" s="2">
        <v>0</v>
      </c>
      <c r="D63" s="2">
        <v>61</v>
      </c>
      <c r="E63" s="2" t="s">
        <v>8</v>
      </c>
      <c r="F63" s="2">
        <v>277.18263097689999</v>
      </c>
      <c r="G63" s="2">
        <v>-800</v>
      </c>
      <c r="H63" s="397">
        <f t="shared" si="0"/>
        <v>653.95587253327619</v>
      </c>
      <c r="I63" s="8" t="str">
        <f t="shared" si="1"/>
        <v>2000</v>
      </c>
      <c r="J63" s="7" t="str">
        <f t="shared" si="2"/>
        <v>028D</v>
      </c>
      <c r="K63" s="12" t="str">
        <f t="shared" si="3"/>
        <v>0x228D</v>
      </c>
      <c r="L63" s="399">
        <f t="shared" si="4"/>
        <v>8845</v>
      </c>
      <c r="M63" s="399"/>
    </row>
    <row r="64" spans="1:13" ht="17">
      <c r="A64" s="2" t="s">
        <v>21</v>
      </c>
      <c r="B64" s="2">
        <v>4</v>
      </c>
      <c r="C64" s="2">
        <v>0</v>
      </c>
      <c r="D64" s="2">
        <v>62</v>
      </c>
      <c r="E64" s="2" t="s">
        <v>9</v>
      </c>
      <c r="F64" s="2">
        <v>293.66476791740001</v>
      </c>
      <c r="G64" s="2">
        <v>-700</v>
      </c>
      <c r="H64" s="397">
        <f t="shared" si="0"/>
        <v>692.84211228845027</v>
      </c>
      <c r="I64" s="8" t="str">
        <f t="shared" si="1"/>
        <v>2000</v>
      </c>
      <c r="J64" s="7" t="str">
        <f t="shared" si="2"/>
        <v>02B4</v>
      </c>
      <c r="K64" s="12" t="str">
        <f t="shared" si="3"/>
        <v>0x22B4</v>
      </c>
      <c r="L64" s="399">
        <f t="shared" si="4"/>
        <v>8884</v>
      </c>
      <c r="M64" s="399"/>
    </row>
    <row r="65" spans="1:13" ht="17">
      <c r="A65" s="2" t="s">
        <v>21</v>
      </c>
      <c r="B65" s="2">
        <v>4</v>
      </c>
      <c r="C65" s="2">
        <v>0</v>
      </c>
      <c r="D65" s="2">
        <v>63</v>
      </c>
      <c r="E65" s="2" t="s">
        <v>10</v>
      </c>
      <c r="F65" s="2">
        <v>311.12698372210002</v>
      </c>
      <c r="G65" s="2">
        <v>-600</v>
      </c>
      <c r="H65" s="397">
        <f t="shared" si="0"/>
        <v>734.0406481876156</v>
      </c>
      <c r="I65" s="8" t="str">
        <f t="shared" si="1"/>
        <v>2000</v>
      </c>
      <c r="J65" s="7" t="str">
        <f t="shared" si="2"/>
        <v>02DE</v>
      </c>
      <c r="K65" s="12" t="str">
        <f t="shared" si="3"/>
        <v>0x22DE</v>
      </c>
      <c r="L65" s="399">
        <f t="shared" si="4"/>
        <v>8926</v>
      </c>
      <c r="M65" s="399"/>
    </row>
    <row r="66" spans="1:13" ht="17">
      <c r="A66" s="2" t="s">
        <v>21</v>
      </c>
      <c r="B66" s="2">
        <v>4</v>
      </c>
      <c r="C66" s="2">
        <v>0</v>
      </c>
      <c r="D66" s="2">
        <v>64</v>
      </c>
      <c r="E66" s="2" t="s">
        <v>11</v>
      </c>
      <c r="F66" s="2">
        <v>329.62755691289999</v>
      </c>
      <c r="G66" s="2">
        <v>-500</v>
      </c>
      <c r="H66" s="397">
        <f t="shared" si="0"/>
        <v>777.68897651437737</v>
      </c>
      <c r="I66" s="8" t="str">
        <f t="shared" si="1"/>
        <v>2000</v>
      </c>
      <c r="J66" s="7" t="str">
        <f t="shared" si="2"/>
        <v>0309</v>
      </c>
      <c r="K66" s="12" t="str">
        <f t="shared" si="3"/>
        <v>0x2309</v>
      </c>
      <c r="L66" s="399">
        <f t="shared" si="4"/>
        <v>8969</v>
      </c>
      <c r="M66" s="399"/>
    </row>
    <row r="67" spans="1:13" ht="17">
      <c r="A67" s="2" t="s">
        <v>21</v>
      </c>
      <c r="B67" s="2">
        <v>4</v>
      </c>
      <c r="C67" s="2">
        <v>0</v>
      </c>
      <c r="D67" s="2">
        <v>65</v>
      </c>
      <c r="E67" s="2" t="s">
        <v>12</v>
      </c>
      <c r="F67" s="2">
        <v>349.22823143300002</v>
      </c>
      <c r="G67" s="2">
        <v>-400</v>
      </c>
      <c r="H67" s="397">
        <f t="shared" si="0"/>
        <v>823.93276950695122</v>
      </c>
      <c r="I67" s="8" t="str">
        <f t="shared" si="1"/>
        <v>2000</v>
      </c>
      <c r="J67" s="7" t="str">
        <f t="shared" si="2"/>
        <v>0337</v>
      </c>
      <c r="K67" s="12" t="str">
        <f t="shared" si="3"/>
        <v>0x2337</v>
      </c>
      <c r="L67" s="399">
        <f t="shared" si="4"/>
        <v>9015</v>
      </c>
      <c r="M67" s="399"/>
    </row>
    <row r="68" spans="1:13" ht="17">
      <c r="A68" s="2" t="s">
        <v>22</v>
      </c>
      <c r="B68" s="2">
        <v>4</v>
      </c>
      <c r="C68" s="2">
        <v>0</v>
      </c>
      <c r="D68" s="2">
        <v>66</v>
      </c>
      <c r="E68" s="2" t="s">
        <v>13</v>
      </c>
      <c r="F68" s="2">
        <v>369.99442271160001</v>
      </c>
      <c r="G68" s="2">
        <v>-300</v>
      </c>
      <c r="H68" s="397">
        <f t="shared" si="0"/>
        <v>872.92636152578712</v>
      </c>
      <c r="I68" s="8" t="str">
        <f t="shared" si="1"/>
        <v>2000</v>
      </c>
      <c r="J68" s="7" t="str">
        <f t="shared" si="2"/>
        <v>0368</v>
      </c>
      <c r="K68" s="12" t="str">
        <f t="shared" si="3"/>
        <v>0x2368</v>
      </c>
      <c r="L68" s="399">
        <f t="shared" si="4"/>
        <v>9064</v>
      </c>
      <c r="M68" s="399"/>
    </row>
    <row r="69" spans="1:13" ht="17">
      <c r="A69" s="2" t="s">
        <v>22</v>
      </c>
      <c r="B69" s="2">
        <v>4</v>
      </c>
      <c r="C69" s="2">
        <v>0</v>
      </c>
      <c r="D69" s="2">
        <v>67</v>
      </c>
      <c r="E69" s="2" t="s">
        <v>14</v>
      </c>
      <c r="F69" s="2">
        <v>391.99543598169998</v>
      </c>
      <c r="G69" s="2">
        <v>-200</v>
      </c>
      <c r="H69" s="397">
        <f t="shared" si="0"/>
        <v>924.83326412988094</v>
      </c>
      <c r="I69" s="8" t="str">
        <f t="shared" si="1"/>
        <v>2000</v>
      </c>
      <c r="J69" s="7" t="str">
        <f t="shared" si="2"/>
        <v>039C</v>
      </c>
      <c r="K69" s="12" t="str">
        <f t="shared" si="3"/>
        <v>0x239C</v>
      </c>
      <c r="L69" s="399">
        <f t="shared" si="4"/>
        <v>9116</v>
      </c>
      <c r="M69" s="399"/>
    </row>
    <row r="70" spans="1:13" ht="17">
      <c r="A70" s="2" t="s">
        <v>22</v>
      </c>
      <c r="B70" s="2">
        <v>4</v>
      </c>
      <c r="C70" s="2">
        <v>0</v>
      </c>
      <c r="D70" s="2">
        <v>68</v>
      </c>
      <c r="E70" s="2" t="s">
        <v>15</v>
      </c>
      <c r="F70" s="2">
        <v>415.30469757989999</v>
      </c>
      <c r="G70" s="2">
        <v>-100</v>
      </c>
      <c r="H70" s="397">
        <f t="shared" si="0"/>
        <v>979.82671178146768</v>
      </c>
      <c r="I70" s="8" t="str">
        <f t="shared" si="1"/>
        <v>2000</v>
      </c>
      <c r="J70" s="7" t="str">
        <f t="shared" si="2"/>
        <v>03D3</v>
      </c>
      <c r="K70" s="12" t="str">
        <f t="shared" si="3"/>
        <v>0x23D3</v>
      </c>
      <c r="L70" s="399">
        <f t="shared" si="4"/>
        <v>9171</v>
      </c>
      <c r="M70" s="399"/>
    </row>
    <row r="71" spans="1:13" ht="17">
      <c r="A71" s="2" t="s">
        <v>22</v>
      </c>
      <c r="B71" s="2">
        <v>4</v>
      </c>
      <c r="C71" s="2">
        <v>0</v>
      </c>
      <c r="D71" s="2">
        <v>69</v>
      </c>
      <c r="E71" s="2" t="s">
        <v>16</v>
      </c>
      <c r="F71" s="2">
        <v>440</v>
      </c>
      <c r="G71" s="2">
        <v>0</v>
      </c>
      <c r="H71" s="397">
        <f t="shared" si="0"/>
        <v>1038.09024</v>
      </c>
      <c r="I71" s="8" t="str">
        <f t="shared" si="1"/>
        <v>2000</v>
      </c>
      <c r="J71" s="7" t="str">
        <f t="shared" si="2"/>
        <v>040E</v>
      </c>
      <c r="K71" s="12" t="str">
        <f t="shared" si="3"/>
        <v>0x240E</v>
      </c>
      <c r="L71" s="399">
        <f t="shared" si="4"/>
        <v>9230</v>
      </c>
      <c r="M71" s="399"/>
    </row>
    <row r="72" spans="1:13" ht="17">
      <c r="A72" s="2" t="s">
        <v>22</v>
      </c>
      <c r="B72" s="2">
        <v>4</v>
      </c>
      <c r="C72" s="2">
        <v>0</v>
      </c>
      <c r="D72" s="2">
        <v>70</v>
      </c>
      <c r="E72" s="2" t="s">
        <v>17</v>
      </c>
      <c r="F72" s="2">
        <v>466.16376151809999</v>
      </c>
      <c r="G72" s="2">
        <v>100</v>
      </c>
      <c r="H72" s="397">
        <f t="shared" si="0"/>
        <v>1099.8182978946072</v>
      </c>
      <c r="I72" s="8" t="str">
        <f t="shared" si="1"/>
        <v>2000</v>
      </c>
      <c r="J72" s="7" t="str">
        <f t="shared" si="2"/>
        <v>044B</v>
      </c>
      <c r="K72" s="12" t="str">
        <f t="shared" si="3"/>
        <v>0x244B</v>
      </c>
      <c r="L72" s="399">
        <f t="shared" si="4"/>
        <v>9291</v>
      </c>
      <c r="M72" s="399"/>
    </row>
    <row r="73" spans="1:13" ht="17">
      <c r="A73" s="2" t="s">
        <v>22</v>
      </c>
      <c r="B73" s="2">
        <v>4</v>
      </c>
      <c r="C73" s="2">
        <v>0</v>
      </c>
      <c r="D73" s="2">
        <v>71</v>
      </c>
      <c r="E73" s="2" t="s">
        <v>18</v>
      </c>
      <c r="F73" s="2">
        <v>493.88330125610003</v>
      </c>
      <c r="G73" s="2">
        <v>200</v>
      </c>
      <c r="H73" s="397">
        <f t="shared" si="0"/>
        <v>1165.2168971203118</v>
      </c>
      <c r="I73" s="8" t="str">
        <f t="shared" si="1"/>
        <v>2000</v>
      </c>
      <c r="J73" s="7" t="str">
        <f t="shared" si="2"/>
        <v>048D</v>
      </c>
      <c r="K73" s="12" t="str">
        <f t="shared" si="3"/>
        <v>0x248D</v>
      </c>
      <c r="L73" s="399">
        <f t="shared" si="4"/>
        <v>9357</v>
      </c>
      <c r="M73" s="399"/>
    </row>
    <row r="74" spans="1:13" ht="17">
      <c r="A74" s="2" t="s">
        <v>22</v>
      </c>
      <c r="B74" s="2">
        <v>5</v>
      </c>
      <c r="C74" s="2">
        <v>1</v>
      </c>
      <c r="D74" s="2">
        <v>72</v>
      </c>
      <c r="E74" s="2" t="s">
        <v>7</v>
      </c>
      <c r="F74" s="2">
        <v>523.25113060119997</v>
      </c>
      <c r="G74" s="2">
        <v>300</v>
      </c>
      <c r="H74" s="397">
        <f t="shared" si="0"/>
        <v>617.25214971144442</v>
      </c>
      <c r="I74" s="8" t="str">
        <f t="shared" si="1"/>
        <v>2800</v>
      </c>
      <c r="J74" s="7" t="str">
        <f t="shared" si="2"/>
        <v>0269</v>
      </c>
      <c r="K74" s="12" t="str">
        <f t="shared" si="3"/>
        <v>0x2A69</v>
      </c>
      <c r="L74" s="399">
        <f t="shared" si="4"/>
        <v>10857</v>
      </c>
      <c r="M74" s="399"/>
    </row>
    <row r="75" spans="1:13" ht="17">
      <c r="A75" s="2" t="s">
        <v>22</v>
      </c>
      <c r="B75" s="2">
        <v>5</v>
      </c>
      <c r="C75" s="2">
        <v>1</v>
      </c>
      <c r="D75" s="2">
        <v>73</v>
      </c>
      <c r="E75" s="2" t="s">
        <v>8</v>
      </c>
      <c r="F75" s="2">
        <v>554.36526195370004</v>
      </c>
      <c r="G75" s="2">
        <v>400</v>
      </c>
      <c r="H75" s="397">
        <f t="shared" si="0"/>
        <v>653.9558725331583</v>
      </c>
      <c r="I75" s="8" t="str">
        <f t="shared" si="1"/>
        <v>2800</v>
      </c>
      <c r="J75" s="7" t="str">
        <f t="shared" si="2"/>
        <v>028D</v>
      </c>
      <c r="K75" s="12" t="str">
        <f t="shared" si="3"/>
        <v>0x2A8D</v>
      </c>
      <c r="L75" s="399">
        <f t="shared" si="4"/>
        <v>10893</v>
      </c>
      <c r="M75" s="399"/>
    </row>
    <row r="76" spans="1:13" ht="17">
      <c r="A76" s="2" t="s">
        <v>22</v>
      </c>
      <c r="B76" s="2">
        <v>5</v>
      </c>
      <c r="C76" s="2">
        <v>1</v>
      </c>
      <c r="D76" s="2">
        <v>74</v>
      </c>
      <c r="E76" s="2" t="s">
        <v>9</v>
      </c>
      <c r="F76" s="2">
        <v>587.32953583480003</v>
      </c>
      <c r="G76" s="2">
        <v>500</v>
      </c>
      <c r="H76" s="397">
        <f t="shared" si="0"/>
        <v>692.84211228845027</v>
      </c>
      <c r="I76" s="8" t="str">
        <f t="shared" si="1"/>
        <v>2800</v>
      </c>
      <c r="J76" s="7" t="str">
        <f t="shared" si="2"/>
        <v>02B4</v>
      </c>
      <c r="K76" s="12" t="str">
        <f t="shared" si="3"/>
        <v>0x2AB4</v>
      </c>
      <c r="L76" s="399">
        <f t="shared" si="4"/>
        <v>10932</v>
      </c>
      <c r="M76" s="399"/>
    </row>
    <row r="77" spans="1:13" ht="17">
      <c r="A77" s="2" t="s">
        <v>22</v>
      </c>
      <c r="B77" s="2">
        <v>5</v>
      </c>
      <c r="C77" s="2">
        <v>1</v>
      </c>
      <c r="D77" s="2">
        <v>75</v>
      </c>
      <c r="E77" s="2" t="s">
        <v>10</v>
      </c>
      <c r="F77" s="2">
        <v>622.25396744420004</v>
      </c>
      <c r="G77" s="2">
        <v>600</v>
      </c>
      <c r="H77" s="397">
        <f t="shared" si="0"/>
        <v>734.0406481876156</v>
      </c>
      <c r="I77" s="8" t="str">
        <f t="shared" si="1"/>
        <v>2800</v>
      </c>
      <c r="J77" s="7" t="str">
        <f t="shared" si="2"/>
        <v>02DE</v>
      </c>
      <c r="K77" s="12" t="str">
        <f t="shared" si="3"/>
        <v>0x2ADE</v>
      </c>
      <c r="L77" s="399">
        <f t="shared" si="4"/>
        <v>10974</v>
      </c>
      <c r="M77" s="399"/>
    </row>
    <row r="78" spans="1:13" ht="17">
      <c r="A78" s="2" t="s">
        <v>22</v>
      </c>
      <c r="B78" s="2">
        <v>5</v>
      </c>
      <c r="C78" s="2">
        <v>1</v>
      </c>
      <c r="D78" s="2">
        <v>76</v>
      </c>
      <c r="E78" s="2" t="s">
        <v>11</v>
      </c>
      <c r="F78" s="2">
        <v>659.25511382570005</v>
      </c>
      <c r="G78" s="2">
        <v>700</v>
      </c>
      <c r="H78" s="397">
        <f t="shared" ref="H78:H129" si="5">((144*F78*(2^20))/O$2)/2^(B78-1)</f>
        <v>777.68897651425948</v>
      </c>
      <c r="I78" s="8" t="str">
        <f t="shared" si="1"/>
        <v>2800</v>
      </c>
      <c r="J78" s="7" t="str">
        <f t="shared" si="2"/>
        <v>0309</v>
      </c>
      <c r="K78" s="12" t="str">
        <f t="shared" si="3"/>
        <v>0x2B09</v>
      </c>
      <c r="L78" s="399">
        <f t="shared" si="4"/>
        <v>11017</v>
      </c>
      <c r="M78" s="399"/>
    </row>
    <row r="79" spans="1:13" ht="17">
      <c r="A79" s="2" t="s">
        <v>22</v>
      </c>
      <c r="B79" s="2">
        <v>5</v>
      </c>
      <c r="C79" s="2">
        <v>1</v>
      </c>
      <c r="D79" s="2">
        <v>77</v>
      </c>
      <c r="E79" s="2" t="s">
        <v>12</v>
      </c>
      <c r="F79" s="2">
        <v>698.45646286600004</v>
      </c>
      <c r="G79" s="2">
        <v>800</v>
      </c>
      <c r="H79" s="397">
        <f t="shared" si="5"/>
        <v>823.93276950695122</v>
      </c>
      <c r="I79" s="8" t="str">
        <f t="shared" ref="I79:I129" si="6">DEC2HEX((B79*2^11),4)</f>
        <v>2800</v>
      </c>
      <c r="J79" s="7" t="str">
        <f t="shared" ref="J79:J129" si="7">DEC2HEX(H79,4)</f>
        <v>0337</v>
      </c>
      <c r="K79" s="12" t="str">
        <f t="shared" ref="K79:K129" si="8">"0x"&amp;DEC2HEX(HEX2DEC(I79)+HEX2DEC(J79),4)</f>
        <v>0x2B37</v>
      </c>
      <c r="L79" s="399">
        <f t="shared" ref="L79:L129" si="9">HEX2DEC(I79)+HEX2DEC(J79)</f>
        <v>11063</v>
      </c>
      <c r="M79" s="399"/>
    </row>
    <row r="80" spans="1:13" ht="17">
      <c r="A80" s="2" t="s">
        <v>23</v>
      </c>
      <c r="B80" s="2">
        <v>5</v>
      </c>
      <c r="C80" s="2">
        <v>1</v>
      </c>
      <c r="D80" s="2">
        <v>78</v>
      </c>
      <c r="E80" s="2" t="s">
        <v>13</v>
      </c>
      <c r="F80" s="2">
        <v>739.98884542329995</v>
      </c>
      <c r="G80" s="2">
        <v>900</v>
      </c>
      <c r="H80" s="397">
        <f t="shared" si="5"/>
        <v>872.92636152590489</v>
      </c>
      <c r="I80" s="8" t="str">
        <f t="shared" si="6"/>
        <v>2800</v>
      </c>
      <c r="J80" s="7" t="str">
        <f t="shared" si="7"/>
        <v>0368</v>
      </c>
      <c r="K80" s="12" t="str">
        <f t="shared" si="8"/>
        <v>0x2B68</v>
      </c>
      <c r="L80" s="399">
        <f t="shared" si="9"/>
        <v>11112</v>
      </c>
      <c r="M80" s="399"/>
    </row>
    <row r="81" spans="1:13" ht="17">
      <c r="A81" s="2" t="s">
        <v>23</v>
      </c>
      <c r="B81" s="2">
        <v>5</v>
      </c>
      <c r="C81" s="2">
        <v>1</v>
      </c>
      <c r="D81" s="2">
        <v>79</v>
      </c>
      <c r="E81" s="2" t="s">
        <v>14</v>
      </c>
      <c r="F81" s="2">
        <v>783.99087196350001</v>
      </c>
      <c r="G81" s="3">
        <v>1000</v>
      </c>
      <c r="H81" s="397">
        <f t="shared" si="5"/>
        <v>924.83326412999895</v>
      </c>
      <c r="I81" s="8" t="str">
        <f t="shared" si="6"/>
        <v>2800</v>
      </c>
      <c r="J81" s="7" t="str">
        <f t="shared" si="7"/>
        <v>039C</v>
      </c>
      <c r="K81" s="12" t="str">
        <f t="shared" si="8"/>
        <v>0x2B9C</v>
      </c>
      <c r="L81" s="399">
        <f t="shared" si="9"/>
        <v>11164</v>
      </c>
      <c r="M81" s="399"/>
    </row>
    <row r="82" spans="1:13" ht="17">
      <c r="A82" s="2" t="s">
        <v>23</v>
      </c>
      <c r="B82" s="2">
        <v>5</v>
      </c>
      <c r="C82" s="2">
        <v>1</v>
      </c>
      <c r="D82" s="2">
        <v>80</v>
      </c>
      <c r="E82" s="2" t="s">
        <v>15</v>
      </c>
      <c r="F82" s="2">
        <v>830.60939515990003</v>
      </c>
      <c r="G82" s="3">
        <v>1100</v>
      </c>
      <c r="H82" s="397">
        <f t="shared" si="5"/>
        <v>979.82671178158569</v>
      </c>
      <c r="I82" s="8" t="str">
        <f t="shared" si="6"/>
        <v>2800</v>
      </c>
      <c r="J82" s="7" t="str">
        <f t="shared" si="7"/>
        <v>03D3</v>
      </c>
      <c r="K82" s="12" t="str">
        <f t="shared" si="8"/>
        <v>0x2BD3</v>
      </c>
      <c r="L82" s="399">
        <f t="shared" si="9"/>
        <v>11219</v>
      </c>
      <c r="M82" s="399"/>
    </row>
    <row r="83" spans="1:13" ht="17">
      <c r="A83" s="2" t="s">
        <v>23</v>
      </c>
      <c r="B83" s="2">
        <v>5</v>
      </c>
      <c r="C83" s="2">
        <v>1</v>
      </c>
      <c r="D83" s="2">
        <v>81</v>
      </c>
      <c r="E83" s="2" t="s">
        <v>16</v>
      </c>
      <c r="F83" s="2">
        <v>880</v>
      </c>
      <c r="G83" s="3">
        <v>1200</v>
      </c>
      <c r="H83" s="397">
        <f t="shared" si="5"/>
        <v>1038.09024</v>
      </c>
      <c r="I83" s="8" t="str">
        <f t="shared" si="6"/>
        <v>2800</v>
      </c>
      <c r="J83" s="7" t="str">
        <f t="shared" si="7"/>
        <v>040E</v>
      </c>
      <c r="K83" s="12" t="str">
        <f t="shared" si="8"/>
        <v>0x2C0E</v>
      </c>
      <c r="L83" s="399">
        <f t="shared" si="9"/>
        <v>11278</v>
      </c>
      <c r="M83" s="399"/>
    </row>
    <row r="84" spans="1:13" ht="17">
      <c r="A84" s="2" t="s">
        <v>23</v>
      </c>
      <c r="B84" s="2">
        <v>5</v>
      </c>
      <c r="C84" s="2">
        <v>1</v>
      </c>
      <c r="D84" s="2">
        <v>82</v>
      </c>
      <c r="E84" s="2" t="s">
        <v>17</v>
      </c>
      <c r="F84" s="2">
        <v>932.32752303619998</v>
      </c>
      <c r="G84" s="3">
        <v>1300</v>
      </c>
      <c r="H84" s="397">
        <f t="shared" si="5"/>
        <v>1099.8182978946072</v>
      </c>
      <c r="I84" s="8" t="str">
        <f t="shared" si="6"/>
        <v>2800</v>
      </c>
      <c r="J84" s="7" t="str">
        <f t="shared" si="7"/>
        <v>044B</v>
      </c>
      <c r="K84" s="12" t="str">
        <f t="shared" si="8"/>
        <v>0x2C4B</v>
      </c>
      <c r="L84" s="399">
        <f t="shared" si="9"/>
        <v>11339</v>
      </c>
      <c r="M84" s="399"/>
    </row>
    <row r="85" spans="1:13" ht="17">
      <c r="A85" s="2" t="s">
        <v>23</v>
      </c>
      <c r="B85" s="2">
        <v>5</v>
      </c>
      <c r="C85" s="2">
        <v>1</v>
      </c>
      <c r="D85" s="2">
        <v>83</v>
      </c>
      <c r="E85" s="2" t="s">
        <v>18</v>
      </c>
      <c r="F85" s="2">
        <v>987.76660251220005</v>
      </c>
      <c r="G85" s="3">
        <v>1400</v>
      </c>
      <c r="H85" s="397">
        <f t="shared" si="5"/>
        <v>1165.2168971203118</v>
      </c>
      <c r="I85" s="8" t="str">
        <f t="shared" si="6"/>
        <v>2800</v>
      </c>
      <c r="J85" s="7" t="str">
        <f t="shared" si="7"/>
        <v>048D</v>
      </c>
      <c r="K85" s="12" t="str">
        <f t="shared" si="8"/>
        <v>0x2C8D</v>
      </c>
      <c r="L85" s="399">
        <f t="shared" si="9"/>
        <v>11405</v>
      </c>
      <c r="M85" s="399"/>
    </row>
    <row r="86" spans="1:13" ht="17">
      <c r="A86" s="2" t="s">
        <v>23</v>
      </c>
      <c r="B86" s="2">
        <v>6</v>
      </c>
      <c r="C86" s="2">
        <v>2</v>
      </c>
      <c r="D86" s="2">
        <v>84</v>
      </c>
      <c r="E86" s="2" t="s">
        <v>7</v>
      </c>
      <c r="F86" s="3">
        <v>1046.5022612023999</v>
      </c>
      <c r="G86" s="3">
        <v>1500</v>
      </c>
      <c r="H86" s="397">
        <f t="shared" si="5"/>
        <v>617.25214971144442</v>
      </c>
      <c r="I86" s="8" t="str">
        <f t="shared" si="6"/>
        <v>3000</v>
      </c>
      <c r="J86" s="7" t="str">
        <f t="shared" si="7"/>
        <v>0269</v>
      </c>
      <c r="K86" s="12" t="str">
        <f t="shared" si="8"/>
        <v>0x3269</v>
      </c>
      <c r="L86" s="399">
        <f t="shared" si="9"/>
        <v>12905</v>
      </c>
      <c r="M86" s="399"/>
    </row>
    <row r="87" spans="1:13" ht="17">
      <c r="A87" s="2" t="s">
        <v>23</v>
      </c>
      <c r="B87" s="2">
        <v>6</v>
      </c>
      <c r="C87" s="2">
        <v>2</v>
      </c>
      <c r="D87" s="2">
        <v>85</v>
      </c>
      <c r="E87" s="2" t="s">
        <v>8</v>
      </c>
      <c r="F87" s="3">
        <v>1108.7305239074999</v>
      </c>
      <c r="G87" s="3">
        <v>1600</v>
      </c>
      <c r="H87" s="397">
        <f t="shared" si="5"/>
        <v>653.95587253321719</v>
      </c>
      <c r="I87" s="8" t="str">
        <f t="shared" si="6"/>
        <v>3000</v>
      </c>
      <c r="J87" s="7" t="str">
        <f t="shared" si="7"/>
        <v>028D</v>
      </c>
      <c r="K87" s="12" t="str">
        <f t="shared" si="8"/>
        <v>0x328D</v>
      </c>
      <c r="L87" s="399">
        <f t="shared" si="9"/>
        <v>12941</v>
      </c>
      <c r="M87" s="399"/>
    </row>
    <row r="88" spans="1:13" ht="17">
      <c r="A88" s="2" t="s">
        <v>23</v>
      </c>
      <c r="B88" s="2">
        <v>6</v>
      </c>
      <c r="C88" s="2">
        <v>2</v>
      </c>
      <c r="D88" s="2">
        <v>86</v>
      </c>
      <c r="E88" s="2" t="s">
        <v>9</v>
      </c>
      <c r="F88" s="3">
        <v>1174.6590716696001</v>
      </c>
      <c r="G88" s="3">
        <v>1700</v>
      </c>
      <c r="H88" s="397">
        <f t="shared" si="5"/>
        <v>692.84211228845027</v>
      </c>
      <c r="I88" s="8" t="str">
        <f t="shared" si="6"/>
        <v>3000</v>
      </c>
      <c r="J88" s="7" t="str">
        <f t="shared" si="7"/>
        <v>02B4</v>
      </c>
      <c r="K88" s="12" t="str">
        <f t="shared" si="8"/>
        <v>0x32B4</v>
      </c>
      <c r="L88" s="399">
        <f t="shared" si="9"/>
        <v>12980</v>
      </c>
      <c r="M88" s="399"/>
    </row>
    <row r="89" spans="1:13" ht="17">
      <c r="A89" s="2" t="s">
        <v>23</v>
      </c>
      <c r="B89" s="2">
        <v>6</v>
      </c>
      <c r="C89" s="2">
        <v>2</v>
      </c>
      <c r="D89" s="2">
        <v>87</v>
      </c>
      <c r="E89" s="2" t="s">
        <v>10</v>
      </c>
      <c r="F89" s="3">
        <v>1244.5079348883</v>
      </c>
      <c r="G89" s="3">
        <v>1800</v>
      </c>
      <c r="H89" s="397">
        <f t="shared" si="5"/>
        <v>734.04064818755671</v>
      </c>
      <c r="I89" s="8" t="str">
        <f t="shared" si="6"/>
        <v>3000</v>
      </c>
      <c r="J89" s="7" t="str">
        <f t="shared" si="7"/>
        <v>02DE</v>
      </c>
      <c r="K89" s="12" t="str">
        <f t="shared" si="8"/>
        <v>0x32DE</v>
      </c>
      <c r="L89" s="399">
        <f t="shared" si="9"/>
        <v>13022</v>
      </c>
      <c r="M89" s="399"/>
    </row>
    <row r="90" spans="1:13" ht="17">
      <c r="A90" s="2" t="s">
        <v>23</v>
      </c>
      <c r="B90" s="2">
        <v>6</v>
      </c>
      <c r="C90" s="2">
        <v>2</v>
      </c>
      <c r="D90" s="2">
        <v>88</v>
      </c>
      <c r="E90" s="2" t="s">
        <v>11</v>
      </c>
      <c r="F90" s="3">
        <v>1318.5102276514999</v>
      </c>
      <c r="G90" s="3">
        <v>1900</v>
      </c>
      <c r="H90" s="397">
        <f t="shared" si="5"/>
        <v>777.68897651431826</v>
      </c>
      <c r="I90" s="8" t="str">
        <f t="shared" si="6"/>
        <v>3000</v>
      </c>
      <c r="J90" s="7" t="str">
        <f t="shared" si="7"/>
        <v>0309</v>
      </c>
      <c r="K90" s="12" t="str">
        <f t="shared" si="8"/>
        <v>0x3309</v>
      </c>
      <c r="L90" s="399">
        <f t="shared" si="9"/>
        <v>13065</v>
      </c>
      <c r="M90" s="399"/>
    </row>
    <row r="91" spans="1:13" ht="17">
      <c r="A91" s="2" t="s">
        <v>23</v>
      </c>
      <c r="B91" s="2">
        <v>6</v>
      </c>
      <c r="C91" s="2">
        <v>2</v>
      </c>
      <c r="D91" s="2">
        <v>89</v>
      </c>
      <c r="E91" s="2" t="s">
        <v>12</v>
      </c>
      <c r="F91" s="3">
        <v>1396.9129257320001</v>
      </c>
      <c r="G91" s="3">
        <v>2000</v>
      </c>
      <c r="H91" s="397">
        <f t="shared" si="5"/>
        <v>823.93276950695122</v>
      </c>
      <c r="I91" s="8" t="str">
        <f t="shared" si="6"/>
        <v>3000</v>
      </c>
      <c r="J91" s="7" t="str">
        <f t="shared" si="7"/>
        <v>0337</v>
      </c>
      <c r="K91" s="12" t="str">
        <f t="shared" si="8"/>
        <v>0x3337</v>
      </c>
      <c r="L91" s="399">
        <f t="shared" si="9"/>
        <v>13111</v>
      </c>
      <c r="M91" s="399"/>
    </row>
    <row r="92" spans="1:13" ht="17">
      <c r="A92" s="2" t="s">
        <v>6</v>
      </c>
      <c r="B92" s="2">
        <v>6</v>
      </c>
      <c r="C92" s="2">
        <v>2</v>
      </c>
      <c r="D92" s="2">
        <v>90</v>
      </c>
      <c r="E92" s="2" t="s">
        <v>13</v>
      </c>
      <c r="F92" s="3">
        <v>1479.9776908465001</v>
      </c>
      <c r="G92" s="3">
        <v>2100</v>
      </c>
      <c r="H92" s="397">
        <f t="shared" si="5"/>
        <v>872.926361525846</v>
      </c>
      <c r="I92" s="8" t="str">
        <f t="shared" si="6"/>
        <v>3000</v>
      </c>
      <c r="J92" s="7" t="str">
        <f t="shared" si="7"/>
        <v>0368</v>
      </c>
      <c r="K92" s="12" t="str">
        <f t="shared" si="8"/>
        <v>0x3368</v>
      </c>
      <c r="L92" s="399">
        <f t="shared" si="9"/>
        <v>13160</v>
      </c>
      <c r="M92" s="399"/>
    </row>
    <row r="93" spans="1:13" ht="17">
      <c r="A93" s="2" t="s">
        <v>6</v>
      </c>
      <c r="B93" s="2">
        <v>6</v>
      </c>
      <c r="C93" s="2">
        <v>2</v>
      </c>
      <c r="D93" s="2">
        <v>91</v>
      </c>
      <c r="E93" s="2" t="s">
        <v>14</v>
      </c>
      <c r="F93" s="3">
        <v>1567.981743927</v>
      </c>
      <c r="G93" s="3">
        <v>2200</v>
      </c>
      <c r="H93" s="397">
        <f t="shared" si="5"/>
        <v>924.83326412999895</v>
      </c>
      <c r="I93" s="8" t="str">
        <f t="shared" si="6"/>
        <v>3000</v>
      </c>
      <c r="J93" s="7" t="str">
        <f t="shared" si="7"/>
        <v>039C</v>
      </c>
      <c r="K93" s="12" t="str">
        <f t="shared" si="8"/>
        <v>0x339C</v>
      </c>
      <c r="L93" s="399">
        <f t="shared" si="9"/>
        <v>13212</v>
      </c>
      <c r="M93" s="399"/>
    </row>
    <row r="94" spans="1:13" ht="17">
      <c r="A94" s="2" t="s">
        <v>6</v>
      </c>
      <c r="B94" s="2">
        <v>6</v>
      </c>
      <c r="C94" s="2">
        <v>2</v>
      </c>
      <c r="D94" s="2">
        <v>92</v>
      </c>
      <c r="E94" s="2" t="s">
        <v>15</v>
      </c>
      <c r="F94" s="3">
        <v>1661.2187903198001</v>
      </c>
      <c r="G94" s="3">
        <v>2300</v>
      </c>
      <c r="H94" s="397">
        <f t="shared" si="5"/>
        <v>979.82671178158569</v>
      </c>
      <c r="I94" s="8" t="str">
        <f t="shared" si="6"/>
        <v>3000</v>
      </c>
      <c r="J94" s="7" t="str">
        <f t="shared" si="7"/>
        <v>03D3</v>
      </c>
      <c r="K94" s="12" t="str">
        <f t="shared" si="8"/>
        <v>0x33D3</v>
      </c>
      <c r="L94" s="399">
        <f t="shared" si="9"/>
        <v>13267</v>
      </c>
      <c r="M94" s="399"/>
    </row>
    <row r="95" spans="1:13" ht="17">
      <c r="A95" s="2" t="s">
        <v>6</v>
      </c>
      <c r="B95" s="2">
        <v>6</v>
      </c>
      <c r="C95" s="2">
        <v>2</v>
      </c>
      <c r="D95" s="2">
        <v>93</v>
      </c>
      <c r="E95" s="2" t="s">
        <v>16</v>
      </c>
      <c r="F95" s="3">
        <v>1760</v>
      </c>
      <c r="G95" s="3">
        <v>2400</v>
      </c>
      <c r="H95" s="397">
        <f t="shared" si="5"/>
        <v>1038.09024</v>
      </c>
      <c r="I95" s="8" t="str">
        <f t="shared" si="6"/>
        <v>3000</v>
      </c>
      <c r="J95" s="7" t="str">
        <f t="shared" si="7"/>
        <v>040E</v>
      </c>
      <c r="K95" s="12" t="str">
        <f t="shared" si="8"/>
        <v>0x340E</v>
      </c>
      <c r="L95" s="399">
        <f t="shared" si="9"/>
        <v>13326</v>
      </c>
      <c r="M95" s="399"/>
    </row>
    <row r="96" spans="1:13" ht="17">
      <c r="A96" s="2" t="s">
        <v>6</v>
      </c>
      <c r="B96" s="2">
        <v>6</v>
      </c>
      <c r="C96" s="2">
        <v>2</v>
      </c>
      <c r="D96" s="2">
        <v>94</v>
      </c>
      <c r="E96" s="2" t="s">
        <v>17</v>
      </c>
      <c r="F96" s="3">
        <v>1864.6550460724</v>
      </c>
      <c r="G96" s="3">
        <v>2500</v>
      </c>
      <c r="H96" s="397">
        <f t="shared" si="5"/>
        <v>1099.8182978946072</v>
      </c>
      <c r="I96" s="8" t="str">
        <f t="shared" si="6"/>
        <v>3000</v>
      </c>
      <c r="J96" s="7" t="str">
        <f t="shared" si="7"/>
        <v>044B</v>
      </c>
      <c r="K96" s="12" t="str">
        <f t="shared" si="8"/>
        <v>0x344B</v>
      </c>
      <c r="L96" s="399">
        <f t="shared" si="9"/>
        <v>13387</v>
      </c>
      <c r="M96" s="399"/>
    </row>
    <row r="97" spans="1:13" ht="17">
      <c r="A97" s="2" t="s">
        <v>6</v>
      </c>
      <c r="B97" s="2">
        <v>6</v>
      </c>
      <c r="C97" s="2">
        <v>2</v>
      </c>
      <c r="D97" s="2">
        <v>95</v>
      </c>
      <c r="E97" s="2" t="s">
        <v>18</v>
      </c>
      <c r="F97" s="3">
        <v>1975.5332050244999</v>
      </c>
      <c r="G97" s="3">
        <v>2600</v>
      </c>
      <c r="H97" s="397">
        <f t="shared" si="5"/>
        <v>1165.2168971203707</v>
      </c>
      <c r="I97" s="8" t="str">
        <f t="shared" si="6"/>
        <v>3000</v>
      </c>
      <c r="J97" s="7" t="str">
        <f t="shared" si="7"/>
        <v>048D</v>
      </c>
      <c r="K97" s="12" t="str">
        <f t="shared" si="8"/>
        <v>0x348D</v>
      </c>
      <c r="L97" s="399">
        <f t="shared" si="9"/>
        <v>13453</v>
      </c>
      <c r="M97" s="399"/>
    </row>
    <row r="98" spans="1:13" ht="17">
      <c r="A98" s="2" t="s">
        <v>6</v>
      </c>
      <c r="B98" s="2">
        <v>7</v>
      </c>
      <c r="C98" s="2">
        <v>3</v>
      </c>
      <c r="D98" s="2">
        <v>96</v>
      </c>
      <c r="E98" s="2" t="s">
        <v>7</v>
      </c>
      <c r="F98" s="3">
        <v>2093.0045224047999</v>
      </c>
      <c r="G98" s="3">
        <v>2700</v>
      </c>
      <c r="H98" s="397">
        <f t="shared" si="5"/>
        <v>617.25214971144442</v>
      </c>
      <c r="I98" s="8" t="str">
        <f t="shared" si="6"/>
        <v>3800</v>
      </c>
      <c r="J98" s="7" t="str">
        <f t="shared" si="7"/>
        <v>0269</v>
      </c>
      <c r="K98" s="12" t="str">
        <f t="shared" si="8"/>
        <v>0x3A69</v>
      </c>
      <c r="L98" s="399">
        <f t="shared" si="9"/>
        <v>14953</v>
      </c>
      <c r="M98" s="399"/>
    </row>
    <row r="99" spans="1:13" ht="17">
      <c r="A99" s="2" t="s">
        <v>6</v>
      </c>
      <c r="B99" s="2">
        <v>7</v>
      </c>
      <c r="C99" s="2">
        <v>3</v>
      </c>
      <c r="D99" s="2">
        <v>97</v>
      </c>
      <c r="E99" s="2" t="s">
        <v>8</v>
      </c>
      <c r="F99" s="3">
        <v>2217.4610478149998</v>
      </c>
      <c r="G99" s="3">
        <v>2800</v>
      </c>
      <c r="H99" s="397">
        <f t="shared" si="5"/>
        <v>653.95587253321719</v>
      </c>
      <c r="I99" s="8" t="str">
        <f t="shared" si="6"/>
        <v>3800</v>
      </c>
      <c r="J99" s="7" t="str">
        <f t="shared" si="7"/>
        <v>028D</v>
      </c>
      <c r="K99" s="12" t="str">
        <f t="shared" si="8"/>
        <v>0x3A8D</v>
      </c>
      <c r="L99" s="399">
        <f t="shared" si="9"/>
        <v>14989</v>
      </c>
      <c r="M99" s="399"/>
    </row>
    <row r="100" spans="1:13" ht="17">
      <c r="A100" s="2" t="s">
        <v>6</v>
      </c>
      <c r="B100" s="2">
        <v>7</v>
      </c>
      <c r="C100" s="2">
        <v>3</v>
      </c>
      <c r="D100" s="2">
        <v>98</v>
      </c>
      <c r="E100" s="2" t="s">
        <v>9</v>
      </c>
      <c r="F100" s="3">
        <v>2349.3181433393001</v>
      </c>
      <c r="G100" s="3">
        <v>2900</v>
      </c>
      <c r="H100" s="397">
        <f t="shared" si="5"/>
        <v>692.84211228847971</v>
      </c>
      <c r="I100" s="8" t="str">
        <f t="shared" si="6"/>
        <v>3800</v>
      </c>
      <c r="J100" s="7" t="str">
        <f t="shared" si="7"/>
        <v>02B4</v>
      </c>
      <c r="K100" s="12" t="str">
        <f t="shared" si="8"/>
        <v>0x3AB4</v>
      </c>
      <c r="L100" s="399">
        <f t="shared" si="9"/>
        <v>15028</v>
      </c>
      <c r="M100" s="399"/>
    </row>
    <row r="101" spans="1:13" ht="17">
      <c r="A101" s="2" t="s">
        <v>6</v>
      </c>
      <c r="B101" s="2">
        <v>7</v>
      </c>
      <c r="C101" s="2">
        <v>3</v>
      </c>
      <c r="D101" s="2">
        <v>99</v>
      </c>
      <c r="E101" s="2" t="s">
        <v>10</v>
      </c>
      <c r="F101" s="3">
        <v>2489.0158697766001</v>
      </c>
      <c r="G101" s="3">
        <v>3000</v>
      </c>
      <c r="H101" s="397">
        <f t="shared" si="5"/>
        <v>734.04064818755671</v>
      </c>
      <c r="I101" s="8" t="str">
        <f t="shared" si="6"/>
        <v>3800</v>
      </c>
      <c r="J101" s="7" t="str">
        <f t="shared" si="7"/>
        <v>02DE</v>
      </c>
      <c r="K101" s="12" t="str">
        <f t="shared" si="8"/>
        <v>0x3ADE</v>
      </c>
      <c r="L101" s="399">
        <f t="shared" si="9"/>
        <v>15070</v>
      </c>
      <c r="M101" s="399"/>
    </row>
    <row r="102" spans="1:13" ht="17">
      <c r="A102" s="2" t="s">
        <v>6</v>
      </c>
      <c r="B102" s="2">
        <v>7</v>
      </c>
      <c r="C102" s="2">
        <v>3</v>
      </c>
      <c r="D102" s="2">
        <v>100</v>
      </c>
      <c r="E102" s="2" t="s">
        <v>11</v>
      </c>
      <c r="F102" s="3">
        <v>2637.0204553029998</v>
      </c>
      <c r="G102" s="3">
        <v>3100</v>
      </c>
      <c r="H102" s="397">
        <f t="shared" si="5"/>
        <v>777.68897651431826</v>
      </c>
      <c r="I102" s="8" t="str">
        <f t="shared" si="6"/>
        <v>3800</v>
      </c>
      <c r="J102" s="7" t="str">
        <f t="shared" si="7"/>
        <v>0309</v>
      </c>
      <c r="K102" s="12" t="str">
        <f t="shared" si="8"/>
        <v>0x3B09</v>
      </c>
      <c r="L102" s="399">
        <f t="shared" si="9"/>
        <v>15113</v>
      </c>
      <c r="M102" s="399"/>
    </row>
    <row r="103" spans="1:13" ht="17">
      <c r="A103" s="2" t="s">
        <v>6</v>
      </c>
      <c r="B103" s="2">
        <v>7</v>
      </c>
      <c r="C103" s="2">
        <v>3</v>
      </c>
      <c r="D103" s="2">
        <v>101</v>
      </c>
      <c r="E103" s="2" t="s">
        <v>12</v>
      </c>
      <c r="F103" s="3">
        <v>2793.8258514640002</v>
      </c>
      <c r="G103" s="3">
        <v>3200</v>
      </c>
      <c r="H103" s="397">
        <f t="shared" si="5"/>
        <v>823.93276950695122</v>
      </c>
      <c r="I103" s="8" t="str">
        <f t="shared" si="6"/>
        <v>3800</v>
      </c>
      <c r="J103" s="7" t="str">
        <f t="shared" si="7"/>
        <v>0337</v>
      </c>
      <c r="K103" s="12" t="str">
        <f t="shared" si="8"/>
        <v>0x3B37</v>
      </c>
      <c r="L103" s="399">
        <f t="shared" si="9"/>
        <v>15159</v>
      </c>
      <c r="M103" s="399"/>
    </row>
    <row r="104" spans="1:13" ht="17">
      <c r="A104" s="2" t="s">
        <v>6</v>
      </c>
      <c r="B104" s="2">
        <v>7</v>
      </c>
      <c r="C104" s="2">
        <v>3</v>
      </c>
      <c r="D104" s="2">
        <v>102</v>
      </c>
      <c r="E104" s="2" t="s">
        <v>13</v>
      </c>
      <c r="F104" s="3">
        <v>2959.9553816931002</v>
      </c>
      <c r="G104" s="3">
        <v>3300</v>
      </c>
      <c r="H104" s="397">
        <f t="shared" si="5"/>
        <v>872.92636152587556</v>
      </c>
      <c r="I104" s="8" t="str">
        <f t="shared" si="6"/>
        <v>3800</v>
      </c>
      <c r="J104" s="7" t="str">
        <f t="shared" si="7"/>
        <v>0368</v>
      </c>
      <c r="K104" s="12" t="str">
        <f t="shared" si="8"/>
        <v>0x3B68</v>
      </c>
      <c r="L104" s="399">
        <f t="shared" si="9"/>
        <v>15208</v>
      </c>
      <c r="M104" s="399"/>
    </row>
    <row r="105" spans="1:13" ht="17">
      <c r="A105" s="2" t="s">
        <v>6</v>
      </c>
      <c r="B105" s="2">
        <v>7</v>
      </c>
      <c r="C105" s="2">
        <v>3</v>
      </c>
      <c r="D105" s="2">
        <v>103</v>
      </c>
      <c r="E105" s="2" t="s">
        <v>14</v>
      </c>
      <c r="F105" s="3">
        <v>3135.963487854</v>
      </c>
      <c r="G105" s="3">
        <v>3400</v>
      </c>
      <c r="H105" s="397">
        <f t="shared" si="5"/>
        <v>924.83326412999895</v>
      </c>
      <c r="I105" s="8" t="str">
        <f t="shared" si="6"/>
        <v>3800</v>
      </c>
      <c r="J105" s="7" t="str">
        <f t="shared" si="7"/>
        <v>039C</v>
      </c>
      <c r="K105" s="12" t="str">
        <f t="shared" si="8"/>
        <v>0x3B9C</v>
      </c>
      <c r="L105" s="399">
        <f t="shared" si="9"/>
        <v>15260</v>
      </c>
      <c r="M105" s="399"/>
    </row>
    <row r="106" spans="1:13" ht="17">
      <c r="A106" s="2" t="s">
        <v>6</v>
      </c>
      <c r="B106" s="2">
        <v>7</v>
      </c>
      <c r="C106" s="2">
        <v>3</v>
      </c>
      <c r="D106" s="2">
        <v>104</v>
      </c>
      <c r="E106" s="2" t="s">
        <v>15</v>
      </c>
      <c r="F106" s="3">
        <v>3322.4375806396001</v>
      </c>
      <c r="G106" s="3">
        <v>3500</v>
      </c>
      <c r="H106" s="397">
        <f t="shared" si="5"/>
        <v>979.82671178158569</v>
      </c>
      <c r="I106" s="8" t="str">
        <f t="shared" si="6"/>
        <v>3800</v>
      </c>
      <c r="J106" s="7" t="str">
        <f t="shared" si="7"/>
        <v>03D3</v>
      </c>
      <c r="K106" s="12" t="str">
        <f t="shared" si="8"/>
        <v>0x3BD3</v>
      </c>
      <c r="L106" s="399">
        <f t="shared" si="9"/>
        <v>15315</v>
      </c>
      <c r="M106" s="399"/>
    </row>
    <row r="107" spans="1:13" ht="17">
      <c r="A107" s="2" t="s">
        <v>6</v>
      </c>
      <c r="B107" s="2">
        <v>7</v>
      </c>
      <c r="C107" s="2">
        <v>3</v>
      </c>
      <c r="D107" s="2">
        <v>105</v>
      </c>
      <c r="E107" s="2" t="s">
        <v>16</v>
      </c>
      <c r="F107" s="3">
        <v>3520</v>
      </c>
      <c r="G107" s="3">
        <v>3600</v>
      </c>
      <c r="H107" s="397">
        <f t="shared" si="5"/>
        <v>1038.09024</v>
      </c>
      <c r="I107" s="8" t="str">
        <f t="shared" si="6"/>
        <v>3800</v>
      </c>
      <c r="J107" s="7" t="str">
        <f t="shared" si="7"/>
        <v>040E</v>
      </c>
      <c r="K107" s="12" t="str">
        <f t="shared" si="8"/>
        <v>0x3C0E</v>
      </c>
      <c r="L107" s="399">
        <f t="shared" si="9"/>
        <v>15374</v>
      </c>
      <c r="M107" s="399"/>
    </row>
    <row r="108" spans="1:13" ht="17">
      <c r="A108" s="2" t="s">
        <v>6</v>
      </c>
      <c r="B108" s="2">
        <v>7</v>
      </c>
      <c r="C108" s="2">
        <v>3</v>
      </c>
      <c r="D108" s="2">
        <v>106</v>
      </c>
      <c r="E108" s="2" t="s">
        <v>17</v>
      </c>
      <c r="F108" s="3">
        <v>3729.3100921446999</v>
      </c>
      <c r="G108" s="3">
        <v>3700</v>
      </c>
      <c r="H108" s="397">
        <f t="shared" si="5"/>
        <v>1099.8182978945777</v>
      </c>
      <c r="I108" s="8" t="str">
        <f t="shared" si="6"/>
        <v>3800</v>
      </c>
      <c r="J108" s="7" t="str">
        <f t="shared" si="7"/>
        <v>044B</v>
      </c>
      <c r="K108" s="12" t="str">
        <f t="shared" si="8"/>
        <v>0x3C4B</v>
      </c>
      <c r="L108" s="399">
        <f t="shared" si="9"/>
        <v>15435</v>
      </c>
      <c r="M108" s="399"/>
    </row>
    <row r="109" spans="1:13" ht="17">
      <c r="A109" s="2" t="s">
        <v>6</v>
      </c>
      <c r="B109" s="2">
        <v>7</v>
      </c>
      <c r="C109" s="2">
        <v>3</v>
      </c>
      <c r="D109" s="2">
        <v>107</v>
      </c>
      <c r="E109" s="2" t="s">
        <v>18</v>
      </c>
      <c r="F109" s="3">
        <v>3951.0664100489998</v>
      </c>
      <c r="G109" s="3">
        <v>3800</v>
      </c>
      <c r="H109" s="397">
        <f t="shared" si="5"/>
        <v>1165.2168971203707</v>
      </c>
      <c r="I109" s="8" t="str">
        <f t="shared" si="6"/>
        <v>3800</v>
      </c>
      <c r="J109" s="7" t="str">
        <f t="shared" si="7"/>
        <v>048D</v>
      </c>
      <c r="K109" s="12" t="str">
        <f t="shared" si="8"/>
        <v>0x3C8D</v>
      </c>
      <c r="L109" s="399">
        <f t="shared" si="9"/>
        <v>15501</v>
      </c>
      <c r="M109" s="399"/>
    </row>
    <row r="110" spans="1:13" ht="17">
      <c r="A110" s="2" t="s">
        <v>6</v>
      </c>
      <c r="B110" s="2">
        <v>8</v>
      </c>
      <c r="C110" s="2">
        <v>4</v>
      </c>
      <c r="D110" s="2">
        <v>108</v>
      </c>
      <c r="E110" s="2" t="s">
        <v>7</v>
      </c>
      <c r="F110" s="3">
        <v>4186.0090448095998</v>
      </c>
      <c r="G110" s="3">
        <v>3900</v>
      </c>
      <c r="H110" s="397">
        <f t="shared" si="5"/>
        <v>617.25214971144442</v>
      </c>
      <c r="I110" s="8" t="str">
        <f t="shared" si="6"/>
        <v>4000</v>
      </c>
      <c r="J110" s="7" t="str">
        <f t="shared" si="7"/>
        <v>0269</v>
      </c>
      <c r="K110" s="12" t="s">
        <v>478</v>
      </c>
      <c r="L110" s="399">
        <f t="shared" si="9"/>
        <v>17001</v>
      </c>
      <c r="M110" s="399"/>
    </row>
    <row r="111" spans="1:13" ht="17">
      <c r="A111" s="2" t="s">
        <v>6</v>
      </c>
      <c r="B111" s="2">
        <v>8</v>
      </c>
      <c r="C111" s="2">
        <v>4</v>
      </c>
      <c r="D111" s="2">
        <v>109</v>
      </c>
      <c r="E111" s="2" t="s">
        <v>8</v>
      </c>
      <c r="F111" s="3">
        <v>4434.9220956299996</v>
      </c>
      <c r="G111" s="3">
        <v>4000</v>
      </c>
      <c r="H111" s="397">
        <f t="shared" si="5"/>
        <v>653.95587253321719</v>
      </c>
      <c r="I111" s="8" t="str">
        <f t="shared" si="6"/>
        <v>4000</v>
      </c>
      <c r="J111" s="7" t="str">
        <f t="shared" si="7"/>
        <v>028D</v>
      </c>
      <c r="K111" s="12" t="s">
        <v>478</v>
      </c>
      <c r="L111" s="399">
        <f t="shared" si="9"/>
        <v>17037</v>
      </c>
      <c r="M111" s="399"/>
    </row>
    <row r="112" spans="1:13" ht="17">
      <c r="A112" s="2" t="s">
        <v>6</v>
      </c>
      <c r="B112" s="2">
        <v>8</v>
      </c>
      <c r="C112" s="2">
        <v>4</v>
      </c>
      <c r="D112" s="2">
        <v>110</v>
      </c>
      <c r="E112" s="2" t="s">
        <v>9</v>
      </c>
      <c r="F112" s="3">
        <v>4698.6362866785003</v>
      </c>
      <c r="G112" s="3">
        <v>4100</v>
      </c>
      <c r="H112" s="397">
        <f t="shared" si="5"/>
        <v>692.84211228846493</v>
      </c>
      <c r="I112" s="8" t="str">
        <f t="shared" si="6"/>
        <v>4000</v>
      </c>
      <c r="J112" s="7" t="str">
        <f t="shared" si="7"/>
        <v>02B4</v>
      </c>
      <c r="K112" s="12" t="s">
        <v>478</v>
      </c>
      <c r="L112" s="399">
        <f t="shared" si="9"/>
        <v>17076</v>
      </c>
      <c r="M112" s="399"/>
    </row>
    <row r="113" spans="1:13" ht="17">
      <c r="A113" s="2" t="s">
        <v>6</v>
      </c>
      <c r="B113" s="2">
        <v>8</v>
      </c>
      <c r="C113" s="2">
        <v>4</v>
      </c>
      <c r="D113" s="2">
        <v>111</v>
      </c>
      <c r="E113" s="2" t="s">
        <v>10</v>
      </c>
      <c r="F113" s="3">
        <v>4978.0317395533002</v>
      </c>
      <c r="G113" s="3">
        <v>4200</v>
      </c>
      <c r="H113" s="397">
        <f t="shared" si="5"/>
        <v>734.04064818757138</v>
      </c>
      <c r="I113" s="8" t="str">
        <f t="shared" si="6"/>
        <v>4000</v>
      </c>
      <c r="J113" s="7" t="str">
        <f t="shared" si="7"/>
        <v>02DE</v>
      </c>
      <c r="K113" s="12" t="s">
        <v>478</v>
      </c>
      <c r="L113" s="399">
        <f t="shared" si="9"/>
        <v>17118</v>
      </c>
      <c r="M113" s="399"/>
    </row>
    <row r="114" spans="1:13" ht="17">
      <c r="A114" s="2" t="s">
        <v>6</v>
      </c>
      <c r="B114" s="2">
        <v>8</v>
      </c>
      <c r="C114" s="2">
        <v>4</v>
      </c>
      <c r="D114" s="2">
        <v>112</v>
      </c>
      <c r="E114" s="2" t="s">
        <v>11</v>
      </c>
      <c r="F114" s="3">
        <v>5274.0409106058996</v>
      </c>
      <c r="G114" s="3">
        <v>4300</v>
      </c>
      <c r="H114" s="397">
        <f t="shared" si="5"/>
        <v>777.68897651430359</v>
      </c>
      <c r="I114" s="8" t="str">
        <f t="shared" si="6"/>
        <v>4000</v>
      </c>
      <c r="J114" s="7" t="str">
        <f t="shared" si="7"/>
        <v>0309</v>
      </c>
      <c r="K114" s="12" t="s">
        <v>478</v>
      </c>
      <c r="L114" s="399">
        <f t="shared" si="9"/>
        <v>17161</v>
      </c>
      <c r="M114" s="399"/>
    </row>
    <row r="115" spans="1:13" ht="17">
      <c r="A115" s="2" t="s">
        <v>6</v>
      </c>
      <c r="B115" s="2">
        <v>8</v>
      </c>
      <c r="C115" s="2">
        <v>4</v>
      </c>
      <c r="D115" s="2">
        <v>113</v>
      </c>
      <c r="E115" s="2" t="s">
        <v>12</v>
      </c>
      <c r="F115" s="3">
        <v>5587.6517029281003</v>
      </c>
      <c r="G115" s="3">
        <v>4400</v>
      </c>
      <c r="H115" s="397">
        <f t="shared" si="5"/>
        <v>823.932769506966</v>
      </c>
      <c r="I115" s="8" t="str">
        <f t="shared" si="6"/>
        <v>4000</v>
      </c>
      <c r="J115" s="7" t="str">
        <f t="shared" si="7"/>
        <v>0337</v>
      </c>
      <c r="K115" s="12" t="s">
        <v>478</v>
      </c>
      <c r="L115" s="399">
        <f t="shared" si="9"/>
        <v>17207</v>
      </c>
      <c r="M115" s="399"/>
    </row>
    <row r="116" spans="1:13" ht="17">
      <c r="A116" s="2" t="s">
        <v>6</v>
      </c>
      <c r="B116" s="2">
        <v>8</v>
      </c>
      <c r="C116" s="2">
        <v>4</v>
      </c>
      <c r="D116" s="2">
        <v>114</v>
      </c>
      <c r="E116" s="2" t="s">
        <v>13</v>
      </c>
      <c r="F116" s="3">
        <v>5919.9107633862004</v>
      </c>
      <c r="G116" s="3">
        <v>4500</v>
      </c>
      <c r="H116" s="397">
        <f t="shared" si="5"/>
        <v>872.92636152587556</v>
      </c>
      <c r="I116" s="8" t="str">
        <f t="shared" si="6"/>
        <v>4000</v>
      </c>
      <c r="J116" s="7" t="str">
        <f t="shared" si="7"/>
        <v>0368</v>
      </c>
      <c r="K116" s="12" t="s">
        <v>478</v>
      </c>
      <c r="L116" s="399">
        <f t="shared" si="9"/>
        <v>17256</v>
      </c>
      <c r="M116" s="399"/>
    </row>
    <row r="117" spans="1:13" ht="17">
      <c r="A117" s="2" t="s">
        <v>6</v>
      </c>
      <c r="B117" s="2">
        <v>8</v>
      </c>
      <c r="C117" s="2">
        <v>4</v>
      </c>
      <c r="D117" s="2">
        <v>115</v>
      </c>
      <c r="E117" s="2" t="s">
        <v>14</v>
      </c>
      <c r="F117" s="3">
        <v>5919.9107633862004</v>
      </c>
      <c r="G117" s="3">
        <v>4600</v>
      </c>
      <c r="H117" s="397">
        <f t="shared" si="5"/>
        <v>872.92636152587556</v>
      </c>
      <c r="I117" s="8" t="str">
        <f t="shared" si="6"/>
        <v>4000</v>
      </c>
      <c r="J117" s="7" t="str">
        <f t="shared" si="7"/>
        <v>0368</v>
      </c>
      <c r="K117" s="12" t="s">
        <v>478</v>
      </c>
      <c r="L117" s="399">
        <f t="shared" si="9"/>
        <v>17256</v>
      </c>
      <c r="M117" s="399"/>
    </row>
    <row r="118" spans="1:13" ht="17">
      <c r="A118" s="2" t="s">
        <v>6</v>
      </c>
      <c r="B118" s="2">
        <v>8</v>
      </c>
      <c r="C118" s="2">
        <v>4</v>
      </c>
      <c r="D118" s="2">
        <v>116</v>
      </c>
      <c r="E118" s="2" t="s">
        <v>15</v>
      </c>
      <c r="F118" s="3">
        <v>6644.8751612791002</v>
      </c>
      <c r="G118" s="3">
        <v>4700</v>
      </c>
      <c r="H118" s="397">
        <f t="shared" si="5"/>
        <v>979.82671178157102</v>
      </c>
      <c r="I118" s="8" t="str">
        <f t="shared" si="6"/>
        <v>4000</v>
      </c>
      <c r="J118" s="7" t="str">
        <f t="shared" si="7"/>
        <v>03D3</v>
      </c>
      <c r="K118" s="12" t="s">
        <v>478</v>
      </c>
      <c r="L118" s="399">
        <f t="shared" si="9"/>
        <v>17363</v>
      </c>
      <c r="M118" s="399"/>
    </row>
    <row r="119" spans="1:13" ht="17">
      <c r="A119" s="2" t="s">
        <v>6</v>
      </c>
      <c r="B119" s="2">
        <v>8</v>
      </c>
      <c r="C119" s="2">
        <v>4</v>
      </c>
      <c r="D119" s="2">
        <v>117</v>
      </c>
      <c r="E119" s="2" t="s">
        <v>16</v>
      </c>
      <c r="F119" s="3">
        <v>7040</v>
      </c>
      <c r="G119" s="3">
        <v>4800</v>
      </c>
      <c r="H119" s="397">
        <f t="shared" si="5"/>
        <v>1038.09024</v>
      </c>
      <c r="I119" s="8" t="str">
        <f t="shared" si="6"/>
        <v>4000</v>
      </c>
      <c r="J119" s="7" t="str">
        <f t="shared" si="7"/>
        <v>040E</v>
      </c>
      <c r="K119" s="12" t="s">
        <v>478</v>
      </c>
      <c r="L119" s="399">
        <f t="shared" si="9"/>
        <v>17422</v>
      </c>
      <c r="M119" s="399"/>
    </row>
    <row r="120" spans="1:13" ht="17">
      <c r="A120" s="2" t="s">
        <v>6</v>
      </c>
      <c r="B120" s="2">
        <v>8</v>
      </c>
      <c r="C120" s="2">
        <v>4</v>
      </c>
      <c r="D120" s="2">
        <v>118</v>
      </c>
      <c r="E120" s="2" t="s">
        <v>17</v>
      </c>
      <c r="F120" s="3">
        <v>7458.6201842893997</v>
      </c>
      <c r="G120" s="3">
        <v>4900</v>
      </c>
      <c r="H120" s="397">
        <f t="shared" si="5"/>
        <v>1099.8182978945777</v>
      </c>
      <c r="I120" s="8" t="str">
        <f t="shared" si="6"/>
        <v>4000</v>
      </c>
      <c r="J120" s="7" t="str">
        <f t="shared" si="7"/>
        <v>044B</v>
      </c>
      <c r="K120" s="12" t="s">
        <v>478</v>
      </c>
      <c r="L120" s="399">
        <f t="shared" si="9"/>
        <v>17483</v>
      </c>
      <c r="M120" s="399"/>
    </row>
    <row r="121" spans="1:13" ht="17">
      <c r="A121" s="2" t="s">
        <v>6</v>
      </c>
      <c r="B121" s="2">
        <v>8</v>
      </c>
      <c r="C121" s="2">
        <v>4</v>
      </c>
      <c r="D121" s="2">
        <v>119</v>
      </c>
      <c r="E121" s="2" t="s">
        <v>18</v>
      </c>
      <c r="F121" s="3">
        <v>7902.1328200979997</v>
      </c>
      <c r="G121" s="3">
        <v>5000</v>
      </c>
      <c r="H121" s="397">
        <f t="shared" si="5"/>
        <v>1165.2168971203707</v>
      </c>
      <c r="I121" s="8" t="str">
        <f t="shared" si="6"/>
        <v>4000</v>
      </c>
      <c r="J121" s="7" t="str">
        <f t="shared" si="7"/>
        <v>048D</v>
      </c>
      <c r="K121" s="12" t="s">
        <v>478</v>
      </c>
      <c r="L121" s="399">
        <f t="shared" si="9"/>
        <v>17549</v>
      </c>
      <c r="M121" s="399"/>
    </row>
    <row r="122" spans="1:13" ht="17">
      <c r="A122" s="2" t="s">
        <v>6</v>
      </c>
      <c r="B122" s="2">
        <v>9</v>
      </c>
      <c r="C122" s="2">
        <v>5</v>
      </c>
      <c r="D122" s="2">
        <v>120</v>
      </c>
      <c r="E122" s="2" t="s">
        <v>7</v>
      </c>
      <c r="F122" s="3">
        <v>8372.0180896191996</v>
      </c>
      <c r="G122" s="3">
        <v>5100</v>
      </c>
      <c r="H122" s="397">
        <f t="shared" si="5"/>
        <v>617.25214971144442</v>
      </c>
      <c r="I122" s="8" t="str">
        <f t="shared" si="6"/>
        <v>4800</v>
      </c>
      <c r="J122" s="7" t="str">
        <f t="shared" si="7"/>
        <v>0269</v>
      </c>
      <c r="K122" s="12" t="s">
        <v>478</v>
      </c>
      <c r="L122" s="399">
        <f t="shared" si="9"/>
        <v>19049</v>
      </c>
      <c r="M122" s="399"/>
    </row>
    <row r="123" spans="1:13" ht="17">
      <c r="A123" s="2" t="s">
        <v>6</v>
      </c>
      <c r="B123" s="2">
        <v>9</v>
      </c>
      <c r="C123" s="2">
        <v>5</v>
      </c>
      <c r="D123" s="2">
        <v>121</v>
      </c>
      <c r="E123" s="2" t="s">
        <v>8</v>
      </c>
      <c r="F123" s="3">
        <v>8869.8441912598992</v>
      </c>
      <c r="G123" s="3">
        <v>5200</v>
      </c>
      <c r="H123" s="397">
        <f t="shared" si="5"/>
        <v>653.9558725332098</v>
      </c>
      <c r="I123" s="8" t="str">
        <f t="shared" si="6"/>
        <v>4800</v>
      </c>
      <c r="J123" s="7" t="str">
        <f t="shared" si="7"/>
        <v>028D</v>
      </c>
      <c r="K123" s="12" t="s">
        <v>478</v>
      </c>
      <c r="L123" s="399">
        <f t="shared" si="9"/>
        <v>19085</v>
      </c>
      <c r="M123" s="399"/>
    </row>
    <row r="124" spans="1:13" ht="17">
      <c r="A124" s="2" t="s">
        <v>6</v>
      </c>
      <c r="B124" s="2">
        <v>9</v>
      </c>
      <c r="C124" s="2">
        <v>5</v>
      </c>
      <c r="D124" s="2">
        <v>122</v>
      </c>
      <c r="E124" s="2" t="s">
        <v>9</v>
      </c>
      <c r="F124" s="3">
        <v>9397.2725733570005</v>
      </c>
      <c r="G124" s="3">
        <v>5300</v>
      </c>
      <c r="H124" s="397">
        <f t="shared" si="5"/>
        <v>692.84211228846493</v>
      </c>
      <c r="I124" s="8" t="str">
        <f t="shared" si="6"/>
        <v>4800</v>
      </c>
      <c r="J124" s="7" t="str">
        <f t="shared" si="7"/>
        <v>02B4</v>
      </c>
      <c r="K124" s="12" t="s">
        <v>478</v>
      </c>
      <c r="L124" s="399">
        <f t="shared" si="9"/>
        <v>19124</v>
      </c>
      <c r="M124" s="399"/>
    </row>
    <row r="125" spans="1:13" ht="17">
      <c r="A125" s="2" t="s">
        <v>6</v>
      </c>
      <c r="B125" s="2">
        <v>9</v>
      </c>
      <c r="C125" s="2">
        <v>5</v>
      </c>
      <c r="D125" s="2">
        <v>123</v>
      </c>
      <c r="E125" s="2" t="s">
        <v>10</v>
      </c>
      <c r="F125" s="3">
        <v>9956.0634791066004</v>
      </c>
      <c r="G125" s="3">
        <v>5400</v>
      </c>
      <c r="H125" s="397">
        <f t="shared" si="5"/>
        <v>734.04064818757138</v>
      </c>
      <c r="I125" s="8" t="str">
        <f t="shared" si="6"/>
        <v>4800</v>
      </c>
      <c r="J125" s="7" t="str">
        <f t="shared" si="7"/>
        <v>02DE</v>
      </c>
      <c r="K125" s="12" t="s">
        <v>478</v>
      </c>
      <c r="L125" s="399">
        <f t="shared" si="9"/>
        <v>19166</v>
      </c>
      <c r="M125" s="399"/>
    </row>
    <row r="126" spans="1:13" ht="17">
      <c r="A126" s="2" t="s">
        <v>6</v>
      </c>
      <c r="B126" s="2">
        <v>9</v>
      </c>
      <c r="C126" s="2">
        <v>5</v>
      </c>
      <c r="D126" s="2">
        <v>124</v>
      </c>
      <c r="E126" s="2" t="s">
        <v>11</v>
      </c>
      <c r="F126" s="3">
        <v>10548.081821211799</v>
      </c>
      <c r="G126" s="3">
        <v>5500</v>
      </c>
      <c r="H126" s="397">
        <f t="shared" si="5"/>
        <v>777.68897651430359</v>
      </c>
      <c r="I126" s="8" t="str">
        <f t="shared" si="6"/>
        <v>4800</v>
      </c>
      <c r="J126" s="7" t="str">
        <f t="shared" si="7"/>
        <v>0309</v>
      </c>
      <c r="K126" s="12" t="s">
        <v>478</v>
      </c>
      <c r="L126" s="399">
        <f t="shared" si="9"/>
        <v>19209</v>
      </c>
      <c r="M126" s="399"/>
    </row>
    <row r="127" spans="1:13" ht="17">
      <c r="A127" s="2" t="s">
        <v>6</v>
      </c>
      <c r="B127" s="2">
        <v>9</v>
      </c>
      <c r="C127" s="2">
        <v>5</v>
      </c>
      <c r="D127" s="2">
        <v>125</v>
      </c>
      <c r="E127" s="2" t="s">
        <v>12</v>
      </c>
      <c r="F127" s="3">
        <v>11175.303405856101</v>
      </c>
      <c r="G127" s="3">
        <v>5600</v>
      </c>
      <c r="H127" s="397">
        <f t="shared" si="5"/>
        <v>823.93276950695861</v>
      </c>
      <c r="I127" s="8" t="str">
        <f t="shared" si="6"/>
        <v>4800</v>
      </c>
      <c r="J127" s="7" t="str">
        <f t="shared" si="7"/>
        <v>0337</v>
      </c>
      <c r="K127" s="12" t="s">
        <v>478</v>
      </c>
      <c r="L127" s="399">
        <f t="shared" si="9"/>
        <v>19255</v>
      </c>
      <c r="M127" s="399"/>
    </row>
    <row r="128" spans="1:13" ht="17">
      <c r="A128" s="2" t="s">
        <v>6</v>
      </c>
      <c r="B128" s="2">
        <v>9</v>
      </c>
      <c r="C128" s="2">
        <v>5</v>
      </c>
      <c r="D128" s="2">
        <v>126</v>
      </c>
      <c r="E128" s="2" t="s">
        <v>13</v>
      </c>
      <c r="F128" s="3">
        <v>11839.821526772301</v>
      </c>
      <c r="G128" s="3">
        <v>5700</v>
      </c>
      <c r="H128" s="397">
        <f t="shared" si="5"/>
        <v>872.92636152586817</v>
      </c>
      <c r="I128" s="8" t="str">
        <f t="shared" si="6"/>
        <v>4800</v>
      </c>
      <c r="J128" s="7" t="str">
        <f t="shared" si="7"/>
        <v>0368</v>
      </c>
      <c r="K128" s="12" t="s">
        <v>478</v>
      </c>
      <c r="L128" s="399">
        <f t="shared" si="9"/>
        <v>19304</v>
      </c>
      <c r="M128" s="399"/>
    </row>
    <row r="129" spans="1:13" ht="17">
      <c r="A129" s="2" t="s">
        <v>6</v>
      </c>
      <c r="B129" s="2">
        <v>9</v>
      </c>
      <c r="C129" s="2">
        <v>5</v>
      </c>
      <c r="D129" s="2">
        <v>127</v>
      </c>
      <c r="E129" s="2" t="s">
        <v>14</v>
      </c>
      <c r="F129" s="3">
        <v>12543.853951416</v>
      </c>
      <c r="G129" s="3">
        <v>5800</v>
      </c>
      <c r="H129" s="397">
        <f t="shared" si="5"/>
        <v>924.83326412999895</v>
      </c>
      <c r="I129" s="8" t="str">
        <f t="shared" si="6"/>
        <v>4800</v>
      </c>
      <c r="J129" s="7" t="str">
        <f t="shared" si="7"/>
        <v>039C</v>
      </c>
      <c r="K129" s="12" t="s">
        <v>478</v>
      </c>
      <c r="L129" s="399">
        <f t="shared" si="9"/>
        <v>19356</v>
      </c>
      <c r="M129" s="399"/>
    </row>
    <row r="130" spans="1:13">
      <c r="M130" s="399"/>
    </row>
    <row r="131" spans="1:13">
      <c r="M131" s="399"/>
    </row>
    <row r="132" spans="1:13">
      <c r="M132" s="399"/>
    </row>
    <row r="133" spans="1:13">
      <c r="M133" s="39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8" sqref="F8"/>
    </sheetView>
  </sheetViews>
  <sheetFormatPr baseColWidth="10" defaultRowHeight="15" x14ac:dyDescent="0"/>
  <cols>
    <col min="1" max="1" width="27.1640625" bestFit="1" customWidth="1"/>
    <col min="2" max="2" width="11.1640625" bestFit="1" customWidth="1"/>
    <col min="3" max="3" width="12.33203125" bestFit="1" customWidth="1"/>
    <col min="4" max="4" width="10.33203125" bestFit="1" customWidth="1"/>
    <col min="6" max="6" width="10.33203125" bestFit="1" customWidth="1"/>
  </cols>
  <sheetData>
    <row r="1" spans="1:6" ht="18">
      <c r="A1" s="127" t="s">
        <v>73</v>
      </c>
      <c r="B1" s="128" t="s">
        <v>75</v>
      </c>
      <c r="C1" s="129" t="s">
        <v>40</v>
      </c>
      <c r="D1" s="130" t="s">
        <v>78</v>
      </c>
      <c r="E1" s="130" t="s">
        <v>77</v>
      </c>
      <c r="F1" s="130" t="s">
        <v>41</v>
      </c>
    </row>
    <row r="2" spans="1:6">
      <c r="A2" s="33" t="s">
        <v>74</v>
      </c>
      <c r="B2" s="30" t="s">
        <v>82</v>
      </c>
      <c r="C2" s="31" t="s">
        <v>53</v>
      </c>
      <c r="D2" s="32" t="s">
        <v>80</v>
      </c>
      <c r="E2" s="32" t="s">
        <v>79</v>
      </c>
      <c r="F2" s="32" t="s">
        <v>80</v>
      </c>
    </row>
    <row r="3" spans="1:6">
      <c r="A3" s="33" t="s">
        <v>81</v>
      </c>
      <c r="B3" s="30" t="s">
        <v>71</v>
      </c>
      <c r="C3" s="31" t="s">
        <v>53</v>
      </c>
      <c r="D3" s="32" t="s">
        <v>80</v>
      </c>
      <c r="E3" s="32" t="s">
        <v>79</v>
      </c>
      <c r="F3" s="32" t="s">
        <v>80</v>
      </c>
    </row>
    <row r="4" spans="1:6">
      <c r="A4" s="33" t="s">
        <v>83</v>
      </c>
      <c r="B4" s="30" t="s">
        <v>84</v>
      </c>
      <c r="C4" s="31" t="s">
        <v>53</v>
      </c>
      <c r="D4" s="32" t="s">
        <v>80</v>
      </c>
      <c r="E4" s="32" t="s">
        <v>95</v>
      </c>
      <c r="F4" s="32" t="s">
        <v>80</v>
      </c>
    </row>
    <row r="5" spans="1:6">
      <c r="A5" s="33" t="s">
        <v>85</v>
      </c>
      <c r="B5" s="30" t="s">
        <v>90</v>
      </c>
      <c r="C5" s="31" t="s">
        <v>96</v>
      </c>
      <c r="D5" s="32" t="s">
        <v>80</v>
      </c>
      <c r="E5" s="32" t="s">
        <v>76</v>
      </c>
      <c r="F5" s="32" t="s">
        <v>80</v>
      </c>
    </row>
    <row r="6" spans="1:6">
      <c r="A6" s="33" t="s">
        <v>86</v>
      </c>
      <c r="B6" s="30" t="s">
        <v>91</v>
      </c>
      <c r="C6" s="31" t="s">
        <v>97</v>
      </c>
      <c r="D6" s="32" t="s">
        <v>80</v>
      </c>
      <c r="E6" s="32" t="s">
        <v>99</v>
      </c>
      <c r="F6" s="32" t="s">
        <v>99</v>
      </c>
    </row>
    <row r="7" spans="1:6">
      <c r="A7" s="33" t="s">
        <v>87</v>
      </c>
      <c r="B7" s="30" t="s">
        <v>92</v>
      </c>
      <c r="C7" s="31" t="s">
        <v>98</v>
      </c>
      <c r="D7" s="32" t="s">
        <v>80</v>
      </c>
      <c r="E7" s="32" t="s">
        <v>99</v>
      </c>
      <c r="F7" s="32" t="s">
        <v>99</v>
      </c>
    </row>
    <row r="8" spans="1:6">
      <c r="A8" s="33" t="s">
        <v>88</v>
      </c>
      <c r="B8" s="30" t="s">
        <v>93</v>
      </c>
      <c r="C8" s="31" t="s">
        <v>100</v>
      </c>
      <c r="D8" s="32" t="s">
        <v>80</v>
      </c>
      <c r="E8" s="32" t="s">
        <v>101</v>
      </c>
      <c r="F8" s="32" t="s">
        <v>80</v>
      </c>
    </row>
    <row r="9" spans="1:6">
      <c r="A9" s="33" t="s">
        <v>89</v>
      </c>
      <c r="B9" s="30" t="s">
        <v>94</v>
      </c>
      <c r="C9" s="31"/>
      <c r="D9" s="32"/>
      <c r="E9" s="32"/>
      <c r="F9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A3" workbookViewId="0">
      <selection activeCell="F66" sqref="F66"/>
    </sheetView>
  </sheetViews>
  <sheetFormatPr baseColWidth="10" defaultRowHeight="15" x14ac:dyDescent="0"/>
  <cols>
    <col min="1" max="1" width="12.1640625" bestFit="1" customWidth="1"/>
    <col min="2" max="2" width="12.1640625" customWidth="1"/>
    <col min="4" max="4" width="10.5" style="257" bestFit="1" customWidth="1"/>
    <col min="6" max="6" width="52.33203125" bestFit="1" customWidth="1"/>
  </cols>
  <sheetData>
    <row r="1" spans="1:6" s="254" customFormat="1" ht="20">
      <c r="A1" s="254" t="s">
        <v>349</v>
      </c>
      <c r="B1" s="254" t="s">
        <v>350</v>
      </c>
      <c r="C1" s="480" t="s">
        <v>348</v>
      </c>
      <c r="D1" s="480"/>
      <c r="E1" s="480"/>
      <c r="F1" s="254" t="s">
        <v>347</v>
      </c>
    </row>
    <row r="2" spans="1:6" s="254" customFormat="1" ht="20">
      <c r="C2" s="254" t="s">
        <v>344</v>
      </c>
      <c r="D2" s="255" t="s">
        <v>343</v>
      </c>
      <c r="E2" s="254" t="s">
        <v>345</v>
      </c>
    </row>
    <row r="3" spans="1:6" s="71" customFormat="1" ht="18">
      <c r="D3" s="256"/>
      <c r="F3" s="253" t="s">
        <v>346</v>
      </c>
    </row>
    <row r="4" spans="1:6">
      <c r="C4">
        <v>0</v>
      </c>
      <c r="D4" s="258" t="str">
        <f>"B"&amp;DEC2BIN(C4,8)</f>
        <v>B00000000</v>
      </c>
      <c r="E4" s="65" t="str">
        <f>"0x"&amp;DEC2HEX(C4,2)</f>
        <v>0x00</v>
      </c>
      <c r="F4" t="s">
        <v>62</v>
      </c>
    </row>
    <row r="5" spans="1:6">
      <c r="C5">
        <v>1</v>
      </c>
      <c r="D5" s="258" t="str">
        <f t="shared" ref="D5:D11" si="0">"B"&amp;DEC2BIN(C5,8)</f>
        <v>B00000001</v>
      </c>
      <c r="E5" s="65" t="str">
        <f t="shared" ref="E5:E11" si="1">"0x"&amp;DEC2HEX(C5,2)</f>
        <v>0x01</v>
      </c>
      <c r="F5" t="s">
        <v>63</v>
      </c>
    </row>
    <row r="6" spans="1:6">
      <c r="C6">
        <v>2</v>
      </c>
      <c r="D6" s="258" t="str">
        <f t="shared" si="0"/>
        <v>B00000010</v>
      </c>
      <c r="E6" s="65" t="str">
        <f t="shared" si="1"/>
        <v>0x02</v>
      </c>
      <c r="F6" t="s">
        <v>64</v>
      </c>
    </row>
    <row r="7" spans="1:6">
      <c r="C7">
        <v>3</v>
      </c>
      <c r="D7" s="258" t="str">
        <f t="shared" si="0"/>
        <v>B00000011</v>
      </c>
      <c r="E7" s="65" t="str">
        <f t="shared" si="1"/>
        <v>0x03</v>
      </c>
      <c r="F7" t="s">
        <v>65</v>
      </c>
    </row>
    <row r="8" spans="1:6">
      <c r="C8">
        <v>4</v>
      </c>
      <c r="D8" s="258" t="str">
        <f t="shared" si="0"/>
        <v>B00000100</v>
      </c>
      <c r="E8" s="65" t="str">
        <f t="shared" si="1"/>
        <v>0x04</v>
      </c>
      <c r="F8" t="s">
        <v>66</v>
      </c>
    </row>
    <row r="9" spans="1:6">
      <c r="C9">
        <v>5</v>
      </c>
      <c r="D9" s="258" t="str">
        <f t="shared" si="0"/>
        <v>B00000101</v>
      </c>
      <c r="E9" s="65" t="str">
        <f t="shared" si="1"/>
        <v>0x05</v>
      </c>
      <c r="F9" t="s">
        <v>67</v>
      </c>
    </row>
    <row r="10" spans="1:6">
      <c r="C10">
        <v>6</v>
      </c>
      <c r="D10" s="258" t="str">
        <f t="shared" si="0"/>
        <v>B00000110</v>
      </c>
      <c r="E10" s="65" t="str">
        <f t="shared" si="1"/>
        <v>0x06</v>
      </c>
      <c r="F10" t="s">
        <v>68</v>
      </c>
    </row>
    <row r="11" spans="1:6">
      <c r="C11">
        <v>7</v>
      </c>
      <c r="D11" s="258" t="str">
        <f t="shared" si="0"/>
        <v>B00000111</v>
      </c>
      <c r="E11" s="65" t="str">
        <f t="shared" si="1"/>
        <v>0x07</v>
      </c>
      <c r="F11" t="s">
        <v>69</v>
      </c>
    </row>
    <row r="13" spans="1:6" ht="18">
      <c r="F13" s="253" t="s">
        <v>105</v>
      </c>
    </row>
    <row r="14" spans="1:6">
      <c r="C14">
        <v>0</v>
      </c>
      <c r="D14" s="258" t="str">
        <f>"B"&amp;DEC2BIN(C14,8)</f>
        <v>B00000000</v>
      </c>
      <c r="E14" s="65" t="str">
        <f>"0x"&amp;DEC2HEX(C14,2)</f>
        <v>0x00</v>
      </c>
      <c r="F14" t="s">
        <v>106</v>
      </c>
    </row>
    <row r="15" spans="1:6">
      <c r="C15">
        <v>1</v>
      </c>
      <c r="D15" s="258" t="str">
        <f t="shared" ref="D15" si="2">"B"&amp;DEC2BIN(C15,8)</f>
        <v>B00000001</v>
      </c>
      <c r="E15" s="65" t="str">
        <f t="shared" ref="E15" si="3">"0x"&amp;DEC2HEX(C15,2)</f>
        <v>0x01</v>
      </c>
      <c r="F15" t="s">
        <v>107</v>
      </c>
    </row>
    <row r="16" spans="1:6">
      <c r="F16" t="s">
        <v>108</v>
      </c>
    </row>
    <row r="18" spans="3:12" ht="18">
      <c r="C18" s="65"/>
      <c r="D18" s="258"/>
      <c r="E18" s="65"/>
      <c r="F18" s="260" t="s">
        <v>244</v>
      </c>
    </row>
    <row r="19" spans="3:12">
      <c r="C19">
        <v>0</v>
      </c>
      <c r="D19" s="258" t="str">
        <f>"B"&amp;DEC2BIN(C19,8)</f>
        <v>B00000000</v>
      </c>
      <c r="E19" s="65" t="str">
        <f>"0x"&amp;DEC2HEX(C19,2)</f>
        <v>0x00</v>
      </c>
      <c r="F19" s="67" t="s">
        <v>245</v>
      </c>
    </row>
    <row r="20" spans="3:12">
      <c r="C20" s="65">
        <v>1</v>
      </c>
      <c r="D20" s="258" t="str">
        <f t="shared" ref="D20:D26" si="4">"B"&amp;DEC2BIN(C20,8)</f>
        <v>B00000001</v>
      </c>
      <c r="E20" s="65" t="str">
        <f t="shared" ref="E20:E26" si="5">"0x"&amp;DEC2HEX(C20,2)</f>
        <v>0x01</v>
      </c>
      <c r="F20" s="67" t="s">
        <v>246</v>
      </c>
    </row>
    <row r="21" spans="3:12">
      <c r="C21" s="65">
        <v>2</v>
      </c>
      <c r="D21" s="258" t="str">
        <f t="shared" si="4"/>
        <v>B00000010</v>
      </c>
      <c r="E21" s="65" t="str">
        <f t="shared" si="5"/>
        <v>0x02</v>
      </c>
      <c r="F21" s="67" t="s">
        <v>247</v>
      </c>
    </row>
    <row r="22" spans="3:12">
      <c r="C22" s="65">
        <v>3</v>
      </c>
      <c r="D22" s="258" t="str">
        <f t="shared" si="4"/>
        <v>B00000011</v>
      </c>
      <c r="E22" s="65" t="str">
        <f t="shared" si="5"/>
        <v>0x03</v>
      </c>
      <c r="F22" s="67" t="s">
        <v>248</v>
      </c>
    </row>
    <row r="23" spans="3:12">
      <c r="C23" s="65">
        <v>4</v>
      </c>
      <c r="D23" s="258" t="str">
        <f t="shared" si="4"/>
        <v>B00000100</v>
      </c>
      <c r="E23" s="65" t="str">
        <f t="shared" si="5"/>
        <v>0x04</v>
      </c>
      <c r="F23" s="67" t="s">
        <v>245</v>
      </c>
    </row>
    <row r="24" spans="3:12">
      <c r="C24" s="65">
        <v>5</v>
      </c>
      <c r="D24" s="258" t="str">
        <f t="shared" si="4"/>
        <v>B00000101</v>
      </c>
      <c r="E24" s="65" t="str">
        <f t="shared" si="5"/>
        <v>0x05</v>
      </c>
      <c r="F24" s="67" t="s">
        <v>249</v>
      </c>
    </row>
    <row r="25" spans="3:12">
      <c r="C25" s="65">
        <v>6</v>
      </c>
      <c r="D25" s="258" t="str">
        <f t="shared" si="4"/>
        <v>B00000110</v>
      </c>
      <c r="E25" s="65" t="str">
        <f t="shared" si="5"/>
        <v>0x06</v>
      </c>
      <c r="F25" s="67" t="s">
        <v>250</v>
      </c>
    </row>
    <row r="26" spans="3:12">
      <c r="C26" s="65">
        <v>7</v>
      </c>
      <c r="D26" s="258" t="str">
        <f t="shared" si="4"/>
        <v>B00000111</v>
      </c>
      <c r="E26" s="65" t="str">
        <f t="shared" si="5"/>
        <v>0x07</v>
      </c>
      <c r="F26" s="67" t="s">
        <v>251</v>
      </c>
    </row>
    <row r="27" spans="3:12">
      <c r="G27" s="262"/>
      <c r="H27" s="262"/>
      <c r="I27" s="262"/>
      <c r="J27" s="262"/>
      <c r="K27" s="262"/>
      <c r="L27" s="262"/>
    </row>
    <row r="28" spans="3:12" ht="18">
      <c r="F28" s="261" t="s">
        <v>353</v>
      </c>
      <c r="G28" s="263"/>
      <c r="H28" s="263"/>
      <c r="I28" s="263"/>
      <c r="J28" s="263"/>
      <c r="K28" s="263"/>
      <c r="L28" s="263"/>
    </row>
    <row r="29" spans="3:12">
      <c r="F29" s="259" t="s">
        <v>351</v>
      </c>
    </row>
    <row r="30" spans="3:12">
      <c r="F30" s="259" t="s">
        <v>352</v>
      </c>
    </row>
    <row r="31" spans="3:12">
      <c r="F31" s="259"/>
    </row>
    <row r="32" spans="3:12">
      <c r="F32" s="259"/>
    </row>
    <row r="34" spans="5:8">
      <c r="E34" s="65" t="s">
        <v>255</v>
      </c>
      <c r="F34" s="67" t="s">
        <v>256</v>
      </c>
    </row>
    <row r="35" spans="5:8">
      <c r="E35" s="65">
        <v>0</v>
      </c>
      <c r="F35" s="67" t="s">
        <v>257</v>
      </c>
    </row>
    <row r="36" spans="5:8">
      <c r="E36" s="65">
        <v>1</v>
      </c>
      <c r="F36" s="67" t="s">
        <v>258</v>
      </c>
    </row>
    <row r="37" spans="5:8">
      <c r="E37" s="65">
        <v>2</v>
      </c>
      <c r="F37" s="67" t="s">
        <v>259</v>
      </c>
    </row>
    <row r="38" spans="5:8">
      <c r="E38" s="65">
        <v>3</v>
      </c>
      <c r="F38" s="67" t="s">
        <v>260</v>
      </c>
    </row>
    <row r="39" spans="5:8">
      <c r="F39" s="481" t="s">
        <v>279</v>
      </c>
      <c r="G39" s="481"/>
      <c r="H39" s="70"/>
    </row>
    <row r="40" spans="5:8">
      <c r="F40" s="482" t="s">
        <v>280</v>
      </c>
      <c r="G40" s="482"/>
      <c r="H40" s="482"/>
    </row>
    <row r="41" spans="5:8">
      <c r="F41" s="481" t="s">
        <v>261</v>
      </c>
      <c r="G41" s="481"/>
      <c r="H41" s="481"/>
    </row>
    <row r="43" spans="5:8">
      <c r="E43" t="s">
        <v>317</v>
      </c>
      <c r="F43" s="66"/>
    </row>
    <row r="44" spans="5:8">
      <c r="E44">
        <v>1</v>
      </c>
      <c r="F44" s="66" t="s">
        <v>327</v>
      </c>
    </row>
    <row r="45" spans="5:8">
      <c r="E45">
        <v>0</v>
      </c>
      <c r="F45" s="69" t="s">
        <v>328</v>
      </c>
    </row>
    <row r="46" spans="5:8">
      <c r="E46" t="s">
        <v>312</v>
      </c>
      <c r="F46" s="69" t="s">
        <v>318</v>
      </c>
    </row>
    <row r="47" spans="5:8">
      <c r="E47">
        <v>0</v>
      </c>
      <c r="F47" s="69">
        <v>0</v>
      </c>
    </row>
    <row r="48" spans="5:8">
      <c r="E48">
        <v>1</v>
      </c>
      <c r="F48" s="69">
        <v>1.4</v>
      </c>
    </row>
    <row r="49" spans="5:6">
      <c r="E49">
        <v>2</v>
      </c>
      <c r="F49" s="69">
        <v>5.9</v>
      </c>
    </row>
    <row r="50" spans="5:6">
      <c r="E50">
        <v>3</v>
      </c>
      <c r="F50" s="69">
        <v>11.8</v>
      </c>
    </row>
    <row r="51" spans="5:6">
      <c r="F51" s="66"/>
    </row>
    <row r="52" spans="5:6">
      <c r="F52" s="69" t="s">
        <v>319</v>
      </c>
    </row>
    <row r="53" spans="5:6">
      <c r="E53">
        <v>0</v>
      </c>
      <c r="F53" s="69">
        <v>0</v>
      </c>
    </row>
    <row r="54" spans="5:6">
      <c r="E54">
        <v>1</v>
      </c>
      <c r="F54" s="69" t="s">
        <v>320</v>
      </c>
    </row>
    <row r="55" spans="5:6">
      <c r="E55">
        <v>2</v>
      </c>
      <c r="F55" s="69" t="s">
        <v>321</v>
      </c>
    </row>
    <row r="56" spans="5:6">
      <c r="E56">
        <v>3</v>
      </c>
      <c r="F56" s="69" t="s">
        <v>322</v>
      </c>
    </row>
    <row r="57" spans="5:6">
      <c r="E57">
        <v>4</v>
      </c>
      <c r="F57" s="69" t="s">
        <v>323</v>
      </c>
    </row>
    <row r="58" spans="5:6">
      <c r="E58">
        <v>5</v>
      </c>
      <c r="F58" s="69" t="s">
        <v>324</v>
      </c>
    </row>
    <row r="59" spans="5:6">
      <c r="E59">
        <v>6</v>
      </c>
      <c r="F59" s="69" t="s">
        <v>325</v>
      </c>
    </row>
    <row r="60" spans="5:6">
      <c r="E60">
        <v>7</v>
      </c>
      <c r="F60" s="69" t="s">
        <v>326</v>
      </c>
    </row>
    <row r="63" spans="5:6">
      <c r="F63" s="113"/>
    </row>
    <row r="64" spans="5:6">
      <c r="F64" s="113" t="s">
        <v>474</v>
      </c>
    </row>
    <row r="65" spans="6:6">
      <c r="F65" s="113" t="s">
        <v>476</v>
      </c>
    </row>
    <row r="66" spans="6:6">
      <c r="F66" s="113"/>
    </row>
    <row r="67" spans="6:6">
      <c r="F67" s="113"/>
    </row>
    <row r="68" spans="6:6">
      <c r="F68" s="113" t="s">
        <v>475</v>
      </c>
    </row>
    <row r="69" spans="6:6">
      <c r="F69" s="113"/>
    </row>
  </sheetData>
  <mergeCells count="4">
    <mergeCell ref="C1:E1"/>
    <mergeCell ref="F39:G39"/>
    <mergeCell ref="F40:H40"/>
    <mergeCell ref="F41:H4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MIDI Mapping</vt:lpstr>
      <vt:lpstr>YM2612 Memory Maps</vt:lpstr>
      <vt:lpstr>Tuning</vt:lpstr>
      <vt:lpstr>MIDI Commands</vt:lpstr>
      <vt:lpstr>How Things Work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Metro</dc:creator>
  <cp:lastModifiedBy>Gopal Metro</cp:lastModifiedBy>
  <dcterms:created xsi:type="dcterms:W3CDTF">2014-07-17T05:36:45Z</dcterms:created>
  <dcterms:modified xsi:type="dcterms:W3CDTF">2014-07-25T01:00:26Z</dcterms:modified>
</cp:coreProperties>
</file>