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560" tabRatio="500"/>
  </bookViews>
  <sheets>
    <sheet name="MIDI Mapping" sheetId="2" r:id="rId1"/>
    <sheet name="Tuning" sheetId="1" r:id="rId2"/>
    <sheet name="FM Algorithm Ma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7" i="2"/>
  <c r="W3" i="2"/>
  <c r="X3" i="2"/>
  <c r="O3" i="2"/>
  <c r="P3" i="2"/>
  <c r="Q3" i="2"/>
  <c r="R3" i="2"/>
  <c r="S3" i="2"/>
  <c r="T3" i="2"/>
  <c r="U3" i="2"/>
  <c r="V3" i="2"/>
  <c r="J3" i="2"/>
  <c r="K3" i="2"/>
  <c r="L3" i="2"/>
  <c r="M3" i="2"/>
  <c r="N3" i="2"/>
  <c r="I3" i="2"/>
  <c r="D43" i="2"/>
  <c r="D42" i="2"/>
  <c r="D41" i="2"/>
  <c r="D40" i="2"/>
  <c r="D39" i="2"/>
  <c r="D38" i="2"/>
  <c r="D37" i="2"/>
  <c r="D36" i="2"/>
  <c r="D35" i="2"/>
  <c r="D34" i="2"/>
  <c r="D32" i="2"/>
  <c r="D31" i="2"/>
  <c r="D28" i="2"/>
  <c r="D27" i="2"/>
  <c r="D26" i="2"/>
  <c r="D25" i="2"/>
  <c r="D24" i="2"/>
  <c r="D23" i="2"/>
  <c r="D22" i="2"/>
  <c r="D21" i="2"/>
  <c r="D20" i="2"/>
  <c r="D19" i="2"/>
  <c r="D18" i="2"/>
  <c r="D17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I37" i="1"/>
  <c r="H37" i="1"/>
  <c r="J37" i="1"/>
  <c r="K37" i="1"/>
  <c r="I38" i="1"/>
  <c r="H38" i="1"/>
  <c r="J38" i="1"/>
  <c r="K38" i="1"/>
  <c r="I39" i="1"/>
  <c r="H39" i="1"/>
  <c r="J39" i="1"/>
  <c r="K39" i="1"/>
  <c r="I40" i="1"/>
  <c r="H40" i="1"/>
  <c r="J40" i="1"/>
  <c r="K40" i="1"/>
  <c r="I41" i="1"/>
  <c r="H41" i="1"/>
  <c r="J41" i="1"/>
  <c r="K41" i="1"/>
  <c r="I42" i="1"/>
  <c r="H42" i="1"/>
  <c r="J42" i="1"/>
  <c r="K42" i="1"/>
  <c r="I43" i="1"/>
  <c r="H43" i="1"/>
  <c r="J43" i="1"/>
  <c r="K43" i="1"/>
  <c r="I44" i="1"/>
  <c r="H44" i="1"/>
  <c r="J44" i="1"/>
  <c r="K44" i="1"/>
  <c r="I45" i="1"/>
  <c r="H45" i="1"/>
  <c r="J45" i="1"/>
  <c r="K45" i="1"/>
  <c r="I46" i="1"/>
  <c r="H46" i="1"/>
  <c r="J46" i="1"/>
  <c r="K46" i="1"/>
  <c r="I47" i="1"/>
  <c r="H47" i="1"/>
  <c r="J47" i="1"/>
  <c r="K47" i="1"/>
  <c r="I48" i="1"/>
  <c r="H48" i="1"/>
  <c r="J48" i="1"/>
  <c r="K48" i="1"/>
  <c r="I49" i="1"/>
  <c r="H49" i="1"/>
  <c r="J49" i="1"/>
  <c r="K49" i="1"/>
  <c r="I50" i="1"/>
  <c r="H50" i="1"/>
  <c r="J50" i="1"/>
  <c r="K50" i="1"/>
  <c r="I51" i="1"/>
  <c r="H51" i="1"/>
  <c r="J51" i="1"/>
  <c r="K51" i="1"/>
  <c r="I52" i="1"/>
  <c r="H52" i="1"/>
  <c r="J52" i="1"/>
  <c r="K52" i="1"/>
  <c r="I53" i="1"/>
  <c r="H53" i="1"/>
  <c r="J53" i="1"/>
  <c r="K53" i="1"/>
  <c r="I54" i="1"/>
  <c r="H54" i="1"/>
  <c r="J54" i="1"/>
  <c r="K54" i="1"/>
  <c r="I55" i="1"/>
  <c r="H55" i="1"/>
  <c r="J55" i="1"/>
  <c r="K55" i="1"/>
  <c r="I56" i="1"/>
  <c r="H56" i="1"/>
  <c r="J56" i="1"/>
  <c r="K56" i="1"/>
  <c r="I57" i="1"/>
  <c r="H57" i="1"/>
  <c r="J57" i="1"/>
  <c r="K57" i="1"/>
  <c r="I58" i="1"/>
  <c r="H58" i="1"/>
  <c r="J58" i="1"/>
  <c r="K58" i="1"/>
  <c r="I59" i="1"/>
  <c r="H59" i="1"/>
  <c r="J59" i="1"/>
  <c r="K59" i="1"/>
  <c r="I60" i="1"/>
  <c r="H60" i="1"/>
  <c r="J60" i="1"/>
  <c r="K60" i="1"/>
  <c r="I61" i="1"/>
  <c r="H61" i="1"/>
  <c r="J61" i="1"/>
  <c r="K61" i="1"/>
  <c r="I62" i="1"/>
  <c r="H62" i="1"/>
  <c r="J62" i="1"/>
  <c r="K62" i="1"/>
  <c r="I63" i="1"/>
  <c r="H63" i="1"/>
  <c r="J63" i="1"/>
  <c r="K63" i="1"/>
  <c r="I64" i="1"/>
  <c r="H64" i="1"/>
  <c r="J64" i="1"/>
  <c r="K64" i="1"/>
  <c r="I65" i="1"/>
  <c r="H65" i="1"/>
  <c r="J65" i="1"/>
  <c r="K65" i="1"/>
  <c r="I66" i="1"/>
  <c r="H66" i="1"/>
  <c r="J66" i="1"/>
  <c r="K66" i="1"/>
  <c r="I67" i="1"/>
  <c r="H67" i="1"/>
  <c r="J67" i="1"/>
  <c r="K67" i="1"/>
  <c r="I68" i="1"/>
  <c r="H68" i="1"/>
  <c r="J68" i="1"/>
  <c r="K68" i="1"/>
  <c r="I69" i="1"/>
  <c r="H69" i="1"/>
  <c r="J69" i="1"/>
  <c r="K69" i="1"/>
  <c r="I70" i="1"/>
  <c r="H70" i="1"/>
  <c r="J70" i="1"/>
  <c r="K70" i="1"/>
  <c r="I71" i="1"/>
  <c r="H71" i="1"/>
  <c r="J71" i="1"/>
  <c r="K71" i="1"/>
  <c r="I72" i="1"/>
  <c r="H72" i="1"/>
  <c r="J72" i="1"/>
  <c r="K72" i="1"/>
  <c r="I73" i="1"/>
  <c r="H73" i="1"/>
  <c r="J73" i="1"/>
  <c r="K73" i="1"/>
  <c r="I74" i="1"/>
  <c r="H74" i="1"/>
  <c r="J74" i="1"/>
  <c r="K74" i="1"/>
  <c r="I75" i="1"/>
  <c r="H75" i="1"/>
  <c r="J75" i="1"/>
  <c r="K75" i="1"/>
  <c r="I76" i="1"/>
  <c r="H76" i="1"/>
  <c r="J76" i="1"/>
  <c r="K76" i="1"/>
  <c r="I77" i="1"/>
  <c r="H77" i="1"/>
  <c r="J77" i="1"/>
  <c r="K77" i="1"/>
  <c r="I78" i="1"/>
  <c r="H78" i="1"/>
  <c r="J78" i="1"/>
  <c r="K78" i="1"/>
  <c r="I79" i="1"/>
  <c r="H79" i="1"/>
  <c r="J79" i="1"/>
  <c r="K79" i="1"/>
  <c r="I80" i="1"/>
  <c r="H80" i="1"/>
  <c r="J80" i="1"/>
  <c r="K80" i="1"/>
  <c r="I81" i="1"/>
  <c r="H81" i="1"/>
  <c r="J81" i="1"/>
  <c r="K81" i="1"/>
  <c r="I82" i="1"/>
  <c r="H82" i="1"/>
  <c r="J82" i="1"/>
  <c r="K82" i="1"/>
  <c r="I83" i="1"/>
  <c r="H83" i="1"/>
  <c r="J83" i="1"/>
  <c r="K83" i="1"/>
  <c r="I84" i="1"/>
  <c r="H84" i="1"/>
  <c r="J84" i="1"/>
  <c r="K84" i="1"/>
  <c r="I85" i="1"/>
  <c r="H85" i="1"/>
  <c r="J85" i="1"/>
  <c r="K85" i="1"/>
  <c r="I86" i="1"/>
  <c r="H86" i="1"/>
  <c r="J86" i="1"/>
  <c r="K86" i="1"/>
  <c r="I87" i="1"/>
  <c r="H87" i="1"/>
  <c r="J87" i="1"/>
  <c r="K87" i="1"/>
  <c r="I88" i="1"/>
  <c r="H88" i="1"/>
  <c r="J88" i="1"/>
  <c r="K88" i="1"/>
  <c r="I89" i="1"/>
  <c r="H89" i="1"/>
  <c r="J89" i="1"/>
  <c r="K89" i="1"/>
  <c r="I90" i="1"/>
  <c r="H90" i="1"/>
  <c r="J90" i="1"/>
  <c r="K90" i="1"/>
  <c r="I91" i="1"/>
  <c r="H91" i="1"/>
  <c r="J91" i="1"/>
  <c r="K91" i="1"/>
  <c r="I92" i="1"/>
  <c r="H92" i="1"/>
  <c r="J92" i="1"/>
  <c r="K92" i="1"/>
  <c r="I93" i="1"/>
  <c r="H93" i="1"/>
  <c r="J93" i="1"/>
  <c r="K93" i="1"/>
  <c r="I94" i="1"/>
  <c r="H94" i="1"/>
  <c r="J94" i="1"/>
  <c r="K94" i="1"/>
  <c r="I95" i="1"/>
  <c r="H95" i="1"/>
  <c r="J95" i="1"/>
  <c r="K95" i="1"/>
  <c r="I96" i="1"/>
  <c r="H96" i="1"/>
  <c r="J96" i="1"/>
  <c r="K96" i="1"/>
  <c r="I97" i="1"/>
  <c r="H97" i="1"/>
  <c r="J97" i="1"/>
  <c r="K97" i="1"/>
  <c r="I98" i="1"/>
  <c r="H98" i="1"/>
  <c r="J98" i="1"/>
  <c r="K98" i="1"/>
  <c r="I99" i="1"/>
  <c r="H99" i="1"/>
  <c r="J99" i="1"/>
  <c r="K99" i="1"/>
  <c r="I100" i="1"/>
  <c r="H100" i="1"/>
  <c r="J100" i="1"/>
  <c r="K100" i="1"/>
  <c r="I101" i="1"/>
  <c r="H101" i="1"/>
  <c r="J101" i="1"/>
  <c r="K101" i="1"/>
  <c r="I102" i="1"/>
  <c r="H102" i="1"/>
  <c r="J102" i="1"/>
  <c r="K102" i="1"/>
  <c r="I103" i="1"/>
  <c r="H103" i="1"/>
  <c r="J103" i="1"/>
  <c r="K103" i="1"/>
  <c r="I104" i="1"/>
  <c r="H104" i="1"/>
  <c r="J104" i="1"/>
  <c r="K104" i="1"/>
  <c r="I105" i="1"/>
  <c r="H105" i="1"/>
  <c r="J105" i="1"/>
  <c r="K105" i="1"/>
  <c r="I106" i="1"/>
  <c r="H106" i="1"/>
  <c r="J106" i="1"/>
  <c r="K106" i="1"/>
  <c r="I107" i="1"/>
  <c r="H107" i="1"/>
  <c r="J107" i="1"/>
  <c r="K107" i="1"/>
  <c r="I108" i="1"/>
  <c r="H108" i="1"/>
  <c r="J108" i="1"/>
  <c r="K108" i="1"/>
  <c r="I109" i="1"/>
  <c r="H109" i="1"/>
  <c r="J109" i="1"/>
  <c r="K109" i="1"/>
  <c r="I20" i="1"/>
  <c r="H20" i="1"/>
  <c r="J20" i="1"/>
  <c r="K20" i="1"/>
  <c r="I21" i="1"/>
  <c r="H21" i="1"/>
  <c r="J21" i="1"/>
  <c r="K21" i="1"/>
  <c r="I22" i="1"/>
  <c r="H22" i="1"/>
  <c r="J22" i="1"/>
  <c r="K22" i="1"/>
  <c r="I23" i="1"/>
  <c r="H23" i="1"/>
  <c r="J23" i="1"/>
  <c r="K23" i="1"/>
  <c r="I24" i="1"/>
  <c r="H24" i="1"/>
  <c r="J24" i="1"/>
  <c r="K24" i="1"/>
  <c r="I25" i="1"/>
  <c r="H25" i="1"/>
  <c r="J25" i="1"/>
  <c r="K25" i="1"/>
  <c r="I26" i="1"/>
  <c r="H26" i="1"/>
  <c r="J26" i="1"/>
  <c r="K26" i="1"/>
  <c r="I27" i="1"/>
  <c r="H27" i="1"/>
  <c r="J27" i="1"/>
  <c r="K27" i="1"/>
  <c r="I28" i="1"/>
  <c r="H28" i="1"/>
  <c r="J28" i="1"/>
  <c r="K28" i="1"/>
  <c r="I29" i="1"/>
  <c r="H29" i="1"/>
  <c r="J29" i="1"/>
  <c r="K29" i="1"/>
  <c r="I30" i="1"/>
  <c r="H30" i="1"/>
  <c r="J30" i="1"/>
  <c r="K30" i="1"/>
  <c r="I31" i="1"/>
  <c r="H31" i="1"/>
  <c r="J31" i="1"/>
  <c r="K31" i="1"/>
  <c r="I32" i="1"/>
  <c r="H32" i="1"/>
  <c r="J32" i="1"/>
  <c r="K32" i="1"/>
  <c r="I33" i="1"/>
  <c r="H33" i="1"/>
  <c r="J33" i="1"/>
  <c r="K33" i="1"/>
  <c r="I34" i="1"/>
  <c r="H34" i="1"/>
  <c r="J34" i="1"/>
  <c r="K34" i="1"/>
  <c r="I35" i="1"/>
  <c r="H35" i="1"/>
  <c r="J35" i="1"/>
  <c r="K35" i="1"/>
  <c r="I36" i="1"/>
  <c r="H36" i="1"/>
  <c r="J36" i="1"/>
  <c r="K36" i="1"/>
  <c r="I15" i="1"/>
  <c r="H15" i="1"/>
  <c r="J15" i="1"/>
  <c r="K15" i="1"/>
  <c r="I16" i="1"/>
  <c r="H16" i="1"/>
  <c r="J16" i="1"/>
  <c r="K16" i="1"/>
  <c r="I17" i="1"/>
  <c r="H17" i="1"/>
  <c r="J17" i="1"/>
  <c r="K17" i="1"/>
  <c r="I18" i="1"/>
  <c r="H18" i="1"/>
  <c r="J18" i="1"/>
  <c r="K18" i="1"/>
  <c r="I19" i="1"/>
  <c r="H19" i="1"/>
  <c r="J19" i="1"/>
  <c r="K19" i="1"/>
  <c r="I14" i="1"/>
  <c r="H14" i="1"/>
  <c r="J14" i="1"/>
  <c r="K14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L2" i="1"/>
</calcChain>
</file>

<file path=xl/sharedStrings.xml><?xml version="1.0" encoding="utf-8"?>
<sst xmlns="http://schemas.openxmlformats.org/spreadsheetml/2006/main" count="403" uniqueCount="115">
  <si>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</si>
  <si>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</si>
  <si>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</si>
  <si>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</si>
  <si>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</si>
  <si>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</si>
  <si>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</si>
  <si>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</si>
  <si>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</si>
  <si>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</si>
  <si>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</si>
  <si>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</si>
  <si>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</si>
  <si>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</si>
  <si>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</si>
  <si>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</si>
  <si>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</si>
  <si>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</si>
  <si>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</si>
  <si>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</si>
  <si>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</si>
  <si>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</si>
  <si>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</si>
  <si>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</si>
  <si>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</si>
  <si>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</si>
  <si>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</si>
  <si>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</si>
  <si>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</si>
  <si>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</si>
  <si>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</si>
  <si>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</si>
  <si>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</si>
  <si>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</si>
  <si>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</si>
  <si>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</si>
  <si>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</si>
  <si>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</si>
  <si>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YM2612</t>
  </si>
  <si>
    <t>Parameter</t>
  </si>
  <si>
    <t>Command Hex</t>
  </si>
  <si>
    <t>Value1</t>
  </si>
  <si>
    <t>V1 Hex</t>
  </si>
  <si>
    <t>V2 Range</t>
  </si>
  <si>
    <t>V2 Hex</t>
  </si>
  <si>
    <t>* LFO Enable (Global)</t>
  </si>
  <si>
    <t xml:space="preserve">* LFO Speed </t>
  </si>
  <si>
    <t>* Pitch Transposition</t>
  </si>
  <si>
    <t>* Octave Division</t>
  </si>
  <si>
    <t>* PAL / NTSC Tuning</t>
  </si>
  <si>
    <t>* Voice 3 Special Mode</t>
  </si>
  <si>
    <t>* Test Register 0x27 Lowest Six Bits</t>
  </si>
  <si>
    <t>* Test Register 0x27 Highest One Bit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</si>
  <si>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</si>
  <si>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</si>
  <si>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</si>
  <si>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</si>
  <si>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</si>
  <si>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</si>
  <si>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</si>
  <si>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</si>
  <si>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Pitch Bend Amount</t>
  </si>
  <si>
    <t>* FM Algorithm</t>
  </si>
  <si>
    <t>* FM Feedback</t>
  </si>
  <si>
    <t>* Stereo Configuration</t>
  </si>
  <si>
    <t>* Amplitude Modulation Level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</si>
  <si>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</si>
  <si>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</si>
  <si>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</si>
  <si>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</si>
  <si>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</si>
  <si>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 xml:space="preserve">* The 8 FM algorithms are as follows: 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</si>
  <si>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</si>
  <si>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</si>
  <si>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</si>
  <si>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</si>
  <si>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</si>
  <si>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</si>
  <si>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</si>
  <si>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</si>
  <si>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</si>
  <si>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</si>
  <si>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</si>
  <si>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(Command MSB = n)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</si>
  <si>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</si>
  <si>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</si>
  <si>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</si>
  <si>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</si>
  <si>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</si>
  <si>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</si>
  <si>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</si>
  <si>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</si>
  <si>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</si>
  <si>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</si>
  <si>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</si>
  <si>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</si>
  <si>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</si>
  <si>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</si>
  <si>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</si>
  <si>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</si>
  <si>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</si>
  <si>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</si>
  <si>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</si>
  <si>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</si>
  <si>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</si>
  <si>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</si>
  <si>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</si>
  <si>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</si>
  <si>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</si>
  <si>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</si>
  <si>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</si>
  <si>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</si>
  <si>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</si>
  <si>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</si>
  <si>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V2 1st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</si>
</sst>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00"/>
    <numFmt numFmtId="166" formatCode="&quot;0x&quot;0000"/>
    <numFmt numFmtId="167" formatCode="&quot;0x&quot;00"/>
  </numFmts>
  <fonts count="14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2" fillId="0" borderId="0" xfId="0" applyNumberFormat="1" applyFont="1"/>
    <xf numFmtId="166" fontId="9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1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7" fontId="0" fillId="2" borderId="14" xfId="0" applyNumberFormat="1" applyFill="1" applyBorder="1" applyAlignment="1">
      <alignment horizontal="right"/>
    </xf>
    <xf numFmtId="167" fontId="0" fillId="2" borderId="15" xfId="0" applyNumberFormat="1" applyFill="1" applyBorder="1" applyAlignment="1">
      <alignment horizontal="right"/>
    </xf>
    <xf numFmtId="167" fontId="0" fillId="2" borderId="16" xfId="0" applyNumberFormat="1" applyFill="1" applyBorder="1" applyAlignment="1">
      <alignment horizontal="right"/>
    </xf>
    <xf numFmtId="167" fontId="0" fillId="0" borderId="15" xfId="0" applyNumberFormat="1" applyBorder="1" applyAlignment="1">
      <alignment horizontal="right"/>
    </xf>
    <xf numFmtId="167" fontId="0" fillId="0" borderId="16" xfId="0" applyNumberFormat="1" applyBorder="1" applyAlignment="1">
      <alignment horizontal="right"/>
    </xf>
    <xf numFmtId="167" fontId="0" fillId="0" borderId="13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10" fillId="0" borderId="1" xfId="0" applyFont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5" xfId="0" applyBorder="1"/>
    <xf numFmtId="0" fontId="0" fillId="0" borderId="16" xfId="0" applyBorder="1"/>
    <xf numFmtId="0" fontId="12" fillId="0" borderId="1" xfId="0" applyFont="1" applyBorder="1"/>
    <xf numFmtId="0" fontId="12" fillId="0" borderId="2" xfId="0" applyFont="1" applyBorder="1"/>
    <xf numFmtId="0" fontId="12" fillId="0" borderId="4" xfId="0" applyFont="1" applyBorder="1"/>
    <xf numFmtId="0" fontId="10" fillId="0" borderId="4" xfId="0" applyFont="1" applyBorder="1"/>
    <xf numFmtId="0" fontId="10" fillId="0" borderId="2" xfId="0" applyFont="1" applyBorder="1"/>
    <xf numFmtId="0" fontId="11" fillId="0" borderId="17" xfId="0" applyFont="1" applyBorder="1"/>
    <xf numFmtId="0" fontId="1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0" xfId="0" applyFill="1" applyBorder="1"/>
    <xf numFmtId="0" fontId="0" fillId="2" borderId="22" xfId="0" applyFill="1" applyBorder="1"/>
    <xf numFmtId="0" fontId="0" fillId="0" borderId="4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4" xfId="0" applyNumberFormat="1" applyFill="1" applyBorder="1" applyAlignment="1">
      <alignment horizontal="right"/>
    </xf>
    <xf numFmtId="0" fontId="11" fillId="0" borderId="24" xfId="0" applyFont="1" applyBorder="1"/>
    <xf numFmtId="0" fontId="13" fillId="0" borderId="2" xfId="0" applyFon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A11" workbookViewId="0">
      <selection activeCell="G17" sqref="G17"/>
    </sheetView>
  </sheetViews>
  <sheetFormatPr baseColWidth="10" defaultRowHeight="15" x14ac:dyDescent="0"/>
  <cols>
    <col min="1" max="1" width="37.6640625" style="14" bestFit="1" customWidth="1"/>
    <col min="2" max="2" width="13.33203125" style="14" bestFit="1" customWidth="1"/>
    <col min="3" max="3" width="12.6640625" style="15" customWidth="1"/>
    <col min="4" max="4" width="12.6640625" style="17" customWidth="1"/>
    <col min="5" max="5" width="10.83203125" style="17" bestFit="1" customWidth="1"/>
    <col min="6" max="6" width="10.33203125" style="15" bestFit="1" customWidth="1"/>
    <col min="7" max="7" width="10.83203125" style="17"/>
    <col min="8" max="8" width="13.6640625" style="17" bestFit="1" customWidth="1"/>
    <col min="9" max="13" width="10.83203125" style="54"/>
    <col min="14" max="14" width="10.83203125" style="55"/>
    <col min="15" max="16384" width="10.83203125" style="14"/>
  </cols>
  <sheetData>
    <row r="1" spans="1:25">
      <c r="D1" s="16"/>
      <c r="I1" s="18" t="s">
        <v>32</v>
      </c>
      <c r="J1" s="19"/>
      <c r="K1" s="19"/>
      <c r="L1" s="19"/>
      <c r="M1" s="19"/>
      <c r="N1" s="20"/>
      <c r="O1" s="21" t="s">
        <v>33</v>
      </c>
      <c r="P1" s="22"/>
      <c r="Q1" s="22"/>
      <c r="R1" s="22"/>
      <c r="S1" s="23"/>
      <c r="T1" s="21" t="s">
        <v>34</v>
      </c>
      <c r="U1" s="22"/>
      <c r="V1" s="23"/>
    </row>
    <row r="2" spans="1:25">
      <c r="B2" s="24" t="s">
        <v>80</v>
      </c>
      <c r="C2" s="57" t="s">
        <v>82</v>
      </c>
      <c r="D2" s="58"/>
      <c r="I2" s="25">
        <v>0</v>
      </c>
      <c r="J2" s="26">
        <v>1</v>
      </c>
      <c r="K2" s="26">
        <v>2</v>
      </c>
      <c r="L2" s="26">
        <v>3</v>
      </c>
      <c r="M2" s="26">
        <v>4</v>
      </c>
      <c r="N2" s="27">
        <v>5</v>
      </c>
      <c r="O2" s="28">
        <v>6</v>
      </c>
      <c r="P2" s="28">
        <v>7</v>
      </c>
      <c r="Q2" s="28">
        <v>8</v>
      </c>
      <c r="R2" s="28">
        <v>9</v>
      </c>
      <c r="S2" s="29">
        <v>10</v>
      </c>
      <c r="T2" s="28">
        <v>11</v>
      </c>
      <c r="U2" s="28">
        <v>12</v>
      </c>
      <c r="V2" s="28">
        <v>13</v>
      </c>
      <c r="W2" s="30">
        <v>14</v>
      </c>
      <c r="X2" s="14">
        <v>15</v>
      </c>
      <c r="Y2" s="14" t="s">
        <v>35</v>
      </c>
    </row>
    <row r="3" spans="1:25">
      <c r="B3" s="24" t="s">
        <v>36</v>
      </c>
      <c r="C3" s="57" t="s">
        <v>83</v>
      </c>
      <c r="D3" s="58"/>
      <c r="I3" s="31" t="str">
        <f>"0xn"&amp;DEC2HEX(I$2,1)</f>
        <v>0xn0</v>
      </c>
      <c r="J3" s="31" t="str">
        <f t="shared" ref="J3:X3" si="0">"0xn"&amp;DEC2HEX(J$2,1)</f>
        <v>0xn1</v>
      </c>
      <c r="K3" s="31" t="str">
        <f t="shared" si="0"/>
        <v>0xn2</v>
      </c>
      <c r="L3" s="31" t="str">
        <f t="shared" si="0"/>
        <v>0xn3</v>
      </c>
      <c r="M3" s="31" t="str">
        <f t="shared" si="0"/>
        <v>0xn4</v>
      </c>
      <c r="N3" s="31" t="str">
        <f t="shared" si="0"/>
        <v>0xn5</v>
      </c>
      <c r="O3" s="59" t="str">
        <f t="shared" si="0"/>
        <v>0xn6</v>
      </c>
      <c r="P3" s="59" t="str">
        <f t="shared" si="0"/>
        <v>0xn7</v>
      </c>
      <c r="Q3" s="59" t="str">
        <f t="shared" si="0"/>
        <v>0xn8</v>
      </c>
      <c r="R3" s="59" t="str">
        <f t="shared" si="0"/>
        <v>0xn9</v>
      </c>
      <c r="S3" s="59" t="str">
        <f t="shared" si="0"/>
        <v>0xnA</v>
      </c>
      <c r="T3" s="59" t="str">
        <f t="shared" si="0"/>
        <v>0xnB</v>
      </c>
      <c r="U3" s="59" t="str">
        <f t="shared" si="0"/>
        <v>0xnC</v>
      </c>
      <c r="V3" s="59" t="str">
        <f t="shared" si="0"/>
        <v>0xnD</v>
      </c>
      <c r="W3" s="59" t="str">
        <f t="shared" si="0"/>
        <v>0xnE</v>
      </c>
      <c r="X3" s="59" t="str">
        <f t="shared" si="0"/>
        <v>0xnF</v>
      </c>
      <c r="Y3" s="14" t="s">
        <v>36</v>
      </c>
    </row>
    <row r="4" spans="1:25">
      <c r="B4" s="24" t="s">
        <v>37</v>
      </c>
      <c r="I4" s="31" t="str">
        <f>"B"&amp;DEC2BIN(I$2,8)</f>
        <v>B00000000</v>
      </c>
      <c r="J4" s="32" t="str">
        <f>"B"&amp;DEC2BIN(J$2,8)</f>
        <v>B00000001</v>
      </c>
      <c r="K4" s="32" t="str">
        <f>"B"&amp;DEC2BIN(K$2,8)</f>
        <v>B00000010</v>
      </c>
      <c r="L4" s="32" t="str">
        <f>"B"&amp;DEC2BIN(L$2,8)</f>
        <v>B00000011</v>
      </c>
      <c r="M4" s="32" t="str">
        <f>"B"&amp;DEC2BIN(M$2,8)</f>
        <v>B00000100</v>
      </c>
      <c r="N4" s="33" t="str">
        <f>"B"&amp;DEC2BIN(N$2,8)</f>
        <v>B00000101</v>
      </c>
      <c r="O4" s="34" t="str">
        <f>"B"&amp;DEC2BIN(O$2,8)</f>
        <v>B00000110</v>
      </c>
      <c r="P4" s="34" t="str">
        <f>"B"&amp;DEC2BIN(P$2,8)</f>
        <v>B00000111</v>
      </c>
      <c r="Q4" s="34" t="str">
        <f>"B"&amp;DEC2BIN(Q$2,8)</f>
        <v>B00001000</v>
      </c>
      <c r="R4" s="34" t="str">
        <f>"B"&amp;DEC2BIN(R$2,8)</f>
        <v>B00001001</v>
      </c>
      <c r="S4" s="35" t="str">
        <f>"B"&amp;DEC2BIN(S$2,8)</f>
        <v>B00001010</v>
      </c>
      <c r="T4" s="34" t="str">
        <f>"B"&amp;DEC2BIN(T$2,8)</f>
        <v>B00001011</v>
      </c>
      <c r="U4" s="34" t="str">
        <f>"B"&amp;DEC2BIN(U$2,8)</f>
        <v>B00001100</v>
      </c>
      <c r="V4" s="34" t="str">
        <f>"B"&amp;DEC2BIN(V$2,8)</f>
        <v>B00001101</v>
      </c>
      <c r="W4" s="36" t="str">
        <f>"B"&amp;DEC2BIN(W$2,8)</f>
        <v>B00001110</v>
      </c>
      <c r="X4" s="37" t="str">
        <f>"B"&amp;DEC2BIN(X$2,8)</f>
        <v>B00001111</v>
      </c>
      <c r="Y4" s="14" t="s">
        <v>37</v>
      </c>
    </row>
    <row r="5" spans="1:25">
      <c r="A5" s="38" t="s">
        <v>84</v>
      </c>
      <c r="B5" s="24" t="s">
        <v>86</v>
      </c>
      <c r="C5" s="15" t="s">
        <v>41</v>
      </c>
      <c r="D5" s="17" t="s">
        <v>89</v>
      </c>
      <c r="E5" s="17" t="s">
        <v>88</v>
      </c>
      <c r="F5" s="15" t="s">
        <v>43</v>
      </c>
      <c r="I5" s="31"/>
      <c r="J5" s="32"/>
      <c r="K5" s="32"/>
      <c r="L5" s="32"/>
      <c r="M5" s="32"/>
      <c r="N5" s="33"/>
      <c r="O5" s="34"/>
      <c r="P5" s="34"/>
      <c r="Q5" s="34"/>
      <c r="R5" s="34"/>
      <c r="S5" s="35"/>
      <c r="T5" s="34"/>
      <c r="U5" s="34"/>
      <c r="V5" s="34"/>
      <c r="W5" s="36"/>
      <c r="X5" s="37"/>
    </row>
    <row r="6" spans="1:25">
      <c r="A6" s="14" t="s">
        <v>85</v>
      </c>
      <c r="B6" s="24" t="s">
        <v>93</v>
      </c>
      <c r="C6" s="15" t="s">
        <v>60</v>
      </c>
      <c r="D6" s="17">
        <v>0</v>
      </c>
      <c r="E6" s="17" t="s">
        <v>90</v>
      </c>
      <c r="F6" s="15">
        <v>0</v>
      </c>
      <c r="I6" s="31"/>
      <c r="J6" s="32"/>
      <c r="K6" s="32"/>
      <c r="L6" s="32"/>
      <c r="M6" s="32"/>
      <c r="N6" s="33"/>
      <c r="O6" s="34"/>
      <c r="P6" s="34"/>
      <c r="Q6" s="34"/>
      <c r="R6" s="34"/>
      <c r="S6" s="35"/>
      <c r="T6" s="34"/>
      <c r="U6" s="34"/>
      <c r="V6" s="34"/>
      <c r="W6" s="36"/>
      <c r="X6" s="37"/>
    </row>
    <row r="7" spans="1:25">
      <c r="A7" s="14" t="s">
        <v>92</v>
      </c>
      <c r="B7" s="24" t="s">
        <v>81</v>
      </c>
      <c r="C7" s="15" t="s">
        <v>60</v>
      </c>
      <c r="D7" s="17" t="s">
        <v>91</v>
      </c>
      <c r="E7" s="17" t="s">
        <v>90</v>
      </c>
      <c r="F7" s="15" t="s">
        <v>91</v>
      </c>
      <c r="I7" s="31"/>
      <c r="J7" s="32"/>
      <c r="K7" s="32"/>
      <c r="L7" s="32"/>
      <c r="M7" s="32"/>
      <c r="N7" s="33"/>
      <c r="O7" s="34"/>
      <c r="P7" s="34"/>
      <c r="Q7" s="34"/>
      <c r="R7" s="34"/>
      <c r="S7" s="35"/>
      <c r="T7" s="34"/>
      <c r="U7" s="34"/>
      <c r="V7" s="34"/>
      <c r="W7" s="36"/>
      <c r="X7" s="37"/>
    </row>
    <row r="8" spans="1:25">
      <c r="A8" s="14" t="s">
        <v>94</v>
      </c>
      <c r="B8" s="24" t="s">
        <v>95</v>
      </c>
      <c r="C8" s="15" t="s">
        <v>60</v>
      </c>
      <c r="D8" s="17" t="s">
        <v>91</v>
      </c>
      <c r="E8" s="17" t="s">
        <v>106</v>
      </c>
      <c r="F8" s="15" t="s">
        <v>91</v>
      </c>
      <c r="I8" s="31"/>
      <c r="J8" s="32"/>
      <c r="K8" s="32"/>
      <c r="L8" s="32"/>
      <c r="M8" s="32"/>
      <c r="N8" s="33"/>
      <c r="O8" s="34"/>
      <c r="P8" s="34"/>
      <c r="Q8" s="34"/>
      <c r="R8" s="34"/>
      <c r="S8" s="35"/>
      <c r="T8" s="34"/>
      <c r="U8" s="34"/>
      <c r="V8" s="34"/>
      <c r="W8" s="36"/>
      <c r="X8" s="37"/>
    </row>
    <row r="9" spans="1:25">
      <c r="A9" s="14" t="s">
        <v>96</v>
      </c>
      <c r="B9" s="24" t="s">
        <v>101</v>
      </c>
      <c r="C9" s="15" t="s">
        <v>107</v>
      </c>
      <c r="E9" s="17" t="s">
        <v>87</v>
      </c>
      <c r="I9" s="31"/>
      <c r="J9" s="32"/>
      <c r="K9" s="32"/>
      <c r="L9" s="32"/>
      <c r="M9" s="32"/>
      <c r="N9" s="33"/>
      <c r="O9" s="34"/>
      <c r="P9" s="34"/>
      <c r="Q9" s="34"/>
      <c r="R9" s="34"/>
      <c r="S9" s="35"/>
      <c r="T9" s="34"/>
      <c r="U9" s="34"/>
      <c r="V9" s="34"/>
      <c r="W9" s="36"/>
      <c r="X9" s="37"/>
    </row>
    <row r="10" spans="1:25">
      <c r="A10" s="14" t="s">
        <v>97</v>
      </c>
      <c r="B10" s="24" t="s">
        <v>102</v>
      </c>
      <c r="C10" s="15" t="s">
        <v>108</v>
      </c>
      <c r="E10" s="17" t="s">
        <v>110</v>
      </c>
      <c r="I10" s="31"/>
      <c r="J10" s="32"/>
      <c r="K10" s="32"/>
      <c r="L10" s="32"/>
      <c r="M10" s="32"/>
      <c r="N10" s="33"/>
      <c r="O10" s="34"/>
      <c r="P10" s="34"/>
      <c r="Q10" s="34"/>
      <c r="R10" s="34"/>
      <c r="S10" s="35"/>
      <c r="T10" s="34"/>
      <c r="U10" s="34"/>
      <c r="V10" s="34"/>
      <c r="W10" s="36"/>
      <c r="X10" s="37"/>
    </row>
    <row r="11" spans="1:25">
      <c r="A11" s="14" t="s">
        <v>98</v>
      </c>
      <c r="B11" s="24" t="s">
        <v>103</v>
      </c>
      <c r="C11" s="15" t="s">
        <v>109</v>
      </c>
      <c r="E11" s="17" t="s">
        <v>110</v>
      </c>
      <c r="I11" s="31"/>
      <c r="J11" s="32"/>
      <c r="K11" s="32"/>
      <c r="L11" s="32"/>
      <c r="M11" s="32"/>
      <c r="N11" s="33"/>
      <c r="O11" s="34"/>
      <c r="P11" s="34"/>
      <c r="Q11" s="34"/>
      <c r="R11" s="34"/>
      <c r="S11" s="35"/>
      <c r="T11" s="34"/>
      <c r="U11" s="34"/>
      <c r="V11" s="34"/>
      <c r="W11" s="36"/>
      <c r="X11" s="37"/>
    </row>
    <row r="12" spans="1:25">
      <c r="A12" s="14" t="s">
        <v>99</v>
      </c>
      <c r="B12" s="24" t="s">
        <v>104</v>
      </c>
      <c r="C12" s="15" t="s">
        <v>111</v>
      </c>
      <c r="D12" s="17" t="s">
        <v>91</v>
      </c>
      <c r="E12" s="17" t="s">
        <v>112</v>
      </c>
      <c r="F12" s="15" t="s">
        <v>91</v>
      </c>
      <c r="I12" s="31"/>
      <c r="J12" s="32"/>
      <c r="K12" s="32"/>
      <c r="L12" s="32"/>
      <c r="M12" s="32"/>
      <c r="N12" s="33"/>
      <c r="O12" s="34"/>
      <c r="P12" s="34"/>
      <c r="Q12" s="34"/>
      <c r="R12" s="34"/>
      <c r="S12" s="35"/>
      <c r="T12" s="34"/>
      <c r="U12" s="34"/>
      <c r="V12" s="34"/>
      <c r="W12" s="36"/>
      <c r="X12" s="37"/>
    </row>
    <row r="13" spans="1:25">
      <c r="A13" s="14" t="s">
        <v>100</v>
      </c>
      <c r="B13" s="24" t="s">
        <v>105</v>
      </c>
      <c r="I13" s="31"/>
      <c r="J13" s="32"/>
      <c r="K13" s="32"/>
      <c r="L13" s="32"/>
      <c r="M13" s="32"/>
      <c r="N13" s="33"/>
      <c r="O13" s="34"/>
      <c r="P13" s="34"/>
      <c r="Q13" s="34"/>
      <c r="R13" s="34"/>
      <c r="S13" s="35"/>
      <c r="T13" s="34"/>
      <c r="U13" s="34"/>
      <c r="V13" s="34"/>
      <c r="W13" s="36"/>
      <c r="X13" s="37"/>
    </row>
    <row r="14" spans="1:25">
      <c r="B14" s="24"/>
      <c r="I14" s="31"/>
      <c r="J14" s="32"/>
      <c r="K14" s="32"/>
      <c r="L14" s="32"/>
      <c r="M14" s="32"/>
      <c r="N14" s="33"/>
      <c r="O14" s="34"/>
      <c r="P14" s="34"/>
      <c r="Q14" s="34"/>
      <c r="R14" s="34"/>
      <c r="S14" s="35"/>
      <c r="T14" s="34"/>
      <c r="U14" s="34"/>
      <c r="V14" s="34"/>
      <c r="W14" s="36"/>
      <c r="X14" s="37"/>
    </row>
    <row r="15" spans="1:25">
      <c r="A15" s="38" t="s">
        <v>38</v>
      </c>
      <c r="B15" s="24"/>
      <c r="I15" s="39"/>
      <c r="J15" s="40"/>
      <c r="K15" s="40"/>
      <c r="L15" s="40"/>
      <c r="M15" s="40"/>
      <c r="N15" s="41"/>
      <c r="O15" s="42"/>
      <c r="P15" s="42"/>
      <c r="Q15" s="42"/>
      <c r="R15" s="42"/>
      <c r="S15" s="43"/>
      <c r="T15" s="42"/>
      <c r="U15" s="42"/>
      <c r="V15" s="42"/>
      <c r="W15" s="30"/>
    </row>
    <row r="16" spans="1:25">
      <c r="A16" s="38" t="s">
        <v>39</v>
      </c>
      <c r="B16" s="44" t="s">
        <v>40</v>
      </c>
      <c r="C16" s="45" t="s">
        <v>41</v>
      </c>
      <c r="D16" s="46" t="s">
        <v>42</v>
      </c>
      <c r="E16" s="47" t="s">
        <v>43</v>
      </c>
      <c r="F16" s="48" t="s">
        <v>114</v>
      </c>
      <c r="G16" s="47" t="s">
        <v>44</v>
      </c>
      <c r="H16" s="47"/>
      <c r="I16" s="39"/>
      <c r="J16" s="40"/>
      <c r="K16" s="40"/>
      <c r="L16" s="40"/>
      <c r="M16" s="40"/>
      <c r="N16" s="41"/>
      <c r="O16" s="42"/>
      <c r="P16" s="42"/>
      <c r="Q16" s="42"/>
      <c r="R16" s="42"/>
      <c r="S16" s="43"/>
      <c r="T16" s="42"/>
      <c r="U16" s="42"/>
      <c r="V16" s="42"/>
      <c r="W16" s="30"/>
    </row>
    <row r="17" spans="1:23">
      <c r="A17" s="14" t="s">
        <v>45</v>
      </c>
      <c r="B17" s="60" t="s">
        <v>101</v>
      </c>
      <c r="C17" s="15">
        <v>74</v>
      </c>
      <c r="D17" s="56" t="str">
        <f>"0x"&amp;DEC2HEX(C17,2)</f>
        <v>0x4A</v>
      </c>
      <c r="E17" s="17">
        <v>2</v>
      </c>
      <c r="F17" s="61">
        <f>(128/E17)-1</f>
        <v>63</v>
      </c>
      <c r="I17" s="39"/>
      <c r="J17" s="40"/>
      <c r="K17" s="40"/>
      <c r="L17" s="40"/>
      <c r="M17" s="40"/>
      <c r="N17" s="41"/>
      <c r="O17" s="42"/>
      <c r="P17" s="42"/>
      <c r="Q17" s="42"/>
      <c r="R17" s="42"/>
      <c r="S17" s="43"/>
      <c r="T17" s="42"/>
      <c r="U17" s="42"/>
      <c r="V17" s="42"/>
      <c r="W17" s="30"/>
    </row>
    <row r="18" spans="1:23">
      <c r="A18" s="14" t="s">
        <v>46</v>
      </c>
      <c r="B18" s="60" t="s">
        <v>101</v>
      </c>
      <c r="C18" s="15">
        <v>1</v>
      </c>
      <c r="D18" s="56" t="str">
        <f t="shared" ref="D18:D43" si="1">"0x"&amp;DEC2HEX(C18,2)</f>
        <v>0x01</v>
      </c>
      <c r="E18" s="17">
        <v>8</v>
      </c>
      <c r="F18" s="61">
        <f t="shared" ref="F18:F43" si="2">(128/E18)-1</f>
        <v>15</v>
      </c>
      <c r="I18" s="39"/>
      <c r="J18" s="40"/>
      <c r="K18" s="40"/>
      <c r="L18" s="40"/>
      <c r="M18" s="40"/>
      <c r="N18" s="41"/>
      <c r="O18" s="42"/>
      <c r="P18" s="42"/>
      <c r="Q18" s="42"/>
      <c r="R18" s="42"/>
      <c r="S18" s="43"/>
      <c r="T18" s="42"/>
      <c r="U18" s="42"/>
      <c r="V18" s="42"/>
      <c r="W18" s="30"/>
    </row>
    <row r="19" spans="1:23">
      <c r="A19" s="14" t="s">
        <v>47</v>
      </c>
      <c r="B19" s="60" t="s">
        <v>101</v>
      </c>
      <c r="C19" s="15">
        <v>85</v>
      </c>
      <c r="D19" s="56" t="str">
        <f t="shared" si="1"/>
        <v>0x55</v>
      </c>
      <c r="E19" s="17">
        <v>128</v>
      </c>
      <c r="F19" s="61">
        <f t="shared" si="2"/>
        <v>0</v>
      </c>
      <c r="I19" s="39"/>
      <c r="J19" s="40"/>
      <c r="K19" s="40"/>
      <c r="L19" s="40"/>
      <c r="M19" s="40"/>
      <c r="N19" s="41"/>
      <c r="O19" s="42"/>
      <c r="P19" s="42"/>
      <c r="Q19" s="42"/>
      <c r="R19" s="42"/>
      <c r="S19" s="43"/>
      <c r="T19" s="42"/>
      <c r="U19" s="42"/>
      <c r="V19" s="42"/>
      <c r="W19" s="30"/>
    </row>
    <row r="20" spans="1:23">
      <c r="A20" s="14" t="s">
        <v>48</v>
      </c>
      <c r="B20" s="60" t="s">
        <v>101</v>
      </c>
      <c r="C20" s="15">
        <v>84</v>
      </c>
      <c r="D20" s="56" t="str">
        <f t="shared" si="1"/>
        <v>0x54</v>
      </c>
      <c r="E20" s="17">
        <v>128</v>
      </c>
      <c r="F20" s="61">
        <f t="shared" si="2"/>
        <v>0</v>
      </c>
      <c r="I20" s="39"/>
      <c r="J20" s="40"/>
      <c r="K20" s="40"/>
      <c r="L20" s="40"/>
      <c r="M20" s="40"/>
      <c r="N20" s="41"/>
      <c r="O20" s="42"/>
      <c r="P20" s="42"/>
      <c r="Q20" s="42"/>
      <c r="R20" s="42"/>
      <c r="S20" s="43"/>
      <c r="T20" s="42"/>
      <c r="U20" s="42"/>
      <c r="V20" s="42"/>
      <c r="W20" s="30"/>
    </row>
    <row r="21" spans="1:23">
      <c r="A21" s="14" t="s">
        <v>49</v>
      </c>
      <c r="B21" s="60" t="s">
        <v>101</v>
      </c>
      <c r="C21" s="15">
        <v>83</v>
      </c>
      <c r="D21" s="56" t="str">
        <f t="shared" si="1"/>
        <v>0x53</v>
      </c>
      <c r="E21" s="17">
        <v>2</v>
      </c>
      <c r="F21" s="61">
        <f t="shared" si="2"/>
        <v>63</v>
      </c>
      <c r="I21" s="39"/>
      <c r="J21" s="40"/>
      <c r="K21" s="40"/>
      <c r="L21" s="40"/>
      <c r="M21" s="40"/>
      <c r="N21" s="41"/>
      <c r="O21" s="42"/>
      <c r="P21" s="42"/>
      <c r="Q21" s="42"/>
      <c r="R21" s="42"/>
      <c r="S21" s="43"/>
      <c r="T21" s="42"/>
      <c r="U21" s="42"/>
      <c r="V21" s="42"/>
      <c r="W21" s="30"/>
    </row>
    <row r="22" spans="1:23">
      <c r="A22" s="14" t="s">
        <v>50</v>
      </c>
      <c r="B22" s="60" t="s">
        <v>101</v>
      </c>
      <c r="C22" s="15">
        <v>80</v>
      </c>
      <c r="D22" s="56" t="str">
        <f t="shared" si="1"/>
        <v>0x50</v>
      </c>
      <c r="E22" s="17">
        <v>2</v>
      </c>
      <c r="F22" s="61">
        <f t="shared" si="2"/>
        <v>63</v>
      </c>
      <c r="I22" s="39"/>
      <c r="J22" s="40"/>
      <c r="K22" s="40"/>
      <c r="L22" s="40"/>
      <c r="M22" s="40"/>
      <c r="N22" s="41"/>
      <c r="O22" s="42"/>
      <c r="P22" s="42"/>
      <c r="Q22" s="42"/>
      <c r="R22" s="42"/>
      <c r="S22" s="43"/>
      <c r="T22" s="42"/>
      <c r="U22" s="42"/>
      <c r="V22" s="42"/>
      <c r="W22" s="30"/>
    </row>
    <row r="23" spans="1:23">
      <c r="A23" s="14" t="s">
        <v>51</v>
      </c>
      <c r="B23" s="60" t="s">
        <v>101</v>
      </c>
      <c r="C23" s="49">
        <v>92</v>
      </c>
      <c r="D23" s="56" t="str">
        <f t="shared" si="1"/>
        <v>0x5C</v>
      </c>
      <c r="E23" s="17">
        <v>64</v>
      </c>
      <c r="F23" s="61">
        <f t="shared" si="2"/>
        <v>1</v>
      </c>
      <c r="I23" s="39"/>
      <c r="J23" s="40"/>
      <c r="K23" s="40"/>
      <c r="L23" s="40"/>
      <c r="M23" s="40"/>
      <c r="N23" s="41"/>
      <c r="O23" s="42"/>
      <c r="P23" s="42"/>
      <c r="Q23" s="42"/>
      <c r="R23" s="42"/>
      <c r="S23" s="43"/>
      <c r="T23" s="42"/>
      <c r="U23" s="42"/>
      <c r="V23" s="42"/>
      <c r="W23" s="30"/>
    </row>
    <row r="24" spans="1:23">
      <c r="A24" s="14" t="s">
        <v>52</v>
      </c>
      <c r="B24" s="60" t="s">
        <v>101</v>
      </c>
      <c r="C24" s="50">
        <v>93</v>
      </c>
      <c r="D24" s="56" t="str">
        <f t="shared" si="1"/>
        <v>0x5D</v>
      </c>
      <c r="E24" s="17">
        <v>2</v>
      </c>
      <c r="F24" s="61">
        <f t="shared" si="2"/>
        <v>63</v>
      </c>
      <c r="I24" s="39"/>
      <c r="J24" s="40"/>
      <c r="K24" s="40"/>
      <c r="L24" s="40"/>
      <c r="M24" s="40"/>
      <c r="N24" s="41"/>
      <c r="O24" s="42"/>
      <c r="P24" s="42"/>
      <c r="Q24" s="42"/>
      <c r="R24" s="42"/>
      <c r="S24" s="43"/>
      <c r="T24" s="42"/>
      <c r="U24" s="42"/>
      <c r="V24" s="42"/>
      <c r="W24" s="30"/>
    </row>
    <row r="25" spans="1:23">
      <c r="A25" s="14" t="s">
        <v>53</v>
      </c>
      <c r="B25" s="60" t="s">
        <v>101</v>
      </c>
      <c r="C25" s="50">
        <v>94</v>
      </c>
      <c r="D25" s="56" t="str">
        <f t="shared" si="1"/>
        <v>0x5E</v>
      </c>
      <c r="E25" s="17">
        <v>16</v>
      </c>
      <c r="F25" s="61">
        <f t="shared" si="2"/>
        <v>7</v>
      </c>
      <c r="I25" s="39"/>
      <c r="J25" s="40"/>
      <c r="K25" s="40"/>
      <c r="L25" s="40"/>
      <c r="M25" s="40"/>
      <c r="N25" s="41"/>
      <c r="O25" s="42"/>
      <c r="P25" s="42"/>
      <c r="Q25" s="42"/>
      <c r="R25" s="42"/>
      <c r="S25" s="43"/>
      <c r="T25" s="42"/>
      <c r="U25" s="42"/>
      <c r="V25" s="42"/>
      <c r="W25" s="30"/>
    </row>
    <row r="26" spans="1:23">
      <c r="A26" s="14" t="s">
        <v>54</v>
      </c>
      <c r="B26" s="60" t="s">
        <v>101</v>
      </c>
      <c r="C26" s="50">
        <v>95</v>
      </c>
      <c r="D26" s="56" t="str">
        <f t="shared" si="1"/>
        <v>0x5F</v>
      </c>
      <c r="E26" s="17">
        <v>16</v>
      </c>
      <c r="F26" s="61">
        <f t="shared" si="2"/>
        <v>7</v>
      </c>
      <c r="I26" s="39"/>
      <c r="J26" s="40"/>
      <c r="K26" s="40"/>
      <c r="L26" s="40"/>
      <c r="M26" s="40"/>
      <c r="N26" s="41"/>
      <c r="O26" s="42"/>
      <c r="P26" s="42"/>
      <c r="Q26" s="42"/>
      <c r="R26" s="42"/>
      <c r="S26" s="43"/>
      <c r="T26" s="42"/>
      <c r="U26" s="42"/>
      <c r="V26" s="42"/>
      <c r="W26" s="30"/>
    </row>
    <row r="27" spans="1:23">
      <c r="A27" s="14" t="s">
        <v>55</v>
      </c>
      <c r="B27" s="60" t="s">
        <v>101</v>
      </c>
      <c r="C27" s="50">
        <v>96</v>
      </c>
      <c r="D27" s="56" t="str">
        <f t="shared" si="1"/>
        <v>0x60</v>
      </c>
      <c r="E27" s="17">
        <v>16</v>
      </c>
      <c r="F27" s="61">
        <f t="shared" si="2"/>
        <v>7</v>
      </c>
      <c r="I27" s="39"/>
      <c r="J27" s="40"/>
      <c r="K27" s="40"/>
      <c r="L27" s="40"/>
      <c r="M27" s="40"/>
      <c r="N27" s="41"/>
      <c r="O27" s="42"/>
      <c r="P27" s="42"/>
      <c r="Q27" s="42"/>
      <c r="R27" s="42"/>
      <c r="S27" s="43"/>
      <c r="T27" s="42"/>
      <c r="U27" s="42"/>
      <c r="V27" s="42"/>
      <c r="W27" s="30"/>
    </row>
    <row r="28" spans="1:23">
      <c r="A28" s="14" t="s">
        <v>56</v>
      </c>
      <c r="B28" s="60" t="s">
        <v>101</v>
      </c>
      <c r="C28" s="50">
        <v>97</v>
      </c>
      <c r="D28" s="56" t="str">
        <f t="shared" si="1"/>
        <v>0x61</v>
      </c>
      <c r="E28" s="17">
        <v>16</v>
      </c>
      <c r="F28" s="61">
        <f t="shared" si="2"/>
        <v>7</v>
      </c>
      <c r="I28" s="39"/>
      <c r="J28" s="40"/>
      <c r="K28" s="40"/>
      <c r="L28" s="40"/>
      <c r="M28" s="40"/>
      <c r="N28" s="41"/>
      <c r="O28" s="42"/>
      <c r="P28" s="42"/>
      <c r="Q28" s="42"/>
      <c r="R28" s="42"/>
      <c r="S28" s="43"/>
      <c r="T28" s="42"/>
      <c r="U28" s="42"/>
      <c r="V28" s="42"/>
      <c r="W28" s="30"/>
    </row>
    <row r="29" spans="1:23">
      <c r="D29" s="56"/>
      <c r="F29" s="61"/>
      <c r="I29" s="39"/>
      <c r="J29" s="40"/>
      <c r="K29" s="40"/>
      <c r="L29" s="40"/>
      <c r="M29" s="40"/>
      <c r="N29" s="41"/>
      <c r="O29" s="42"/>
      <c r="P29" s="42"/>
      <c r="Q29" s="42"/>
      <c r="R29" s="42"/>
      <c r="S29" s="43"/>
      <c r="T29" s="42"/>
      <c r="U29" s="42"/>
      <c r="V29" s="42"/>
      <c r="W29" s="30"/>
    </row>
    <row r="30" spans="1:23">
      <c r="D30" s="56"/>
      <c r="F30" s="61"/>
      <c r="I30" s="39"/>
      <c r="J30" s="40"/>
      <c r="K30" s="40"/>
      <c r="L30" s="40"/>
      <c r="M30" s="40"/>
      <c r="N30" s="41"/>
      <c r="O30" s="42"/>
      <c r="P30" s="42"/>
      <c r="Q30" s="42"/>
      <c r="R30" s="42"/>
      <c r="S30" s="43"/>
      <c r="T30" s="42"/>
      <c r="U30" s="42"/>
      <c r="V30" s="42"/>
      <c r="W30" s="30"/>
    </row>
    <row r="31" spans="1:23">
      <c r="A31" s="14" t="s">
        <v>57</v>
      </c>
      <c r="B31" s="60" t="s">
        <v>101</v>
      </c>
      <c r="C31" s="15">
        <v>6</v>
      </c>
      <c r="D31" s="56" t="str">
        <f t="shared" si="1"/>
        <v>0x06</v>
      </c>
      <c r="E31" s="17">
        <v>16</v>
      </c>
      <c r="F31" s="61">
        <f t="shared" si="2"/>
        <v>7</v>
      </c>
      <c r="I31" s="39"/>
      <c r="J31" s="40"/>
      <c r="K31" s="40"/>
      <c r="L31" s="40"/>
      <c r="M31" s="40"/>
      <c r="N31" s="41"/>
      <c r="O31" s="42"/>
      <c r="P31" s="42"/>
      <c r="Q31" s="42"/>
      <c r="R31" s="42"/>
      <c r="S31" s="43"/>
      <c r="T31" s="42"/>
      <c r="U31" s="42"/>
      <c r="V31" s="42"/>
      <c r="W31" s="30"/>
    </row>
    <row r="32" spans="1:23">
      <c r="A32" s="14" t="s">
        <v>58</v>
      </c>
      <c r="B32" s="60" t="s">
        <v>101</v>
      </c>
      <c r="C32" s="15">
        <v>9</v>
      </c>
      <c r="D32" s="56" t="str">
        <f t="shared" si="1"/>
        <v>0x09</v>
      </c>
      <c r="E32" s="17">
        <v>16</v>
      </c>
      <c r="F32" s="61">
        <f t="shared" si="2"/>
        <v>7</v>
      </c>
      <c r="I32" s="39"/>
      <c r="J32" s="40"/>
      <c r="K32" s="40"/>
      <c r="L32" s="40"/>
      <c r="M32" s="40"/>
      <c r="N32" s="41"/>
      <c r="O32" s="42"/>
      <c r="P32" s="42"/>
      <c r="Q32" s="42"/>
      <c r="R32" s="42"/>
      <c r="S32" s="43"/>
      <c r="T32" s="42"/>
      <c r="U32" s="42"/>
      <c r="V32" s="42"/>
      <c r="W32" s="30"/>
    </row>
    <row r="33" spans="1:23">
      <c r="A33" s="14" t="s">
        <v>59</v>
      </c>
      <c r="B33" s="38" t="s">
        <v>81</v>
      </c>
      <c r="C33" s="17" t="s">
        <v>60</v>
      </c>
      <c r="D33" s="56" t="s">
        <v>113</v>
      </c>
      <c r="E33" s="17">
        <v>128</v>
      </c>
      <c r="F33" s="61">
        <f t="shared" si="2"/>
        <v>0</v>
      </c>
      <c r="I33" s="39"/>
      <c r="J33" s="40"/>
      <c r="K33" s="40"/>
      <c r="L33" s="40"/>
      <c r="M33" s="40"/>
      <c r="N33" s="41"/>
      <c r="O33" s="42"/>
      <c r="P33" s="42"/>
      <c r="Q33" s="42"/>
      <c r="R33" s="42"/>
      <c r="S33" s="43"/>
      <c r="T33" s="42"/>
      <c r="U33" s="42"/>
      <c r="V33" s="42"/>
      <c r="W33" s="30"/>
    </row>
    <row r="34" spans="1:23">
      <c r="A34" s="14" t="s">
        <v>61</v>
      </c>
      <c r="B34" s="60" t="s">
        <v>101</v>
      </c>
      <c r="C34" s="15">
        <v>81</v>
      </c>
      <c r="D34" s="56" t="str">
        <f t="shared" si="1"/>
        <v>0x51</v>
      </c>
      <c r="E34" s="17">
        <v>18</v>
      </c>
      <c r="F34" s="61">
        <f t="shared" si="2"/>
        <v>6.1111111111111107</v>
      </c>
      <c r="I34" s="39"/>
      <c r="J34" s="40"/>
      <c r="K34" s="40"/>
      <c r="L34" s="40"/>
      <c r="M34" s="40"/>
      <c r="N34" s="41"/>
      <c r="O34" s="42"/>
      <c r="P34" s="42"/>
      <c r="Q34" s="42"/>
      <c r="R34" s="42"/>
      <c r="S34" s="43"/>
      <c r="T34" s="42"/>
      <c r="U34" s="42"/>
      <c r="V34" s="42"/>
      <c r="W34" s="30"/>
    </row>
    <row r="35" spans="1:23">
      <c r="A35" s="14" t="s">
        <v>62</v>
      </c>
      <c r="B35" s="60" t="s">
        <v>101</v>
      </c>
      <c r="C35" s="17">
        <v>14</v>
      </c>
      <c r="D35" s="56" t="str">
        <f t="shared" si="1"/>
        <v>0x0E</v>
      </c>
      <c r="E35" s="17">
        <v>8</v>
      </c>
      <c r="F35" s="61">
        <f t="shared" si="2"/>
        <v>15</v>
      </c>
      <c r="I35" s="39"/>
      <c r="J35" s="40"/>
      <c r="K35" s="40"/>
      <c r="L35" s="40"/>
      <c r="M35" s="40"/>
      <c r="N35" s="41"/>
      <c r="O35" s="42"/>
      <c r="P35" s="42"/>
      <c r="Q35" s="42"/>
      <c r="R35" s="42"/>
      <c r="S35" s="43"/>
      <c r="T35" s="42"/>
      <c r="U35" s="42"/>
      <c r="V35" s="42"/>
      <c r="W35" s="30"/>
    </row>
    <row r="36" spans="1:23">
      <c r="A36" s="14" t="s">
        <v>63</v>
      </c>
      <c r="B36" s="60" t="s">
        <v>101</v>
      </c>
      <c r="C36" s="17">
        <v>15</v>
      </c>
      <c r="D36" s="56" t="str">
        <f t="shared" si="1"/>
        <v>0x0F</v>
      </c>
      <c r="E36" s="17">
        <v>8</v>
      </c>
      <c r="F36" s="61">
        <f t="shared" si="2"/>
        <v>15</v>
      </c>
      <c r="I36" s="39"/>
      <c r="J36" s="40"/>
      <c r="K36" s="40"/>
      <c r="L36" s="40"/>
      <c r="M36" s="40"/>
      <c r="N36" s="41"/>
      <c r="O36" s="42"/>
      <c r="P36" s="42"/>
      <c r="Q36" s="42"/>
      <c r="R36" s="42"/>
      <c r="S36" s="43"/>
      <c r="T36" s="42"/>
      <c r="U36" s="42"/>
      <c r="V36" s="42"/>
      <c r="W36" s="30"/>
    </row>
    <row r="37" spans="1:23">
      <c r="A37" s="14" t="s">
        <v>64</v>
      </c>
      <c r="B37" s="60" t="s">
        <v>101</v>
      </c>
      <c r="C37" s="15">
        <v>77</v>
      </c>
      <c r="D37" s="56" t="str">
        <f t="shared" si="1"/>
        <v>0x4D</v>
      </c>
      <c r="E37" s="17">
        <v>4</v>
      </c>
      <c r="F37" s="61">
        <f t="shared" si="2"/>
        <v>31</v>
      </c>
      <c r="I37" s="39"/>
      <c r="J37" s="40"/>
      <c r="K37" s="40"/>
      <c r="L37" s="40"/>
      <c r="M37" s="40"/>
      <c r="N37" s="41"/>
      <c r="O37" s="42"/>
      <c r="P37" s="42"/>
      <c r="Q37" s="42"/>
      <c r="R37" s="42"/>
      <c r="S37" s="43"/>
      <c r="T37" s="42"/>
      <c r="U37" s="42"/>
      <c r="V37" s="42"/>
      <c r="W37" s="30"/>
    </row>
    <row r="38" spans="1:23">
      <c r="A38" s="14" t="s">
        <v>65</v>
      </c>
      <c r="B38" s="60" t="s">
        <v>101</v>
      </c>
      <c r="C38" s="17">
        <v>76</v>
      </c>
      <c r="D38" s="56" t="str">
        <f t="shared" si="1"/>
        <v>0x4C</v>
      </c>
      <c r="E38" s="17">
        <v>8</v>
      </c>
      <c r="F38" s="61">
        <f t="shared" si="2"/>
        <v>15</v>
      </c>
      <c r="I38" s="39"/>
      <c r="J38" s="40"/>
      <c r="K38" s="40"/>
      <c r="L38" s="40"/>
      <c r="M38" s="40"/>
      <c r="N38" s="41"/>
      <c r="O38" s="42"/>
      <c r="P38" s="42"/>
      <c r="Q38" s="42"/>
      <c r="R38" s="42"/>
      <c r="S38" s="43"/>
      <c r="T38" s="42"/>
      <c r="U38" s="42"/>
      <c r="V38" s="42"/>
      <c r="W38" s="30"/>
    </row>
    <row r="39" spans="1:23">
      <c r="A39" s="14" t="s">
        <v>66</v>
      </c>
      <c r="B39" s="60" t="s">
        <v>101</v>
      </c>
      <c r="C39" s="17">
        <v>75</v>
      </c>
      <c r="D39" s="56" t="str">
        <f t="shared" si="1"/>
        <v>0x4B</v>
      </c>
      <c r="E39" s="17">
        <v>8</v>
      </c>
      <c r="F39" s="61">
        <f t="shared" si="2"/>
        <v>15</v>
      </c>
      <c r="I39" s="39"/>
      <c r="J39" s="40"/>
      <c r="K39" s="40"/>
      <c r="L39" s="40"/>
      <c r="M39" s="40"/>
      <c r="N39" s="41"/>
      <c r="O39" s="42"/>
      <c r="P39" s="42"/>
      <c r="Q39" s="42"/>
      <c r="R39" s="42"/>
      <c r="S39" s="43"/>
      <c r="T39" s="42"/>
      <c r="U39" s="42"/>
      <c r="V39" s="42"/>
      <c r="W39" s="30"/>
    </row>
    <row r="40" spans="1:23">
      <c r="A40" s="14" t="s">
        <v>67</v>
      </c>
      <c r="B40" s="60" t="s">
        <v>101</v>
      </c>
      <c r="C40" s="17">
        <v>90</v>
      </c>
      <c r="D40" s="56" t="str">
        <f t="shared" si="1"/>
        <v>0x5A</v>
      </c>
      <c r="E40" s="15">
        <v>16</v>
      </c>
      <c r="F40" s="61">
        <f t="shared" si="2"/>
        <v>7</v>
      </c>
      <c r="I40" s="39"/>
      <c r="J40" s="40"/>
      <c r="K40" s="40"/>
      <c r="L40" s="40"/>
      <c r="M40" s="40"/>
      <c r="N40" s="41"/>
      <c r="O40" s="42"/>
      <c r="P40" s="42"/>
      <c r="Q40" s="42"/>
      <c r="R40" s="42"/>
      <c r="S40" s="43"/>
      <c r="T40" s="42"/>
      <c r="U40" s="42"/>
      <c r="V40" s="42"/>
      <c r="W40" s="30"/>
    </row>
    <row r="41" spans="1:23">
      <c r="A41" s="14" t="s">
        <v>68</v>
      </c>
      <c r="B41" s="60" t="s">
        <v>101</v>
      </c>
      <c r="C41" s="17">
        <v>91</v>
      </c>
      <c r="D41" s="56" t="str">
        <f t="shared" si="1"/>
        <v>0x5B</v>
      </c>
      <c r="E41" s="15">
        <v>16</v>
      </c>
      <c r="F41" s="61">
        <f t="shared" si="2"/>
        <v>7</v>
      </c>
      <c r="I41" s="39"/>
      <c r="J41" s="40"/>
      <c r="K41" s="40"/>
      <c r="L41" s="40"/>
      <c r="M41" s="40"/>
      <c r="N41" s="41"/>
      <c r="O41" s="42"/>
      <c r="P41" s="42"/>
      <c r="Q41" s="42"/>
      <c r="R41" s="42"/>
      <c r="S41" s="43"/>
      <c r="T41" s="42"/>
      <c r="U41" s="42"/>
      <c r="V41" s="42"/>
      <c r="W41" s="30"/>
    </row>
    <row r="42" spans="1:23">
      <c r="A42" s="14" t="s">
        <v>69</v>
      </c>
      <c r="B42" s="60" t="s">
        <v>101</v>
      </c>
      <c r="C42" s="17">
        <v>92</v>
      </c>
      <c r="D42" s="56" t="str">
        <f t="shared" si="1"/>
        <v>0x5C</v>
      </c>
      <c r="E42" s="15">
        <v>16</v>
      </c>
      <c r="F42" s="61">
        <f t="shared" si="2"/>
        <v>7</v>
      </c>
      <c r="I42" s="39"/>
      <c r="J42" s="40"/>
      <c r="K42" s="40"/>
      <c r="L42" s="40"/>
      <c r="M42" s="40"/>
      <c r="N42" s="41"/>
      <c r="O42" s="42"/>
      <c r="P42" s="42"/>
      <c r="Q42" s="42"/>
      <c r="R42" s="42"/>
      <c r="S42" s="43"/>
      <c r="T42" s="42"/>
      <c r="U42" s="42"/>
      <c r="V42" s="42"/>
      <c r="W42" s="30"/>
    </row>
    <row r="43" spans="1:23">
      <c r="A43" s="14" t="s">
        <v>70</v>
      </c>
      <c r="B43" s="60" t="s">
        <v>101</v>
      </c>
      <c r="C43" s="17">
        <v>93</v>
      </c>
      <c r="D43" s="56" t="str">
        <f t="shared" si="1"/>
        <v>0x5D</v>
      </c>
      <c r="E43" s="15">
        <v>16</v>
      </c>
      <c r="F43" s="61">
        <f t="shared" si="2"/>
        <v>7</v>
      </c>
      <c r="I43" s="39"/>
      <c r="J43" s="40"/>
      <c r="K43" s="40"/>
      <c r="L43" s="40"/>
      <c r="M43" s="40"/>
      <c r="N43" s="41"/>
      <c r="O43" s="42"/>
      <c r="P43" s="42"/>
      <c r="Q43" s="42"/>
      <c r="R43" s="42"/>
      <c r="S43" s="43"/>
      <c r="T43" s="42"/>
      <c r="U43" s="42"/>
      <c r="V43" s="42"/>
      <c r="W43" s="30"/>
    </row>
    <row r="44" spans="1:23">
      <c r="E44" s="15"/>
      <c r="I44" s="39"/>
      <c r="J44" s="40"/>
      <c r="K44" s="40"/>
      <c r="L44" s="40"/>
      <c r="M44" s="40"/>
      <c r="N44" s="41"/>
      <c r="O44" s="42"/>
      <c r="P44" s="42"/>
      <c r="Q44" s="42"/>
      <c r="R44" s="42"/>
      <c r="S44" s="43"/>
      <c r="T44" s="42"/>
      <c r="U44" s="42"/>
      <c r="V44" s="42"/>
      <c r="W44" s="30"/>
    </row>
    <row r="45" spans="1:23">
      <c r="I45" s="39"/>
      <c r="J45" s="40"/>
      <c r="K45" s="40"/>
      <c r="L45" s="40"/>
      <c r="M45" s="40"/>
      <c r="N45" s="41"/>
      <c r="O45" s="42"/>
      <c r="P45" s="42"/>
      <c r="Q45" s="42"/>
      <c r="R45" s="42"/>
      <c r="S45" s="43"/>
      <c r="T45" s="42"/>
      <c r="U45" s="42"/>
      <c r="V45" s="42"/>
      <c r="W45" s="30"/>
    </row>
    <row r="46" spans="1:23">
      <c r="I46" s="39"/>
      <c r="J46" s="40"/>
      <c r="K46" s="40"/>
      <c r="L46" s="40"/>
      <c r="M46" s="40"/>
      <c r="N46" s="41"/>
      <c r="O46" s="42"/>
      <c r="P46" s="42"/>
      <c r="Q46" s="42"/>
      <c r="R46" s="42"/>
      <c r="S46" s="43"/>
      <c r="T46" s="42"/>
      <c r="U46" s="42"/>
      <c r="V46" s="42"/>
      <c r="W46" s="30"/>
    </row>
    <row r="47" spans="1:23">
      <c r="I47" s="39"/>
      <c r="J47" s="40"/>
      <c r="K47" s="40"/>
      <c r="L47" s="40"/>
      <c r="M47" s="40"/>
      <c r="N47" s="41"/>
      <c r="O47" s="42"/>
      <c r="P47" s="42"/>
      <c r="Q47" s="42"/>
      <c r="R47" s="42"/>
      <c r="S47" s="43"/>
      <c r="T47" s="42"/>
      <c r="U47" s="42"/>
      <c r="V47" s="42"/>
      <c r="W47" s="30"/>
    </row>
    <row r="48" spans="1:23">
      <c r="I48" s="39"/>
      <c r="J48" s="40"/>
      <c r="K48" s="40"/>
      <c r="L48" s="40"/>
      <c r="M48" s="40"/>
      <c r="N48" s="41"/>
      <c r="O48" s="42"/>
      <c r="P48" s="42"/>
      <c r="Q48" s="42"/>
      <c r="R48" s="42"/>
      <c r="S48" s="43"/>
      <c r="T48" s="42"/>
      <c r="U48" s="42"/>
      <c r="V48" s="42"/>
      <c r="W48" s="30"/>
    </row>
    <row r="49" spans="3:23">
      <c r="I49" s="39"/>
      <c r="J49" s="40"/>
      <c r="K49" s="40"/>
      <c r="L49" s="40"/>
      <c r="M49" s="40"/>
      <c r="N49" s="41"/>
      <c r="O49" s="42"/>
      <c r="P49" s="42"/>
      <c r="Q49" s="42"/>
      <c r="R49" s="42"/>
      <c r="S49" s="43"/>
      <c r="T49" s="42"/>
      <c r="U49" s="42"/>
      <c r="V49" s="42"/>
      <c r="W49" s="30"/>
    </row>
    <row r="50" spans="3:23">
      <c r="I50" s="39"/>
      <c r="J50" s="40"/>
      <c r="K50" s="40"/>
      <c r="L50" s="40"/>
      <c r="M50" s="40"/>
      <c r="N50" s="41"/>
      <c r="O50" s="42"/>
      <c r="P50" s="42"/>
      <c r="Q50" s="42"/>
      <c r="R50" s="42"/>
      <c r="S50" s="43"/>
      <c r="T50" s="42"/>
      <c r="U50" s="42"/>
      <c r="V50" s="42"/>
      <c r="W50" s="30"/>
    </row>
    <row r="51" spans="3:23">
      <c r="I51" s="39"/>
      <c r="J51" s="40"/>
      <c r="K51" s="40"/>
      <c r="L51" s="40"/>
      <c r="M51" s="40"/>
      <c r="N51" s="41"/>
      <c r="O51" s="42"/>
      <c r="P51" s="42"/>
      <c r="Q51" s="42"/>
      <c r="R51" s="42"/>
      <c r="S51" s="43"/>
      <c r="T51" s="42"/>
      <c r="U51" s="42"/>
      <c r="V51" s="42"/>
      <c r="W51" s="30"/>
    </row>
    <row r="52" spans="3:23">
      <c r="I52" s="39"/>
      <c r="J52" s="40"/>
      <c r="K52" s="40"/>
      <c r="L52" s="40"/>
      <c r="M52" s="40"/>
      <c r="N52" s="41"/>
      <c r="O52" s="42"/>
      <c r="P52" s="42"/>
      <c r="Q52" s="42"/>
      <c r="R52" s="42"/>
      <c r="S52" s="43"/>
      <c r="T52" s="42"/>
      <c r="U52" s="42"/>
      <c r="V52" s="42"/>
      <c r="W52" s="30"/>
    </row>
    <row r="53" spans="3:23">
      <c r="I53" s="39"/>
      <c r="J53" s="40"/>
      <c r="K53" s="40"/>
      <c r="L53" s="40"/>
      <c r="M53" s="40"/>
      <c r="N53" s="41"/>
      <c r="O53" s="42"/>
      <c r="P53" s="42"/>
      <c r="Q53" s="42"/>
      <c r="R53" s="42"/>
      <c r="S53" s="43"/>
      <c r="T53" s="42"/>
      <c r="U53" s="42"/>
      <c r="V53" s="42"/>
      <c r="W53" s="30"/>
    </row>
    <row r="54" spans="3:23">
      <c r="I54" s="39"/>
      <c r="J54" s="40"/>
      <c r="K54" s="40"/>
      <c r="L54" s="40"/>
      <c r="M54" s="40"/>
      <c r="N54" s="41"/>
      <c r="O54" s="42"/>
      <c r="P54" s="42"/>
      <c r="Q54" s="42"/>
      <c r="R54" s="42"/>
      <c r="S54" s="43"/>
      <c r="T54" s="42"/>
      <c r="U54" s="42"/>
      <c r="V54" s="42"/>
      <c r="W54" s="30"/>
    </row>
    <row r="55" spans="3:23">
      <c r="I55" s="39"/>
      <c r="J55" s="40"/>
      <c r="K55" s="40"/>
      <c r="L55" s="40"/>
      <c r="M55" s="40"/>
      <c r="N55" s="41"/>
      <c r="O55" s="42"/>
      <c r="P55" s="42"/>
      <c r="Q55" s="42"/>
      <c r="R55" s="42"/>
      <c r="S55" s="43"/>
      <c r="T55" s="42"/>
      <c r="U55" s="42"/>
      <c r="V55" s="42"/>
      <c r="W55" s="30"/>
    </row>
    <row r="56" spans="3:23">
      <c r="I56" s="39"/>
      <c r="J56" s="40"/>
      <c r="K56" s="40"/>
      <c r="L56" s="40"/>
      <c r="M56" s="40"/>
      <c r="N56" s="41"/>
      <c r="O56" s="42"/>
      <c r="P56" s="42"/>
      <c r="Q56" s="42"/>
      <c r="R56" s="42"/>
      <c r="S56" s="43"/>
      <c r="T56" s="42"/>
      <c r="U56" s="42"/>
      <c r="V56" s="42"/>
      <c r="W56" s="30"/>
    </row>
    <row r="57" spans="3:23">
      <c r="I57" s="39"/>
      <c r="J57" s="40"/>
      <c r="K57" s="40"/>
      <c r="L57" s="40"/>
      <c r="M57" s="40"/>
      <c r="N57" s="41"/>
      <c r="O57" s="42"/>
      <c r="P57" s="42"/>
      <c r="Q57" s="42"/>
      <c r="R57" s="42"/>
      <c r="S57" s="43"/>
      <c r="T57" s="42"/>
      <c r="U57" s="42"/>
      <c r="V57" s="42"/>
      <c r="W57" s="30"/>
    </row>
    <row r="58" spans="3:23">
      <c r="I58" s="39"/>
      <c r="J58" s="40"/>
      <c r="K58" s="40"/>
      <c r="L58" s="40"/>
      <c r="M58" s="40"/>
      <c r="N58" s="41"/>
      <c r="O58" s="51"/>
      <c r="P58" s="51"/>
      <c r="Q58" s="51"/>
      <c r="R58" s="51"/>
      <c r="S58" s="52"/>
      <c r="T58" s="51"/>
      <c r="U58" s="51"/>
      <c r="V58" s="51"/>
      <c r="W58" s="30"/>
    </row>
    <row r="59" spans="3:23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53"/>
      <c r="P59" s="53"/>
      <c r="Q59" s="53"/>
      <c r="R59" s="53"/>
      <c r="S59" s="53"/>
      <c r="T59" s="53"/>
      <c r="U59" s="53"/>
      <c r="V59" s="53"/>
    </row>
  </sheetData>
  <mergeCells count="5">
    <mergeCell ref="I1:N1"/>
    <mergeCell ref="O1:S1"/>
    <mergeCell ref="T1:V1"/>
    <mergeCell ref="C2:D2"/>
    <mergeCell ref="C3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M2" sqref="M2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1" bestFit="1" customWidth="1"/>
    <col min="10" max="10" width="25" style="5" customWidth="1"/>
    <col min="11" max="11" width="29.1640625" style="5" bestFit="1" customWidth="1"/>
    <col min="12" max="12" width="10.5" style="5" bestFit="1" customWidth="1"/>
    <col min="13" max="13" width="18.6640625" style="5" bestFit="1" customWidth="1"/>
    <col min="14" max="16384" width="10.83203125" style="5"/>
  </cols>
  <sheetData>
    <row r="1" spans="1:14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10" t="s">
        <v>28</v>
      </c>
      <c r="J1" s="4" t="s">
        <v>27</v>
      </c>
      <c r="K1" s="4" t="s">
        <v>30</v>
      </c>
      <c r="L1" s="1" t="s">
        <v>24</v>
      </c>
      <c r="M1" s="1" t="s">
        <v>31</v>
      </c>
      <c r="N1" s="4"/>
    </row>
    <row r="2" spans="1:14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7" t="s">
        <v>26</v>
      </c>
      <c r="J2" s="7"/>
      <c r="K2" s="7"/>
      <c r="L2" s="2">
        <f>2^20</f>
        <v>1048576</v>
      </c>
      <c r="M2" s="5">
        <v>8000000</v>
      </c>
    </row>
    <row r="3" spans="1:14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7" t="s">
        <v>26</v>
      </c>
      <c r="J3" s="7"/>
      <c r="K3" s="7"/>
    </row>
    <row r="4" spans="1:14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7" t="s">
        <v>26</v>
      </c>
      <c r="J4" s="7"/>
      <c r="K4" s="7"/>
    </row>
    <row r="5" spans="1:14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7" t="s">
        <v>26</v>
      </c>
      <c r="J5" s="7"/>
      <c r="K5" s="7"/>
    </row>
    <row r="6" spans="1:14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7" t="s">
        <v>26</v>
      </c>
      <c r="J6" s="7"/>
      <c r="K6" s="7"/>
    </row>
    <row r="7" spans="1:14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7" t="s">
        <v>26</v>
      </c>
      <c r="J7" s="7"/>
      <c r="K7" s="7"/>
    </row>
    <row r="8" spans="1:14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7" t="s">
        <v>26</v>
      </c>
      <c r="J8" s="7"/>
      <c r="K8" s="7"/>
    </row>
    <row r="9" spans="1:14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7" t="s">
        <v>26</v>
      </c>
      <c r="J9" s="7"/>
      <c r="K9" s="7"/>
    </row>
    <row r="10" spans="1:14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7" t="s">
        <v>26</v>
      </c>
      <c r="J10" s="7"/>
      <c r="K10" s="7"/>
    </row>
    <row r="11" spans="1:14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7" t="s">
        <v>26</v>
      </c>
      <c r="J11" s="7"/>
      <c r="K11" s="7"/>
    </row>
    <row r="12" spans="1:14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7" t="s">
        <v>26</v>
      </c>
      <c r="J12" s="7"/>
      <c r="K12" s="7"/>
    </row>
    <row r="13" spans="1:14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7" t="s">
        <v>26</v>
      </c>
      <c r="J13" s="7"/>
      <c r="K13" s="7"/>
    </row>
    <row r="14" spans="1:14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6">
        <f t="shared" ref="H14:H45" si="0">((144*F14*(2^20))/M$2)/2^(B14-1)</f>
        <v>617.25214971191633</v>
      </c>
      <c r="I14" s="9" t="str">
        <f>DEC2HEX(B14,4)</f>
        <v>0000</v>
      </c>
      <c r="J14" s="8" t="str">
        <f>DEC2HEX(H14,4)</f>
        <v>0269</v>
      </c>
      <c r="K14" s="13" t="str">
        <f>DEC2HEX(HEX2DEC(I14)+HEX2DEC(J14),4)</f>
        <v>0269</v>
      </c>
    </row>
    <row r="15" spans="1:14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6">
        <f t="shared" si="0"/>
        <v>653.95587253492783</v>
      </c>
      <c r="I15" s="9" t="str">
        <f t="shared" ref="I15:I78" si="1">DEC2HEX(B15,4)</f>
        <v>0000</v>
      </c>
      <c r="J15" s="8" t="str">
        <f t="shared" ref="J15:J78" si="2">DEC2HEX(H15,4)</f>
        <v>028D</v>
      </c>
      <c r="K15" s="13" t="str">
        <f t="shared" ref="K15:K78" si="3">DEC2HEX(HEX2DEC(I15)+HEX2DEC(J15),4)</f>
        <v>028D</v>
      </c>
    </row>
    <row r="16" spans="1:14" ht="17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6">
        <f t="shared" si="0"/>
        <v>692.84211228703452</v>
      </c>
      <c r="I16" s="9" t="str">
        <f t="shared" si="1"/>
        <v>0000</v>
      </c>
      <c r="J16" s="8" t="str">
        <f t="shared" si="2"/>
        <v>02B4</v>
      </c>
      <c r="K16" s="13" t="str">
        <f t="shared" si="3"/>
        <v>02B4</v>
      </c>
    </row>
    <row r="17" spans="1:11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6">
        <f t="shared" si="0"/>
        <v>734.0406481864361</v>
      </c>
      <c r="I17" s="9" t="str">
        <f t="shared" si="1"/>
        <v>0000</v>
      </c>
      <c r="J17" s="8" t="str">
        <f t="shared" si="2"/>
        <v>02DE</v>
      </c>
      <c r="K17" s="13" t="str">
        <f t="shared" si="3"/>
        <v>02DE</v>
      </c>
    </row>
    <row r="18" spans="1:11" ht="17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6">
        <f t="shared" si="0"/>
        <v>777.6889765160289</v>
      </c>
      <c r="I18" s="9" t="str">
        <f t="shared" si="1"/>
        <v>0000</v>
      </c>
      <c r="J18" s="8" t="str">
        <f t="shared" si="2"/>
        <v>0309</v>
      </c>
      <c r="K18" s="13" t="str">
        <f t="shared" si="3"/>
        <v>0309</v>
      </c>
    </row>
    <row r="19" spans="1:11" ht="17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6">
        <f t="shared" si="0"/>
        <v>823.93276950836673</v>
      </c>
      <c r="I19" s="9" t="str">
        <f t="shared" si="1"/>
        <v>0000</v>
      </c>
      <c r="J19" s="8" t="str">
        <f t="shared" si="2"/>
        <v>0337</v>
      </c>
      <c r="K19" s="13" t="str">
        <f t="shared" si="3"/>
        <v>0337</v>
      </c>
    </row>
    <row r="20" spans="1:11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6">
        <f t="shared" si="0"/>
        <v>872.92636152673083</v>
      </c>
      <c r="I20" s="9" t="str">
        <f t="shared" si="1"/>
        <v>0000</v>
      </c>
      <c r="J20" s="8" t="str">
        <f t="shared" si="2"/>
        <v>0368</v>
      </c>
      <c r="K20" s="13" t="str">
        <f t="shared" si="3"/>
        <v>0368</v>
      </c>
    </row>
    <row r="21" spans="1:11" ht="17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6">
        <f t="shared" si="0"/>
        <v>924.83326413153247</v>
      </c>
      <c r="I21" s="9" t="str">
        <f t="shared" si="1"/>
        <v>0000</v>
      </c>
      <c r="J21" s="8" t="str">
        <f t="shared" si="2"/>
        <v>039C</v>
      </c>
      <c r="K21" s="13" t="str">
        <f t="shared" si="3"/>
        <v>039C</v>
      </c>
    </row>
    <row r="22" spans="1:11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6">
        <f t="shared" si="0"/>
        <v>979.82671177981626</v>
      </c>
      <c r="I22" s="9" t="str">
        <f t="shared" si="1"/>
        <v>0000</v>
      </c>
      <c r="J22" s="8" t="str">
        <f t="shared" si="2"/>
        <v>03D3</v>
      </c>
      <c r="K22" s="13" t="str">
        <f t="shared" si="3"/>
        <v>03D3</v>
      </c>
    </row>
    <row r="23" spans="1:11" ht="17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6">
        <f t="shared" si="0"/>
        <v>1038.09024</v>
      </c>
      <c r="I23" s="9" t="str">
        <f t="shared" si="1"/>
        <v>0000</v>
      </c>
      <c r="J23" s="8" t="str">
        <f>DEC2HEX(H23,4)</f>
        <v>040E</v>
      </c>
      <c r="K23" s="13" t="str">
        <f t="shared" si="3"/>
        <v>040E</v>
      </c>
    </row>
    <row r="24" spans="1:11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6">
        <f t="shared" si="0"/>
        <v>1099.8182978953153</v>
      </c>
      <c r="I24" s="9" t="str">
        <f t="shared" si="1"/>
        <v>0000</v>
      </c>
      <c r="J24" s="8" t="str">
        <f t="shared" si="2"/>
        <v>044B</v>
      </c>
      <c r="K24" s="13" t="str">
        <f t="shared" si="3"/>
        <v>044B</v>
      </c>
    </row>
    <row r="25" spans="1:11" ht="17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6">
        <f t="shared" si="0"/>
        <v>1165.2168971200756</v>
      </c>
      <c r="I25" s="9" t="str">
        <f t="shared" si="1"/>
        <v>0000</v>
      </c>
      <c r="J25" s="8" t="str">
        <f t="shared" si="2"/>
        <v>048D</v>
      </c>
      <c r="K25" s="13" t="str">
        <f t="shared" si="3"/>
        <v>048D</v>
      </c>
    </row>
    <row r="26" spans="1:11" ht="17">
      <c r="A26" s="2" t="s">
        <v>6</v>
      </c>
      <c r="B26" s="2">
        <v>1</v>
      </c>
      <c r="C26" s="2">
        <v>-3</v>
      </c>
      <c r="D26" s="2">
        <v>24</v>
      </c>
      <c r="E26" s="2" t="s">
        <v>7</v>
      </c>
      <c r="F26" s="12">
        <v>32.703195662600002</v>
      </c>
      <c r="G26" s="3">
        <v>-4500</v>
      </c>
      <c r="H26" s="6">
        <f t="shared" si="0"/>
        <v>617.25214971191633</v>
      </c>
      <c r="I26" s="9" t="str">
        <f t="shared" si="1"/>
        <v>0001</v>
      </c>
      <c r="J26" s="8" t="str">
        <f t="shared" si="2"/>
        <v>0269</v>
      </c>
      <c r="K26" s="13" t="str">
        <f t="shared" si="3"/>
        <v>026A</v>
      </c>
    </row>
    <row r="27" spans="1:11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6">
        <f t="shared" si="0"/>
        <v>653.95587253304029</v>
      </c>
      <c r="I27" s="9" t="str">
        <f t="shared" si="1"/>
        <v>0001</v>
      </c>
      <c r="J27" s="8" t="str">
        <f t="shared" si="2"/>
        <v>028D</v>
      </c>
      <c r="K27" s="13" t="str">
        <f t="shared" si="3"/>
        <v>028E</v>
      </c>
    </row>
    <row r="28" spans="1:11" ht="17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6">
        <f t="shared" si="0"/>
        <v>692.84211228892195</v>
      </c>
      <c r="I28" s="9" t="str">
        <f t="shared" si="1"/>
        <v>0001</v>
      </c>
      <c r="J28" s="8" t="str">
        <f t="shared" si="2"/>
        <v>02B4</v>
      </c>
      <c r="K28" s="13" t="str">
        <f t="shared" si="3"/>
        <v>02B5</v>
      </c>
    </row>
    <row r="29" spans="1:11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6">
        <f t="shared" si="0"/>
        <v>734.04064818832342</v>
      </c>
      <c r="I29" s="9" t="str">
        <f t="shared" si="1"/>
        <v>0001</v>
      </c>
      <c r="J29" s="8" t="str">
        <f t="shared" si="2"/>
        <v>02DE</v>
      </c>
      <c r="K29" s="13" t="str">
        <f t="shared" si="3"/>
        <v>02DF</v>
      </c>
    </row>
    <row r="30" spans="1:11" ht="17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6">
        <f t="shared" si="0"/>
        <v>777.68897651414147</v>
      </c>
      <c r="I30" s="9" t="str">
        <f t="shared" si="1"/>
        <v>0001</v>
      </c>
      <c r="J30" s="8" t="str">
        <f t="shared" si="2"/>
        <v>0309</v>
      </c>
      <c r="K30" s="13" t="str">
        <f t="shared" si="3"/>
        <v>030A</v>
      </c>
    </row>
    <row r="31" spans="1:11" ht="17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6">
        <f t="shared" si="0"/>
        <v>823.9327695064793</v>
      </c>
      <c r="I31" s="9" t="str">
        <f t="shared" si="1"/>
        <v>0001</v>
      </c>
      <c r="J31" s="8" t="str">
        <f t="shared" si="2"/>
        <v>0337</v>
      </c>
      <c r="K31" s="13" t="str">
        <f t="shared" si="3"/>
        <v>0338</v>
      </c>
    </row>
    <row r="32" spans="1:11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6">
        <f t="shared" si="0"/>
        <v>872.92636152673083</v>
      </c>
      <c r="I32" s="9" t="str">
        <f t="shared" si="1"/>
        <v>0001</v>
      </c>
      <c r="J32" s="8" t="str">
        <f t="shared" si="2"/>
        <v>0368</v>
      </c>
      <c r="K32" s="13" t="str">
        <f t="shared" si="3"/>
        <v>0369</v>
      </c>
    </row>
    <row r="33" spans="1:11" ht="17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6">
        <f t="shared" si="0"/>
        <v>924.83326412964504</v>
      </c>
      <c r="I33" s="9" t="str">
        <f t="shared" si="1"/>
        <v>0001</v>
      </c>
      <c r="J33" s="8" t="str">
        <f t="shared" si="2"/>
        <v>039C</v>
      </c>
      <c r="K33" s="13" t="str">
        <f t="shared" si="3"/>
        <v>039D</v>
      </c>
    </row>
    <row r="34" spans="1:11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6">
        <f t="shared" si="0"/>
        <v>979.82671178170358</v>
      </c>
      <c r="I34" s="9" t="str">
        <f t="shared" si="1"/>
        <v>0001</v>
      </c>
      <c r="J34" s="8" t="str">
        <f t="shared" si="2"/>
        <v>03D3</v>
      </c>
      <c r="K34" s="13" t="str">
        <f t="shared" si="3"/>
        <v>03D4</v>
      </c>
    </row>
    <row r="35" spans="1:11" ht="17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6">
        <f t="shared" si="0"/>
        <v>1038.09024</v>
      </c>
      <c r="I35" s="9" t="str">
        <f t="shared" si="1"/>
        <v>0001</v>
      </c>
      <c r="J35" s="8" t="str">
        <f t="shared" si="2"/>
        <v>040E</v>
      </c>
      <c r="K35" s="13" t="str">
        <f t="shared" si="3"/>
        <v>040F</v>
      </c>
    </row>
    <row r="36" spans="1:11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6">
        <f t="shared" si="0"/>
        <v>1099.8182978953153</v>
      </c>
      <c r="I36" s="9" t="str">
        <f t="shared" si="1"/>
        <v>0001</v>
      </c>
      <c r="J36" s="8" t="str">
        <f t="shared" si="2"/>
        <v>044B</v>
      </c>
      <c r="K36" s="13" t="str">
        <f t="shared" si="3"/>
        <v>044C</v>
      </c>
    </row>
    <row r="37" spans="1:11" ht="17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6">
        <f t="shared" si="0"/>
        <v>1165.2168971200756</v>
      </c>
      <c r="I37" s="9" t="str">
        <f t="shared" si="1"/>
        <v>0001</v>
      </c>
      <c r="J37" s="8" t="str">
        <f t="shared" si="2"/>
        <v>048D</v>
      </c>
      <c r="K37" s="13" t="str">
        <f t="shared" si="3"/>
        <v>048E</v>
      </c>
    </row>
    <row r="38" spans="1:11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6">
        <f t="shared" si="0"/>
        <v>617.2521497109725</v>
      </c>
      <c r="I38" s="9" t="str">
        <f t="shared" si="1"/>
        <v>0002</v>
      </c>
      <c r="J38" s="8" t="str">
        <f t="shared" si="2"/>
        <v>0269</v>
      </c>
      <c r="K38" s="13" t="str">
        <f t="shared" si="3"/>
        <v>026B</v>
      </c>
    </row>
    <row r="39" spans="1:11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6">
        <f t="shared" si="0"/>
        <v>653.95587253304029</v>
      </c>
      <c r="I39" s="9" t="str">
        <f t="shared" si="1"/>
        <v>0002</v>
      </c>
      <c r="J39" s="8" t="str">
        <f t="shared" si="2"/>
        <v>028D</v>
      </c>
      <c r="K39" s="13" t="str">
        <f t="shared" si="3"/>
        <v>028F</v>
      </c>
    </row>
    <row r="40" spans="1:11" ht="17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6">
        <f t="shared" si="0"/>
        <v>692.84211228892195</v>
      </c>
      <c r="I40" s="9" t="str">
        <f t="shared" si="1"/>
        <v>0002</v>
      </c>
      <c r="J40" s="8" t="str">
        <f t="shared" si="2"/>
        <v>02B4</v>
      </c>
      <c r="K40" s="13" t="str">
        <f t="shared" si="3"/>
        <v>02B6</v>
      </c>
    </row>
    <row r="41" spans="1:11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6">
        <f t="shared" si="0"/>
        <v>734.04064818737959</v>
      </c>
      <c r="I41" s="9" t="str">
        <f t="shared" si="1"/>
        <v>0002</v>
      </c>
      <c r="J41" s="8" t="str">
        <f t="shared" si="2"/>
        <v>02DE</v>
      </c>
      <c r="K41" s="13" t="str">
        <f t="shared" si="3"/>
        <v>02E0</v>
      </c>
    </row>
    <row r="42" spans="1:11" ht="17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6">
        <f t="shared" si="0"/>
        <v>777.68897651414147</v>
      </c>
      <c r="I42" s="9" t="str">
        <f t="shared" si="1"/>
        <v>0002</v>
      </c>
      <c r="J42" s="8" t="str">
        <f t="shared" si="2"/>
        <v>0309</v>
      </c>
      <c r="K42" s="13" t="str">
        <f t="shared" si="3"/>
        <v>030B</v>
      </c>
    </row>
    <row r="43" spans="1:11" ht="17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6">
        <f t="shared" si="0"/>
        <v>823.93276950742302</v>
      </c>
      <c r="I43" s="9" t="str">
        <f t="shared" si="1"/>
        <v>0002</v>
      </c>
      <c r="J43" s="8" t="str">
        <f t="shared" si="2"/>
        <v>0337</v>
      </c>
      <c r="K43" s="13" t="str">
        <f t="shared" si="3"/>
        <v>0339</v>
      </c>
    </row>
    <row r="44" spans="1:11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6">
        <f t="shared" si="0"/>
        <v>872.92636152578712</v>
      </c>
      <c r="I44" s="9" t="str">
        <f t="shared" si="1"/>
        <v>0002</v>
      </c>
      <c r="J44" s="8" t="str">
        <f t="shared" si="2"/>
        <v>0368</v>
      </c>
      <c r="K44" s="13" t="str">
        <f t="shared" si="3"/>
        <v>036A</v>
      </c>
    </row>
    <row r="45" spans="1:11" ht="17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6">
        <f t="shared" si="0"/>
        <v>924.83326412964504</v>
      </c>
      <c r="I45" s="9" t="str">
        <f t="shared" si="1"/>
        <v>0002</v>
      </c>
      <c r="J45" s="8" t="str">
        <f t="shared" si="2"/>
        <v>039C</v>
      </c>
      <c r="K45" s="13" t="str">
        <f t="shared" si="3"/>
        <v>039E</v>
      </c>
    </row>
    <row r="46" spans="1:11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6">
        <f t="shared" ref="H46:H77" si="4">((144*F46*(2^20))/M$2)/2^(B46-1)</f>
        <v>979.82671178170358</v>
      </c>
      <c r="I46" s="9" t="str">
        <f t="shared" si="1"/>
        <v>0002</v>
      </c>
      <c r="J46" s="8" t="str">
        <f t="shared" si="2"/>
        <v>03D3</v>
      </c>
      <c r="K46" s="13" t="str">
        <f t="shared" si="3"/>
        <v>03D5</v>
      </c>
    </row>
    <row r="47" spans="1:11" ht="17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6">
        <f t="shared" si="4"/>
        <v>1038.09024</v>
      </c>
      <c r="I47" s="9" t="str">
        <f t="shared" si="1"/>
        <v>0002</v>
      </c>
      <c r="J47" s="8" t="str">
        <f t="shared" si="2"/>
        <v>040E</v>
      </c>
      <c r="K47" s="13" t="str">
        <f t="shared" si="3"/>
        <v>0410</v>
      </c>
    </row>
    <row r="48" spans="1:11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6">
        <f t="shared" si="4"/>
        <v>1099.8182978943712</v>
      </c>
      <c r="I48" s="9" t="str">
        <f t="shared" si="1"/>
        <v>0002</v>
      </c>
      <c r="J48" s="8" t="str">
        <f t="shared" si="2"/>
        <v>044B</v>
      </c>
      <c r="K48" s="13" t="str">
        <f t="shared" si="3"/>
        <v>044D</v>
      </c>
    </row>
    <row r="49" spans="1:11" ht="17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6">
        <f t="shared" si="4"/>
        <v>1165.2168971200756</v>
      </c>
      <c r="I49" s="9" t="str">
        <f t="shared" si="1"/>
        <v>0002</v>
      </c>
      <c r="J49" s="8" t="str">
        <f t="shared" si="2"/>
        <v>048D</v>
      </c>
      <c r="K49" s="13" t="str">
        <f t="shared" si="3"/>
        <v>048F</v>
      </c>
    </row>
    <row r="50" spans="1:11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6">
        <f t="shared" si="4"/>
        <v>617.25214971144442</v>
      </c>
      <c r="I50" s="9" t="str">
        <f t="shared" si="1"/>
        <v>0003</v>
      </c>
      <c r="J50" s="8" t="str">
        <f t="shared" si="2"/>
        <v>0269</v>
      </c>
      <c r="K50" s="13" t="str">
        <f t="shared" si="3"/>
        <v>026C</v>
      </c>
    </row>
    <row r="51" spans="1:11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6">
        <f t="shared" si="4"/>
        <v>653.95587253304029</v>
      </c>
      <c r="I51" s="9" t="str">
        <f t="shared" si="1"/>
        <v>0003</v>
      </c>
      <c r="J51" s="8" t="str">
        <f t="shared" si="2"/>
        <v>028D</v>
      </c>
      <c r="K51" s="13" t="str">
        <f t="shared" si="3"/>
        <v>0290</v>
      </c>
    </row>
    <row r="52" spans="1:11" ht="17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6">
        <f t="shared" si="4"/>
        <v>692.84211228845027</v>
      </c>
      <c r="I52" s="9" t="str">
        <f t="shared" si="1"/>
        <v>0003</v>
      </c>
      <c r="J52" s="8" t="str">
        <f t="shared" si="2"/>
        <v>02B4</v>
      </c>
      <c r="K52" s="13" t="str">
        <f t="shared" si="3"/>
        <v>02B7</v>
      </c>
    </row>
    <row r="53" spans="1:11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6">
        <f t="shared" si="4"/>
        <v>734.04064818737959</v>
      </c>
      <c r="I53" s="9" t="str">
        <f t="shared" si="1"/>
        <v>0003</v>
      </c>
      <c r="J53" s="8" t="str">
        <f t="shared" si="2"/>
        <v>02DE</v>
      </c>
      <c r="K53" s="13" t="str">
        <f t="shared" si="3"/>
        <v>02E1</v>
      </c>
    </row>
    <row r="54" spans="1:11" ht="17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6">
        <f t="shared" si="4"/>
        <v>777.68897651414147</v>
      </c>
      <c r="I54" s="9" t="str">
        <f t="shared" si="1"/>
        <v>0003</v>
      </c>
      <c r="J54" s="8" t="str">
        <f t="shared" si="2"/>
        <v>0309</v>
      </c>
      <c r="K54" s="13" t="str">
        <f t="shared" si="3"/>
        <v>030C</v>
      </c>
    </row>
    <row r="55" spans="1:11" ht="17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6">
        <f t="shared" si="4"/>
        <v>823.93276950695122</v>
      </c>
      <c r="I55" s="9" t="str">
        <f t="shared" si="1"/>
        <v>0003</v>
      </c>
      <c r="J55" s="8" t="str">
        <f t="shared" si="2"/>
        <v>0337</v>
      </c>
      <c r="K55" s="13" t="str">
        <f t="shared" si="3"/>
        <v>033A</v>
      </c>
    </row>
    <row r="56" spans="1:11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6">
        <f t="shared" si="4"/>
        <v>872.92636152578712</v>
      </c>
      <c r="I56" s="9" t="str">
        <f t="shared" si="1"/>
        <v>0003</v>
      </c>
      <c r="J56" s="8" t="str">
        <f t="shared" si="2"/>
        <v>0368</v>
      </c>
      <c r="K56" s="13" t="str">
        <f t="shared" si="3"/>
        <v>036B</v>
      </c>
    </row>
    <row r="57" spans="1:11" ht="17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6">
        <f t="shared" si="4"/>
        <v>924.83326413011673</v>
      </c>
      <c r="I57" s="9" t="str">
        <f t="shared" si="1"/>
        <v>0003</v>
      </c>
      <c r="J57" s="8" t="str">
        <f t="shared" si="2"/>
        <v>039C</v>
      </c>
      <c r="K57" s="13" t="str">
        <f t="shared" si="3"/>
        <v>039F</v>
      </c>
    </row>
    <row r="58" spans="1:11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6">
        <f t="shared" si="4"/>
        <v>979.82671178170358</v>
      </c>
      <c r="I58" s="9" t="str">
        <f t="shared" si="1"/>
        <v>0003</v>
      </c>
      <c r="J58" s="8" t="str">
        <f t="shared" si="2"/>
        <v>03D3</v>
      </c>
      <c r="K58" s="13" t="str">
        <f t="shared" si="3"/>
        <v>03D6</v>
      </c>
    </row>
    <row r="59" spans="1:11" ht="17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6">
        <f t="shared" si="4"/>
        <v>1038.09024</v>
      </c>
      <c r="I59" s="9" t="str">
        <f t="shared" si="1"/>
        <v>0003</v>
      </c>
      <c r="J59" s="8" t="str">
        <f t="shared" si="2"/>
        <v>040E</v>
      </c>
      <c r="K59" s="13" t="str">
        <f t="shared" si="3"/>
        <v>0411</v>
      </c>
    </row>
    <row r="60" spans="1:11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6">
        <f t="shared" si="4"/>
        <v>1099.8182978943712</v>
      </c>
      <c r="I60" s="9" t="str">
        <f t="shared" si="1"/>
        <v>0003</v>
      </c>
      <c r="J60" s="8" t="str">
        <f t="shared" si="2"/>
        <v>044B</v>
      </c>
      <c r="K60" s="13" t="str">
        <f t="shared" si="3"/>
        <v>044E</v>
      </c>
    </row>
    <row r="61" spans="1:11" ht="17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6">
        <f t="shared" si="4"/>
        <v>1165.2168971205479</v>
      </c>
      <c r="I61" s="9" t="str">
        <f t="shared" si="1"/>
        <v>0003</v>
      </c>
      <c r="J61" s="8" t="str">
        <f t="shared" si="2"/>
        <v>048D</v>
      </c>
      <c r="K61" s="13" t="str">
        <f t="shared" si="3"/>
        <v>0490</v>
      </c>
    </row>
    <row r="62" spans="1:11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6">
        <f t="shared" si="4"/>
        <v>617.25214971144442</v>
      </c>
      <c r="I62" s="9" t="str">
        <f t="shared" si="1"/>
        <v>0004</v>
      </c>
      <c r="J62" s="8" t="str">
        <f t="shared" si="2"/>
        <v>0269</v>
      </c>
      <c r="K62" s="13" t="str">
        <f t="shared" si="3"/>
        <v>026D</v>
      </c>
    </row>
    <row r="63" spans="1:11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6">
        <f t="shared" si="4"/>
        <v>653.95587253327619</v>
      </c>
      <c r="I63" s="9" t="str">
        <f t="shared" si="1"/>
        <v>0004</v>
      </c>
      <c r="J63" s="8" t="str">
        <f t="shared" si="2"/>
        <v>028D</v>
      </c>
      <c r="K63" s="13" t="str">
        <f t="shared" si="3"/>
        <v>0291</v>
      </c>
    </row>
    <row r="64" spans="1:11" ht="17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6">
        <f t="shared" si="4"/>
        <v>692.84211228845027</v>
      </c>
      <c r="I64" s="9" t="str">
        <f t="shared" si="1"/>
        <v>0004</v>
      </c>
      <c r="J64" s="8" t="str">
        <f t="shared" si="2"/>
        <v>02B4</v>
      </c>
      <c r="K64" s="13" t="str">
        <f t="shared" si="3"/>
        <v>02B8</v>
      </c>
    </row>
    <row r="65" spans="1:11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6">
        <f t="shared" si="4"/>
        <v>734.0406481876156</v>
      </c>
      <c r="I65" s="9" t="str">
        <f t="shared" si="1"/>
        <v>0004</v>
      </c>
      <c r="J65" s="8" t="str">
        <f t="shared" si="2"/>
        <v>02DE</v>
      </c>
      <c r="K65" s="13" t="str">
        <f t="shared" si="3"/>
        <v>02E2</v>
      </c>
    </row>
    <row r="66" spans="1:11" ht="17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6">
        <f t="shared" si="4"/>
        <v>777.68897651437737</v>
      </c>
      <c r="I66" s="9" t="str">
        <f t="shared" si="1"/>
        <v>0004</v>
      </c>
      <c r="J66" s="8" t="str">
        <f t="shared" si="2"/>
        <v>0309</v>
      </c>
      <c r="K66" s="13" t="str">
        <f t="shared" si="3"/>
        <v>030D</v>
      </c>
    </row>
    <row r="67" spans="1:11" ht="17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6">
        <f t="shared" si="4"/>
        <v>823.93276950695122</v>
      </c>
      <c r="I67" s="9" t="str">
        <f t="shared" si="1"/>
        <v>0004</v>
      </c>
      <c r="J67" s="8" t="str">
        <f t="shared" si="2"/>
        <v>0337</v>
      </c>
      <c r="K67" s="13" t="str">
        <f t="shared" si="3"/>
        <v>033B</v>
      </c>
    </row>
    <row r="68" spans="1:11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6">
        <f t="shared" si="4"/>
        <v>872.92636152578712</v>
      </c>
      <c r="I68" s="9" t="str">
        <f t="shared" si="1"/>
        <v>0004</v>
      </c>
      <c r="J68" s="8" t="str">
        <f t="shared" si="2"/>
        <v>0368</v>
      </c>
      <c r="K68" s="13" t="str">
        <f t="shared" si="3"/>
        <v>036C</v>
      </c>
    </row>
    <row r="69" spans="1:11" ht="17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6">
        <f t="shared" si="4"/>
        <v>924.83326412988094</v>
      </c>
      <c r="I69" s="9" t="str">
        <f t="shared" si="1"/>
        <v>0004</v>
      </c>
      <c r="J69" s="8" t="str">
        <f t="shared" si="2"/>
        <v>039C</v>
      </c>
      <c r="K69" s="13" t="str">
        <f t="shared" si="3"/>
        <v>03A0</v>
      </c>
    </row>
    <row r="70" spans="1:11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6">
        <f t="shared" si="4"/>
        <v>979.82671178146768</v>
      </c>
      <c r="I70" s="9" t="str">
        <f t="shared" si="1"/>
        <v>0004</v>
      </c>
      <c r="J70" s="8" t="str">
        <f t="shared" si="2"/>
        <v>03D3</v>
      </c>
      <c r="K70" s="13" t="str">
        <f t="shared" si="3"/>
        <v>03D7</v>
      </c>
    </row>
    <row r="71" spans="1:11" ht="17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6">
        <f t="shared" si="4"/>
        <v>1038.09024</v>
      </c>
      <c r="I71" s="9" t="str">
        <f t="shared" si="1"/>
        <v>0004</v>
      </c>
      <c r="J71" s="8" t="str">
        <f t="shared" si="2"/>
        <v>040E</v>
      </c>
      <c r="K71" s="13" t="str">
        <f t="shared" si="3"/>
        <v>0412</v>
      </c>
    </row>
    <row r="72" spans="1:11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6">
        <f t="shared" si="4"/>
        <v>1099.8182978946072</v>
      </c>
      <c r="I72" s="9" t="str">
        <f t="shared" si="1"/>
        <v>0004</v>
      </c>
      <c r="J72" s="8" t="str">
        <f t="shared" si="2"/>
        <v>044B</v>
      </c>
      <c r="K72" s="13" t="str">
        <f t="shared" si="3"/>
        <v>044F</v>
      </c>
    </row>
    <row r="73" spans="1:11" ht="17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6">
        <f t="shared" si="4"/>
        <v>1165.2168971203118</v>
      </c>
      <c r="I73" s="9" t="str">
        <f t="shared" si="1"/>
        <v>0004</v>
      </c>
      <c r="J73" s="8" t="str">
        <f t="shared" si="2"/>
        <v>048D</v>
      </c>
      <c r="K73" s="13" t="str">
        <f t="shared" si="3"/>
        <v>0491</v>
      </c>
    </row>
    <row r="74" spans="1:11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6">
        <f t="shared" si="4"/>
        <v>617.25214971144442</v>
      </c>
      <c r="I74" s="9" t="str">
        <f t="shared" si="1"/>
        <v>0005</v>
      </c>
      <c r="J74" s="8" t="str">
        <f t="shared" si="2"/>
        <v>0269</v>
      </c>
      <c r="K74" s="13" t="str">
        <f t="shared" si="3"/>
        <v>026E</v>
      </c>
    </row>
    <row r="75" spans="1:11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6">
        <f t="shared" si="4"/>
        <v>653.9558725331583</v>
      </c>
      <c r="I75" s="9" t="str">
        <f t="shared" si="1"/>
        <v>0005</v>
      </c>
      <c r="J75" s="8" t="str">
        <f t="shared" si="2"/>
        <v>028D</v>
      </c>
      <c r="K75" s="13" t="str">
        <f t="shared" si="3"/>
        <v>0292</v>
      </c>
    </row>
    <row r="76" spans="1:11" ht="17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6">
        <f t="shared" si="4"/>
        <v>692.84211228845027</v>
      </c>
      <c r="I76" s="9" t="str">
        <f t="shared" si="1"/>
        <v>0005</v>
      </c>
      <c r="J76" s="8" t="str">
        <f t="shared" si="2"/>
        <v>02B4</v>
      </c>
      <c r="K76" s="13" t="str">
        <f t="shared" si="3"/>
        <v>02B9</v>
      </c>
    </row>
    <row r="77" spans="1:11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6">
        <f t="shared" si="4"/>
        <v>734.0406481876156</v>
      </c>
      <c r="I77" s="9" t="str">
        <f t="shared" si="1"/>
        <v>0005</v>
      </c>
      <c r="J77" s="8" t="str">
        <f t="shared" si="2"/>
        <v>02DE</v>
      </c>
      <c r="K77" s="13" t="str">
        <f t="shared" si="3"/>
        <v>02E3</v>
      </c>
    </row>
    <row r="78" spans="1:11" ht="17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6">
        <f t="shared" ref="H78:H109" si="5">((144*F78*(2^20))/M$2)/2^(B78-1)</f>
        <v>777.68897651425948</v>
      </c>
      <c r="I78" s="9" t="str">
        <f t="shared" si="1"/>
        <v>0005</v>
      </c>
      <c r="J78" s="8" t="str">
        <f t="shared" si="2"/>
        <v>0309</v>
      </c>
      <c r="K78" s="13" t="str">
        <f t="shared" si="3"/>
        <v>030E</v>
      </c>
    </row>
    <row r="79" spans="1:11" ht="17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6">
        <f t="shared" si="5"/>
        <v>823.93276950695122</v>
      </c>
      <c r="I79" s="9" t="str">
        <f t="shared" ref="I79:I109" si="6">DEC2HEX(B79,4)</f>
        <v>0005</v>
      </c>
      <c r="J79" s="8" t="str">
        <f t="shared" ref="J79:J109" si="7">DEC2HEX(H79,4)</f>
        <v>0337</v>
      </c>
      <c r="K79" s="13" t="str">
        <f t="shared" ref="K79:K109" si="8">DEC2HEX(HEX2DEC(I79)+HEX2DEC(J79),4)</f>
        <v>033C</v>
      </c>
    </row>
    <row r="80" spans="1:11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6">
        <f t="shared" si="5"/>
        <v>872.92636152590489</v>
      </c>
      <c r="I80" s="9" t="str">
        <f t="shared" si="6"/>
        <v>0005</v>
      </c>
      <c r="J80" s="8" t="str">
        <f t="shared" si="7"/>
        <v>0368</v>
      </c>
      <c r="K80" s="13" t="str">
        <f t="shared" si="8"/>
        <v>036D</v>
      </c>
    </row>
    <row r="81" spans="1:11" ht="17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6">
        <f t="shared" si="5"/>
        <v>924.83326412999895</v>
      </c>
      <c r="I81" s="9" t="str">
        <f t="shared" si="6"/>
        <v>0005</v>
      </c>
      <c r="J81" s="8" t="str">
        <f t="shared" si="7"/>
        <v>039C</v>
      </c>
      <c r="K81" s="13" t="str">
        <f t="shared" si="8"/>
        <v>03A1</v>
      </c>
    </row>
    <row r="82" spans="1:11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6">
        <f t="shared" si="5"/>
        <v>979.82671178158569</v>
      </c>
      <c r="I82" s="9" t="str">
        <f t="shared" si="6"/>
        <v>0005</v>
      </c>
      <c r="J82" s="8" t="str">
        <f t="shared" si="7"/>
        <v>03D3</v>
      </c>
      <c r="K82" s="13" t="str">
        <f t="shared" si="8"/>
        <v>03D8</v>
      </c>
    </row>
    <row r="83" spans="1:11" ht="17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6">
        <f t="shared" si="5"/>
        <v>1038.09024</v>
      </c>
      <c r="I83" s="9" t="str">
        <f t="shared" si="6"/>
        <v>0005</v>
      </c>
      <c r="J83" s="8" t="str">
        <f t="shared" si="7"/>
        <v>040E</v>
      </c>
      <c r="K83" s="13" t="str">
        <f t="shared" si="8"/>
        <v>0413</v>
      </c>
    </row>
    <row r="84" spans="1:11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6">
        <f t="shared" si="5"/>
        <v>1099.8182978946072</v>
      </c>
      <c r="I84" s="9" t="str">
        <f t="shared" si="6"/>
        <v>0005</v>
      </c>
      <c r="J84" s="8" t="str">
        <f t="shared" si="7"/>
        <v>044B</v>
      </c>
      <c r="K84" s="13" t="str">
        <f t="shared" si="8"/>
        <v>0450</v>
      </c>
    </row>
    <row r="85" spans="1:11" ht="17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6">
        <f t="shared" si="5"/>
        <v>1165.2168971203118</v>
      </c>
      <c r="I85" s="9" t="str">
        <f t="shared" si="6"/>
        <v>0005</v>
      </c>
      <c r="J85" s="8" t="str">
        <f t="shared" si="7"/>
        <v>048D</v>
      </c>
      <c r="K85" s="13" t="str">
        <f t="shared" si="8"/>
        <v>0492</v>
      </c>
    </row>
    <row r="86" spans="1:11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6">
        <f t="shared" si="5"/>
        <v>617.25214971144442</v>
      </c>
      <c r="I86" s="9" t="str">
        <f t="shared" si="6"/>
        <v>0006</v>
      </c>
      <c r="J86" s="8" t="str">
        <f t="shared" si="7"/>
        <v>0269</v>
      </c>
      <c r="K86" s="13" t="str">
        <f t="shared" si="8"/>
        <v>026F</v>
      </c>
    </row>
    <row r="87" spans="1:11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6">
        <f t="shared" si="5"/>
        <v>653.95587253321719</v>
      </c>
      <c r="I87" s="9" t="str">
        <f t="shared" si="6"/>
        <v>0006</v>
      </c>
      <c r="J87" s="8" t="str">
        <f t="shared" si="7"/>
        <v>028D</v>
      </c>
      <c r="K87" s="13" t="str">
        <f t="shared" si="8"/>
        <v>0293</v>
      </c>
    </row>
    <row r="88" spans="1:11" ht="17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6">
        <f t="shared" si="5"/>
        <v>692.84211228845027</v>
      </c>
      <c r="I88" s="9" t="str">
        <f t="shared" si="6"/>
        <v>0006</v>
      </c>
      <c r="J88" s="8" t="str">
        <f t="shared" si="7"/>
        <v>02B4</v>
      </c>
      <c r="K88" s="13" t="str">
        <f t="shared" si="8"/>
        <v>02BA</v>
      </c>
    </row>
    <row r="89" spans="1:11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6">
        <f t="shared" si="5"/>
        <v>734.04064818755671</v>
      </c>
      <c r="I89" s="9" t="str">
        <f t="shared" si="6"/>
        <v>0006</v>
      </c>
      <c r="J89" s="8" t="str">
        <f t="shared" si="7"/>
        <v>02DE</v>
      </c>
      <c r="K89" s="13" t="str">
        <f t="shared" si="8"/>
        <v>02E4</v>
      </c>
    </row>
    <row r="90" spans="1:11" ht="17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6">
        <f t="shared" si="5"/>
        <v>777.68897651431826</v>
      </c>
      <c r="I90" s="9" t="str">
        <f t="shared" si="6"/>
        <v>0006</v>
      </c>
      <c r="J90" s="8" t="str">
        <f t="shared" si="7"/>
        <v>0309</v>
      </c>
      <c r="K90" s="13" t="str">
        <f t="shared" si="8"/>
        <v>030F</v>
      </c>
    </row>
    <row r="91" spans="1:11" ht="17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6">
        <f t="shared" si="5"/>
        <v>823.93276950695122</v>
      </c>
      <c r="I91" s="9" t="str">
        <f t="shared" si="6"/>
        <v>0006</v>
      </c>
      <c r="J91" s="8" t="str">
        <f t="shared" si="7"/>
        <v>0337</v>
      </c>
      <c r="K91" s="13" t="str">
        <f t="shared" si="8"/>
        <v>033D</v>
      </c>
    </row>
    <row r="92" spans="1:11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6">
        <f t="shared" si="5"/>
        <v>872.926361525846</v>
      </c>
      <c r="I92" s="9" t="str">
        <f t="shared" si="6"/>
        <v>0006</v>
      </c>
      <c r="J92" s="8" t="str">
        <f t="shared" si="7"/>
        <v>0368</v>
      </c>
      <c r="K92" s="13" t="str">
        <f t="shared" si="8"/>
        <v>036E</v>
      </c>
    </row>
    <row r="93" spans="1:11" ht="17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6">
        <f t="shared" si="5"/>
        <v>924.83326412999895</v>
      </c>
      <c r="I93" s="9" t="str">
        <f t="shared" si="6"/>
        <v>0006</v>
      </c>
      <c r="J93" s="8" t="str">
        <f t="shared" si="7"/>
        <v>039C</v>
      </c>
      <c r="K93" s="13" t="str">
        <f t="shared" si="8"/>
        <v>03A2</v>
      </c>
    </row>
    <row r="94" spans="1:11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6">
        <f t="shared" si="5"/>
        <v>979.82671178158569</v>
      </c>
      <c r="I94" s="9" t="str">
        <f t="shared" si="6"/>
        <v>0006</v>
      </c>
      <c r="J94" s="8" t="str">
        <f t="shared" si="7"/>
        <v>03D3</v>
      </c>
      <c r="K94" s="13" t="str">
        <f t="shared" si="8"/>
        <v>03D9</v>
      </c>
    </row>
    <row r="95" spans="1:11" ht="17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6">
        <f t="shared" si="5"/>
        <v>1038.09024</v>
      </c>
      <c r="I95" s="9" t="str">
        <f t="shared" si="6"/>
        <v>0006</v>
      </c>
      <c r="J95" s="8" t="str">
        <f t="shared" si="7"/>
        <v>040E</v>
      </c>
      <c r="K95" s="13" t="str">
        <f t="shared" si="8"/>
        <v>0414</v>
      </c>
    </row>
    <row r="96" spans="1:11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6">
        <f t="shared" si="5"/>
        <v>1099.8182978946072</v>
      </c>
      <c r="I96" s="9" t="str">
        <f t="shared" si="6"/>
        <v>0006</v>
      </c>
      <c r="J96" s="8" t="str">
        <f t="shared" si="7"/>
        <v>044B</v>
      </c>
      <c r="K96" s="13" t="str">
        <f t="shared" si="8"/>
        <v>0451</v>
      </c>
    </row>
    <row r="97" spans="1:11" ht="17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6">
        <f t="shared" si="5"/>
        <v>1165.2168971203707</v>
      </c>
      <c r="I97" s="9" t="str">
        <f t="shared" si="6"/>
        <v>0006</v>
      </c>
      <c r="J97" s="8" t="str">
        <f t="shared" si="7"/>
        <v>048D</v>
      </c>
      <c r="K97" s="13" t="str">
        <f t="shared" si="8"/>
        <v>0493</v>
      </c>
    </row>
    <row r="98" spans="1:11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6">
        <f t="shared" si="5"/>
        <v>617.25214971144442</v>
      </c>
      <c r="I98" s="9" t="str">
        <f t="shared" si="6"/>
        <v>0007</v>
      </c>
      <c r="J98" s="8" t="str">
        <f t="shared" si="7"/>
        <v>0269</v>
      </c>
      <c r="K98" s="13" t="str">
        <f t="shared" si="8"/>
        <v>0270</v>
      </c>
    </row>
    <row r="99" spans="1:11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6">
        <f t="shared" si="5"/>
        <v>653.95587253321719</v>
      </c>
      <c r="I99" s="9" t="str">
        <f t="shared" si="6"/>
        <v>0007</v>
      </c>
      <c r="J99" s="8" t="str">
        <f t="shared" si="7"/>
        <v>028D</v>
      </c>
      <c r="K99" s="13" t="str">
        <f t="shared" si="8"/>
        <v>0294</v>
      </c>
    </row>
    <row r="100" spans="1:11" ht="17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6">
        <f t="shared" si="5"/>
        <v>692.84211228847971</v>
      </c>
      <c r="I100" s="9" t="str">
        <f t="shared" si="6"/>
        <v>0007</v>
      </c>
      <c r="J100" s="8" t="str">
        <f t="shared" si="7"/>
        <v>02B4</v>
      </c>
      <c r="K100" s="13" t="str">
        <f t="shared" si="8"/>
        <v>02BB</v>
      </c>
    </row>
    <row r="101" spans="1:11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6">
        <f t="shared" si="5"/>
        <v>734.04064818755671</v>
      </c>
      <c r="I101" s="9" t="str">
        <f t="shared" si="6"/>
        <v>0007</v>
      </c>
      <c r="J101" s="8" t="str">
        <f t="shared" si="7"/>
        <v>02DE</v>
      </c>
      <c r="K101" s="13" t="str">
        <f t="shared" si="8"/>
        <v>02E5</v>
      </c>
    </row>
    <row r="102" spans="1:11" ht="17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6">
        <f t="shared" si="5"/>
        <v>777.68897651431826</v>
      </c>
      <c r="I102" s="9" t="str">
        <f t="shared" si="6"/>
        <v>0007</v>
      </c>
      <c r="J102" s="8" t="str">
        <f t="shared" si="7"/>
        <v>0309</v>
      </c>
      <c r="K102" s="13" t="str">
        <f t="shared" si="8"/>
        <v>0310</v>
      </c>
    </row>
    <row r="103" spans="1:11" ht="17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6">
        <f t="shared" si="5"/>
        <v>823.93276950695122</v>
      </c>
      <c r="I103" s="9" t="str">
        <f t="shared" si="6"/>
        <v>0007</v>
      </c>
      <c r="J103" s="8" t="str">
        <f t="shared" si="7"/>
        <v>0337</v>
      </c>
      <c r="K103" s="13" t="str">
        <f t="shared" si="8"/>
        <v>033E</v>
      </c>
    </row>
    <row r="104" spans="1:11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6">
        <f t="shared" si="5"/>
        <v>872.92636152587556</v>
      </c>
      <c r="I104" s="9" t="str">
        <f t="shared" si="6"/>
        <v>0007</v>
      </c>
      <c r="J104" s="8" t="str">
        <f t="shared" si="7"/>
        <v>0368</v>
      </c>
      <c r="K104" s="13" t="str">
        <f t="shared" si="8"/>
        <v>036F</v>
      </c>
    </row>
    <row r="105" spans="1:11" ht="17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6">
        <f t="shared" si="5"/>
        <v>924.83326412999895</v>
      </c>
      <c r="I105" s="9" t="str">
        <f t="shared" si="6"/>
        <v>0007</v>
      </c>
      <c r="J105" s="8" t="str">
        <f t="shared" si="7"/>
        <v>039C</v>
      </c>
      <c r="K105" s="13" t="str">
        <f t="shared" si="8"/>
        <v>03A3</v>
      </c>
    </row>
    <row r="106" spans="1:11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6">
        <f t="shared" si="5"/>
        <v>979.82671178158569</v>
      </c>
      <c r="I106" s="9" t="str">
        <f t="shared" si="6"/>
        <v>0007</v>
      </c>
      <c r="J106" s="8" t="str">
        <f t="shared" si="7"/>
        <v>03D3</v>
      </c>
      <c r="K106" s="13" t="str">
        <f t="shared" si="8"/>
        <v>03DA</v>
      </c>
    </row>
    <row r="107" spans="1:11" ht="17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6">
        <f t="shared" si="5"/>
        <v>1038.09024</v>
      </c>
      <c r="I107" s="9" t="str">
        <f t="shared" si="6"/>
        <v>0007</v>
      </c>
      <c r="J107" s="8" t="str">
        <f t="shared" si="7"/>
        <v>040E</v>
      </c>
      <c r="K107" s="13" t="str">
        <f t="shared" si="8"/>
        <v>0415</v>
      </c>
    </row>
    <row r="108" spans="1:11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6">
        <f t="shared" si="5"/>
        <v>1099.8182978945777</v>
      </c>
      <c r="I108" s="9" t="str">
        <f t="shared" si="6"/>
        <v>0007</v>
      </c>
      <c r="J108" s="8" t="str">
        <f t="shared" si="7"/>
        <v>044B</v>
      </c>
      <c r="K108" s="13" t="str">
        <f t="shared" si="8"/>
        <v>0452</v>
      </c>
    </row>
    <row r="109" spans="1:11" ht="17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6">
        <f t="shared" si="5"/>
        <v>1165.2168971203707</v>
      </c>
      <c r="I109" s="9" t="str">
        <f t="shared" si="6"/>
        <v>0007</v>
      </c>
      <c r="J109" s="8" t="str">
        <f t="shared" si="7"/>
        <v>048D</v>
      </c>
      <c r="K109" s="13" t="str">
        <f t="shared" si="8"/>
        <v>0494</v>
      </c>
    </row>
    <row r="110" spans="1:11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6">
        <f t="shared" ref="H110:H129" si="9">((144*F110*(2^20))/M$2)/2^(B110-1)</f>
        <v>617.25214971144442</v>
      </c>
      <c r="I110" s="9"/>
      <c r="J110" s="6"/>
      <c r="K110" s="6"/>
    </row>
    <row r="111" spans="1:11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6">
        <f t="shared" si="9"/>
        <v>653.95587253321719</v>
      </c>
      <c r="I111" s="9"/>
      <c r="J111" s="6"/>
      <c r="K111" s="6"/>
    </row>
    <row r="112" spans="1:11" ht="17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6">
        <f t="shared" si="9"/>
        <v>692.84211228846493</v>
      </c>
      <c r="I112" s="9"/>
      <c r="J112" s="6"/>
      <c r="K112" s="6"/>
    </row>
    <row r="113" spans="1:11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6">
        <f t="shared" si="9"/>
        <v>734.04064818757138</v>
      </c>
      <c r="I113" s="9"/>
      <c r="J113" s="6"/>
      <c r="K113" s="6"/>
    </row>
    <row r="114" spans="1:11" ht="17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6">
        <f t="shared" si="9"/>
        <v>777.68897651430359</v>
      </c>
      <c r="I114" s="9"/>
      <c r="J114" s="6"/>
      <c r="K114" s="6"/>
    </row>
    <row r="115" spans="1:11" ht="17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6">
        <f t="shared" si="9"/>
        <v>823.932769506966</v>
      </c>
      <c r="I115" s="9"/>
      <c r="J115" s="6"/>
      <c r="K115" s="6"/>
    </row>
    <row r="116" spans="1:11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6">
        <f t="shared" si="9"/>
        <v>872.92636152587556</v>
      </c>
      <c r="I116" s="9"/>
      <c r="J116" s="6"/>
      <c r="K116" s="6"/>
    </row>
    <row r="117" spans="1:11" ht="17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6">
        <f t="shared" si="9"/>
        <v>872.92636152587556</v>
      </c>
      <c r="I117" s="9"/>
      <c r="J117" s="6"/>
      <c r="K117" s="6"/>
    </row>
    <row r="118" spans="1:11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6">
        <f t="shared" si="9"/>
        <v>979.82671178157102</v>
      </c>
      <c r="I118" s="9"/>
      <c r="J118" s="6"/>
      <c r="K118" s="6"/>
    </row>
    <row r="119" spans="1:11" ht="17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6">
        <f t="shared" si="9"/>
        <v>1038.09024</v>
      </c>
      <c r="I119" s="9"/>
      <c r="J119" s="6"/>
      <c r="K119" s="6"/>
    </row>
    <row r="120" spans="1:11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6">
        <f t="shared" si="9"/>
        <v>1099.8182978945777</v>
      </c>
      <c r="I120" s="9"/>
      <c r="J120" s="6"/>
      <c r="K120" s="6"/>
    </row>
    <row r="121" spans="1:11" ht="17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6">
        <f t="shared" si="9"/>
        <v>1165.2168971203707</v>
      </c>
      <c r="I121" s="9"/>
      <c r="J121" s="6"/>
      <c r="K121" s="6"/>
    </row>
    <row r="122" spans="1:11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6">
        <f t="shared" si="9"/>
        <v>617.25214971144442</v>
      </c>
      <c r="I122" s="9"/>
      <c r="J122" s="6"/>
      <c r="K122" s="6"/>
    </row>
    <row r="123" spans="1:11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6">
        <f t="shared" si="9"/>
        <v>653.9558725332098</v>
      </c>
      <c r="I123" s="9"/>
      <c r="J123" s="6"/>
      <c r="K123" s="6"/>
    </row>
    <row r="124" spans="1:11" ht="17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6">
        <f t="shared" si="9"/>
        <v>692.84211228846493</v>
      </c>
      <c r="I124" s="9"/>
      <c r="J124" s="6"/>
      <c r="K124" s="6"/>
    </row>
    <row r="125" spans="1:11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6">
        <f t="shared" si="9"/>
        <v>734.04064818757138</v>
      </c>
      <c r="I125" s="9"/>
      <c r="J125" s="6"/>
      <c r="K125" s="6"/>
    </row>
    <row r="126" spans="1:11" ht="17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6">
        <f t="shared" si="9"/>
        <v>777.68897651430359</v>
      </c>
      <c r="I126" s="9"/>
      <c r="J126" s="6"/>
      <c r="K126" s="6"/>
    </row>
    <row r="127" spans="1:11" ht="17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6">
        <f t="shared" si="9"/>
        <v>823.93276950695861</v>
      </c>
      <c r="I127" s="9"/>
      <c r="J127" s="6"/>
      <c r="K127" s="6"/>
    </row>
    <row r="128" spans="1:11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6">
        <f t="shared" si="9"/>
        <v>872.92636152586817</v>
      </c>
      <c r="I128" s="9"/>
      <c r="J128" s="6"/>
      <c r="K128" s="6"/>
    </row>
    <row r="129" spans="1:11" ht="17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6">
        <f t="shared" si="9"/>
        <v>924.83326412999895</v>
      </c>
      <c r="I129" s="9"/>
      <c r="J129" s="6"/>
      <c r="K12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baseColWidth="10" defaultRowHeight="15" x14ac:dyDescent="0"/>
  <cols>
    <col min="1" max="1" width="52.33203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MIDI Mapping</vt:lpstr>
      <vt:lpstr>Tuning</vt:lpstr>
      <vt:lpstr>FM Algorithm 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2014-07-20T23:04:53Z</dcterms:modified>
</cp:coreProperties>
</file>