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hidePivotFieldList="1"/>
  <mc:AlternateContent xmlns:mc="http://schemas.openxmlformats.org/markup-compatibility/2006">
    <mc:Choice Requires="x15">
      <x15ac:absPath xmlns:x15ac="http://schemas.microsoft.com/office/spreadsheetml/2010/11/ac" url="D:\1. IT FILE\Invoice\1. Veronique\2022\40. 7 OKTOBER\GOLD\"/>
    </mc:Choice>
  </mc:AlternateContent>
  <xr:revisionPtr revIDLastSave="0" documentId="13_ncr:1_{A509B0A3-F053-4478-9EE4-1ECE1F8A022C}" xr6:coauthVersionLast="36" xr6:coauthVersionMax="36" xr10:uidLastSave="{00000000-0000-0000-0000-000000000000}"/>
  <bookViews>
    <workbookView xWindow="0" yWindow="0" windowWidth="14385" windowHeight="4065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Sheet1!$A$3:$M$674</definedName>
    <definedName name="_xlnm._FilterDatabase" localSheetId="2" hidden="1">Sheet4!$G$40:$J$40</definedName>
  </definedNames>
  <calcPr calcId="191029"/>
  <pivotCaches>
    <pivotCache cacheId="4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4" i="1"/>
  <c r="H44" i="2" l="1"/>
  <c r="I38" i="2"/>
  <c r="H38" i="2"/>
  <c r="H33" i="2"/>
  <c r="I37" i="2"/>
  <c r="H37" i="2"/>
  <c r="I36" i="2"/>
  <c r="H36" i="2"/>
  <c r="I35" i="2"/>
  <c r="H35" i="2"/>
  <c r="I33" i="2"/>
  <c r="I32" i="2"/>
  <c r="H32" i="2"/>
  <c r="I31" i="2"/>
  <c r="H31" i="2"/>
  <c r="I30" i="2"/>
  <c r="H30" i="2"/>
  <c r="I29" i="2"/>
  <c r="H29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7" i="2"/>
  <c r="I16" i="2"/>
  <c r="I15" i="2"/>
  <c r="I14" i="2"/>
  <c r="I13" i="2"/>
  <c r="I12" i="2"/>
  <c r="H17" i="2"/>
  <c r="H16" i="2"/>
  <c r="H15" i="2"/>
  <c r="H14" i="2"/>
  <c r="H13" i="2"/>
  <c r="H12" i="2"/>
  <c r="H43" i="2" l="1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7" i="2"/>
  <c r="F16" i="2"/>
  <c r="F15" i="2"/>
  <c r="F14" i="2"/>
  <c r="F13" i="2"/>
  <c r="G2" i="1" l="1"/>
  <c r="M674" i="1" l="1"/>
  <c r="L669" i="1"/>
  <c r="M666" i="1"/>
  <c r="L661" i="1"/>
  <c r="M658" i="1"/>
  <c r="L653" i="1"/>
  <c r="M650" i="1"/>
  <c r="L645" i="1"/>
  <c r="M642" i="1"/>
  <c r="L637" i="1"/>
  <c r="M634" i="1"/>
  <c r="L629" i="1"/>
  <c r="M626" i="1"/>
  <c r="L621" i="1"/>
  <c r="M618" i="1"/>
  <c r="L613" i="1"/>
  <c r="M610" i="1"/>
  <c r="L605" i="1"/>
  <c r="M602" i="1"/>
  <c r="L597" i="1"/>
  <c r="M594" i="1"/>
  <c r="L589" i="1"/>
  <c r="M586" i="1"/>
  <c r="L581" i="1"/>
  <c r="M578" i="1"/>
  <c r="L573" i="1"/>
  <c r="M570" i="1"/>
  <c r="L565" i="1"/>
  <c r="M562" i="1"/>
  <c r="L557" i="1"/>
  <c r="M554" i="1"/>
  <c r="L549" i="1"/>
  <c r="M546" i="1"/>
  <c r="L541" i="1"/>
  <c r="M538" i="1"/>
  <c r="L533" i="1"/>
  <c r="M530" i="1"/>
  <c r="L525" i="1"/>
  <c r="M522" i="1"/>
  <c r="L517" i="1"/>
  <c r="M514" i="1"/>
  <c r="L509" i="1"/>
  <c r="M506" i="1"/>
  <c r="L501" i="1"/>
  <c r="M498" i="1"/>
  <c r="L493" i="1"/>
  <c r="M490" i="1"/>
  <c r="L485" i="1"/>
  <c r="M482" i="1"/>
  <c r="L477" i="1"/>
  <c r="M474" i="1"/>
  <c r="L469" i="1"/>
  <c r="M466" i="1"/>
  <c r="L461" i="1"/>
  <c r="M458" i="1"/>
  <c r="L453" i="1"/>
  <c r="M450" i="1"/>
  <c r="L445" i="1"/>
  <c r="M442" i="1"/>
  <c r="L437" i="1"/>
  <c r="M434" i="1"/>
  <c r="L429" i="1"/>
  <c r="M426" i="1"/>
  <c r="L421" i="1"/>
  <c r="M418" i="1"/>
  <c r="L413" i="1"/>
  <c r="M410" i="1"/>
  <c r="L405" i="1"/>
  <c r="M402" i="1"/>
  <c r="L426" i="1"/>
  <c r="L418" i="1"/>
  <c r="M415" i="1"/>
  <c r="L402" i="1"/>
  <c r="L407" i="1"/>
  <c r="M404" i="1"/>
  <c r="L667" i="1"/>
  <c r="L611" i="1"/>
  <c r="L603" i="1"/>
  <c r="L674" i="1"/>
  <c r="M671" i="1"/>
  <c r="L666" i="1"/>
  <c r="M663" i="1"/>
  <c r="L658" i="1"/>
  <c r="M655" i="1"/>
  <c r="L650" i="1"/>
  <c r="M647" i="1"/>
  <c r="L642" i="1"/>
  <c r="M639" i="1"/>
  <c r="L634" i="1"/>
  <c r="M631" i="1"/>
  <c r="L626" i="1"/>
  <c r="M623" i="1"/>
  <c r="L618" i="1"/>
  <c r="M615" i="1"/>
  <c r="L610" i="1"/>
  <c r="M607" i="1"/>
  <c r="L602" i="1"/>
  <c r="M599" i="1"/>
  <c r="L594" i="1"/>
  <c r="M591" i="1"/>
  <c r="L586" i="1"/>
  <c r="M583" i="1"/>
  <c r="L578" i="1"/>
  <c r="M575" i="1"/>
  <c r="L570" i="1"/>
  <c r="M567" i="1"/>
  <c r="L562" i="1"/>
  <c r="M559" i="1"/>
  <c r="L554" i="1"/>
  <c r="M551" i="1"/>
  <c r="L546" i="1"/>
  <c r="M543" i="1"/>
  <c r="L538" i="1"/>
  <c r="M535" i="1"/>
  <c r="L530" i="1"/>
  <c r="M527" i="1"/>
  <c r="L522" i="1"/>
  <c r="M519" i="1"/>
  <c r="L514" i="1"/>
  <c r="M511" i="1"/>
  <c r="L506" i="1"/>
  <c r="M503" i="1"/>
  <c r="L498" i="1"/>
  <c r="M495" i="1"/>
  <c r="L490" i="1"/>
  <c r="M487" i="1"/>
  <c r="L482" i="1"/>
  <c r="M479" i="1"/>
  <c r="L474" i="1"/>
  <c r="M471" i="1"/>
  <c r="L466" i="1"/>
  <c r="M463" i="1"/>
  <c r="L458" i="1"/>
  <c r="M455" i="1"/>
  <c r="L450" i="1"/>
  <c r="M447" i="1"/>
  <c r="L442" i="1"/>
  <c r="M439" i="1"/>
  <c r="L434" i="1"/>
  <c r="M431" i="1"/>
  <c r="M423" i="1"/>
  <c r="L410" i="1"/>
  <c r="M407" i="1"/>
  <c r="L404" i="1"/>
  <c r="L409" i="1"/>
  <c r="M616" i="1"/>
  <c r="M560" i="1"/>
  <c r="M544" i="1"/>
  <c r="L671" i="1"/>
  <c r="M668" i="1"/>
  <c r="L663" i="1"/>
  <c r="M660" i="1"/>
  <c r="L655" i="1"/>
  <c r="M652" i="1"/>
  <c r="L647" i="1"/>
  <c r="M644" i="1"/>
  <c r="L639" i="1"/>
  <c r="M636" i="1"/>
  <c r="L631" i="1"/>
  <c r="M628" i="1"/>
  <c r="L623" i="1"/>
  <c r="M620" i="1"/>
  <c r="L615" i="1"/>
  <c r="M612" i="1"/>
  <c r="L607" i="1"/>
  <c r="M604" i="1"/>
  <c r="L599" i="1"/>
  <c r="M596" i="1"/>
  <c r="L591" i="1"/>
  <c r="M588" i="1"/>
  <c r="L583" i="1"/>
  <c r="M580" i="1"/>
  <c r="L575" i="1"/>
  <c r="M572" i="1"/>
  <c r="L567" i="1"/>
  <c r="M564" i="1"/>
  <c r="L559" i="1"/>
  <c r="M556" i="1"/>
  <c r="L551" i="1"/>
  <c r="M548" i="1"/>
  <c r="L543" i="1"/>
  <c r="M540" i="1"/>
  <c r="L535" i="1"/>
  <c r="M532" i="1"/>
  <c r="L527" i="1"/>
  <c r="M524" i="1"/>
  <c r="L519" i="1"/>
  <c r="M516" i="1"/>
  <c r="L511" i="1"/>
  <c r="M508" i="1"/>
  <c r="L503" i="1"/>
  <c r="M500" i="1"/>
  <c r="L495" i="1"/>
  <c r="M492" i="1"/>
  <c r="L487" i="1"/>
  <c r="M484" i="1"/>
  <c r="L479" i="1"/>
  <c r="M476" i="1"/>
  <c r="L471" i="1"/>
  <c r="M468" i="1"/>
  <c r="L463" i="1"/>
  <c r="M460" i="1"/>
  <c r="L455" i="1"/>
  <c r="M452" i="1"/>
  <c r="L447" i="1"/>
  <c r="M444" i="1"/>
  <c r="L439" i="1"/>
  <c r="M436" i="1"/>
  <c r="L431" i="1"/>
  <c r="M428" i="1"/>
  <c r="L423" i="1"/>
  <c r="M420" i="1"/>
  <c r="L415" i="1"/>
  <c r="M412" i="1"/>
  <c r="L659" i="1"/>
  <c r="M640" i="1"/>
  <c r="M632" i="1"/>
  <c r="L595" i="1"/>
  <c r="M584" i="1"/>
  <c r="M576" i="1"/>
  <c r="M568" i="1"/>
  <c r="M528" i="1"/>
  <c r="M673" i="1"/>
  <c r="L668" i="1"/>
  <c r="M665" i="1"/>
  <c r="L660" i="1"/>
  <c r="M657" i="1"/>
  <c r="L652" i="1"/>
  <c r="M649" i="1"/>
  <c r="L644" i="1"/>
  <c r="M641" i="1"/>
  <c r="L636" i="1"/>
  <c r="M633" i="1"/>
  <c r="L628" i="1"/>
  <c r="M625" i="1"/>
  <c r="L620" i="1"/>
  <c r="M617" i="1"/>
  <c r="L612" i="1"/>
  <c r="M609" i="1"/>
  <c r="L604" i="1"/>
  <c r="M601" i="1"/>
  <c r="L596" i="1"/>
  <c r="M593" i="1"/>
  <c r="L588" i="1"/>
  <c r="M585" i="1"/>
  <c r="L580" i="1"/>
  <c r="M577" i="1"/>
  <c r="L572" i="1"/>
  <c r="M569" i="1"/>
  <c r="L564" i="1"/>
  <c r="M561" i="1"/>
  <c r="L556" i="1"/>
  <c r="M553" i="1"/>
  <c r="L548" i="1"/>
  <c r="M545" i="1"/>
  <c r="L540" i="1"/>
  <c r="M537" i="1"/>
  <c r="L532" i="1"/>
  <c r="M529" i="1"/>
  <c r="L524" i="1"/>
  <c r="M521" i="1"/>
  <c r="L516" i="1"/>
  <c r="M513" i="1"/>
  <c r="L508" i="1"/>
  <c r="M505" i="1"/>
  <c r="L500" i="1"/>
  <c r="M497" i="1"/>
  <c r="L492" i="1"/>
  <c r="M489" i="1"/>
  <c r="L484" i="1"/>
  <c r="M481" i="1"/>
  <c r="L476" i="1"/>
  <c r="M473" i="1"/>
  <c r="L468" i="1"/>
  <c r="M465" i="1"/>
  <c r="L460" i="1"/>
  <c r="M457" i="1"/>
  <c r="L452" i="1"/>
  <c r="M449" i="1"/>
  <c r="L444" i="1"/>
  <c r="M441" i="1"/>
  <c r="L436" i="1"/>
  <c r="M433" i="1"/>
  <c r="L428" i="1"/>
  <c r="M425" i="1"/>
  <c r="L420" i="1"/>
  <c r="M417" i="1"/>
  <c r="L412" i="1"/>
  <c r="M409" i="1"/>
  <c r="M406" i="1"/>
  <c r="M624" i="1"/>
  <c r="M608" i="1"/>
  <c r="M592" i="1"/>
  <c r="L673" i="1"/>
  <c r="M670" i="1"/>
  <c r="L665" i="1"/>
  <c r="M662" i="1"/>
  <c r="L657" i="1"/>
  <c r="M654" i="1"/>
  <c r="L649" i="1"/>
  <c r="M646" i="1"/>
  <c r="L641" i="1"/>
  <c r="M638" i="1"/>
  <c r="L633" i="1"/>
  <c r="M630" i="1"/>
  <c r="L625" i="1"/>
  <c r="M622" i="1"/>
  <c r="L617" i="1"/>
  <c r="M614" i="1"/>
  <c r="L609" i="1"/>
  <c r="M606" i="1"/>
  <c r="L601" i="1"/>
  <c r="M598" i="1"/>
  <c r="L593" i="1"/>
  <c r="M590" i="1"/>
  <c r="L585" i="1"/>
  <c r="M582" i="1"/>
  <c r="L577" i="1"/>
  <c r="M574" i="1"/>
  <c r="L569" i="1"/>
  <c r="M566" i="1"/>
  <c r="L561" i="1"/>
  <c r="M558" i="1"/>
  <c r="L553" i="1"/>
  <c r="M550" i="1"/>
  <c r="L545" i="1"/>
  <c r="M542" i="1"/>
  <c r="L537" i="1"/>
  <c r="M534" i="1"/>
  <c r="L529" i="1"/>
  <c r="M526" i="1"/>
  <c r="L521" i="1"/>
  <c r="M518" i="1"/>
  <c r="L513" i="1"/>
  <c r="M510" i="1"/>
  <c r="L505" i="1"/>
  <c r="M502" i="1"/>
  <c r="L497" i="1"/>
  <c r="M494" i="1"/>
  <c r="L489" i="1"/>
  <c r="M486" i="1"/>
  <c r="L481" i="1"/>
  <c r="M478" i="1"/>
  <c r="L473" i="1"/>
  <c r="M470" i="1"/>
  <c r="L465" i="1"/>
  <c r="M462" i="1"/>
  <c r="L457" i="1"/>
  <c r="M454" i="1"/>
  <c r="L449" i="1"/>
  <c r="M446" i="1"/>
  <c r="L441" i="1"/>
  <c r="M438" i="1"/>
  <c r="L433" i="1"/>
  <c r="M430" i="1"/>
  <c r="L425" i="1"/>
  <c r="M422" i="1"/>
  <c r="L417" i="1"/>
  <c r="M414" i="1"/>
  <c r="M664" i="1"/>
  <c r="M656" i="1"/>
  <c r="L651" i="1"/>
  <c r="M648" i="1"/>
  <c r="L670" i="1"/>
  <c r="M667" i="1"/>
  <c r="L662" i="1"/>
  <c r="M659" i="1"/>
  <c r="L654" i="1"/>
  <c r="M651" i="1"/>
  <c r="L646" i="1"/>
  <c r="M643" i="1"/>
  <c r="L638" i="1"/>
  <c r="M635" i="1"/>
  <c r="L630" i="1"/>
  <c r="M627" i="1"/>
  <c r="L622" i="1"/>
  <c r="M619" i="1"/>
  <c r="L614" i="1"/>
  <c r="M611" i="1"/>
  <c r="L606" i="1"/>
  <c r="M603" i="1"/>
  <c r="L598" i="1"/>
  <c r="M595" i="1"/>
  <c r="L590" i="1"/>
  <c r="M587" i="1"/>
  <c r="L582" i="1"/>
  <c r="M579" i="1"/>
  <c r="L574" i="1"/>
  <c r="M571" i="1"/>
  <c r="L566" i="1"/>
  <c r="M563" i="1"/>
  <c r="L558" i="1"/>
  <c r="M555" i="1"/>
  <c r="L550" i="1"/>
  <c r="M547" i="1"/>
  <c r="L542" i="1"/>
  <c r="M539" i="1"/>
  <c r="L534" i="1"/>
  <c r="M531" i="1"/>
  <c r="L526" i="1"/>
  <c r="M523" i="1"/>
  <c r="L518" i="1"/>
  <c r="M515" i="1"/>
  <c r="L510" i="1"/>
  <c r="M507" i="1"/>
  <c r="L502" i="1"/>
  <c r="M499" i="1"/>
  <c r="L494" i="1"/>
  <c r="M491" i="1"/>
  <c r="L486" i="1"/>
  <c r="M483" i="1"/>
  <c r="L478" i="1"/>
  <c r="M475" i="1"/>
  <c r="L470" i="1"/>
  <c r="M467" i="1"/>
  <c r="L462" i="1"/>
  <c r="M459" i="1"/>
  <c r="L454" i="1"/>
  <c r="M451" i="1"/>
  <c r="L446" i="1"/>
  <c r="M443" i="1"/>
  <c r="L438" i="1"/>
  <c r="M435" i="1"/>
  <c r="L430" i="1"/>
  <c r="M427" i="1"/>
  <c r="L422" i="1"/>
  <c r="M419" i="1"/>
  <c r="L414" i="1"/>
  <c r="M411" i="1"/>
  <c r="L406" i="1"/>
  <c r="M403" i="1"/>
  <c r="M672" i="1"/>
  <c r="L643" i="1"/>
  <c r="L635" i="1"/>
  <c r="L627" i="1"/>
  <c r="L619" i="1"/>
  <c r="M600" i="1"/>
  <c r="L587" i="1"/>
  <c r="L579" i="1"/>
  <c r="L571" i="1"/>
  <c r="L563" i="1"/>
  <c r="L555" i="1"/>
  <c r="M552" i="1"/>
  <c r="L547" i="1"/>
  <c r="L539" i="1"/>
  <c r="M536" i="1"/>
  <c r="L531" i="1"/>
  <c r="L523" i="1"/>
  <c r="M661" i="1"/>
  <c r="L648" i="1"/>
  <c r="M629" i="1"/>
  <c r="L616" i="1"/>
  <c r="M597" i="1"/>
  <c r="L584" i="1"/>
  <c r="M565" i="1"/>
  <c r="L552" i="1"/>
  <c r="M533" i="1"/>
  <c r="M520" i="1"/>
  <c r="L515" i="1"/>
  <c r="M504" i="1"/>
  <c r="L499" i="1"/>
  <c r="M488" i="1"/>
  <c r="L483" i="1"/>
  <c r="M472" i="1"/>
  <c r="L467" i="1"/>
  <c r="M456" i="1"/>
  <c r="L451" i="1"/>
  <c r="M440" i="1"/>
  <c r="L435" i="1"/>
  <c r="M424" i="1"/>
  <c r="L419" i="1"/>
  <c r="M408" i="1"/>
  <c r="L403" i="1"/>
  <c r="M429" i="1"/>
  <c r="L424" i="1"/>
  <c r="M480" i="1"/>
  <c r="M517" i="1"/>
  <c r="M501" i="1"/>
  <c r="M485" i="1"/>
  <c r="L520" i="1"/>
  <c r="M509" i="1"/>
  <c r="L504" i="1"/>
  <c r="M493" i="1"/>
  <c r="L488" i="1"/>
  <c r="M477" i="1"/>
  <c r="L472" i="1"/>
  <c r="M461" i="1"/>
  <c r="L456" i="1"/>
  <c r="M445" i="1"/>
  <c r="L440" i="1"/>
  <c r="M413" i="1"/>
  <c r="L408" i="1"/>
  <c r="L459" i="1"/>
  <c r="L443" i="1"/>
  <c r="M432" i="1"/>
  <c r="L464" i="1"/>
  <c r="L448" i="1"/>
  <c r="L432" i="1"/>
  <c r="M421" i="1"/>
  <c r="M405" i="1"/>
  <c r="L672" i="1"/>
  <c r="M653" i="1"/>
  <c r="L640" i="1"/>
  <c r="M621" i="1"/>
  <c r="L608" i="1"/>
  <c r="M589" i="1"/>
  <c r="L576" i="1"/>
  <c r="M557" i="1"/>
  <c r="L544" i="1"/>
  <c r="M525" i="1"/>
  <c r="M512" i="1"/>
  <c r="L475" i="1"/>
  <c r="M464" i="1"/>
  <c r="M416" i="1"/>
  <c r="M453" i="1"/>
  <c r="L416" i="1"/>
  <c r="L664" i="1"/>
  <c r="M645" i="1"/>
  <c r="L632" i="1"/>
  <c r="M613" i="1"/>
  <c r="L600" i="1"/>
  <c r="M581" i="1"/>
  <c r="L568" i="1"/>
  <c r="M549" i="1"/>
  <c r="L536" i="1"/>
  <c r="L507" i="1"/>
  <c r="M496" i="1"/>
  <c r="L491" i="1"/>
  <c r="M448" i="1"/>
  <c r="L427" i="1"/>
  <c r="L411" i="1"/>
  <c r="L512" i="1"/>
  <c r="L496" i="1"/>
  <c r="L480" i="1"/>
  <c r="M469" i="1"/>
  <c r="M669" i="1"/>
  <c r="L656" i="1"/>
  <c r="M637" i="1"/>
  <c r="L624" i="1"/>
  <c r="M605" i="1"/>
  <c r="L592" i="1"/>
  <c r="M573" i="1"/>
  <c r="L560" i="1"/>
  <c r="M541" i="1"/>
  <c r="L528" i="1"/>
  <c r="M437" i="1"/>
  <c r="M401" i="1"/>
  <c r="M369" i="1"/>
  <c r="L401" i="1"/>
  <c r="M398" i="1"/>
  <c r="L393" i="1"/>
  <c r="M390" i="1"/>
  <c r="L385" i="1"/>
  <c r="M382" i="1"/>
  <c r="L377" i="1"/>
  <c r="M374" i="1"/>
  <c r="L369" i="1"/>
  <c r="L397" i="1"/>
  <c r="L389" i="1"/>
  <c r="M386" i="1"/>
  <c r="L391" i="1"/>
  <c r="L396" i="1"/>
  <c r="L388" i="1"/>
  <c r="M385" i="1"/>
  <c r="M377" i="1"/>
  <c r="L398" i="1"/>
  <c r="M395" i="1"/>
  <c r="L390" i="1"/>
  <c r="M387" i="1"/>
  <c r="L382" i="1"/>
  <c r="M379" i="1"/>
  <c r="L374" i="1"/>
  <c r="M371" i="1"/>
  <c r="M400" i="1"/>
  <c r="L395" i="1"/>
  <c r="M392" i="1"/>
  <c r="L387" i="1"/>
  <c r="M384" i="1"/>
  <c r="L379" i="1"/>
  <c r="M376" i="1"/>
  <c r="L371" i="1"/>
  <c r="M368" i="1"/>
  <c r="M394" i="1"/>
  <c r="L381" i="1"/>
  <c r="M388" i="1"/>
  <c r="L383" i="1"/>
  <c r="M372" i="1"/>
  <c r="L367" i="1"/>
  <c r="M393" i="1"/>
  <c r="L400" i="1"/>
  <c r="M397" i="1"/>
  <c r="L392" i="1"/>
  <c r="M389" i="1"/>
  <c r="L384" i="1"/>
  <c r="M381" i="1"/>
  <c r="L376" i="1"/>
  <c r="M373" i="1"/>
  <c r="L368" i="1"/>
  <c r="M378" i="1"/>
  <c r="L373" i="1"/>
  <c r="M370" i="1"/>
  <c r="M380" i="1"/>
  <c r="M399" i="1"/>
  <c r="L394" i="1"/>
  <c r="M391" i="1"/>
  <c r="L386" i="1"/>
  <c r="M383" i="1"/>
  <c r="L378" i="1"/>
  <c r="M375" i="1"/>
  <c r="L370" i="1"/>
  <c r="M367" i="1"/>
  <c r="L399" i="1"/>
  <c r="M396" i="1"/>
  <c r="L375" i="1"/>
  <c r="L380" i="1"/>
  <c r="L372" i="1"/>
  <c r="F12" i="2"/>
  <c r="H41" i="2" l="1"/>
  <c r="H2" i="1"/>
  <c r="F2" i="1"/>
  <c r="E2" i="1"/>
  <c r="M7" i="1" l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4" i="1"/>
  <c r="M122" i="1"/>
  <c r="M162" i="1"/>
  <c r="M186" i="1"/>
  <c r="M218" i="1"/>
  <c r="M258" i="1"/>
  <c r="M274" i="1"/>
  <c r="M290" i="1"/>
  <c r="M322" i="1"/>
  <c r="M354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26" i="1"/>
  <c r="M138" i="1"/>
  <c r="M178" i="1"/>
  <c r="M210" i="1"/>
  <c r="M250" i="1"/>
  <c r="M306" i="1"/>
  <c r="M330" i="1"/>
  <c r="M362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42" i="1"/>
  <c r="M114" i="1"/>
  <c r="M146" i="1"/>
  <c r="M170" i="1"/>
  <c r="M194" i="1"/>
  <c r="M226" i="1"/>
  <c r="M242" i="1"/>
  <c r="M266" i="1"/>
  <c r="M282" i="1"/>
  <c r="M314" i="1"/>
  <c r="M346" i="1"/>
  <c r="M10" i="1"/>
  <c r="M18" i="1"/>
  <c r="M50" i="1"/>
  <c r="M58" i="1"/>
  <c r="M66" i="1"/>
  <c r="M74" i="1"/>
  <c r="M82" i="1"/>
  <c r="M90" i="1"/>
  <c r="M98" i="1"/>
  <c r="M106" i="1"/>
  <c r="M130" i="1"/>
  <c r="M154" i="1"/>
  <c r="M202" i="1"/>
  <c r="M234" i="1"/>
  <c r="M298" i="1"/>
  <c r="M338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12" i="1"/>
  <c r="M30" i="1"/>
  <c r="M53" i="1"/>
  <c r="M76" i="1"/>
  <c r="M94" i="1"/>
  <c r="M117" i="1"/>
  <c r="M140" i="1"/>
  <c r="M158" i="1"/>
  <c r="M181" i="1"/>
  <c r="M204" i="1"/>
  <c r="M222" i="1"/>
  <c r="M245" i="1"/>
  <c r="M268" i="1"/>
  <c r="M286" i="1"/>
  <c r="M309" i="1"/>
  <c r="M332" i="1"/>
  <c r="M350" i="1"/>
  <c r="M228" i="1"/>
  <c r="M333" i="1"/>
  <c r="M21" i="1"/>
  <c r="M126" i="1"/>
  <c r="M236" i="1"/>
  <c r="M300" i="1"/>
  <c r="M364" i="1"/>
  <c r="M86" i="1"/>
  <c r="M132" i="1"/>
  <c r="M237" i="1"/>
  <c r="M324" i="1"/>
  <c r="M5" i="1"/>
  <c r="M92" i="1"/>
  <c r="M174" i="1"/>
  <c r="M261" i="1"/>
  <c r="M325" i="1"/>
  <c r="M6" i="1"/>
  <c r="M52" i="1"/>
  <c r="M93" i="1"/>
  <c r="M134" i="1"/>
  <c r="M180" i="1"/>
  <c r="M221" i="1"/>
  <c r="M262" i="1"/>
  <c r="M308" i="1"/>
  <c r="M349" i="1"/>
  <c r="M13" i="1"/>
  <c r="M36" i="1"/>
  <c r="M54" i="1"/>
  <c r="M77" i="1"/>
  <c r="M100" i="1"/>
  <c r="M118" i="1"/>
  <c r="M141" i="1"/>
  <c r="M164" i="1"/>
  <c r="M182" i="1"/>
  <c r="M205" i="1"/>
  <c r="M246" i="1"/>
  <c r="M269" i="1"/>
  <c r="M292" i="1"/>
  <c r="M310" i="1"/>
  <c r="M356" i="1"/>
  <c r="M44" i="1"/>
  <c r="M172" i="1"/>
  <c r="M254" i="1"/>
  <c r="M318" i="1"/>
  <c r="M68" i="1"/>
  <c r="M109" i="1"/>
  <c r="M196" i="1"/>
  <c r="M260" i="1"/>
  <c r="M342" i="1"/>
  <c r="M69" i="1"/>
  <c r="M133" i="1"/>
  <c r="M197" i="1"/>
  <c r="M238" i="1"/>
  <c r="M302" i="1"/>
  <c r="M366" i="1"/>
  <c r="M14" i="1"/>
  <c r="M37" i="1"/>
  <c r="M60" i="1"/>
  <c r="M78" i="1"/>
  <c r="M101" i="1"/>
  <c r="M124" i="1"/>
  <c r="M142" i="1"/>
  <c r="M165" i="1"/>
  <c r="M188" i="1"/>
  <c r="M206" i="1"/>
  <c r="M229" i="1"/>
  <c r="M252" i="1"/>
  <c r="M270" i="1"/>
  <c r="M293" i="1"/>
  <c r="M316" i="1"/>
  <c r="M334" i="1"/>
  <c r="M357" i="1"/>
  <c r="M20" i="1"/>
  <c r="M38" i="1"/>
  <c r="M61" i="1"/>
  <c r="M84" i="1"/>
  <c r="M102" i="1"/>
  <c r="M125" i="1"/>
  <c r="M148" i="1"/>
  <c r="M166" i="1"/>
  <c r="M189" i="1"/>
  <c r="M212" i="1"/>
  <c r="M230" i="1"/>
  <c r="M253" i="1"/>
  <c r="M276" i="1"/>
  <c r="M294" i="1"/>
  <c r="M317" i="1"/>
  <c r="M340" i="1"/>
  <c r="M358" i="1"/>
  <c r="M62" i="1"/>
  <c r="M85" i="1"/>
  <c r="M108" i="1"/>
  <c r="M149" i="1"/>
  <c r="M213" i="1"/>
  <c r="M277" i="1"/>
  <c r="M341" i="1"/>
  <c r="M22" i="1"/>
  <c r="M173" i="1"/>
  <c r="M278" i="1"/>
  <c r="M365" i="1"/>
  <c r="M46" i="1"/>
  <c r="M110" i="1"/>
  <c r="M156" i="1"/>
  <c r="M220" i="1"/>
  <c r="M284" i="1"/>
  <c r="M348" i="1"/>
  <c r="M29" i="1"/>
  <c r="M70" i="1"/>
  <c r="M116" i="1"/>
  <c r="M157" i="1"/>
  <c r="M198" i="1"/>
  <c r="M244" i="1"/>
  <c r="M285" i="1"/>
  <c r="M326" i="1"/>
  <c r="M190" i="1"/>
  <c r="M45" i="1"/>
  <c r="M150" i="1"/>
  <c r="M214" i="1"/>
  <c r="M301" i="1"/>
  <c r="M28" i="1"/>
  <c r="L42" i="4" l="1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N41" i="4"/>
  <c r="M41" i="4"/>
  <c r="L41" i="4"/>
  <c r="L359" i="1" l="1"/>
  <c r="L350" i="1"/>
  <c r="L345" i="1"/>
  <c r="L336" i="1"/>
  <c r="L327" i="1"/>
  <c r="L318" i="1"/>
  <c r="L313" i="1"/>
  <c r="L304" i="1"/>
  <c r="L295" i="1"/>
  <c r="L286" i="1"/>
  <c r="L281" i="1"/>
  <c r="L272" i="1"/>
  <c r="L263" i="1"/>
  <c r="L254" i="1"/>
  <c r="L249" i="1"/>
  <c r="L240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363" i="1"/>
  <c r="L354" i="1"/>
  <c r="L349" i="1"/>
  <c r="L340" i="1"/>
  <c r="L331" i="1"/>
  <c r="L322" i="1"/>
  <c r="L317" i="1"/>
  <c r="L308" i="1"/>
  <c r="L299" i="1"/>
  <c r="L290" i="1"/>
  <c r="L285" i="1"/>
  <c r="L276" i="1"/>
  <c r="L267" i="1"/>
  <c r="L258" i="1"/>
  <c r="L253" i="1"/>
  <c r="L244" i="1"/>
  <c r="L235" i="1"/>
  <c r="L358" i="1"/>
  <c r="L353" i="1"/>
  <c r="L344" i="1"/>
  <c r="L335" i="1"/>
  <c r="L326" i="1"/>
  <c r="L321" i="1"/>
  <c r="L312" i="1"/>
  <c r="L303" i="1"/>
  <c r="L294" i="1"/>
  <c r="L289" i="1"/>
  <c r="L280" i="1"/>
  <c r="L271" i="1"/>
  <c r="L262" i="1"/>
  <c r="L257" i="1"/>
  <c r="L248" i="1"/>
  <c r="L239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362" i="1"/>
  <c r="L357" i="1"/>
  <c r="L348" i="1"/>
  <c r="L339" i="1"/>
  <c r="L330" i="1"/>
  <c r="L325" i="1"/>
  <c r="L316" i="1"/>
  <c r="L307" i="1"/>
  <c r="L298" i="1"/>
  <c r="L293" i="1"/>
  <c r="L284" i="1"/>
  <c r="L275" i="1"/>
  <c r="L266" i="1"/>
  <c r="L261" i="1"/>
  <c r="L252" i="1"/>
  <c r="L243" i="1"/>
  <c r="L234" i="1"/>
  <c r="L366" i="1"/>
  <c r="L361" i="1"/>
  <c r="L352" i="1"/>
  <c r="L343" i="1"/>
  <c r="L334" i="1"/>
  <c r="L329" i="1"/>
  <c r="L320" i="1"/>
  <c r="L311" i="1"/>
  <c r="L302" i="1"/>
  <c r="L297" i="1"/>
  <c r="L288" i="1"/>
  <c r="L279" i="1"/>
  <c r="L270" i="1"/>
  <c r="L265" i="1"/>
  <c r="L256" i="1"/>
  <c r="L247" i="1"/>
  <c r="L238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364" i="1"/>
  <c r="L355" i="1"/>
  <c r="L346" i="1"/>
  <c r="L341" i="1"/>
  <c r="L332" i="1"/>
  <c r="L323" i="1"/>
  <c r="L314" i="1"/>
  <c r="L309" i="1"/>
  <c r="L300" i="1"/>
  <c r="L291" i="1"/>
  <c r="L282" i="1"/>
  <c r="L277" i="1"/>
  <c r="L268" i="1"/>
  <c r="L259" i="1"/>
  <c r="L250" i="1"/>
  <c r="L245" i="1"/>
  <c r="L236" i="1"/>
  <c r="L333" i="1"/>
  <c r="L315" i="1"/>
  <c r="L260" i="1"/>
  <c r="L242" i="1"/>
  <c r="L176" i="1"/>
  <c r="L70" i="1"/>
  <c r="L54" i="1"/>
  <c r="L42" i="1"/>
  <c r="L34" i="1"/>
  <c r="L26" i="1"/>
  <c r="L18" i="1"/>
  <c r="L10" i="1"/>
  <c r="L6" i="1"/>
  <c r="L157" i="1"/>
  <c r="L133" i="1"/>
  <c r="L117" i="1"/>
  <c r="L101" i="1"/>
  <c r="L85" i="1"/>
  <c r="L69" i="1"/>
  <c r="L53" i="1"/>
  <c r="L41" i="1"/>
  <c r="L25" i="1"/>
  <c r="L9" i="1"/>
  <c r="L324" i="1"/>
  <c r="L251" i="1"/>
  <c r="L351" i="1"/>
  <c r="L296" i="1"/>
  <c r="L278" i="1"/>
  <c r="L241" i="1"/>
  <c r="L224" i="1"/>
  <c r="L208" i="1"/>
  <c r="L196" i="1"/>
  <c r="L164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66" i="1"/>
  <c r="L62" i="1"/>
  <c r="L58" i="1"/>
  <c r="L50" i="1"/>
  <c r="L46" i="1"/>
  <c r="L38" i="1"/>
  <c r="L30" i="1"/>
  <c r="L22" i="1"/>
  <c r="L14" i="1"/>
  <c r="L137" i="1"/>
  <c r="L121" i="1"/>
  <c r="L105" i="1"/>
  <c r="L93" i="1"/>
  <c r="L73" i="1"/>
  <c r="L61" i="1"/>
  <c r="L49" i="1"/>
  <c r="L37" i="1"/>
  <c r="L29" i="1"/>
  <c r="L17" i="1"/>
  <c r="L5" i="1"/>
  <c r="L306" i="1"/>
  <c r="L269" i="1"/>
  <c r="L365" i="1"/>
  <c r="L347" i="1"/>
  <c r="L292" i="1"/>
  <c r="L274" i="1"/>
  <c r="L237" i="1"/>
  <c r="L184" i="1"/>
  <c r="L328" i="1"/>
  <c r="L310" i="1"/>
  <c r="L273" i="1"/>
  <c r="L255" i="1"/>
  <c r="L220" i="1"/>
  <c r="L204" i="1"/>
  <c r="L172" i="1"/>
  <c r="L153" i="1"/>
  <c r="L149" i="1"/>
  <c r="L145" i="1"/>
  <c r="L141" i="1"/>
  <c r="L129" i="1"/>
  <c r="L125" i="1"/>
  <c r="L113" i="1"/>
  <c r="L109" i="1"/>
  <c r="L97" i="1"/>
  <c r="L89" i="1"/>
  <c r="L77" i="1"/>
  <c r="L65" i="1"/>
  <c r="L57" i="1"/>
  <c r="L45" i="1"/>
  <c r="L33" i="1"/>
  <c r="L21" i="1"/>
  <c r="L13" i="1"/>
  <c r="L192" i="1"/>
  <c r="L81" i="1"/>
  <c r="L140" i="1"/>
  <c r="L131" i="1"/>
  <c r="L108" i="1"/>
  <c r="L99" i="1"/>
  <c r="L76" i="1"/>
  <c r="L67" i="1"/>
  <c r="L44" i="1"/>
  <c r="L35" i="1"/>
  <c r="L12" i="1"/>
  <c r="L319" i="1"/>
  <c r="L188" i="1"/>
  <c r="L139" i="1"/>
  <c r="L107" i="1"/>
  <c r="L84" i="1"/>
  <c r="L31" i="1"/>
  <c r="L147" i="1"/>
  <c r="L124" i="1"/>
  <c r="L51" i="1"/>
  <c r="L19" i="1"/>
  <c r="L342" i="1"/>
  <c r="L144" i="1"/>
  <c r="L112" i="1"/>
  <c r="L71" i="1"/>
  <c r="L39" i="1"/>
  <c r="L7" i="1"/>
  <c r="L338" i="1"/>
  <c r="L246" i="1"/>
  <c r="L200" i="1"/>
  <c r="L155" i="1"/>
  <c r="L123" i="1"/>
  <c r="L91" i="1"/>
  <c r="L68" i="1"/>
  <c r="L27" i="1"/>
  <c r="L283" i="1"/>
  <c r="L232" i="1"/>
  <c r="L168" i="1"/>
  <c r="L143" i="1"/>
  <c r="L120" i="1"/>
  <c r="L79" i="1"/>
  <c r="L56" i="1"/>
  <c r="L24" i="1"/>
  <c r="L15" i="1"/>
  <c r="L228" i="1"/>
  <c r="L160" i="1"/>
  <c r="L151" i="1"/>
  <c r="L128" i="1"/>
  <c r="L119" i="1"/>
  <c r="L96" i="1"/>
  <c r="L87" i="1"/>
  <c r="L64" i="1"/>
  <c r="L55" i="1"/>
  <c r="L32" i="1"/>
  <c r="L23" i="1"/>
  <c r="L148" i="1"/>
  <c r="L116" i="1"/>
  <c r="L75" i="1"/>
  <c r="L52" i="1"/>
  <c r="L20" i="1"/>
  <c r="L11" i="1"/>
  <c r="L301" i="1"/>
  <c r="L360" i="1"/>
  <c r="L216" i="1"/>
  <c r="L43" i="1"/>
  <c r="L212" i="1"/>
  <c r="L83" i="1"/>
  <c r="L48" i="1"/>
  <c r="L59" i="1"/>
  <c r="L47" i="1"/>
  <c r="L356" i="1"/>
  <c r="L305" i="1"/>
  <c r="L264" i="1"/>
  <c r="L180" i="1"/>
  <c r="L159" i="1"/>
  <c r="L136" i="1"/>
  <c r="L127" i="1"/>
  <c r="L104" i="1"/>
  <c r="L95" i="1"/>
  <c r="L72" i="1"/>
  <c r="L63" i="1"/>
  <c r="L40" i="1"/>
  <c r="L8" i="1"/>
  <c r="L156" i="1"/>
  <c r="L115" i="1"/>
  <c r="L92" i="1"/>
  <c r="L60" i="1"/>
  <c r="L28" i="1"/>
  <c r="L135" i="1"/>
  <c r="L103" i="1"/>
  <c r="L80" i="1"/>
  <c r="L16" i="1"/>
  <c r="L287" i="1"/>
  <c r="L132" i="1"/>
  <c r="L100" i="1"/>
  <c r="L36" i="1"/>
  <c r="L337" i="1"/>
  <c r="L152" i="1"/>
  <c r="L111" i="1"/>
  <c r="L88" i="1"/>
  <c r="L4" i="1" l="1"/>
  <c r="L2" i="1" s="1"/>
  <c r="M4" i="1" l="1"/>
  <c r="M2" i="1" s="1"/>
  <c r="B6" i="2" l="1"/>
  <c r="B5" i="2"/>
  <c r="B4" i="2"/>
  <c r="B3" i="2"/>
  <c r="B2" i="2"/>
  <c r="B7" i="2" l="1"/>
  <c r="D6" i="2" l="1"/>
  <c r="C6" i="2"/>
  <c r="D3" i="2" l="1"/>
  <c r="C5" i="2" l="1"/>
  <c r="D5" i="2"/>
  <c r="D2" i="2"/>
  <c r="C4" i="2"/>
  <c r="D4" i="2"/>
  <c r="C2" i="2"/>
  <c r="C3" i="2"/>
  <c r="D7" i="2" l="1"/>
  <c r="C7" i="2"/>
</calcChain>
</file>

<file path=xl/sharedStrings.xml><?xml version="1.0" encoding="utf-8"?>
<sst xmlns="http://schemas.openxmlformats.org/spreadsheetml/2006/main" count="199" uniqueCount="116">
  <si>
    <t>PO#</t>
  </si>
  <si>
    <t>Item No.</t>
  </si>
  <si>
    <t>Metal</t>
  </si>
  <si>
    <t>Q'ty</t>
  </si>
  <si>
    <t>Total w't</t>
  </si>
  <si>
    <t>Necklace</t>
  </si>
  <si>
    <t>Buyer</t>
  </si>
  <si>
    <t>ID</t>
  </si>
  <si>
    <t>TOTAL COST</t>
  </si>
  <si>
    <t>MAKLON</t>
  </si>
  <si>
    <t>QTY</t>
  </si>
  <si>
    <t>Grand Total</t>
  </si>
  <si>
    <t>NO BOX</t>
  </si>
  <si>
    <t>NET</t>
  </si>
  <si>
    <t>NOT</t>
  </si>
  <si>
    <t>14KB</t>
  </si>
  <si>
    <t>14KE</t>
  </si>
  <si>
    <t>14KN</t>
  </si>
  <si>
    <t>18KB</t>
  </si>
  <si>
    <t>14KR</t>
  </si>
  <si>
    <t>NEW MAKLON</t>
  </si>
  <si>
    <t>NEW TOTAL PRICE</t>
  </si>
  <si>
    <t>CHIRAG GEMS</t>
  </si>
  <si>
    <t>IDD SANDEEP</t>
  </si>
  <si>
    <t>PARAMOUNT GEMS</t>
  </si>
  <si>
    <t>Row Labels</t>
  </si>
  <si>
    <t>Sum of Q'ty</t>
  </si>
  <si>
    <t>Sum of NEW TOTAL PRICE</t>
  </si>
  <si>
    <t>Sum of NEW MAKLON</t>
  </si>
  <si>
    <t>TOTAL PRICE NEW</t>
  </si>
  <si>
    <t>MAKLON NEW</t>
  </si>
  <si>
    <t>Sum of MAKLON</t>
  </si>
  <si>
    <t>Sum of TOTAL COST</t>
  </si>
  <si>
    <t>IJM</t>
  </si>
  <si>
    <t>Cust.</t>
  </si>
  <si>
    <t>qty</t>
  </si>
  <si>
    <t>maklon value</t>
  </si>
  <si>
    <t>Chirag Gems</t>
  </si>
  <si>
    <t>IDD Sandeep</t>
  </si>
  <si>
    <t>Paramount Gems</t>
  </si>
  <si>
    <t>total</t>
  </si>
  <si>
    <t>Heeramoti</t>
  </si>
  <si>
    <t>HEERAMOTI</t>
  </si>
  <si>
    <t>HNI MOUNTINGS</t>
  </si>
  <si>
    <t>KGM</t>
  </si>
  <si>
    <t>EPOQUE JEWELRY</t>
  </si>
  <si>
    <t>VIMCO DIAMOND</t>
  </si>
  <si>
    <t>Amerika Sample</t>
  </si>
  <si>
    <t>Prime</t>
  </si>
  <si>
    <t>Vimco Diamond</t>
  </si>
  <si>
    <t>XS Diamond</t>
  </si>
  <si>
    <t>MJJ</t>
  </si>
  <si>
    <t>PRAVI JEWELS</t>
  </si>
  <si>
    <t>PRIME</t>
  </si>
  <si>
    <t>BERNARD SANDERS</t>
  </si>
  <si>
    <t>BRILLIANT TIMEPIECE</t>
  </si>
  <si>
    <t>IDD RETURN</t>
  </si>
  <si>
    <t>Bracelets and Bands</t>
  </si>
  <si>
    <t>Brevani Color</t>
  </si>
  <si>
    <t>Brilliant Timepiece</t>
  </si>
  <si>
    <t>Epoque Jewelry</t>
  </si>
  <si>
    <t>Shri Diamond</t>
  </si>
  <si>
    <t>18KE</t>
  </si>
  <si>
    <t>KB DIAMONDS</t>
  </si>
  <si>
    <t>SCINTILLATING IMPORTS INC</t>
  </si>
  <si>
    <t>TRIO DESIGN INC</t>
  </si>
  <si>
    <t>Scintillating Imports Inc</t>
  </si>
  <si>
    <t>Trio Design Inc</t>
  </si>
  <si>
    <t>IDD Return</t>
  </si>
  <si>
    <t>KATTAN DIAMOND AND JEWELRY</t>
  </si>
  <si>
    <t>MELEE DIAMOND INC</t>
  </si>
  <si>
    <t>ROYAL DIAMOND IMPORT</t>
  </si>
  <si>
    <t>SHRI DIAMOND INC</t>
  </si>
  <si>
    <t>American Sample</t>
  </si>
  <si>
    <t>VISITRON JEWELRY</t>
  </si>
  <si>
    <t>XS DIAMONDS</t>
  </si>
  <si>
    <t>ALISHAEV BRO</t>
  </si>
  <si>
    <t>ADA JEWELRY</t>
  </si>
  <si>
    <t>ARMENA USA</t>
  </si>
  <si>
    <t>BRACELETS AND BANDS</t>
  </si>
  <si>
    <t>BREVANI</t>
  </si>
  <si>
    <t>BARBER JEWELRY</t>
  </si>
  <si>
    <t>CLARION USA</t>
  </si>
  <si>
    <t>FOREVER FLAWLESS</t>
  </si>
  <si>
    <t>H&amp;S JEWELRY (AA)</t>
  </si>
  <si>
    <t>Alishaev Bro</t>
  </si>
  <si>
    <t>ADA Jewelry</t>
  </si>
  <si>
    <t>Armena USA</t>
  </si>
  <si>
    <t>Bernard Sanders</t>
  </si>
  <si>
    <t>Clarion USA</t>
  </si>
  <si>
    <t>Forever Flawless Return</t>
  </si>
  <si>
    <t>HNI Mountings</t>
  </si>
  <si>
    <t>H&amp;S Jewelry (AA)</t>
  </si>
  <si>
    <t>Barber Jewelry Return</t>
  </si>
  <si>
    <t>KB Diamonds</t>
  </si>
  <si>
    <t>Kattan Diamond Jewelry</t>
  </si>
  <si>
    <t>Melee Diamond Inc</t>
  </si>
  <si>
    <t>Pravi</t>
  </si>
  <si>
    <t>Royal Diamond Import</t>
  </si>
  <si>
    <t>Visitron Jewelry</t>
  </si>
  <si>
    <t>BRACELETS AND BANDS INC.</t>
  </si>
  <si>
    <t>CLARION NY</t>
  </si>
  <si>
    <t>HNI MOUNTING</t>
  </si>
  <si>
    <t>LILA DIAM INC</t>
  </si>
  <si>
    <t>PG</t>
  </si>
  <si>
    <t>RAYA JEWELRY</t>
  </si>
  <si>
    <t>SHRI DIAMOND INC.</t>
  </si>
  <si>
    <t>VD Gems &amp; Arts LLC</t>
  </si>
  <si>
    <t>VER</t>
  </si>
  <si>
    <t>YEZEKYAN FINE JEWELRY</t>
  </si>
  <si>
    <t>ZABCO NY</t>
  </si>
  <si>
    <t>14KP</t>
  </si>
  <si>
    <t>18KP</t>
  </si>
  <si>
    <t>14KN KING</t>
  </si>
  <si>
    <t>10KN KING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</si>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</sst>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_-;\-* #,##0.00_-;_-* &quot;-&quot;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3" fontId="1" fillId="3" borderId="0" xfId="1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2" formatCode="0.00"/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-* #,##0.00_-;\-* #,##0.00_-;_-* &quot;-&quot;_-;_-@_-"/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war mahmud" refreshedDate="44790.804145254631" createdVersion="6" refreshedVersion="6" minRefreshableVersion="3" recordCount="412" xr:uid="{84BE2CCD-D216-4A10-8DA2-E34E36C18D35}">
  <cacheSource type="worksheet">
    <worksheetSource ref="A3:M366" sheet="Sheet1"/>
  </cacheSource>
  <cacheFields count="13">
    <cacheField name="Buyer" numFmtId="0">
      <sharedItems count="58">
        <s v="ALISHAEV BRO"/>
        <s v="ADA JEWELRY"/>
        <s v="ARMENA USA"/>
        <s v="BRACELETS AND BANDS INC."/>
        <s v="BERNARD SANDERS"/>
        <s v="BRILLIANT TIMEPIECE"/>
        <s v="CHIRAG GEMS"/>
        <s v="CLARION NY"/>
        <s v="EPOQUE JEWELRY"/>
        <s v="FOREVER FLAWLESS"/>
        <s v="HEERAMOTI"/>
        <s v="HNI MOUNTING"/>
        <s v="IDD SANDEEP"/>
        <s v="IJM"/>
        <s v="KB DIAMONDS"/>
        <s v="KATTAN DIAMOND AND JEWELRY"/>
        <s v="LILA DIAM INC"/>
        <s v="PG"/>
        <s v="PRIME"/>
        <s v="ROYAL DIAMOND IMPORT"/>
        <s v="RAYA JEWELRY"/>
        <s v="SHRI DIAMOND INC."/>
        <s v="SCINTILLATING IMPORTS INC"/>
        <s v="TRIO DESIGN INC"/>
        <s v="VIMCO DIAMOND"/>
        <s v="VD Gems &amp; Arts LLC"/>
        <s v="VER"/>
        <s v="VISITRON JEWELRY"/>
        <s v="YEZEKYAN FINE JEWELRY"/>
        <s v="ZABCO NY"/>
        <s v="ADG JEWELS" u="1"/>
        <s v="SHRI DIAMOND INC" u="1"/>
        <s v="VARIETY GEMCO" u="1"/>
        <s v="MJJ" u="1"/>
        <s v="BRACELETS AND BANDS" u="1"/>
        <s v="DINARO" u="1"/>
        <s v="H&amp;S JEWELRY (AA)" u="1"/>
        <s v="American Sample" u="1"/>
        <s v="PRISM (USA) INC" u="1"/>
        <s v="PRAVI JEWELS" u="1"/>
        <s v="PARAMOUNT GEMS" u="1"/>
        <s v="FC CREATIONS" u="1"/>
        <s v="HNI MOUNTINGS" u="1"/>
        <s v="BREVANI" u="1"/>
        <s v="IDD RETURN" u="1"/>
        <s v="XS DIAMOND" u="1"/>
        <s v="PR" u="1"/>
        <s v="QUALITY COLOR DESIGN" u="1"/>
        <s v="CHALMAR" u="1"/>
        <s v="CLARION JEWELS NY" u="1"/>
        <s v="MELEE DIAMOND INC" u="1"/>
        <s v="BARBER JEWELRY" u="1"/>
        <s v="BREVANI COLOR" u="1"/>
        <s v="MICHAEL ALAN JEWELERS" u="1"/>
        <s v="SHRI DIAMOND" u="1"/>
        <s v="KGM" u="1"/>
        <s v="XS DIAMONDS" u="1"/>
        <s v="CLARION USA" u="1"/>
      </sharedItems>
    </cacheField>
    <cacheField name="PO#" numFmtId="0">
      <sharedItems/>
    </cacheField>
    <cacheField name="Item No." numFmtId="0">
      <sharedItems/>
    </cacheField>
    <cacheField name="Metal" numFmtId="0">
      <sharedItems/>
    </cacheField>
    <cacheField name="Q'ty" numFmtId="0">
      <sharedItems containsSemiMixedTypes="0" containsString="0" containsNumber="1" containsInteger="1" minValue="1" maxValue="30"/>
    </cacheField>
    <cacheField name="Total w't" numFmtId="0">
      <sharedItems containsSemiMixedTypes="0" containsString="0" containsNumber="1" minValue="0.9" maxValue="271.64"/>
    </cacheField>
    <cacheField name="MAKLON" numFmtId="0">
      <sharedItems containsString="0" containsBlank="1" containsNumber="1" minValue="3.1800000000000006" maxValue="3411.3449999999998"/>
    </cacheField>
    <cacheField name="TOTAL COST" numFmtId="0">
      <sharedItems containsString="0" containsBlank="1" containsNumber="1" minValue="10" maxValue="32728.799715000008"/>
    </cacheField>
    <cacheField name="Necklace" numFmtId="0">
      <sharedItems containsBlank="1"/>
    </cacheField>
    <cacheField name="ID" numFmtId="0">
      <sharedItems count="25">
        <s v="10KN KING"/>
        <s v="10KB"/>
        <s v="14KB"/>
        <s v="14KE"/>
        <s v="14KN"/>
        <s v="18KN"/>
        <s v="18KB"/>
        <s v="14KR"/>
        <s v="18KR"/>
        <s v="14KN KING"/>
        <s v="18KE"/>
        <s v="18KP"/>
        <s v="14K2" u="1"/>
        <s v="14KP" u="1"/>
        <s v="14K1" u="1"/>
        <s v="14K9" u="1"/>
        <s v="14KC" u="1"/>
        <s v="18K9" u="1"/>
        <s v="14K8" u="1"/>
        <s v="14K7" u="1"/>
        <s v="14KT" u="1"/>
        <s v="14K5" u="1"/>
        <s v="18KT" u="1"/>
        <s v="14K4" u="1"/>
        <s v="14K3" u="1"/>
      </sharedItems>
    </cacheField>
    <cacheField name="NO BOX" numFmtId="0">
      <sharedItems containsSemiMixedTypes="0" containsString="0" containsNumber="1" containsInteger="1" minValue="1" maxValue="3" count="3">
        <n v="1"/>
        <n v="2"/>
        <n v="3" u="1"/>
      </sharedItems>
    </cacheField>
    <cacheField name="NEW MAKLON" numFmtId="2">
      <sharedItems containsSemiMixedTypes="0" containsString="0" containsNumber="1" minValue="0" maxValue="3018.3570855650751"/>
    </cacheField>
    <cacheField name="NEW TOTAL PRICE" numFmtId="2">
      <sharedItems containsSemiMixedTypes="0" containsString="0" containsNumber="1" minValue="0" maxValue="32578.616686278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war mahmud" refreshedDate="44833.834466203705" createdVersion="6" refreshedVersion="6" minRefreshableVersion="3" recordCount="671" xr:uid="{4CEF41E8-D065-40F9-BDB1-8F28432BF23F}">
  <cacheSource type="worksheet">
    <worksheetSource ref="A3:M674" sheet="Sheet1"/>
  </cacheSource>
  <cacheFields count="13">
    <cacheField name="Buyer" numFmtId="0">
      <sharedItems/>
    </cacheField>
    <cacheField name="PO#" numFmtId="0">
      <sharedItems/>
    </cacheField>
    <cacheField name="Item No." numFmtId="0">
      <sharedItems/>
    </cacheField>
    <cacheField name="Metal" numFmtId="0">
      <sharedItems/>
    </cacheField>
    <cacheField name="Q'ty" numFmtId="0">
      <sharedItems containsSemiMixedTypes="0" containsString="0" containsNumber="1" containsInteger="1" minValue="1" maxValue="100"/>
    </cacheField>
    <cacheField name="Total w't" numFmtId="0">
      <sharedItems containsSemiMixedTypes="0" containsString="0" containsNumber="1" minValue="0.99" maxValue="667.85999999999979"/>
    </cacheField>
    <cacheField name="MAKLON" numFmtId="0">
      <sharedItems containsSemiMixedTypes="0" containsString="0" containsNumber="1" minValue="10.06" maxValue="5835.0150000000003"/>
    </cacheField>
    <cacheField name="TOTAL COST" numFmtId="0">
      <sharedItems containsSemiMixedTypes="0" containsString="0" containsNumber="1" minValue="51.121720000000003" maxValue="31212.306579999997"/>
    </cacheField>
    <cacheField name="Necklace" numFmtId="0">
      <sharedItems containsBlank="1"/>
    </cacheField>
    <cacheField name="ID" numFmtId="0">
      <sharedItems count="10">
        <s v="14KB"/>
        <s v="14KP"/>
        <s v="18KB"/>
        <s v="14KE"/>
        <s v="14KR"/>
        <s v="14KN"/>
        <s v="18KE"/>
        <s v="18KP"/>
        <s v="10KN KING"/>
        <s v="14KN KING"/>
      </sharedItems>
    </cacheField>
    <cacheField name="NO BO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EW MAKLON" numFmtId="2">
      <sharedItems containsSemiMixedTypes="0" containsString="0" containsNumber="1" minValue="10.06" maxValue="5835.0150000000003"/>
    </cacheField>
    <cacheField name="NEW TOTAL PRICE" numFmtId="2">
      <sharedItems containsSemiMixedTypes="0" containsString="0" containsNumber="1" minValue="52.142248092676226" maxValue="31488.214079898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s v="AB220516RB-10K-2"/>
    <s v="K0356N04 22&quot; 10mm"/>
    <s v="10K RG"/>
    <n v="1"/>
    <n v="130.65"/>
    <n v="1167.1400000000001"/>
    <n v="10238.640261999999"/>
    <s v=" KING"/>
    <x v="0"/>
    <x v="0"/>
    <n v="1032.6851399803954"/>
    <n v="10104.760716242239"/>
  </r>
  <r>
    <x v="0"/>
    <s v="AB220516RB-10K-2"/>
    <s v="K0356N04 24&quot; 10mm"/>
    <s v="10K WG"/>
    <n v="1"/>
    <n v="148.57"/>
    <n v="1223.0061000000001"/>
    <n v="10969.229093000002"/>
    <s v=" KING"/>
    <x v="0"/>
    <x v="0"/>
    <n v="1082.1154493680085"/>
    <n v="10828.941294512271"/>
  </r>
  <r>
    <x v="0"/>
    <s v="AB220516RB-10K-2"/>
    <s v="K0356N04 24&quot; 10mm"/>
    <s v="10K RG"/>
    <n v="1"/>
    <n v="144.54"/>
    <n v="1129.8799999999999"/>
    <n v="10753.478014999999"/>
    <s v=" KING"/>
    <x v="0"/>
    <x v="0"/>
    <n v="999.71750257985252"/>
    <n v="10623.872465399456"/>
  </r>
  <r>
    <x v="0"/>
    <s v="AB220516RB-10K-2"/>
    <s v="K0356N07 22&quot; 9mm"/>
    <s v="10K WRG"/>
    <n v="2"/>
    <n v="183.12"/>
    <n v="2290.0450000000001"/>
    <n v="17013.655852999997"/>
    <s v=" KING"/>
    <x v="0"/>
    <x v="0"/>
    <n v="2026.2311645444461"/>
    <n v="16750.970841463393"/>
  </r>
  <r>
    <x v="0"/>
    <s v="AB220516RB-10K-2"/>
    <s v="K0356B07 8.25&quot; 9mm"/>
    <s v="10K WRG"/>
    <n v="1"/>
    <n v="37.700000000000003"/>
    <n v="530.38499999999999"/>
    <n v="3548.9249289999998"/>
    <m/>
    <x v="1"/>
    <x v="0"/>
    <n v="469.28449711988452"/>
    <n v="3488.0858669536906"/>
  </r>
  <r>
    <x v="0"/>
    <s v="AB220516RB-10K-2"/>
    <s v="K01274N01 22&quot; 12.6mm"/>
    <s v="10K WG"/>
    <n v="1"/>
    <n v="150.41"/>
    <n v="1488.7287000000001"/>
    <n v="18903.252881"/>
    <s v=" KING"/>
    <x v="0"/>
    <x v="0"/>
    <n v="1317.226730257152"/>
    <n v="18732.484745118665"/>
  </r>
  <r>
    <x v="0"/>
    <s v="AB220516RB-10K-1"/>
    <s v="K0356N04 22&quot; 10mm"/>
    <s v="10K YG"/>
    <n v="1"/>
    <n v="133.46"/>
    <n v="1050.0096000000001"/>
    <n v="10707.488617999999"/>
    <s v=" KING"/>
    <x v="0"/>
    <x v="0"/>
    <n v="929.04819538081051"/>
    <n v="10587.044790961865"/>
  </r>
  <r>
    <x v="0"/>
    <s v="AB220516RB-10K-1"/>
    <s v="K0356N04 24&quot; 10mm"/>
    <s v="10K YG"/>
    <n v="1"/>
    <n v="144.03"/>
    <n v="1137.3936000000001"/>
    <n v="11572.207037999999"/>
    <s v=" KING"/>
    <x v="0"/>
    <x v="0"/>
    <n v="1006.3655337224377"/>
    <n v="11441.739623194762"/>
  </r>
  <r>
    <x v="0"/>
    <s v="AB220516RB-10K-1"/>
    <s v="K0356N07 22&quot; 9mm"/>
    <s v="10K WYG"/>
    <n v="3"/>
    <n v="271.64"/>
    <n v="3411.3449999999998"/>
    <n v="24624.616795000002"/>
    <s v=" KING"/>
    <x v="0"/>
    <x v="0"/>
    <n v="3018.3570855650751"/>
    <n v="24233.310422994069"/>
  </r>
  <r>
    <x v="0"/>
    <s v="AB220516RB-10K-1"/>
    <s v="K0356B07 8.25&quot; 9mm"/>
    <s v="10K WYG"/>
    <n v="2"/>
    <n v="75.819999999999993"/>
    <n v="891.15000000000009"/>
    <n v="6879.5406739999999"/>
    <m/>
    <x v="1"/>
    <x v="0"/>
    <n v="788.4892664920485"/>
    <n v="6777.3192119628593"/>
  </r>
  <r>
    <x v="0"/>
    <s v="AB220516RB-10K-1"/>
    <s v="K0384N02 22&quot; 7mm"/>
    <s v="10K YG"/>
    <n v="4"/>
    <n v="237.63"/>
    <n v="2291.9977999999996"/>
    <n v="21078.535126600003"/>
    <s v=" KING"/>
    <x v="0"/>
    <x v="0"/>
    <n v="2027.9590014289272"/>
    <n v="20815.626114534796"/>
  </r>
  <r>
    <x v="0"/>
    <s v="AB220516RB-10K-1"/>
    <s v="K0384N02 20&quot; 7mm"/>
    <s v="10K YG"/>
    <n v="2"/>
    <n v="108.45"/>
    <n v="1046.9374"/>
    <n v="9347.1839077999994"/>
    <s v=" KING"/>
    <x v="0"/>
    <x v="0"/>
    <n v="926.32991369476781"/>
    <n v="9227.09248470696"/>
  </r>
  <r>
    <x v="1"/>
    <s v="ADA220729RM-14K"/>
    <s v="K0132B06 6.5&quot;"/>
    <s v="14K WG"/>
    <n v="3"/>
    <n v="31.2"/>
    <n v="172.875"/>
    <n v="1143.0828750000001"/>
    <m/>
    <x v="2"/>
    <x v="0"/>
    <n v="152.95975082176162"/>
    <n v="1123.2528404943944"/>
  </r>
  <r>
    <x v="2"/>
    <s v="AU220713RB-2-14K"/>
    <s v="K0214TB19 C4 7&quot;"/>
    <s v="14K WG"/>
    <n v="13"/>
    <n v="52.03"/>
    <n v="813.92729999999995"/>
    <n v="7672.6697949999998"/>
    <m/>
    <x v="2"/>
    <x v="0"/>
    <n v="720.16264349980747"/>
    <n v="7579.306344853625"/>
  </r>
  <r>
    <x v="2"/>
    <s v="AU220713RB-2-14K"/>
    <s v="K0214TB02 C4 7&quot;"/>
    <s v="14K WG"/>
    <n v="4"/>
    <n v="25.54"/>
    <n v="226.44749999999999"/>
    <n v="5498.5171250000003"/>
    <m/>
    <x v="2"/>
    <x v="0"/>
    <n v="200.36068358184158"/>
    <n v="5472.5419305606183"/>
  </r>
  <r>
    <x v="2"/>
    <s v="AU220713RB-2-14K"/>
    <s v="K0214TB30 (c4 lock) 7&quot;"/>
    <s v="14K WG"/>
    <n v="25"/>
    <n v="166.14999999999998"/>
    <n v="1824.5477999999998"/>
    <n v="26494.350619999997"/>
    <m/>
    <x v="2"/>
    <x v="0"/>
    <n v="1614.3593744057459"/>
    <n v="26285.061562408519"/>
  </r>
  <r>
    <x v="2"/>
    <s v="AU220713RB-2-14K"/>
    <s v="K0214TB04 (C4 lock) 7&quot;"/>
    <s v="14K WG"/>
    <n v="2"/>
    <n v="13.09"/>
    <n v="121.29780000000001"/>
    <n v="4095.4893699999998"/>
    <m/>
    <x v="2"/>
    <x v="0"/>
    <n v="107.32425893407304"/>
    <n v="4081.5756198368526"/>
  </r>
  <r>
    <x v="2"/>
    <s v="AU220713RB-2-14K"/>
    <s v="K0214TB03(C4 lock) 7&quot;"/>
    <s v="14K WG"/>
    <n v="3"/>
    <n v="19.43"/>
    <n v="195.239"/>
    <n v="4950.8505999999988"/>
    <m/>
    <x v="2"/>
    <x v="0"/>
    <n v="172.74741165981152"/>
    <n v="4928.455250141199"/>
  </r>
  <r>
    <x v="2"/>
    <s v="AU220713RB-2-14K"/>
    <s v="K0214TB13 C4 7&quot;"/>
    <s v="14K WG"/>
    <n v="2"/>
    <n v="13.66"/>
    <n v="109.0308"/>
    <n v="3069.8320699999995"/>
    <m/>
    <x v="2"/>
    <x v="0"/>
    <n v="96.47042082370109"/>
    <n v="3057.3254349968247"/>
  </r>
  <r>
    <x v="2"/>
    <s v="AU220713RB-2-14K"/>
    <s v="K0214TB21 C4 7&quot;"/>
    <s v="14K WG"/>
    <n v="12"/>
    <n v="71.53"/>
    <n v="833.62189999999998"/>
    <n v="9596.9518850000004"/>
    <m/>
    <x v="2"/>
    <x v="0"/>
    <n v="737.58841997722914"/>
    <n v="9501.3293193217432"/>
  </r>
  <r>
    <x v="2"/>
    <s v="AU220713RB-2-14K"/>
    <s v="K0214TB71 C4 7&quot;"/>
    <s v="14K WG"/>
    <n v="3"/>
    <n v="19.75"/>
    <n v="186.01259999999999"/>
    <n v="3426.6110400000002"/>
    <m/>
    <x v="2"/>
    <x v="0"/>
    <n v="164.58389556447153"/>
    <n v="3405.2740261085905"/>
  </r>
  <r>
    <x v="2"/>
    <s v="AU220713RB-2-14K"/>
    <s v="K0214TB12 C4 7&quot;"/>
    <s v="14K WG"/>
    <n v="7"/>
    <n v="45.419999999999995"/>
    <n v="431.95039999999995"/>
    <n v="9199.0479099999993"/>
    <m/>
    <x v="2"/>
    <x v="0"/>
    <n v="382.18959104185251"/>
    <n v="9149.5000208505553"/>
  </r>
  <r>
    <x v="2"/>
    <s v="AU220713RB-1-14K"/>
    <s v="K5021E01-RD 0.75&quot;"/>
    <s v="14K WG"/>
    <n v="1"/>
    <n v="4.17"/>
    <n v="32.499099999999999"/>
    <n v="558.13201499999991"/>
    <m/>
    <x v="3"/>
    <x v="0"/>
    <n v="28.755194434889447"/>
    <n v="554.4041291032471"/>
  </r>
  <r>
    <x v="2"/>
    <s v="AU220713RB-1-14K"/>
    <s v="K5025E22 RD 0.69&quot;"/>
    <s v="14K WG"/>
    <n v="1"/>
    <n v="4.75"/>
    <n v="31.153199999999998"/>
    <n v="785.10878000000002"/>
    <m/>
    <x v="3"/>
    <x v="0"/>
    <n v="27.564342497761412"/>
    <n v="781.53527873631219"/>
  </r>
  <r>
    <x v="2"/>
    <s v="AU220713RB-1-14K"/>
    <s v="K5025E17 0.5&quot;"/>
    <s v="14K WG"/>
    <n v="1"/>
    <n v="3.2"/>
    <n v="21.432399999999998"/>
    <n v="365.87370999999996"/>
    <m/>
    <x v="3"/>
    <x v="0"/>
    <n v="18.963381423064778"/>
    <n v="363.41525602147243"/>
  </r>
  <r>
    <x v="2"/>
    <s v="AU220713RB-1-14K"/>
    <s v="K5021E23"/>
    <s v="14K WG"/>
    <n v="1"/>
    <n v="2.65"/>
    <n v="24.0168"/>
    <n v="280.29896999999994"/>
    <m/>
    <x v="3"/>
    <x v="0"/>
    <n v="21.25005780787323"/>
    <n v="277.54406632558647"/>
  </r>
  <r>
    <x v="2"/>
    <s v="AU220713RB-1-14K"/>
    <s v="K5023E03-RD 1&quot;"/>
    <s v="14K WG"/>
    <n v="1"/>
    <n v="7.88"/>
    <n v="49.863799999999998"/>
    <n v="1120.6637699999999"/>
    <m/>
    <x v="3"/>
    <x v="0"/>
    <n v="44.119476055104307"/>
    <n v="1114.9440252446527"/>
  </r>
  <r>
    <x v="2"/>
    <s v="AU220713RB-1-14K"/>
    <s v="K0798E05 0.75&quot;"/>
    <s v="14K WG"/>
    <n v="30"/>
    <n v="235.88999999999996"/>
    <n v="2333.9852999999998"/>
    <n v="30677.120744999993"/>
    <m/>
    <x v="3"/>
    <x v="0"/>
    <n v="2065.109529484625"/>
    <n v="30409.395457742859"/>
  </r>
  <r>
    <x v="2"/>
    <s v="AU220713RB-1-14K"/>
    <s v="K0798E02 1&quot;"/>
    <s v="14K WG"/>
    <n v="9"/>
    <n v="65.87"/>
    <n v="991.09619999999984"/>
    <n v="6927.8802299999998"/>
    <m/>
    <x v="3"/>
    <x v="0"/>
    <n v="876.92163582007117"/>
    <n v="6814.1942034237172"/>
  </r>
  <r>
    <x v="2"/>
    <s v="AU220720RB-14K"/>
    <s v="K0642E03 OV 0.75&quot;"/>
    <s v="14K WG"/>
    <n v="24"/>
    <n v="69.84"/>
    <n v="1081.5120000000002"/>
    <n v="8196.5233000000007"/>
    <m/>
    <x v="3"/>
    <x v="0"/>
    <n v="956.92150993923406"/>
    <n v="8072.4659158887835"/>
  </r>
  <r>
    <x v="2"/>
    <s v="AU220720RB-14K"/>
    <s v="K0214TB71 C4 7&quot;"/>
    <s v="14K WG"/>
    <n v="1"/>
    <n v="6.24"/>
    <n v="60.01339999999999"/>
    <n v="1163.7273600000001"/>
    <m/>
    <x v="2"/>
    <x v="0"/>
    <n v="53.099839247818991"/>
    <n v="1156.8433814444038"/>
  </r>
  <r>
    <x v="2"/>
    <s v="AU220720RB-14K"/>
    <s v="K0671E07-RD 1&quot;"/>
    <s v="14K WG"/>
    <n v="22"/>
    <n v="84.319999999999979"/>
    <n v="1165.5636"/>
    <n v="10260.246939999999"/>
    <m/>
    <x v="3"/>
    <x v="0"/>
    <n v="1031.2903417088382"/>
    <n v="10126.548218921311"/>
  </r>
  <r>
    <x v="2"/>
    <s v="AU220720RB-14K"/>
    <s v="K0671E08-RD 1.25&quot;"/>
    <s v="14K WG"/>
    <n v="4"/>
    <n v="21.18"/>
    <n v="267.1266"/>
    <n v="2539.2206399999995"/>
    <m/>
    <x v="3"/>
    <x v="0"/>
    <n v="236.3535396897434"/>
    <n v="2508.5792534758339"/>
  </r>
  <r>
    <x v="2"/>
    <s v="AU220720RB-14K"/>
    <s v="K0214TB19 C4 7&quot;"/>
    <s v="14K WG"/>
    <n v="2"/>
    <n v="8.1900000000000013"/>
    <n v="126.48809999999999"/>
    <n v="1215.449615"/>
    <m/>
    <x v="2"/>
    <x v="0"/>
    <n v="111.91663489757377"/>
    <n v="1200.940499236885"/>
  </r>
  <r>
    <x v="2"/>
    <s v="AU220720RB-14K"/>
    <s v="K5025E17-OV 0.5&quot;"/>
    <s v="14K WG"/>
    <n v="7"/>
    <n v="22.500000000000004"/>
    <n v="160.6328"/>
    <n v="2349.8648699999999"/>
    <m/>
    <x v="3"/>
    <x v="0"/>
    <n v="142.12785574433477"/>
    <n v="2331.4391059118893"/>
  </r>
  <r>
    <x v="3"/>
    <s v="BBI220328DB-14K"/>
    <s v="K0214TN136 C4 16&quot;"/>
    <s v="14K WG"/>
    <n v="1"/>
    <n v="21.67"/>
    <n v="173.49270000000001"/>
    <n v="7825.2339549999988"/>
    <m/>
    <x v="4"/>
    <x v="0"/>
    <n v="153.50629160604277"/>
    <n v="7805.333065759387"/>
  </r>
  <r>
    <x v="3"/>
    <s v="BBI220328RB-14K"/>
    <s v="K0214TB63 C4 7&quot;"/>
    <s v="14K WG"/>
    <n v="3"/>
    <n v="43.08"/>
    <n v="299.89449999999999"/>
    <n v="11284.057425000001"/>
    <m/>
    <x v="2"/>
    <x v="0"/>
    <n v="265.34656828816651"/>
    <n v="11249.657319241265"/>
  </r>
  <r>
    <x v="3"/>
    <s v="BBI220328RB-14K"/>
    <s v="K0214TN71 C4 18&quot;"/>
    <s v="14K WG"/>
    <n v="1"/>
    <n v="22.93"/>
    <n v="189.23060000000001"/>
    <n v="4648.6759899999997"/>
    <m/>
    <x v="4"/>
    <x v="0"/>
    <n v="167.431181049038"/>
    <n v="4626.9698478307073"/>
  </r>
  <r>
    <x v="3"/>
    <s v="BBI220601DB-14K"/>
    <s v="K01349TB01 C1 7&quot;"/>
    <s v="14K WG"/>
    <n v="1"/>
    <n v="17.14"/>
    <n v="477.17809999999992"/>
    <n v="4659.2298650000002"/>
    <m/>
    <x v="2"/>
    <x v="0"/>
    <n v="422.20704713580125"/>
    <n v="4604.4940258774004"/>
  </r>
  <r>
    <x v="3"/>
    <s v="BBI220601DB-14K"/>
    <s v="K01352TB01 C1 7&quot;"/>
    <s v="14K WG"/>
    <n v="1"/>
    <n v="20.12"/>
    <n v="530.91759999999988"/>
    <n v="7391.4060399999998"/>
    <m/>
    <x v="2"/>
    <x v="0"/>
    <n v="469.75574144837424"/>
    <n v="7330.5058848148465"/>
  </r>
  <r>
    <x v="4"/>
    <s v="BS220720RB-14K"/>
    <s v="K5023E02 OV 1&quot;"/>
    <s v="14K WG"/>
    <n v="1"/>
    <n v="6.84"/>
    <n v="50.275600000000004"/>
    <n v="888.98174000000006"/>
    <m/>
    <x v="3"/>
    <x v="0"/>
    <n v="44.483836577958407"/>
    <n v="883.21475875464921"/>
  </r>
  <r>
    <x v="4"/>
    <s v="BS220720RB-14K"/>
    <s v="K5023E02 OV 1&quot;"/>
    <s v="14K YG"/>
    <n v="1"/>
    <n v="6.77"/>
    <n v="46.574999999999996"/>
    <n v="884.92902500000002"/>
    <m/>
    <x v="3"/>
    <x v="0"/>
    <n v="41.209546750678506"/>
    <n v="879.58652980347892"/>
  </r>
  <r>
    <x v="4"/>
    <s v="BS220720RB-14K"/>
    <s v="K0038E27 1&quot;"/>
    <s v="14K WG"/>
    <n v="1"/>
    <n v="6.58"/>
    <n v="74.118300000000005"/>
    <n v="690.43144499999994"/>
    <m/>
    <x v="3"/>
    <x v="0"/>
    <n v="65.579850755358351"/>
    <n v="681.92953063125469"/>
  </r>
  <r>
    <x v="5"/>
    <s v="BTI220525RB-18K"/>
    <s v="K0214TN20 16&quot; C1"/>
    <s v="18K WG"/>
    <n v="1"/>
    <n v="19.66"/>
    <n v="121.03699999999999"/>
    <n v="2415.8602500000002"/>
    <m/>
    <x v="5"/>
    <x v="0"/>
    <n v="107.09350316826354"/>
    <n v="2401.9764155158064"/>
  </r>
  <r>
    <x v="5"/>
    <s v="BTI220525RB-18K"/>
    <s v="K0214TN64 24&quot; C1"/>
    <s v="18K WG"/>
    <n v="1"/>
    <n v="32.35"/>
    <n v="175.59879999999998"/>
    <n v="2298.9607999999998"/>
    <m/>
    <x v="5"/>
    <x v="0"/>
    <n v="155.36976828691454"/>
    <n v="2278.8183255928097"/>
  </r>
  <r>
    <x v="5"/>
    <s v="BTI220805RM-14K"/>
    <s v=" K0214TN20 C1 16&quot;"/>
    <s v="14K WG"/>
    <n v="2"/>
    <n v="33.04"/>
    <n v="148.68"/>
    <n v="1244.6002799999999"/>
    <m/>
    <x v="4"/>
    <x v="0"/>
    <n v="131.55202170458145"/>
    <n v="1227.5455900199943"/>
  </r>
  <r>
    <x v="5"/>
    <s v="BTI220805RM-14K"/>
    <s v="K0214TN86 C1 16&quot;"/>
    <s v="14K WG"/>
    <n v="1"/>
    <n v="15.2"/>
    <n v="68.400000000000006"/>
    <n v="572.57639999999992"/>
    <m/>
    <x v="4"/>
    <x v="0"/>
    <n v="60.520300542059267"/>
    <n v="564.73041671622013"/>
  </r>
  <r>
    <x v="5"/>
    <s v="BTI220805RM-14K"/>
    <s v="K0214TB03 C1 7&quot;"/>
    <s v="14K WG"/>
    <n v="2"/>
    <n v="12.100000000000001"/>
    <n v="54.45"/>
    <n v="455.80095"/>
    <m/>
    <x v="2"/>
    <x v="0"/>
    <n v="48.177344510455072"/>
    <n v="449.55513435962263"/>
  </r>
  <r>
    <x v="5"/>
    <s v="BTI220805RM-14K"/>
    <s v="K0214TB04 C1 7&quot;"/>
    <s v="14K WG"/>
    <n v="2"/>
    <n v="11.55"/>
    <n v="51.975000000000001"/>
    <n v="435.08272500000004"/>
    <m/>
    <x v="2"/>
    <x v="0"/>
    <n v="45.987465214525294"/>
    <n v="429.12081007054894"/>
  </r>
  <r>
    <x v="5"/>
    <s v="BTI220805RM-14K"/>
    <s v="K0214TB05 C1 7&quot;"/>
    <s v="14K WG"/>
    <n v="2"/>
    <n v="13.11"/>
    <n v="58.995000000000005"/>
    <n v="493.84714500000001"/>
    <m/>
    <x v="2"/>
    <x v="0"/>
    <n v="52.198759217526117"/>
    <n v="487.07998441773992"/>
  </r>
  <r>
    <x v="5"/>
    <s v="BTI220805RM-14K"/>
    <s v="K0214TB17 C1 7&quot;"/>
    <s v="14K WG"/>
    <n v="2"/>
    <n v="21.07"/>
    <n v="94.815000000000012"/>
    <n v="793.69636500000001"/>
    <m/>
    <x v="2"/>
    <x v="0"/>
    <n v="83.892285027709789"/>
    <n v="782.82038685597104"/>
  </r>
  <r>
    <x v="5"/>
    <s v="BTI220805RM-14K"/>
    <s v="K0214TN195 C1 16&quot;"/>
    <s v="14K WG"/>
    <n v="1"/>
    <n v="17.899999999999999"/>
    <n v="80.55"/>
    <n v="674.28404999999987"/>
    <m/>
    <x v="4"/>
    <x v="0"/>
    <n v="71.27061708571452"/>
    <n v="665.04437231712757"/>
  </r>
  <r>
    <x v="5"/>
    <s v="BTI220805RM-14K"/>
    <s v="K0214TN12 C1 16&quot;"/>
    <s v="14K WG"/>
    <n v="2"/>
    <n v="29.509999999999998"/>
    <n v="132.79500000000002"/>
    <n v="1111.626945"/>
    <m/>
    <x v="4"/>
    <x v="0"/>
    <n v="117.49697822343218"/>
    <n v="1096.3943814010302"/>
  </r>
  <r>
    <x v="5"/>
    <s v="BTI220805RM-14K"/>
    <s v="K0214TN12 C1 24&quot;"/>
    <s v="14K WG"/>
    <n v="1"/>
    <n v="21.93"/>
    <n v="98.684999999999988"/>
    <n v="826.09213499999987"/>
    <m/>
    <x v="4"/>
    <x v="0"/>
    <n v="87.316459926799965"/>
    <n v="814.77223938070438"/>
  </r>
  <r>
    <x v="5"/>
    <s v="BTI220805RM-14K"/>
    <s v="K0214TN64  C1 24&quot;"/>
    <s v="14K WG"/>
    <n v="2"/>
    <n v="59"/>
    <n v="265.5"/>
    <n v="2222.5005000000001"/>
    <m/>
    <x v="4"/>
    <x v="0"/>
    <n v="234.91432447246689"/>
    <n v="2192.0456964642758"/>
  </r>
  <r>
    <x v="5"/>
    <s v="BTI211221RB"/>
    <s v="K0573TB05 7.25&quot;"/>
    <s v="14K WG"/>
    <n v="2"/>
    <n v="14.129999999999999"/>
    <n v="85.203900000000004"/>
    <n v="553.88893499999995"/>
    <m/>
    <x v="2"/>
    <x v="0"/>
    <n v="75.388386481806478"/>
    <n v="544.11542074396414"/>
  </r>
  <r>
    <x v="5"/>
    <s v="BTI211221RB"/>
    <s v="K0214TB62 7.25&quot;"/>
    <s v="14K WG"/>
    <n v="1"/>
    <n v="14.08"/>
    <n v="91.6404"/>
    <n v="3262.0006600000006"/>
    <m/>
    <x v="2"/>
    <x v="0"/>
    <n v="81.083399850797193"/>
    <n v="3251.4888318345197"/>
  </r>
  <r>
    <x v="5"/>
    <s v="BTI211221RB"/>
    <s v="K0573TB01 7.25&quot;"/>
    <s v="14K WG"/>
    <n v="1"/>
    <n v="6.94"/>
    <n v="51.051899999999996"/>
    <n v="695.80913500000008"/>
    <m/>
    <x v="2"/>
    <x v="0"/>
    <n v="45.170706597122148"/>
    <n v="689.9531064326726"/>
  </r>
  <r>
    <x v="5"/>
    <s v="BTI211221RB"/>
    <s v="K5021E07 B-RD 1.0&quot;"/>
    <s v="14K WG"/>
    <n v="4"/>
    <n v="32.6"/>
    <n v="262.60260000000005"/>
    <n v="7496.3450400000002"/>
    <m/>
    <x v="3"/>
    <x v="0"/>
    <n v="232.35070577669848"/>
    <n v="7466.2225895632"/>
  </r>
  <r>
    <x v="5"/>
    <s v="BTI211221RB"/>
    <s v="K5024E27 RD 1.25&quot;"/>
    <s v="14K WG"/>
    <n v="2"/>
    <n v="15.8"/>
    <n v="79.620300000000015"/>
    <n v="2123.7482449999998"/>
    <m/>
    <x v="3"/>
    <x v="0"/>
    <n v="70.448018790188911"/>
    <n v="2114.6152107478138"/>
  </r>
  <r>
    <x v="5"/>
    <s v="BTI211221RB"/>
    <s v="K5022E07  RD 1.25&quot;"/>
    <s v="14K WG"/>
    <n v="6"/>
    <n v="38.870000000000005"/>
    <n v="195.51610000000005"/>
    <n v="1484.8145650000001"/>
    <m/>
    <x v="3"/>
    <x v="0"/>
    <n v="172.99258966098415"/>
    <n v="1462.3874297323127"/>
  </r>
  <r>
    <x v="5"/>
    <s v="BTI211221RB"/>
    <s v="K5025E13 OV 0.60&quot;"/>
    <s v="14K WG"/>
    <n v="7"/>
    <n v="28.519999999999996"/>
    <n v="143.45559999999998"/>
    <n v="1089.4497399999998"/>
    <m/>
    <x v="3"/>
    <x v="0"/>
    <n v="126.92947407078123"/>
    <n v="1072.9943271408681"/>
  </r>
  <r>
    <x v="6"/>
    <s v="VR-285RM"/>
    <s v="K0633B01 6.75&quot;"/>
    <s v="14K YG"/>
    <n v="3"/>
    <n v="24.050000000000004"/>
    <n v="132.995"/>
    <n v="898.87875500000007"/>
    <m/>
    <x v="2"/>
    <x v="0"/>
    <n v="117.6739381665376"/>
    <n v="883.62324992944014"/>
  </r>
  <r>
    <x v="6"/>
    <s v="VR-277RB"/>
    <s v="K0301TB12 7,4&quot;"/>
    <s v="14K WG"/>
    <n v="1"/>
    <n v="10.39"/>
    <n v="98.768200000000007"/>
    <n v="1314.8605299999999"/>
    <m/>
    <x v="2"/>
    <x v="0"/>
    <n v="87.390075263131848"/>
    <n v="1303.5310907285229"/>
  </r>
  <r>
    <x v="6"/>
    <s v="VR-277RB"/>
    <s v="K0301TB12 7,4&quot;"/>
    <s v="14K WG"/>
    <n v="1"/>
    <n v="10.28"/>
    <n v="98.159899999999993"/>
    <n v="1314.5430849999998"/>
    <m/>
    <x v="2"/>
    <x v="0"/>
    <n v="86.851851596176644"/>
    <n v="1303.2834222143638"/>
  </r>
  <r>
    <x v="6"/>
    <s v="VR-277RB"/>
    <s v="K0301TB12 7,4&quot;"/>
    <s v="14K WG"/>
    <n v="1"/>
    <n v="10.24"/>
    <n v="97.938699999999997"/>
    <n v="1301.1766049999999"/>
    <m/>
    <x v="2"/>
    <x v="0"/>
    <n v="86.656133899102031"/>
    <n v="1289.9423154819424"/>
  </r>
  <r>
    <x v="6"/>
    <s v="VR-277RB"/>
    <s v="K0301TB12 7,4&quot;"/>
    <s v="14K WG"/>
    <n v="1"/>
    <n v="10.38"/>
    <n v="98.712900000000005"/>
    <n v="1310.5340350000001"/>
    <m/>
    <x v="2"/>
    <x v="0"/>
    <n v="87.341145838863184"/>
    <n v="1299.2109390454179"/>
  </r>
  <r>
    <x v="6"/>
    <s v="VR-277RB"/>
    <s v="K0301TB12 7,4&quot;"/>
    <s v="14K WG"/>
    <n v="1"/>
    <n v="10.3"/>
    <n v="98.270500000000013"/>
    <n v="1319.2565750000001"/>
    <m/>
    <x v="2"/>
    <x v="0"/>
    <n v="86.949710444713972"/>
    <n v="1307.984225580575"/>
  </r>
  <r>
    <x v="6"/>
    <s v="VR-277RB"/>
    <s v="K0301TB12 7,4&quot;"/>
    <s v="14K WG"/>
    <n v="1"/>
    <n v="10.58"/>
    <n v="99.708299999999994"/>
    <n v="1352.9554450000001"/>
    <m/>
    <x v="2"/>
    <x v="0"/>
    <n v="88.221875475698937"/>
    <n v="1341.5181693413144"/>
  </r>
  <r>
    <x v="6"/>
    <s v="VR-277RB"/>
    <s v="K0301TB12 7,4&quot;"/>
    <s v="14K WG"/>
    <n v="1"/>
    <n v="10.130000000000001"/>
    <n v="97.219799999999992"/>
    <n v="1335.5406700000001"/>
    <m/>
    <x v="2"/>
    <x v="0"/>
    <n v="86.020051383609541"/>
    <n v="1324.3888436015729"/>
  </r>
  <r>
    <x v="6"/>
    <s v="VR-277RB"/>
    <s v="K0301TB12 7,4&quot;"/>
    <s v="14K WG"/>
    <n v="1"/>
    <n v="10.41"/>
    <n v="98.823499999999996"/>
    <n v="1342.8240249999999"/>
    <m/>
    <x v="2"/>
    <x v="0"/>
    <n v="87.439004687400484"/>
    <n v="1331.4882424116283"/>
  </r>
  <r>
    <x v="6"/>
    <s v="VR-277RB"/>
    <s v="K0301TB12 7,4&quot;"/>
    <s v="14K WG"/>
    <n v="1"/>
    <n v="10.4"/>
    <n v="98.768200000000007"/>
    <n v="1342.4370299999998"/>
    <m/>
    <x v="2"/>
    <x v="0"/>
    <n v="87.390075263131848"/>
    <n v="1331.1075907285228"/>
  </r>
  <r>
    <x v="6"/>
    <s v="VR-277RB"/>
    <s v="K0301TB12 7,4&quot;"/>
    <s v="14K WG"/>
    <n v="1"/>
    <n v="10.25"/>
    <n v="97.883399999999995"/>
    <n v="1340.18461"/>
    <m/>
    <x v="2"/>
    <x v="0"/>
    <n v="86.607204474833381"/>
    <n v="1328.9566637988373"/>
  </r>
  <r>
    <x v="6"/>
    <s v="VR-277RB"/>
    <s v="K0301TB12 7,4&quot;"/>
    <s v="14K WG"/>
    <n v="1"/>
    <n v="10.199999999999999"/>
    <n v="97.662199999999984"/>
    <n v="1330.7576299999998"/>
    <m/>
    <x v="2"/>
    <x v="0"/>
    <n v="86.411486777758768"/>
    <n v="1319.5550570664157"/>
  </r>
  <r>
    <x v="6"/>
    <s v="VR-277RB"/>
    <s v="K0301TB12 7,4&quot;"/>
    <s v="14K WG"/>
    <n v="1"/>
    <n v="10.1"/>
    <n v="97.053899999999999"/>
    <n v="1338.3191849999998"/>
    <m/>
    <x v="2"/>
    <x v="0"/>
    <n v="85.873263110803592"/>
    <n v="1327.1863885522566"/>
  </r>
  <r>
    <x v="6"/>
    <s v="VR-277RB"/>
    <s v="K0301TB12 7,4&quot;"/>
    <s v="14K WG"/>
    <n v="1"/>
    <n v="10.199999999999999"/>
    <n v="97.717500000000001"/>
    <n v="1307.507625"/>
    <m/>
    <x v="2"/>
    <x v="0"/>
    <n v="86.460416202027432"/>
    <n v="1296.2987087495212"/>
  </r>
  <r>
    <x v="6"/>
    <s v="VR-277RB"/>
    <s v="K0301TB12 7,4&quot;"/>
    <s v="14K WG"/>
    <n v="1"/>
    <n v="10.23"/>
    <n v="97.938699999999997"/>
    <n v="1279.5093549999999"/>
    <m/>
    <x v="2"/>
    <x v="0"/>
    <n v="86.656133899102031"/>
    <n v="1268.2750654819424"/>
  </r>
  <r>
    <x v="6"/>
    <s v="VR-277RB"/>
    <s v="K0301TB12 7,4&quot;"/>
    <s v="14K WG"/>
    <n v="1"/>
    <n v="10.17"/>
    <n v="97.662199999999999"/>
    <n v="1271.6651300000001"/>
    <m/>
    <x v="2"/>
    <x v="0"/>
    <n v="86.411486777758768"/>
    <n v="1260.4625570664159"/>
  </r>
  <r>
    <x v="6"/>
    <s v="VR-277RB"/>
    <s v="K0301TB12 7,4&quot;"/>
    <s v="14K WG"/>
    <n v="1"/>
    <n v="9.9499999999999993"/>
    <n v="96.445600000000013"/>
    <n v="1263.1512399999999"/>
    <m/>
    <x v="2"/>
    <x v="0"/>
    <n v="85.335039443848416"/>
    <n v="1252.0882200380977"/>
  </r>
  <r>
    <x v="6"/>
    <s v="VR-277RB"/>
    <s v="K0301TB12 7,4&quot;"/>
    <s v="14K WG"/>
    <n v="1"/>
    <n v="10.029999999999999"/>
    <n v="96.887999999999991"/>
    <n v="1266.2471999999998"/>
    <m/>
    <x v="2"/>
    <x v="0"/>
    <n v="85.726474837997628"/>
    <n v="1255.1334335029405"/>
  </r>
  <r>
    <x v="6"/>
    <s v="VR-277RB"/>
    <s v="K0301TB12 7,4&quot;"/>
    <s v="14K WG"/>
    <n v="1"/>
    <n v="10.18"/>
    <n v="97.662199999999999"/>
    <n v="1279.54413"/>
    <m/>
    <x v="2"/>
    <x v="0"/>
    <n v="86.411486777758768"/>
    <n v="1268.3415570664158"/>
  </r>
  <r>
    <x v="6"/>
    <s v="VR-277RB"/>
    <s v="K0301TB12 7,4&quot;"/>
    <s v="14K WG"/>
    <n v="1"/>
    <n v="9.93"/>
    <n v="96.224400000000003"/>
    <n v="1289.17976"/>
    <m/>
    <x v="2"/>
    <x v="0"/>
    <n v="85.139321746773788"/>
    <n v="1278.1421133056763"/>
  </r>
  <r>
    <x v="6"/>
    <s v="VR-277RB"/>
    <s v="K0301TB12 7,4&quot;"/>
    <s v="14K WG"/>
    <n v="1"/>
    <n v="10.119999999999999"/>
    <n v="97.275099999999995"/>
    <n v="1300.4721650000001"/>
    <m/>
    <x v="2"/>
    <x v="0"/>
    <n v="86.068980807878205"/>
    <n v="1289.3139952846784"/>
  </r>
  <r>
    <x v="6"/>
    <s v="VR-277RB"/>
    <s v="K0301TB12 7,4&quot;"/>
    <s v="14K WG"/>
    <n v="1"/>
    <n v="10.29"/>
    <n v="98.215199999999982"/>
    <n v="1307.0510800000002"/>
    <m/>
    <x v="2"/>
    <x v="0"/>
    <n v="86.900781020445294"/>
    <n v="1295.7850738974696"/>
  </r>
  <r>
    <x v="6"/>
    <s v="VR-277RB"/>
    <s v="K0301TB12 7,4&quot;"/>
    <s v="14K WG"/>
    <n v="1"/>
    <n v="10.210000000000001"/>
    <n v="97.772799999999989"/>
    <n v="1300.0156199999999"/>
    <m/>
    <x v="2"/>
    <x v="0"/>
    <n v="86.509345626296067"/>
    <n v="1288.8003604326263"/>
  </r>
  <r>
    <x v="6"/>
    <s v="VR-277RB"/>
    <s v="K0301TB12 7,4&quot;"/>
    <s v="14K WG"/>
    <n v="1"/>
    <n v="10.220000000000001"/>
    <n v="97.828100000000006"/>
    <n v="1304.3421150000001"/>
    <m/>
    <x v="2"/>
    <x v="0"/>
    <n v="86.558275050564745"/>
    <n v="1293.120512115732"/>
  </r>
  <r>
    <x v="6"/>
    <s v="VR-277RB"/>
    <s v="K0301TB12 7,4&quot;"/>
    <s v="14K WG"/>
    <n v="1"/>
    <n v="10.17"/>
    <n v="97.551600000000008"/>
    <n v="1302.40714"/>
    <m/>
    <x v="2"/>
    <x v="0"/>
    <n v="86.313627929221468"/>
    <n v="1291.217253700205"/>
  </r>
  <r>
    <x v="6"/>
    <s v="VR-277RB"/>
    <s v="K0301TB12 7,4&quot;"/>
    <s v="14K WG"/>
    <n v="1"/>
    <n v="10.11"/>
    <n v="97.219799999999992"/>
    <n v="1296.1456700000001"/>
    <m/>
    <x v="2"/>
    <x v="0"/>
    <n v="86.020051383609541"/>
    <n v="1284.993843601573"/>
  </r>
  <r>
    <x v="6"/>
    <s v="VR-277RB"/>
    <s v="K0301TB12 7,4&quot;"/>
    <s v="14K WG"/>
    <n v="1"/>
    <n v="10.11"/>
    <n v="97.275099999999995"/>
    <n v="1276.8351650000002"/>
    <m/>
    <x v="2"/>
    <x v="0"/>
    <n v="86.068980807878205"/>
    <n v="1265.6769952846785"/>
  </r>
  <r>
    <x v="6"/>
    <s v="VR-277RB"/>
    <s v="K0301TB12 7,4&quot;"/>
    <s v="14K WG"/>
    <n v="1"/>
    <n v="10.14"/>
    <n v="97.385700000000014"/>
    <n v="1297.3066550000001"/>
    <m/>
    <x v="2"/>
    <x v="0"/>
    <n v="86.166839656415519"/>
    <n v="1286.135798650889"/>
  </r>
  <r>
    <x v="6"/>
    <s v="VR-277RB"/>
    <s v="K0301TB12 7,4&quot;"/>
    <s v="14K WG"/>
    <n v="1"/>
    <n v="10.08"/>
    <n v="97.053900000000013"/>
    <n v="1294.9846850000001"/>
    <m/>
    <x v="2"/>
    <x v="0"/>
    <n v="85.873263110803606"/>
    <n v="1283.8518885522569"/>
  </r>
  <r>
    <x v="6"/>
    <s v="VR-277RB"/>
    <s v="K0301TB12 7,4&quot;"/>
    <s v="14K WG"/>
    <n v="1"/>
    <n v="10.32"/>
    <n v="98.436400000000006"/>
    <n v="1300.7200600000001"/>
    <m/>
    <x v="2"/>
    <x v="0"/>
    <n v="87.096498717519921"/>
    <n v="1289.428680629891"/>
  </r>
  <r>
    <x v="6"/>
    <s v="VR-277RB"/>
    <s v="K0301TB12 7,4&quot;"/>
    <s v="14K WG"/>
    <n v="1"/>
    <n v="10.29"/>
    <n v="98.215199999999982"/>
    <n v="1314.9300799999996"/>
    <m/>
    <x v="2"/>
    <x v="0"/>
    <n v="86.900781020445294"/>
    <n v="1303.6640738974691"/>
  </r>
  <r>
    <x v="6"/>
    <s v="VR-277RB"/>
    <s v="K0301TB12 7,4&quot;"/>
    <s v="14K WG"/>
    <n v="1"/>
    <n v="10.29"/>
    <n v="98.215199999999982"/>
    <n v="1310.9905799999997"/>
    <m/>
    <x v="2"/>
    <x v="0"/>
    <n v="86.900781020445294"/>
    <n v="1299.7245738974691"/>
  </r>
  <r>
    <x v="6"/>
    <s v="VR-277RB"/>
    <s v="K0301TB12 7,4&quot;"/>
    <s v="14K WG"/>
    <n v="1"/>
    <n v="10.33"/>
    <n v="98.436400000000006"/>
    <n v="1308.59906"/>
    <m/>
    <x v="2"/>
    <x v="0"/>
    <n v="87.096498717519921"/>
    <n v="1297.3076806298909"/>
  </r>
  <r>
    <x v="6"/>
    <s v="VR-277RB"/>
    <s v="K0301TB12 7,4&quot;"/>
    <s v="14K WG"/>
    <n v="1"/>
    <n v="10.38"/>
    <n v="98.712900000000005"/>
    <n v="1314.4735350000001"/>
    <m/>
    <x v="2"/>
    <x v="0"/>
    <n v="87.341145838863184"/>
    <n v="1303.1504390454179"/>
  </r>
  <r>
    <x v="6"/>
    <s v="VR-277RB"/>
    <s v="K0301TB12 7,4&quot;"/>
    <s v="14K WG"/>
    <n v="1"/>
    <n v="10.23"/>
    <n v="97.883399999999995"/>
    <n v="1304.72911"/>
    <m/>
    <x v="2"/>
    <x v="0"/>
    <n v="86.607204474833381"/>
    <n v="1293.5011637988373"/>
  </r>
  <r>
    <x v="6"/>
    <s v="VR-277RB"/>
    <s v="K0301TB12 7,4&quot;"/>
    <s v="14K WG"/>
    <n v="1"/>
    <n v="10.199999999999999"/>
    <n v="97.717500000000001"/>
    <n v="1303.568125"/>
    <m/>
    <x v="2"/>
    <x v="0"/>
    <n v="86.460416202027432"/>
    <n v="1292.3592087495213"/>
  </r>
  <r>
    <x v="6"/>
    <s v="VR-277RB"/>
    <s v="K0301TB12 7,4&quot;"/>
    <s v="14K WG"/>
    <n v="1"/>
    <n v="10.35"/>
    <n v="98.546999999999997"/>
    <n v="1317.2520500000001"/>
    <m/>
    <x v="2"/>
    <x v="0"/>
    <n v="87.194357566057221"/>
    <n v="1305.9479839961016"/>
  </r>
  <r>
    <x v="6"/>
    <s v="VR-277RB"/>
    <s v="K0301TB12 7,4&quot;"/>
    <s v="14K WG"/>
    <n v="1"/>
    <n v="10.37"/>
    <n v="98.657599999999988"/>
    <n v="1318.0260399999997"/>
    <m/>
    <x v="2"/>
    <x v="0"/>
    <n v="87.29221641459452"/>
    <n v="1306.7092873623121"/>
  </r>
  <r>
    <x v="6"/>
    <s v="VR-277RB"/>
    <s v="K0301TB12 7,4&quot;"/>
    <s v="14K WG"/>
    <n v="1"/>
    <n v="10.4"/>
    <n v="98.823499999999996"/>
    <n v="1311.308025"/>
    <m/>
    <x v="2"/>
    <x v="0"/>
    <n v="87.439004687400484"/>
    <n v="1299.9722424116285"/>
  </r>
  <r>
    <x v="6"/>
    <s v="VR-277RB"/>
    <s v="K0301TB12 7,4&quot;"/>
    <s v="14K WG"/>
    <n v="1"/>
    <n v="10.25"/>
    <n v="97.994"/>
    <n v="1313.3820999999998"/>
    <m/>
    <x v="2"/>
    <x v="0"/>
    <n v="86.705063323370695"/>
    <n v="1302.1414671650477"/>
  </r>
  <r>
    <x v="6"/>
    <s v="VR-277RB"/>
    <s v="K0301TB12 7,4&quot;"/>
    <s v="14K WG"/>
    <n v="1"/>
    <n v="10.15"/>
    <n v="97.441000000000003"/>
    <n v="1301.6331500000001"/>
    <m/>
    <x v="2"/>
    <x v="0"/>
    <n v="86.215769080684169"/>
    <n v="1290.4559503339945"/>
  </r>
  <r>
    <x v="6"/>
    <s v="VR-277RB"/>
    <s v="K0301TB12 7,4&quot;"/>
    <s v="14K WG"/>
    <n v="1"/>
    <n v="10.32"/>
    <n v="98.381100000000004"/>
    <n v="1304.272565"/>
    <m/>
    <x v="2"/>
    <x v="0"/>
    <n v="87.047569293251271"/>
    <n v="1292.9875289467855"/>
  </r>
  <r>
    <x v="6"/>
    <s v="VR-277RB"/>
    <s v="K0301TB12 7,4&quot;"/>
    <s v="14K WG"/>
    <n v="1"/>
    <n v="10.1"/>
    <n v="97.16449999999999"/>
    <n v="1303.6376749999999"/>
    <m/>
    <x v="2"/>
    <x v="0"/>
    <n v="85.971121959340891"/>
    <n v="1292.4921919184674"/>
  </r>
  <r>
    <x v="6"/>
    <s v="VR-277RB"/>
    <s v="K0301TB12 7,4&quot;"/>
    <s v="14K WG"/>
    <n v="1"/>
    <n v="10.18"/>
    <n v="97.606899999999996"/>
    <n v="1314.612635"/>
    <m/>
    <x v="2"/>
    <x v="0"/>
    <n v="86.362557353490118"/>
    <n v="1303.4164053833103"/>
  </r>
  <r>
    <x v="6"/>
    <s v="VR-277RB"/>
    <s v="K0301TB12 7,4&quot;"/>
    <s v="14K WG"/>
    <n v="1"/>
    <n v="10.17"/>
    <n v="97.551600000000008"/>
    <n v="1310.2861399999999"/>
    <m/>
    <x v="2"/>
    <x v="0"/>
    <n v="86.313627929221468"/>
    <n v="1299.0962537002049"/>
  </r>
  <r>
    <x v="6"/>
    <s v="VR-277RB"/>
    <s v="K0301TB12 7,4&quot;"/>
    <s v="14K WG"/>
    <n v="1"/>
    <n v="10.33"/>
    <n v="98.436400000000006"/>
    <n v="1320.4175599999999"/>
    <m/>
    <x v="2"/>
    <x v="0"/>
    <n v="87.096498717519921"/>
    <n v="1309.1261806298908"/>
  </r>
  <r>
    <x v="6"/>
    <s v="VR-277RB"/>
    <s v="K0301TB12 7,4&quot;"/>
    <s v="14K WG"/>
    <n v="1"/>
    <n v="10.28"/>
    <n v="98.104599999999991"/>
    <n v="1325.9745899999998"/>
    <m/>
    <x v="2"/>
    <x v="0"/>
    <n v="86.802922171907994"/>
    <n v="1314.7212705312586"/>
  </r>
  <r>
    <x v="6"/>
    <s v="VR-277RB"/>
    <s v="K0301TB12 7,4&quot;"/>
    <s v="14K WG"/>
    <n v="1"/>
    <n v="9.9499999999999993"/>
    <n v="96.279699999999991"/>
    <n v="1317.143255"/>
    <m/>
    <x v="2"/>
    <x v="0"/>
    <n v="85.188251171042438"/>
    <n v="1306.0992649887817"/>
  </r>
  <r>
    <x v="6"/>
    <s v="VR-279RB-14K"/>
    <s v="K0305TB03 7.5&quot;"/>
    <s v="14K WG"/>
    <n v="1"/>
    <n v="18.78"/>
    <n v="211.81410000000005"/>
    <n v="3371.6577649999999"/>
    <m/>
    <x v="2"/>
    <x v="0"/>
    <n v="187.41305542464616"/>
    <n v="3347.3611292124433"/>
  </r>
  <r>
    <x v="6"/>
    <s v="VR-279RB-14K"/>
    <s v="K0305TB02 7.5&quot;"/>
    <s v="14K WG"/>
    <n v="1"/>
    <n v="17.52"/>
    <n v="206.72720000000001"/>
    <n v="3270.6193799999996"/>
    <m/>
    <x v="2"/>
    <x v="0"/>
    <n v="182.91216775173092"/>
    <n v="3246.9062490715987"/>
  </r>
  <r>
    <x v="6"/>
    <s v="VR-279RB-18K"/>
    <s v="K0305TB02 7.5&quot;"/>
    <s v="18K WG"/>
    <n v="1"/>
    <n v="19.97"/>
    <n v="186.5204"/>
    <n v="3525.8044"/>
    <m/>
    <x v="6"/>
    <x v="0"/>
    <n v="165.03319686001623"/>
    <n v="3504.4091377122231"/>
  </r>
  <r>
    <x v="6"/>
    <s v="VR-279RB-18K"/>
    <s v="K0305TB02 7.5&quot;"/>
    <s v="18K YG"/>
    <n v="1"/>
    <n v="21.33"/>
    <n v="182.785"/>
    <n v="3556.6912499999999"/>
    <m/>
    <x v="6"/>
    <x v="0"/>
    <n v="161.728116002636"/>
    <n v="3535.7244655771096"/>
  </r>
  <r>
    <x v="6"/>
    <s v="VR-279RB-18K"/>
    <s v="K0305TB03"/>
    <s v="18K WG"/>
    <n v="1"/>
    <n v="20.84"/>
    <n v="226.58739999999997"/>
    <n v="3545.0513999999998"/>
    <m/>
    <x v="6"/>
    <x v="0"/>
    <n v="200.48446706204382"/>
    <n v="3519.0601580012408"/>
  </r>
  <r>
    <x v="6"/>
    <s v="VR-282RB-18K"/>
    <s v="K0127B01 6.75&quot;"/>
    <s v="18K RG"/>
    <n v="1"/>
    <n v="6.15"/>
    <n v="62.59"/>
    <n v="414.75100000000009"/>
    <m/>
    <x v="6"/>
    <x v="0"/>
    <n v="55.37961419484634"/>
    <n v="407.57146646590974"/>
  </r>
  <r>
    <x v="6"/>
    <s v="VR-282RB-18K"/>
    <s v="K0127B01 6.75&quot;"/>
    <s v="18K WG"/>
    <n v="1"/>
    <n v="6.05"/>
    <n v="65.050399999999996"/>
    <n v="412.95889999999997"/>
    <m/>
    <x v="6"/>
    <x v="0"/>
    <n v="57.556575414929412"/>
    <n v="405.49714048240946"/>
  </r>
  <r>
    <x v="6"/>
    <s v="VR-282RB-18K"/>
    <s v="K0127B01 6.75&quot;"/>
    <s v="18K YG"/>
    <n v="1"/>
    <n v="6.57"/>
    <n v="64.899999999999991"/>
    <n v="430.98200000000003"/>
    <m/>
    <x v="6"/>
    <x v="0"/>
    <n v="57.423501537714117"/>
    <n v="423.53749246904522"/>
  </r>
  <r>
    <x v="6"/>
    <s v="VR-282RB-18K"/>
    <s v="K0159B01 OV 6.5&quot;"/>
    <s v="18K WG"/>
    <n v="1"/>
    <n v="5.92"/>
    <n v="50.364999999999995"/>
    <n v="498.95525000000009"/>
    <m/>
    <x v="6"/>
    <x v="0"/>
    <n v="44.56293767252653"/>
    <n v="493.1780139168485"/>
  </r>
  <r>
    <x v="6"/>
    <s v="VR-282RB-18K"/>
    <s v="K0159B01 OV 6.5&quot;"/>
    <s v="18K YG"/>
    <n v="1"/>
    <n v="6.08"/>
    <n v="48.330000000000005"/>
    <n v="503.72425000000004"/>
    <m/>
    <x v="6"/>
    <x v="0"/>
    <n v="42.76237025142872"/>
    <n v="498.18044339027665"/>
  </r>
  <r>
    <x v="6"/>
    <s v="VR-282RB-18K"/>
    <s v="K0251B01 16.9CM"/>
    <s v="18K WG"/>
    <n v="1"/>
    <n v="9.58"/>
    <n v="83.452399999999997"/>
    <n v="830.04365000000007"/>
    <m/>
    <x v="6"/>
    <x v="0"/>
    <n v="73.838659780060624"/>
    <n v="820.47104568141367"/>
  </r>
  <r>
    <x v="6"/>
    <s v="VR-282RB-18K"/>
    <s v="K0251B01 16.9CM"/>
    <s v="18K YG"/>
    <n v="1"/>
    <n v="10.130000000000001"/>
    <n v="81.665000000000006"/>
    <n v="851.64499999999998"/>
    <m/>
    <x v="6"/>
    <x v="0"/>
    <n v="72.257168768527336"/>
    <n v="842.27742361301341"/>
  </r>
  <r>
    <x v="6"/>
    <s v="VR-282RB-18K"/>
    <s v="K0259B01 OV H 6.75"/>
    <s v="18K WG"/>
    <n v="1"/>
    <n v="6.62"/>
    <n v="55.964199999999991"/>
    <n v="624.34870000000001"/>
    <m/>
    <x v="6"/>
    <x v="0"/>
    <n v="49.517108239706324"/>
    <n v="617.92919447821475"/>
  </r>
  <r>
    <x v="6"/>
    <s v="VR-282RB-18K"/>
    <s v="K0259B01 OV H 6.75"/>
    <s v="18K YG"/>
    <n v="1"/>
    <n v="6.92"/>
    <n v="48.22"/>
    <n v="629.36200000000008"/>
    <m/>
    <x v="6"/>
    <x v="0"/>
    <n v="42.665042282720727"/>
    <n v="623.83081119965118"/>
  </r>
  <r>
    <x v="6"/>
    <s v="VR-282RB-18K"/>
    <s v="K0039B01 6.5&quot;"/>
    <s v="18K WG"/>
    <n v="1"/>
    <n v="7.81"/>
    <n v="52.679299999999991"/>
    <n v="739.75929999999994"/>
    <m/>
    <x v="6"/>
    <x v="0"/>
    <n v="46.610629654171085"/>
    <n v="733.71659667834467"/>
  </r>
  <r>
    <x v="6"/>
    <s v="VR-282RB-18K"/>
    <s v="K0039B01 6.5&quot;"/>
    <s v="18K YG"/>
    <n v="1"/>
    <n v="8.27"/>
    <n v="51.335000000000001"/>
    <n v="757.97649999999999"/>
    <m/>
    <x v="6"/>
    <x v="0"/>
    <n v="45.421193396587896"/>
    <n v="752.08799777963691"/>
  </r>
  <r>
    <x v="6"/>
    <s v="VR-282RB-18K"/>
    <s v="K0159B01 OV 6.5&quot;"/>
    <s v="18K WG"/>
    <n v="1"/>
    <n v="5.79"/>
    <n v="49.581099999999999"/>
    <n v="498.55235000000005"/>
    <m/>
    <x v="6"/>
    <x v="0"/>
    <n v="43.869343175524776"/>
    <n v="492.86503301474545"/>
  </r>
  <r>
    <x v="6"/>
    <s v="VR-282RB-18K"/>
    <s v="K0159B01 OV 6.5&quot;"/>
    <s v="18K YG"/>
    <n v="1"/>
    <n v="6.37"/>
    <n v="49.925000000000004"/>
    <n v="523.56074999999998"/>
    <m/>
    <x v="6"/>
    <x v="0"/>
    <n v="44.173625797694577"/>
    <n v="517.83398515434635"/>
  </r>
  <r>
    <x v="6"/>
    <s v="VR-282RB-18K"/>
    <s v="K0039B01 6.5&quot;"/>
    <s v="18K WG"/>
    <n v="1"/>
    <n v="7.75"/>
    <n v="52.377800000000001"/>
    <n v="723.54330000000004"/>
    <m/>
    <x v="6"/>
    <x v="0"/>
    <n v="46.343862539939643"/>
    <n v="717.53518094676667"/>
  </r>
  <r>
    <x v="6"/>
    <s v="VR-280RB"/>
    <s v="K0301TB12 7,4&quot;"/>
    <s v="14K WG"/>
    <n v="1"/>
    <n v="10.4"/>
    <n v="98.768200000000007"/>
    <n v="1326.6790299999998"/>
    <m/>
    <x v="2"/>
    <x v="0"/>
    <n v="87.390075263131848"/>
    <n v="1315.3495907285228"/>
  </r>
  <r>
    <x v="6"/>
    <s v="VR-280RB"/>
    <s v="K0301TB12 7,4&quot;"/>
    <s v="14K WG"/>
    <n v="1"/>
    <n v="10.35"/>
    <n v="98.546999999999997"/>
    <n v="1309.3730500000001"/>
    <m/>
    <x v="2"/>
    <x v="0"/>
    <n v="87.194357566057221"/>
    <n v="1298.0689839961017"/>
  </r>
  <r>
    <x v="6"/>
    <s v="VR-280RB"/>
    <s v="K0301TB12 7,4&quot;"/>
    <s v="14K WG"/>
    <n v="1"/>
    <n v="10.44"/>
    <n v="99.044699999999992"/>
    <n v="1324.674505"/>
    <m/>
    <x v="2"/>
    <x v="0"/>
    <n v="87.634722384475097"/>
    <n v="1313.3133491440499"/>
  </r>
  <r>
    <x v="6"/>
    <s v="VR-280RB"/>
    <s v="K0301TB12 7,4&quot;"/>
    <s v="14K WG"/>
    <n v="1"/>
    <n v="10.46"/>
    <n v="99.155300000000011"/>
    <n v="1321.5089949999997"/>
    <m/>
    <x v="2"/>
    <x v="0"/>
    <n v="87.732581233012425"/>
    <n v="1310.1351525102602"/>
  </r>
  <r>
    <x v="6"/>
    <s v="VR-280RB"/>
    <s v="K0301TB12 7,4&quot;"/>
    <s v="14K WG"/>
    <n v="1"/>
    <n v="10.32"/>
    <n v="98.381100000000004"/>
    <n v="1316.0910650000001"/>
    <m/>
    <x v="2"/>
    <x v="0"/>
    <n v="87.047569293251271"/>
    <n v="1304.8060289467855"/>
  </r>
  <r>
    <x v="6"/>
    <s v="VR-280RB"/>
    <s v="K0301TB12 7,4&quot;"/>
    <s v="14K WG"/>
    <n v="1"/>
    <n v="10.31"/>
    <n v="98.325800000000015"/>
    <n v="1315.70407"/>
    <m/>
    <x v="2"/>
    <x v="0"/>
    <n v="86.998639868982622"/>
    <n v="1304.42537726368"/>
  </r>
  <r>
    <x v="6"/>
    <s v="VR-280RB"/>
    <s v="K0301TB12 7,4&quot;"/>
    <s v="14K WG"/>
    <n v="1"/>
    <n v="10.29"/>
    <n v="98.270499999999998"/>
    <n v="1295.6195750000002"/>
    <m/>
    <x v="2"/>
    <x v="0"/>
    <n v="86.949710444713958"/>
    <n v="1284.347225580575"/>
  </r>
  <r>
    <x v="6"/>
    <s v="VR-280RB"/>
    <s v="K0301TB12 7,4&quot;"/>
    <s v="14K WG"/>
    <n v="1"/>
    <n v="10.28"/>
    <n v="98.215199999999982"/>
    <n v="1291.2930799999999"/>
    <m/>
    <x v="2"/>
    <x v="0"/>
    <n v="86.900781020445294"/>
    <n v="1280.0270738974693"/>
  </r>
  <r>
    <x v="6"/>
    <s v="VR-280RB"/>
    <s v="K0301TB12 7,4&quot;"/>
    <s v="14K WG"/>
    <n v="1"/>
    <n v="10.16"/>
    <n v="97.606899999999996"/>
    <n v="1267.3386349999998"/>
    <m/>
    <x v="2"/>
    <x v="0"/>
    <n v="86.362557353490118"/>
    <n v="1256.1424053833102"/>
  </r>
  <r>
    <x v="6"/>
    <s v="VR-280RB"/>
    <s v="K0301TB12 7,4&quot;"/>
    <s v="14K WG"/>
    <n v="1"/>
    <n v="10.17"/>
    <n v="97.717500000000001"/>
    <n v="1252.3546249999999"/>
    <m/>
    <x v="2"/>
    <x v="0"/>
    <n v="86.460416202027432"/>
    <n v="1241.1457087495212"/>
  </r>
  <r>
    <x v="6"/>
    <s v="VR-280RB"/>
    <s v="K0301TB12 7,4&quot;"/>
    <s v="14K WG"/>
    <n v="1"/>
    <n v="10.4"/>
    <n v="98.989399999999989"/>
    <n v="1253.3765099999998"/>
    <m/>
    <x v="2"/>
    <x v="0"/>
    <n v="87.585792960206447"/>
    <n v="1242.0216974609443"/>
  </r>
  <r>
    <x v="6"/>
    <s v="VR-280RB"/>
    <s v="K0301TB12 7,4&quot;"/>
    <s v="14K WG"/>
    <n v="1"/>
    <n v="10.34"/>
    <n v="98.657599999999988"/>
    <n v="1251.0545399999999"/>
    <m/>
    <x v="2"/>
    <x v="0"/>
    <n v="87.29221641459452"/>
    <n v="1239.7377873623122"/>
  </r>
  <r>
    <x v="6"/>
    <s v="VR-280RB"/>
    <s v="K0301TB12 7,4&quot;"/>
    <s v="14K WG"/>
    <n v="1"/>
    <n v="10.14"/>
    <n v="97.551600000000008"/>
    <n v="1247.25414"/>
    <m/>
    <x v="2"/>
    <x v="0"/>
    <n v="86.313627929221468"/>
    <n v="1236.064253700205"/>
  </r>
  <r>
    <x v="6"/>
    <s v="VR-280RB"/>
    <s v="K0301TB12 7,4&quot;"/>
    <s v="14K WG"/>
    <n v="1"/>
    <n v="10.32"/>
    <n v="98.491700000000009"/>
    <n v="1269.5910550000001"/>
    <m/>
    <x v="2"/>
    <x v="0"/>
    <n v="87.145428141788585"/>
    <n v="1258.2933323129964"/>
  </r>
  <r>
    <x v="6"/>
    <s v="VR-280RB"/>
    <s v="K0301TB12 7,4&quot;"/>
    <s v="14K WG"/>
    <n v="1"/>
    <n v="10.32"/>
    <n v="98.546999999999997"/>
    <n v="1254.2200499999999"/>
    <m/>
    <x v="2"/>
    <x v="0"/>
    <n v="87.194357566057221"/>
    <n v="1242.9159839961014"/>
  </r>
  <r>
    <x v="6"/>
    <s v="VR-282RB-14K"/>
    <s v="K0077B10 OV 6.75&quot;"/>
    <s v="14K WG"/>
    <n v="3"/>
    <n v="22.52"/>
    <n v="204.56969999999998"/>
    <n v="2043.2525049999999"/>
    <m/>
    <x v="2"/>
    <x v="0"/>
    <n v="181.00321236548098"/>
    <n v="2019.7868551963763"/>
  </r>
  <r>
    <x v="6"/>
    <s v="VR-282RB-14K"/>
    <s v="K0077B10 OV 6.75&quot;"/>
    <s v="14K YG"/>
    <n v="3"/>
    <n v="21.73"/>
    <n v="188.93499999999997"/>
    <n v="2033.9045649999998"/>
    <m/>
    <x v="2"/>
    <x v="0"/>
    <n v="167.16963425312815"/>
    <n v="2012.2323303257172"/>
  </r>
  <r>
    <x v="6"/>
    <s v="VR-282RB-14K"/>
    <s v="K0077B10 OV 6.75&quot;"/>
    <s v="14K RG"/>
    <n v="5"/>
    <n v="35.99"/>
    <n v="313.64499999999998"/>
    <n v="3386.9851050000002"/>
    <m/>
    <x v="2"/>
    <x v="0"/>
    <n v="277.51300677652307"/>
    <n v="3351.0077157157734"/>
  </r>
  <r>
    <x v="7"/>
    <s v="CNY220808RM- 14K"/>
    <s v="K0272TB09 C1 7&quot;"/>
    <s v="14K WG"/>
    <n v="2"/>
    <n v="41.06"/>
    <n v="225.83000000000004"/>
    <n v="1587.7696700000001"/>
    <m/>
    <x v="2"/>
    <x v="0"/>
    <n v="199.8143197575036"/>
    <n v="1561.8653073541523"/>
  </r>
  <r>
    <x v="7"/>
    <s v="CNY220811RM-14K"/>
    <s v="K0038B116 OV H 7&quot;"/>
    <s v="14K WG"/>
    <n v="3"/>
    <n v="17.259999999999998"/>
    <n v="95.484999999999985"/>
    <n v="635.15276499999993"/>
    <m/>
    <x v="2"/>
    <x v="0"/>
    <n v="84.485100837112981"/>
    <n v="624.19993292614447"/>
  </r>
  <r>
    <x v="8"/>
    <s v="EJ220614DB-14K"/>
    <s v="K0098B146 6.5&quot;"/>
    <s v="14K WYG"/>
    <n v="1"/>
    <n v="12.86"/>
    <n v="109.75399999999999"/>
    <n v="753.28210000000001"/>
    <m/>
    <x v="2"/>
    <x v="0"/>
    <n v="97.110307977970351"/>
    <n v="740.69250863555601"/>
  </r>
  <r>
    <x v="9"/>
    <s v="FF220719DM-14K"/>
    <s v="K0991TB04 C5 7&quot;"/>
    <s v="14K WG"/>
    <n v="3"/>
    <n v="44.96"/>
    <n v="202.32"/>
    <n v="1693.6207199999999"/>
    <m/>
    <x v="2"/>
    <x v="0"/>
    <n v="179.0126784454595"/>
    <n v="1670.4131273395565"/>
  </r>
  <r>
    <x v="9"/>
    <s v="FF220719DM-14K"/>
    <s v="K0991TB04 C5 7&quot;"/>
    <s v="14K YG"/>
    <n v="3"/>
    <n v="45.08"/>
    <n v="202.85999999999999"/>
    <n v="1698.1410599999997"/>
    <m/>
    <x v="2"/>
    <x v="0"/>
    <n v="179.49047029184416"/>
    <n v="1674.8715253662633"/>
  </r>
  <r>
    <x v="9"/>
    <s v="FF220727RM-14K"/>
    <s v="K01100N02 C5 17&quot;"/>
    <s v="14K WG"/>
    <n v="4"/>
    <n v="62.14"/>
    <n v="310.70000000000005"/>
    <n v="2371.8527299999996"/>
    <m/>
    <x v="4"/>
    <x v="0"/>
    <n v="274.90727161429555"/>
    <n v="2336.2131538849353"/>
  </r>
  <r>
    <x v="9"/>
    <s v="FF220804RM-14K"/>
    <s v="K0555TN02 8&quot;"/>
    <s v="14K WG"/>
    <n v="7"/>
    <n v="56.27"/>
    <n v="253.21499999999997"/>
    <n v="2119.662765"/>
    <m/>
    <x v="4"/>
    <x v="0"/>
    <n v="224.04455996721543"/>
    <n v="2090.6171413566913"/>
  </r>
  <r>
    <x v="9"/>
    <s v="FF220804RM-14K"/>
    <s v="K0041B39 OV 6.75&quot;"/>
    <s v="14K WG"/>
    <n v="3"/>
    <n v="38.54"/>
    <n v="206.68999999999997"/>
    <n v="1453.1998100000001"/>
    <m/>
    <x v="2"/>
    <x v="0"/>
    <n v="182.87925320231327"/>
    <n v="1429.4909461853151"/>
  </r>
  <r>
    <x v="9"/>
    <s v="FF220804RM-14K"/>
    <s v="K0041B39 OV 6.75&quot;"/>
    <s v="14K YG"/>
    <n v="3"/>
    <n v="37.76"/>
    <n v="202.4"/>
    <n v="1423.0376000000001"/>
    <m/>
    <x v="2"/>
    <x v="0"/>
    <n v="179.08346242270167"/>
    <n v="1399.8208307509205"/>
  </r>
  <r>
    <x v="9"/>
    <s v="FF220802RM-14K"/>
    <s v="K0184TN10 C5 17&quot;"/>
    <s v="14K WG"/>
    <n v="3"/>
    <n v="51.2"/>
    <n v="230.4"/>
    <n v="1928.6784"/>
    <m/>
    <x v="4"/>
    <x v="0"/>
    <n v="203.85785445746279"/>
    <n v="1902.2498247283206"/>
  </r>
  <r>
    <x v="9"/>
    <s v="FF220802RM-14K"/>
    <s v="K0184TN10 C5 17&quot;"/>
    <s v="14K YG"/>
    <n v="1"/>
    <n v="16.77"/>
    <n v="75.465000000000003"/>
    <n v="631.71751499999993"/>
    <m/>
    <x v="4"/>
    <x v="0"/>
    <n v="66.771410532258813"/>
    <n v="623.06112423230343"/>
  </r>
  <r>
    <x v="9"/>
    <s v="FF220802RM-14K"/>
    <s v="K0184TN15 C5 17&quot;"/>
    <s v="14K WG"/>
    <n v="7"/>
    <n v="120.78999999999999"/>
    <n v="603.95000000000005"/>
    <n v="4610.4939050000003"/>
    <m/>
    <x v="4"/>
    <x v="0"/>
    <n v="534.37478819264174"/>
    <n v="4541.216396166099"/>
  </r>
  <r>
    <x v="9"/>
    <s v="FF220802RM-14K"/>
    <s v="K0184TB15  C5 17&quot;"/>
    <s v="14K WYG"/>
    <n v="4"/>
    <n v="30.289999999999996"/>
    <n v="151.44999999999999"/>
    <n v="1156.1541549999997"/>
    <m/>
    <x v="2"/>
    <x v="0"/>
    <n v="134.00291691659174"/>
    <n v="1138.7817256384726"/>
  </r>
  <r>
    <x v="10"/>
    <s v="HM220721RM-2-14K"/>
    <s v="K5024E77 2&quot;"/>
    <s v="14K WG"/>
    <n v="1"/>
    <n v="10.88"/>
    <n v="38.08"/>
    <n v="398.96415999999999"/>
    <m/>
    <x v="3"/>
    <x v="0"/>
    <n v="33.693173167275098"/>
    <n v="394.59610380926409"/>
  </r>
  <r>
    <x v="10"/>
    <s v="HM220721RM-2-14K"/>
    <s v="K5023E15 OV 1.75&quot;"/>
    <s v="14K WG"/>
    <n v="1"/>
    <n v="9.98"/>
    <n v="34.93"/>
    <n v="365.96161000000001"/>
    <m/>
    <x v="3"/>
    <x v="0"/>
    <n v="30.906054063364476"/>
    <n v="361.95488198680658"/>
  </r>
  <r>
    <x v="10"/>
    <s v="HM220727RM-14K"/>
    <s v="K5025E22 RD 0.7&quot;HM 0.69&quot;V"/>
    <s v="14K WG"/>
    <n v="1"/>
    <n v="4.33"/>
    <n v="15.155000000000001"/>
    <n v="158.77893499999999"/>
    <m/>
    <x v="3"/>
    <x v="0"/>
    <n v="13.409139688814447"/>
    <n v="157.04054499026779"/>
  </r>
  <r>
    <x v="10"/>
    <s v="HM220728RM-14K"/>
    <s v="K5025E22 RD 0.69&quot;"/>
    <s v="14K YG"/>
    <n v="1"/>
    <n v="3.9"/>
    <n v="13.649999999999999"/>
    <n v="143.01105000000001"/>
    <m/>
    <x v="3"/>
    <x v="0"/>
    <n v="12.077516116946036"/>
    <n v="141.44529456398254"/>
  </r>
  <r>
    <x v="10"/>
    <s v="HM220729RM-1-14K"/>
    <s v="K5024E51 RD 1.75&quot;"/>
    <s v="14K YG"/>
    <n v="3"/>
    <n v="24.06"/>
    <n v="84.20999999999998"/>
    <n v="882.26816999999983"/>
    <m/>
    <x v="3"/>
    <x v="0"/>
    <n v="74.508984044543993"/>
    <n v="872.60866338703056"/>
  </r>
  <r>
    <x v="10"/>
    <s v="HM220729RM-1-14K"/>
    <s v="K0214TN86 C1 16&quot;"/>
    <s v="14K WG"/>
    <n v="3"/>
    <n v="48.71"/>
    <n v="267.90499999999997"/>
    <n v="1883.591345"/>
    <m/>
    <x v="4"/>
    <x v="0"/>
    <n v="237.04226778830972"/>
    <n v="1852.860670268406"/>
  </r>
  <r>
    <x v="10"/>
    <s v="HM220729RM-1-14K"/>
    <s v="K0038B14 OV H 6.75&quot;"/>
    <s v="14K YG"/>
    <n v="1"/>
    <n v="5.99"/>
    <n v="33.185000000000002"/>
    <n v="221.25606499999998"/>
    <m/>
    <x v="2"/>
    <x v="0"/>
    <n v="29.362078559769543"/>
    <n v="217.44950132642933"/>
  </r>
  <r>
    <x v="10"/>
    <s v="HM220729RM-1-14K"/>
    <s v="K0038B14 OV H 7.5&quot;"/>
    <s v="14K YG"/>
    <n v="1"/>
    <n v="6.86"/>
    <n v="37.75"/>
    <n v="253.35174999999998"/>
    <m/>
    <x v="2"/>
    <x v="0"/>
    <n v="33.401189261151131"/>
    <n v="249.02154723738758"/>
  </r>
  <r>
    <x v="10"/>
    <s v="HM220729RM-1-14K"/>
    <s v="K0038B14 OV H 6.25&quot;"/>
    <s v="14K YG"/>
    <n v="1"/>
    <n v="5.67"/>
    <n v="31.534999999999997"/>
    <n v="209.655215"/>
    <m/>
    <x v="2"/>
    <x v="0"/>
    <n v="27.902159029149686"/>
    <n v="206.03791846704684"/>
  </r>
  <r>
    <x v="10"/>
    <s v="HM220729RM-1-14K"/>
    <s v="K0038B21 OV F 6.75&quot;"/>
    <s v="14K WG"/>
    <n v="2"/>
    <n v="26.299999999999997"/>
    <n v="145.13"/>
    <n v="996.25936999999988"/>
    <m/>
    <x v="2"/>
    <x v="0"/>
    <n v="128.41098271445995"/>
    <n v="979.61189114071681"/>
  </r>
  <r>
    <x v="10"/>
    <s v="HM220729RM-1-14K"/>
    <s v="K0038B21 OV F 6.75&quot;"/>
    <s v="14K YG"/>
    <n v="1"/>
    <n v="12.88"/>
    <n v="71.08"/>
    <n v="487.68892"/>
    <m/>
    <x v="2"/>
    <x v="0"/>
    <n v="62.891563779672111"/>
    <n v="479.53552099691422"/>
  </r>
  <r>
    <x v="10"/>
    <s v="HM220729RM-1-14K"/>
    <s v="K0674TB15 C1 7&quot; "/>
    <s v="14K YG"/>
    <n v="1"/>
    <n v="9.6999999999999993"/>
    <n v="67.900000000000006"/>
    <n v="389.64414999999997"/>
    <m/>
    <x v="2"/>
    <x v="0"/>
    <n v="60.077900684295678"/>
    <n v="381.85552039519513"/>
  </r>
  <r>
    <x v="10"/>
    <s v="HM220729RM-1-14K"/>
    <s v="K01003TB01 C1 6.5&quot;"/>
    <s v="14K WG"/>
    <n v="1"/>
    <n v="12.32"/>
    <n v="67.760000000000005"/>
    <n v="476.40823999999998"/>
    <m/>
    <x v="2"/>
    <x v="0"/>
    <n v="59.954028724121869"/>
    <n v="468.63566942530815"/>
  </r>
  <r>
    <x v="10"/>
    <s v="HM220729RM-1-14K"/>
    <s v="K01003TB01 C1 7&quot;"/>
    <s v="14K WG"/>
    <n v="2"/>
    <n v="26.57"/>
    <n v="146.13499999999999"/>
    <n v="1027.4486149999998"/>
    <m/>
    <x v="2"/>
    <x v="0"/>
    <n v="129.30020642856476"/>
    <n v="1010.6858552459769"/>
  </r>
  <r>
    <x v="10"/>
    <s v="HM220729RM-1-14K"/>
    <s v="K0159B04 OV H 6&quot;"/>
    <s v="14K WG"/>
    <n v="1"/>
    <n v="5.23"/>
    <n v="29.225000000000001"/>
    <n v="193.41402500000001"/>
    <m/>
    <x v="2"/>
    <x v="0"/>
    <n v="25.858271686281903"/>
    <n v="190.06170246391133"/>
  </r>
  <r>
    <x v="10"/>
    <s v="HM220729RM-1-14K"/>
    <s v="K0159B04 OV H 6&quot;"/>
    <s v="14K YG"/>
    <n v="1"/>
    <n v="5.22"/>
    <n v="29.169999999999998"/>
    <n v="193.02732999999995"/>
    <m/>
    <x v="2"/>
    <x v="0"/>
    <n v="25.809607701927902"/>
    <n v="189.68131636859852"/>
  </r>
  <r>
    <x v="10"/>
    <s v="HM220729RM-1-14K"/>
    <s v="K0159B04 OV H 6.75&quot;"/>
    <s v="14K WG"/>
    <n v="1"/>
    <n v="5.86"/>
    <n v="32.47"/>
    <n v="216.22902999999999"/>
    <m/>
    <x v="2"/>
    <x v="0"/>
    <n v="28.729446763167605"/>
    <n v="212.50448208736358"/>
  </r>
  <r>
    <x v="10"/>
    <s v="HM220729RM-1-14K"/>
    <s v="K5025E24 RD 0.75&quot;"/>
    <s v="14K WG"/>
    <n v="1"/>
    <n v="4.84"/>
    <n v="16.939999999999998"/>
    <n v="177.48037999999997"/>
    <m/>
    <x v="3"/>
    <x v="0"/>
    <n v="14.988507181030464"/>
    <n v="175.53723735632701"/>
  </r>
  <r>
    <x v="10"/>
    <s v="HM220729RM-1-14K"/>
    <s v="K0038B13 OV F 6.75&quot;"/>
    <s v="14K WG"/>
    <n v="2"/>
    <n v="17.72"/>
    <n v="97.94"/>
    <n v="664.47505999999998"/>
    <m/>
    <x v="2"/>
    <x v="0"/>
    <n v="86.657284138732223"/>
    <n v="653.24062136237728"/>
  </r>
  <r>
    <x v="10"/>
    <s v="HM220729RM-1-14K"/>
    <s v="K0038B13 OV F 6.75&quot;"/>
    <s v="14K YG"/>
    <n v="1"/>
    <n v="8.61"/>
    <n v="47.594999999999999"/>
    <n v="322.570155"/>
    <m/>
    <x v="2"/>
    <x v="0"/>
    <n v="42.112042460516236"/>
    <n v="317.11065829836986"/>
  </r>
  <r>
    <x v="10"/>
    <s v="HM220729RM-1-14K"/>
    <s v="K0674TB18 C1 7&quot;"/>
    <s v="14K YG"/>
    <n v="1"/>
    <n v="12.64"/>
    <n v="69.52000000000001"/>
    <n v="488.78247999999996"/>
    <m/>
    <x v="2"/>
    <x v="0"/>
    <n v="61.511276223449713"/>
    <n v="480.80802447531613"/>
  </r>
  <r>
    <x v="10"/>
    <s v="HM220729RM-1-14K"/>
    <s v="K0098B50 6.75&quot;"/>
    <s v="14K WYG"/>
    <n v="3"/>
    <n v="16.989999999999998"/>
    <n v="105.51499999999999"/>
    <n v="613.34004499999992"/>
    <m/>
    <x v="2"/>
    <x v="0"/>
    <n v="93.359641983850622"/>
    <n v="601.23669812590595"/>
  </r>
  <r>
    <x v="10"/>
    <s v="HM220729RM-1-14K"/>
    <s v="K0098B120 6.75&quot;"/>
    <s v="14K WYG"/>
    <n v="3"/>
    <n v="21.24"/>
    <n v="141.44999999999999"/>
    <n v="740.49117000000001"/>
    <m/>
    <x v="2"/>
    <x v="0"/>
    <n v="125.15491976131992"/>
    <n v="724.26581421797289"/>
  </r>
  <r>
    <x v="10"/>
    <s v="HM220729RM-1-14K"/>
    <s v="K0098B61 6.75&quot;"/>
    <s v="14K YG"/>
    <n v="3"/>
    <n v="17.2"/>
    <n v="106.16500000000002"/>
    <n v="617.30699499999992"/>
    <m/>
    <x v="2"/>
    <x v="0"/>
    <n v="93.934761798943313"/>
    <n v="605.12908834323844"/>
  </r>
  <r>
    <x v="10"/>
    <s v="HM220729RM-1-14K"/>
    <s v="K0289E55 0.5&quot;HM"/>
    <s v="14K YG"/>
    <n v="3"/>
    <n v="10.210000000000001"/>
    <n v="45.945000000000007"/>
    <n v="384.60559499999999"/>
    <m/>
    <x v="3"/>
    <x v="0"/>
    <n v="40.652122929896393"/>
    <n v="379.33536543898737"/>
  </r>
  <r>
    <x v="10"/>
    <s v="HM220729RM-1-14K"/>
    <s v="K0289E52 0.75&quot;HM"/>
    <s v="14K YG"/>
    <n v="3"/>
    <n v="19.670000000000002"/>
    <n v="68.844999999999999"/>
    <n v="721.28906500000005"/>
    <m/>
    <x v="3"/>
    <x v="0"/>
    <n v="60.914036415468857"/>
    <n v="713.39203694193247"/>
  </r>
  <r>
    <x v="10"/>
    <s v="HM220729RM-1-14K"/>
    <s v="K5025E78 0.85&quot;"/>
    <s v="14K YG"/>
    <n v="3"/>
    <n v="15.96"/>
    <n v="55.86"/>
    <n v="585.24522000000002"/>
    <m/>
    <x v="3"/>
    <x v="0"/>
    <n v="49.424912109348398"/>
    <n v="578.8376669849132"/>
  </r>
  <r>
    <x v="10"/>
    <s v="HM220729RM-1-14K"/>
    <s v="K01012E02"/>
    <s v="14K YG"/>
    <n v="3"/>
    <n v="6.71"/>
    <n v="39.900000000000006"/>
    <n v="260.47717499999999"/>
    <m/>
    <x v="3"/>
    <x v="0"/>
    <n v="35.303508649534578"/>
    <n v="255.90035141779509"/>
  </r>
  <r>
    <x v="10"/>
    <s v="HM220729RM-1-14K"/>
    <s v="K5024E11 B-RD 1.25&quot;"/>
    <s v="14K WG"/>
    <n v="3"/>
    <n v="19.119999999999997"/>
    <n v="66.919999999999987"/>
    <n v="701.12083999999982"/>
    <m/>
    <x v="3"/>
    <x v="0"/>
    <n v="59.210796963079019"/>
    <n v="693.44462360598595"/>
  </r>
  <r>
    <x v="10"/>
    <s v="HM220729RM-2-14K"/>
    <s v="K0674TB14 C1 7&quot;"/>
    <s v="14K WG"/>
    <n v="5"/>
    <n v="54.03"/>
    <n v="324.18"/>
    <n v="2116.3280850000001"/>
    <m/>
    <x v="2"/>
    <x v="0"/>
    <n v="286.83437177960195"/>
    <n v="2079.1422536997698"/>
  </r>
  <r>
    <x v="10"/>
    <s v="HM220729RM-2-14K"/>
    <s v="K0674TB14 C1 7&quot;"/>
    <s v="14K YG"/>
    <n v="5"/>
    <n v="52.949999999999996"/>
    <n v="317.7"/>
    <n v="2074.0250249999995"/>
    <m/>
    <x v="2"/>
    <x v="0"/>
    <n v="281.10086962298578"/>
    <n v="2037.5824973792853"/>
  </r>
  <r>
    <x v="10"/>
    <s v="HM220729RM-2-14K"/>
    <s v="K0674TB18 C1 7&quot;"/>
    <s v="14K WG"/>
    <n v="5"/>
    <n v="60.95"/>
    <n v="335.22500000000002"/>
    <n v="2356.9060250000002"/>
    <m/>
    <x v="2"/>
    <x v="0"/>
    <n v="296.60698463759968"/>
    <n v="2318.4532509312126"/>
  </r>
  <r>
    <x v="10"/>
    <s v="HM220729RM-2-14K"/>
    <s v="K0674TB18 C1 7&quot;"/>
    <s v="14K YG"/>
    <n v="5"/>
    <n v="61.62"/>
    <n v="338.90999999999997"/>
    <n v="2382.8145899999995"/>
    <m/>
    <x v="2"/>
    <x v="0"/>
    <n v="299.86747158931729"/>
    <n v="2343.9391193171659"/>
  </r>
  <r>
    <x v="10"/>
    <s v="HM220729RM-2-14K"/>
    <s v="K0674TB19 C1 7&quot;"/>
    <s v="14K WG"/>
    <n v="5"/>
    <n v="70.069999999999993"/>
    <n v="385.38499999999999"/>
    <n v="2709.5718649999999"/>
    <m/>
    <x v="2"/>
    <x v="0"/>
    <n v="340.98853836844313"/>
    <n v="2665.3653698564403"/>
  </r>
  <r>
    <x v="10"/>
    <s v="HM220729RM-2-14K"/>
    <s v="K0674TB19 C1 7&quot;"/>
    <s v="14K YG"/>
    <n v="5"/>
    <n v="69.52000000000001"/>
    <n v="382.36000000000007"/>
    <n v="2688.3036400000001"/>
    <m/>
    <x v="2"/>
    <x v="0"/>
    <n v="338.31201922897344"/>
    <n v="2644.4441346142389"/>
  </r>
  <r>
    <x v="10"/>
    <s v="HM220729RM-2-14K"/>
    <s v="K5025E56 OV 0.85&quot;"/>
    <s v="14K WG"/>
    <n v="5"/>
    <n v="23.76"/>
    <n v="83.16"/>
    <n v="871.26732000000004"/>
    <m/>
    <x v="3"/>
    <x v="0"/>
    <n v="73.57994434324047"/>
    <n v="861.72825611287828"/>
  </r>
  <r>
    <x v="10"/>
    <s v="HM220729RM-2-14K"/>
    <s v="K5025E56 OV 0.85&quot;"/>
    <s v="14K YG"/>
    <n v="5"/>
    <n v="23.07"/>
    <n v="80.745000000000005"/>
    <n v="845.96536499999991"/>
    <m/>
    <x v="3"/>
    <x v="0"/>
    <n v="71.443153030242328"/>
    <n v="836.70331938232732"/>
  </r>
  <r>
    <x v="10"/>
    <s v="HM220729RM-2-14K"/>
    <s v="K5025E21 RD 0.5&quot;"/>
    <s v="14K WG"/>
    <n v="5"/>
    <n v="15.34"/>
    <n v="69.03"/>
    <n v="577.85012999999992"/>
    <m/>
    <x v="3"/>
    <x v="0"/>
    <n v="61.077724362841387"/>
    <n v="569.93188108071161"/>
  </r>
  <r>
    <x v="10"/>
    <s v="HM220729RM-2-14K"/>
    <s v="K5025E21 RD 0.5&quot;"/>
    <s v="14K YG"/>
    <n v="5"/>
    <n v="15.09"/>
    <n v="67.905000000000001"/>
    <n v="568.43275500000004"/>
    <m/>
    <x v="3"/>
    <x v="0"/>
    <n v="60.082324682873306"/>
    <n v="560.64355185840543"/>
  </r>
  <r>
    <x v="10"/>
    <s v="HM220729RM-2-14K"/>
    <s v="K5025E25 RD 0.69&quot;"/>
    <s v="14K WG"/>
    <n v="5"/>
    <n v="17.3"/>
    <n v="77.849999999999994"/>
    <n v="651.68234999999993"/>
    <m/>
    <x v="3"/>
    <x v="0"/>
    <n v="68.881657853791125"/>
    <n v="642.75238218359266"/>
  </r>
  <r>
    <x v="10"/>
    <s v="HM220729RM-2-14K"/>
    <s v="K5025E25 RD 0.69&quot;"/>
    <s v="14K YG"/>
    <n v="5"/>
    <n v="17.270000000000003"/>
    <n v="77.715000000000018"/>
    <n v="650.55226500000015"/>
    <m/>
    <x v="3"/>
    <x v="0"/>
    <n v="68.762209892194988"/>
    <n v="641.63778267691612"/>
  </r>
  <r>
    <x v="10"/>
    <s v="HM220729RM-2-14K"/>
    <s v="K5025E22 RD 0.69&quot;"/>
    <s v="14K WG"/>
    <n v="5"/>
    <n v="20.36"/>
    <n v="71.259999999999991"/>
    <n v="746.59101999999996"/>
    <m/>
    <x v="3"/>
    <x v="0"/>
    <n v="63.050827728466999"/>
    <n v="738.4169736724831"/>
  </r>
  <r>
    <x v="10"/>
    <s v="HM220729RM-2-14K"/>
    <s v="K5025E22 RD 0.69&quot;"/>
    <s v="14K YG"/>
    <n v="5"/>
    <n v="19.72"/>
    <n v="69.02"/>
    <n v="723.12253999999996"/>
    <m/>
    <x v="3"/>
    <x v="0"/>
    <n v="61.068876365686116"/>
    <n v="715.20543815429119"/>
  </r>
  <r>
    <x v="10"/>
    <s v="HM220729RM-2-14K"/>
    <s v="K5025E24 RD 0.75&quot;"/>
    <s v="14K WG"/>
    <n v="5"/>
    <n v="23.259999999999998"/>
    <n v="81.41"/>
    <n v="852.93256999999983"/>
    <m/>
    <x v="3"/>
    <x v="0"/>
    <n v="72.031544841067898"/>
    <n v="843.59424398929059"/>
  </r>
  <r>
    <x v="10"/>
    <s v="HM220729RM-2-14K"/>
    <s v="K5025E24 RD 0.75&quot;"/>
    <s v="14K YG"/>
    <n v="5"/>
    <n v="22.630000000000003"/>
    <n v="79.205000000000013"/>
    <n v="829.83078500000011"/>
    <m/>
    <x v="3"/>
    <x v="0"/>
    <n v="70.080561468330473"/>
    <n v="820.74538871357061"/>
  </r>
  <r>
    <x v="10"/>
    <s v="HM220729RM-2-14K"/>
    <s v="K0038B14 OV H 6.75&quot;"/>
    <s v="14K WG"/>
    <n v="5"/>
    <n v="29.319999999999997"/>
    <n v="162.45999999999998"/>
    <n v="1081.9185399999999"/>
    <m/>
    <x v="2"/>
    <x v="0"/>
    <n v="143.74456178454599"/>
    <n v="1063.2831826274432"/>
  </r>
  <r>
    <x v="10"/>
    <s v="HM220729RM-2-14K"/>
    <s v="K0038B14 OV H 6.75&quot;"/>
    <s v="14K YG"/>
    <n v="5"/>
    <n v="28.58"/>
    <n v="158.38999999999999"/>
    <n v="1053.3031099999998"/>
    <m/>
    <x v="2"/>
    <x v="0"/>
    <n v="140.14342694235037"/>
    <n v="1035.1346115742997"/>
  </r>
  <r>
    <x v="10"/>
    <s v="HM220729RM-2-14K"/>
    <s v="K0038B15 OV H 6.75''"/>
    <s v="14K WG"/>
    <n v="5"/>
    <n v="34.489999999999995"/>
    <n v="190.89499999999998"/>
    <n v="1281.8398549999997"/>
    <m/>
    <x v="2"/>
    <x v="0"/>
    <n v="168.90384169556143"/>
    <n v="1259.942793904135"/>
  </r>
  <r>
    <x v="10"/>
    <s v="HM220729RM-2-14K"/>
    <s v="K0038B15 OV H 6.75''"/>
    <s v="14K YG"/>
    <n v="5"/>
    <n v="33.410000000000004"/>
    <n v="184.95500000000001"/>
    <n v="1240.0767949999999"/>
    <m/>
    <x v="2"/>
    <x v="0"/>
    <n v="163.64813138533"/>
    <n v="1218.8610956103582"/>
  </r>
  <r>
    <x v="10"/>
    <s v="HM220729RM-2-14K"/>
    <s v="K5025E53 OV 0.61&quot;"/>
    <s v="14K WG"/>
    <n v="5"/>
    <n v="15.17"/>
    <n v="68.265000000000001"/>
    <n v="571.44631500000003"/>
    <m/>
    <x v="3"/>
    <x v="0"/>
    <n v="60.400852580463095"/>
    <n v="563.61581720954348"/>
  </r>
  <r>
    <x v="10"/>
    <s v="HM220729RM-2-14K"/>
    <s v="K5025E53 OV 0.61&quot;"/>
    <s v="14K YG"/>
    <n v="5"/>
    <n v="14.900000000000002"/>
    <n v="67.050000000000011"/>
    <n v="561.27555000000007"/>
    <m/>
    <x v="3"/>
    <x v="0"/>
    <n v="59.325820926097578"/>
    <n v="553.58442164945279"/>
  </r>
  <r>
    <x v="10"/>
    <s v="HM220729RM-2-14K"/>
    <s v="K5025E57 OV 0.75&quot;"/>
    <s v="14K WG"/>
    <n v="5"/>
    <n v="17.16"/>
    <n v="77.22"/>
    <n v="646.40861999999993"/>
    <m/>
    <x v="3"/>
    <x v="0"/>
    <n v="68.324234033009006"/>
    <n v="637.55091781910119"/>
  </r>
  <r>
    <x v="10"/>
    <s v="HM220729RM-2-14K"/>
    <s v="K5025E57 OV 0.75&quot;"/>
    <s v="14K YG"/>
    <n v="5"/>
    <n v="16.68"/>
    <n v="75.06"/>
    <n v="628.32726000000002"/>
    <m/>
    <x v="3"/>
    <x v="0"/>
    <n v="66.413066647470302"/>
    <n v="619.71732571227324"/>
  </r>
  <r>
    <x v="10"/>
    <s v="HM220729RM-2-14K"/>
    <s v="K5025E54 OV 0.75&quot;"/>
    <s v="14K WG"/>
    <n v="5"/>
    <n v="21.44"/>
    <n v="75.039999999999992"/>
    <n v="786.19407999999999"/>
    <m/>
    <x v="3"/>
    <x v="0"/>
    <n v="66.395370653159745"/>
    <n v="777.58643985943218"/>
  </r>
  <r>
    <x v="10"/>
    <s v="HM220729RM-2-14K"/>
    <s v="K5025E54 OV 0.75&quot;"/>
    <s v="14K YG"/>
    <n v="5"/>
    <n v="21.269999999999996"/>
    <n v="74.444999999999993"/>
    <n v="779.96026499999971"/>
    <m/>
    <x v="3"/>
    <x v="0"/>
    <n v="65.868914822421075"/>
    <n v="771.42087573741219"/>
  </r>
  <r>
    <x v="10"/>
    <s v="HM220729RM-2-14K"/>
    <s v="K0674TB15 C1 7&quot;"/>
    <s v="14K WG"/>
    <n v="5"/>
    <n v="46.79"/>
    <n v="327.53000000000003"/>
    <n v="1879.5309049999998"/>
    <m/>
    <x v="2"/>
    <x v="0"/>
    <n v="289.79845082661802"/>
    <n v="1841.9608040506373"/>
  </r>
  <r>
    <x v="10"/>
    <s v="HM220729RM-2-14K"/>
    <s v="K0674TB15 C1 7&quot;"/>
    <s v="14K YG"/>
    <n v="5"/>
    <n v="46.54"/>
    <n v="325.78000000000003"/>
    <n v="1869.4885299999999"/>
    <m/>
    <x v="2"/>
    <x v="0"/>
    <n v="288.25005132444545"/>
    <n v="1832.1191669270497"/>
  </r>
  <r>
    <x v="11"/>
    <s v="HNI220808RM-14K"/>
    <s v="K0038B143 6.75&quot;"/>
    <s v="14K YG"/>
    <n v="2"/>
    <n v="18.079999999999998"/>
    <n v="134.79999999999998"/>
    <n v="713.27607999999987"/>
    <m/>
    <x v="2"/>
    <x v="0"/>
    <n v="119.27100165306415"/>
    <n v="697.8135281483402"/>
  </r>
  <r>
    <x v="11"/>
    <s v="HNI220802RM-14K"/>
    <s v="K0038B24 OV H 6.75&quot;"/>
    <s v="14K WG"/>
    <n v="10"/>
    <n v="67.02"/>
    <n v="371.01"/>
    <n v="2487.8874900000001"/>
    <m/>
    <x v="2"/>
    <x v="0"/>
    <n v="328.26954245773987"/>
    <n v="2445.3299131269714"/>
  </r>
  <r>
    <x v="11"/>
    <s v="HNI220802RM-14K"/>
    <s v="K0038B24 OV H 6.75&quot;"/>
    <s v="14K YG"/>
    <n v="10"/>
    <n v="65.2"/>
    <n v="361"/>
    <n v="2417.509"/>
    <m/>
    <x v="2"/>
    <x v="0"/>
    <n v="319.4126973053128"/>
    <n v="2376.0996437800509"/>
  </r>
  <r>
    <x v="11"/>
    <s v="HNI220802RM-14K"/>
    <s v="K0038B24 OV H 6.75&quot;"/>
    <s v="14K RG"/>
    <n v="2"/>
    <n v="13.030000000000001"/>
    <n v="72.14500000000001"/>
    <n v="483.11510499999997"/>
    <m/>
    <x v="2"/>
    <x v="0"/>
    <n v="63.83387547670857"/>
    <n v="474.83954266069742"/>
  </r>
  <r>
    <x v="11"/>
    <s v="HNI220802RM-14K"/>
    <s v="K0345B02 OV H 6.75&quot;"/>
    <s v="14K WYG"/>
    <n v="5"/>
    <n v="29.9"/>
    <n v="175.64999999999998"/>
    <n v="1114.3468499999999"/>
    <m/>
    <x v="2"/>
    <x v="0"/>
    <n v="155.41507003234955"/>
    <n v="1094.1985025760828"/>
  </r>
  <r>
    <x v="11"/>
    <s v="HNI220802RM-14K"/>
    <s v="K0345B02 OV H 6.75&quot;"/>
    <s v="14K WRG"/>
    <n v="5"/>
    <n v="29.59"/>
    <n v="173.94499999999999"/>
    <n v="1102.3593049999999"/>
    <m/>
    <x v="2"/>
    <x v="0"/>
    <n v="153.9064865173757"/>
    <n v="1082.4065336213876"/>
  </r>
  <r>
    <x v="11"/>
    <s v="HNI220802RM-14K"/>
    <s v="K0345B02 OV H 6.75&quot;"/>
    <s v="14K YWG"/>
    <n v="3"/>
    <n v="18.170000000000002"/>
    <n v="106.65500000000002"/>
    <n v="677.50209499999994"/>
    <m/>
    <x v="2"/>
    <x v="0"/>
    <n v="94.368313659551632"/>
    <n v="665.267981737843"/>
  </r>
  <r>
    <x v="12"/>
    <s v="IDD220404RB-1-14K"/>
    <s v="K0629B02 OV 6.75&quot;"/>
    <s v="14K WG"/>
    <n v="1"/>
    <n v="7.15"/>
    <n v="56.702500000000001"/>
    <n v="412.41602499999999"/>
    <m/>
    <x v="2"/>
    <x v="0"/>
    <n v="50.170355869680051"/>
    <n v="405.91183103584029"/>
  </r>
  <r>
    <x v="12"/>
    <s v="IDD220622RB-14K"/>
    <s v="K0038B76 OV H 6.5&quot;"/>
    <s v="14K YG"/>
    <n v="5"/>
    <n v="78.180000000000007"/>
    <n v="478.96500000000003"/>
    <n v="11204.570685000001"/>
    <m/>
    <x v="2"/>
    <x v="0"/>
    <n v="423.78809574747686"/>
    <n v="11149.629875299481"/>
  </r>
  <r>
    <x v="12"/>
    <s v="IDD220627RB-1-14K-2"/>
    <s v="K0107B19 OV 6.5&quot;"/>
    <s v="14K WG"/>
    <n v="3"/>
    <n v="67.58"/>
    <n v="514.44600000000003"/>
    <n v="14849.283300000001"/>
    <m/>
    <x v="2"/>
    <x v="0"/>
    <n v="455.18167445409682"/>
    <n v="14790.272558532057"/>
  </r>
  <r>
    <x v="12"/>
    <s v="IDD220627RB-1-14K-2"/>
    <s v="K0098B13 6.75&quot;"/>
    <s v="14K RG"/>
    <n v="1"/>
    <n v="5.5"/>
    <n v="49.61"/>
    <n v="350.33303000000001"/>
    <m/>
    <x v="2"/>
    <x v="0"/>
    <n v="43.89491388730351"/>
    <n v="344.64239797210064"/>
  </r>
  <r>
    <x v="12"/>
    <s v="IDD220627RB-1-14K-2"/>
    <s v="K0107R16 #7"/>
    <s v="14K WG"/>
    <n v="1"/>
    <n v="5.6"/>
    <n v="111.48879999999998"/>
    <n v="936.77512000000002"/>
    <m/>
    <x v="7"/>
    <x v="0"/>
    <n v="98.645258524466897"/>
    <n v="923.98653431098433"/>
  </r>
  <r>
    <x v="12"/>
    <s v="IDD220627RB-3-14K"/>
    <s v="K00132B02 OV 6.75&quot;"/>
    <s v="14K RG"/>
    <n v="1"/>
    <n v="4.4000000000000004"/>
    <n v="51.645000000000003"/>
    <n v="664.58860500000003"/>
    <m/>
    <x v="2"/>
    <x v="0"/>
    <n v="45.695481308401327"/>
    <n v="658.6645434986724"/>
  </r>
  <r>
    <x v="12"/>
    <s v="IDD220627RB-3-14K"/>
    <s v="K0107R77 #6.5"/>
    <s v="14K WG"/>
    <n v="1"/>
    <n v="7.22"/>
    <n v="96.476299999999981"/>
    <n v="1587.2808950000001"/>
    <m/>
    <x v="7"/>
    <x v="0"/>
    <n v="85.362202795115067"/>
    <n v="1576.2143535222087"/>
  </r>
  <r>
    <x v="12"/>
    <s v="IDD220627RB-2-14K"/>
    <s v="K0132B02 OV F 6.75&quot;"/>
    <s v="14K YG"/>
    <n v="1"/>
    <n v="4.26"/>
    <n v="50.875"/>
    <n v="662.5120750000001"/>
    <m/>
    <x v="2"/>
    <x v="0"/>
    <n v="45.014185527445392"/>
    <n v="656.67633816429395"/>
  </r>
  <r>
    <x v="12"/>
    <s v="IDD220627RB-2-14K"/>
    <s v="K0262B01 OV F 6.5&quot;"/>
    <s v="14K YG"/>
    <n v="1"/>
    <n v="5.52"/>
    <n v="98.284999999999997"/>
    <n v="506.73276499999997"/>
    <m/>
    <x v="2"/>
    <x v="0"/>
    <n v="86.962540040589104"/>
    <n v="495.45875232388448"/>
  </r>
  <r>
    <x v="12"/>
    <s v="IDD220701RB-1-14K"/>
    <s v="K0132B06 OV 6.5&quot;"/>
    <s v="14K WG"/>
    <n v="10"/>
    <n v="112.47"/>
    <n v="1198.0149999999999"/>
    <n v="13655.454549999999"/>
    <m/>
    <x v="2"/>
    <x v="0"/>
    <n v="1060.003331197297"/>
    <n v="13518.033414565532"/>
  </r>
  <r>
    <x v="12"/>
    <s v="IDD220701RB-1-14K"/>
    <s v="K0132B06 OV 6.5&quot;"/>
    <s v="14K YG"/>
    <n v="15"/>
    <n v="162.42000000000002"/>
    <n v="1682.8600000000001"/>
    <n v="20098.966540000001"/>
    <m/>
    <x v="2"/>
    <x v="1"/>
    <n v="1488.9940492720739"/>
    <n v="19905.930115600269"/>
  </r>
  <r>
    <x v="12"/>
    <s v="IDD220701RB-1-14K"/>
    <s v="K01146B01 OV H 6.5&quot;"/>
    <s v="14K WG"/>
    <n v="3"/>
    <n v="53.149999999999991"/>
    <n v="479.26739999999995"/>
    <n v="4970.4428099999996"/>
    <m/>
    <x v="2"/>
    <x v="1"/>
    <n v="424.0556591814522"/>
    <n v="4915.4673127944352"/>
  </r>
  <r>
    <x v="12"/>
    <s v="IDD220701RB-1-14K"/>
    <s v="K01146B01 OV H 6.5&quot;"/>
    <s v="14K RG"/>
    <n v="4"/>
    <n v="67.52000000000001"/>
    <n v="585.52500000000009"/>
    <n v="6484.6679249999997"/>
    <m/>
    <x v="2"/>
    <x v="1"/>
    <n v="518.07235343405341"/>
    <n v="6417.5038992363279"/>
  </r>
  <r>
    <x v="12"/>
    <s v="IDD220701RB-1-14K"/>
    <s v="K01135B03 OV H 6.75&quot;"/>
    <s v="14K RG"/>
    <n v="1"/>
    <n v="9.99"/>
    <n v="75.740000000000009"/>
    <n v="707.2208599999999"/>
    <m/>
    <x v="2"/>
    <x v="1"/>
    <n v="67.014730454028793"/>
    <n v="698.53292470886709"/>
  </r>
  <r>
    <x v="12"/>
    <s v="IDD220705RB-14K"/>
    <s v="K01146B01 OV H 6.75&quot;"/>
    <s v="14K YG"/>
    <n v="2"/>
    <n v="35.67"/>
    <n v="303.02"/>
    <n v="3334.4757800000002"/>
    <m/>
    <x v="2"/>
    <x v="1"/>
    <n v="268.11200979904675"/>
    <n v="3299.7171563939919"/>
  </r>
  <r>
    <x v="12"/>
    <s v="IDD220707RB -14K"/>
    <s v="K0038B59 OV F 6.25&quot;"/>
    <s v="14K WG"/>
    <n v="3"/>
    <n v="20.170000000000002"/>
    <n v="188.71079999999998"/>
    <n v="2279.4196199999997"/>
    <m/>
    <x v="2"/>
    <x v="1"/>
    <n v="166.97126215690696"/>
    <n v="2257.7731027153695"/>
  </r>
  <r>
    <x v="12"/>
    <s v="IDD220801RM-14K"/>
    <s v="K5025E34 OV 0.75&quot;"/>
    <s v="14K WG"/>
    <n v="1"/>
    <n v="3.93"/>
    <n v="21.615000000000002"/>
    <n v="151.971135"/>
    <m/>
    <x v="3"/>
    <x v="1"/>
    <n v="19.124945851120046"/>
    <n v="149.49173545791081"/>
  </r>
  <r>
    <x v="12"/>
    <s v="IDD220801RM-14K"/>
    <s v="K5025E36 OV 0.75&quot;"/>
    <s v="14K WG"/>
    <n v="1"/>
    <n v="5.28"/>
    <n v="29.04"/>
    <n v="204.17496"/>
    <m/>
    <x v="3"/>
    <x v="1"/>
    <n v="25.694583738909369"/>
    <n v="200.84385832513209"/>
  </r>
  <r>
    <x v="12"/>
    <s v="IDD220804RM-14K"/>
    <s v="K5025E28 OV 0.6&quot;"/>
    <s v="14K WG"/>
    <n v="1"/>
    <n v="5.32"/>
    <n v="29.260000000000005"/>
    <n v="205.72174000000001"/>
    <m/>
    <x v="3"/>
    <x v="1"/>
    <n v="25.889239676325356"/>
    <n v="202.36540270638309"/>
  </r>
  <r>
    <x v="12"/>
    <s v="IDD220804RM-14K"/>
    <s v="K5025E37 OV 0.75&quot;"/>
    <s v="14K WG"/>
    <n v="1"/>
    <n v="6.94"/>
    <n v="38.17"/>
    <n v="268.36633"/>
    <m/>
    <x v="3"/>
    <x v="1"/>
    <n v="33.772805141672549"/>
    <n v="263.98795014704859"/>
  </r>
  <r>
    <x v="12"/>
    <s v="IDD220729RM-14K"/>
    <s v="K5025E30 OV 0.6&quot;"/>
    <s v="14K WG"/>
    <n v="1"/>
    <n v="6.75"/>
    <n v="37.125"/>
    <n v="261.01912500000003"/>
    <m/>
    <x v="3"/>
    <x v="1"/>
    <n v="32.84818943894664"/>
    <n v="256.76061433610636"/>
  </r>
  <r>
    <x v="12"/>
    <s v="IDD220729RM-14K"/>
    <s v="K5025E34 OV 0.75&quot;"/>
    <s v="14K WG"/>
    <n v="1"/>
    <n v="3.94"/>
    <n v="21.67"/>
    <n v="152.35782999999998"/>
    <m/>
    <x v="3"/>
    <x v="1"/>
    <n v="19.173609835474039"/>
    <n v="149.87212155322354"/>
  </r>
  <r>
    <x v="12"/>
    <s v="IDD220729RM-14K"/>
    <s v="K5025E36 OV 0.75&quot;"/>
    <s v="14K WG"/>
    <n v="1"/>
    <n v="5.28"/>
    <n v="29.04"/>
    <n v="204.17496"/>
    <m/>
    <x v="3"/>
    <x v="1"/>
    <n v="25.694583738909369"/>
    <n v="200.84385832513209"/>
  </r>
  <r>
    <x v="12"/>
    <s v="IDD220713RB-1-14K"/>
    <s v="K0272TB04 C1 7&quot;"/>
    <s v="14K WG"/>
    <n v="15"/>
    <n v="192.68"/>
    <n v="1309.2710999999999"/>
    <n v="32728.799715000008"/>
    <m/>
    <x v="2"/>
    <x v="1"/>
    <n v="1158.4426968279608"/>
    <n v="32578.616686278721"/>
  </r>
  <r>
    <x v="12"/>
    <s v="IDD220713RB-1-14K"/>
    <s v="K0272TB02 C1 7&quot;"/>
    <s v="14K WG"/>
    <n v="12"/>
    <n v="130"/>
    <n v="888.83010000000002"/>
    <n v="17205.256665000001"/>
    <m/>
    <x v="2"/>
    <x v="1"/>
    <n v="786.4366196319969"/>
    <n v="17103.301312562569"/>
  </r>
  <r>
    <x v="12"/>
    <s v="IDD220713RB-1-14K"/>
    <s v="K0272TB01 C1 7&quot;"/>
    <s v="14K WG"/>
    <n v="9"/>
    <n v="83.08"/>
    <n v="652.29029999999989"/>
    <n v="9239.8248449999992"/>
    <m/>
    <x v="2"/>
    <x v="1"/>
    <n v="577.14627188114025"/>
    <n v="9165.0023480705877"/>
  </r>
  <r>
    <x v="12"/>
    <s v="IDD220713RB-1-14K"/>
    <s v="K0272TB01 C1 7&quot;"/>
    <s v="14K YG"/>
    <n v="3"/>
    <n v="27.62"/>
    <n v="195.14999999999998"/>
    <n v="3060.7910850000003"/>
    <m/>
    <x v="2"/>
    <x v="1"/>
    <n v="172.6686644851296"/>
    <n v="3038.4059440960582"/>
  </r>
  <r>
    <x v="12"/>
    <s v="IDD220713RB-1-14K"/>
    <s v="K0038B56 OV F 6.5&quot;"/>
    <s v="14K YG"/>
    <n v="2"/>
    <n v="32.96"/>
    <n v="222.86500000000001"/>
    <n v="6061.343785"/>
    <m/>
    <x v="2"/>
    <x v="1"/>
    <n v="197.19088860096548"/>
    <n v="6035.7795296704735"/>
  </r>
  <r>
    <x v="12"/>
    <s v="IDD220713RB-1-14K"/>
    <s v="K0688B09 OV F 6.5&quot;"/>
    <s v="14K WG"/>
    <n v="3"/>
    <n v="31.270000000000003"/>
    <n v="250.2765"/>
    <n v="5809.4786250000006"/>
    <m/>
    <x v="2"/>
    <x v="1"/>
    <n v="221.44457600313882"/>
    <n v="5780.7700689280282"/>
  </r>
  <r>
    <x v="12"/>
    <s v="IDD220713RB-1-14K"/>
    <s v="K0107R94 #6.5-8"/>
    <s v="14K WG"/>
    <n v="2"/>
    <n v="15.31"/>
    <n v="214.71169999999998"/>
    <n v="3061.6353049999998"/>
    <m/>
    <x v="7"/>
    <x v="1"/>
    <n v="189.97685108035768"/>
    <n v="3037.0062931720472"/>
  </r>
  <r>
    <x v="12"/>
    <s v="IDD220713RB-1-14K"/>
    <s v="K0107R94 #6.5-8"/>
    <s v="14K YG"/>
    <n v="2"/>
    <n v="14.71"/>
    <n v="202.43"/>
    <n v="3049.1434100000001"/>
    <m/>
    <x v="7"/>
    <x v="1"/>
    <n v="179.11000641416751"/>
    <n v="3025.923199530182"/>
  </r>
  <r>
    <x v="12"/>
    <s v="IDD220713RB-1-14K"/>
    <s v="K01146B01 OV H 6.75&quot;"/>
    <s v="14K WG"/>
    <n v="2"/>
    <n v="37.04"/>
    <n v="328.65710000000001"/>
    <n v="3460.9607150000002"/>
    <m/>
    <x v="2"/>
    <x v="1"/>
    <n v="290.79570858598868"/>
    <n v="3423.2613273874922"/>
  </r>
  <r>
    <x v="12"/>
    <s v="IDD220721RB-14K"/>
    <s v="K0038B50 OV H 6&quot;"/>
    <s v="14K YG"/>
    <n v="1"/>
    <n v="9.18"/>
    <n v="76.95"/>
    <n v="1022.99355"/>
    <m/>
    <x v="2"/>
    <x v="1"/>
    <n v="68.085338109816675"/>
    <n v="1014.1668188057478"/>
  </r>
  <r>
    <x v="12"/>
    <s v="IDD220721RB-14K"/>
    <s v="K0629B02 OV 8&quot;"/>
    <s v="14K RG"/>
    <n v="1"/>
    <n v="8.3000000000000007"/>
    <n v="59.120000000000012"/>
    <n v="459.33127999999999"/>
    <m/>
    <x v="2"/>
    <x v="1"/>
    <n v="52.309359181967025"/>
    <n v="452.54978099799615"/>
  </r>
  <r>
    <x v="12"/>
    <s v="IDD220721RB-14K"/>
    <s v="K0629B02 OV 7.5&quot;"/>
    <s v="14K YG"/>
    <n v="3"/>
    <n v="24.77"/>
    <n v="177.25"/>
    <n v="1350.5228500000001"/>
    <m/>
    <x v="2"/>
    <x v="1"/>
    <n v="156.83074957719305"/>
    <n v="1330.1909708033631"/>
  </r>
  <r>
    <x v="12"/>
    <s v="IDD220721RB-2-14K"/>
    <s v="K0038B60 OV H 6.5&quot;"/>
    <s v="14K WG"/>
    <n v="1"/>
    <n v="10.130000000000001"/>
    <n v="72.326200000000014"/>
    <n v="855.97123000000011"/>
    <m/>
    <x v="2"/>
    <x v="1"/>
    <n v="63.994201185162098"/>
    <n v="847.67488268743705"/>
  </r>
  <r>
    <x v="12"/>
    <s v="IDD220721RB-2-14K"/>
    <s v="K0098B13 6.5&quot;"/>
    <s v="14K RG"/>
    <n v="1"/>
    <n v="5.83"/>
    <n v="51.95"/>
    <n v="364.61405000000002"/>
    <m/>
    <x v="2"/>
    <x v="1"/>
    <n v="45.965345221637115"/>
    <n v="358.65500275449767"/>
  </r>
  <r>
    <x v="12"/>
    <s v="IDD220721RB-2-14K"/>
    <s v="K0038B60 OV H 6.75&quot;"/>
    <s v="14K WG"/>
    <n v="2"/>
    <n v="21"/>
    <n v="148.994"/>
    <n v="1733.4917"/>
    <m/>
    <x v="2"/>
    <x v="1"/>
    <n v="131.82984881525698"/>
    <n v="1716.4009919095981"/>
  </r>
  <r>
    <x v="12"/>
    <s v="IDD220721RB-2-14K"/>
    <s v="K0098B13 6.75&quot;"/>
    <s v="14K RG"/>
    <n v="2"/>
    <n v="12.24"/>
    <n v="107.28"/>
    <n v="749.85624000000007"/>
    <m/>
    <x v="2"/>
    <x v="1"/>
    <n v="94.921313481756101"/>
    <n v="737.55043463912432"/>
  </r>
  <r>
    <x v="12"/>
    <s v="IDD220728RB-14K"/>
    <s v="K0040B03 6.75&quot;"/>
    <s v="14K YG"/>
    <n v="1"/>
    <n v="30.7"/>
    <n v="225.45499999999998"/>
    <n v="2686.550495"/>
    <m/>
    <x v="2"/>
    <x v="1"/>
    <n v="199.48251986418086"/>
    <n v="2660.6891476133833"/>
  </r>
  <r>
    <x v="12"/>
    <s v="IDD220728RB-14K"/>
    <s v="K0039B01 7&quot;"/>
    <s v="14K WG"/>
    <n v="1"/>
    <n v="7.41"/>
    <n v="67.007000000000005"/>
    <n v="602.89895000000001"/>
    <m/>
    <x v="2"/>
    <x v="1"/>
    <n v="59.287774538329899"/>
    <n v="595.21275406584459"/>
  </r>
  <r>
    <x v="12"/>
    <s v="IDD220728RB-14K"/>
    <s v="K0098B13 5.75&quot;"/>
    <s v="14K WG"/>
    <n v="1"/>
    <n v="5.55"/>
    <n v="63.408199999999994"/>
    <n v="370.76513"/>
    <m/>
    <x v="2"/>
    <x v="1"/>
    <n v="56.103557322090666"/>
    <n v="363.49174290563496"/>
  </r>
  <r>
    <x v="13"/>
    <s v="IJM220725RM-2  14K"/>
    <s v="K0140TN01 C5 16&quot;"/>
    <s v="14K WG"/>
    <n v="5"/>
    <n v="75.990000000000009"/>
    <n v="531.93000000000006"/>
    <n v="3052.480305000001"/>
    <m/>
    <x v="4"/>
    <x v="1"/>
    <n v="470.65151268037408"/>
    <n v="2991.4640200856588"/>
  </r>
  <r>
    <x v="13"/>
    <s v="IJM220725RM-2  14K"/>
    <s v="K0140TN01 C5 16&quot;"/>
    <s v="14K YG"/>
    <n v="2"/>
    <n v="30.11"/>
    <n v="210.77"/>
    <n v="1209.503645"/>
    <m/>
    <x v="4"/>
    <x v="1"/>
    <n v="186.48923604166421"/>
    <n v="1185.3267751648791"/>
  </r>
  <r>
    <x v="13"/>
    <s v="IJM220727RM-2 14K"/>
    <s v="K0038B14 OV H 6.75&quot;"/>
    <s v="14K WG"/>
    <n v="1"/>
    <n v="6.12"/>
    <n v="33.9"/>
    <n v="226.28309999999999"/>
    <m/>
    <x v="2"/>
    <x v="1"/>
    <n v="29.994710356371478"/>
    <n v="222.39452056549507"/>
  </r>
  <r>
    <x v="13"/>
    <s v="IJM220726RM-14K"/>
    <s v="K01093B04 6.75&quot;"/>
    <s v="14K WG"/>
    <n v="3"/>
    <n v="15.71"/>
    <n v="116.625"/>
    <n v="605.87512500000003"/>
    <m/>
    <x v="2"/>
    <x v="1"/>
    <n v="103.18976682335763"/>
    <n v="592.49737937908162"/>
  </r>
  <r>
    <x v="13"/>
    <s v="IJM220726RM-14K"/>
    <s v="K01093B04 6.75&quot;"/>
    <s v="14K YG"/>
    <n v="3"/>
    <n v="15.74"/>
    <n v="116.85000000000002"/>
    <n v="607.09521000000007"/>
    <m/>
    <x v="2"/>
    <x v="1"/>
    <n v="103.38884675935125"/>
    <n v="593.69165522354285"/>
  </r>
  <r>
    <x v="13"/>
    <s v="IJM220726RM-14K"/>
    <s v="K0040B04 6.75&quot;"/>
    <s v="14K WG"/>
    <n v="3"/>
    <n v="65.040000000000006"/>
    <n v="265.23"/>
    <n v="2153.9013299999997"/>
    <m/>
    <x v="2"/>
    <x v="1"/>
    <n v="234.67542854927456"/>
    <n v="2123.4774974509219"/>
  </r>
  <r>
    <x v="13"/>
    <s v="IJM220726RM-14K"/>
    <s v="K0040B04 6.75&quot;"/>
    <s v="14K YG"/>
    <n v="2"/>
    <n v="42.019999999999996"/>
    <n v="170.78999999999996"/>
    <n v="1385.4570899999999"/>
    <m/>
    <x v="2"/>
    <x v="1"/>
    <n v="151.11494341488742"/>
    <n v="1365.8662203357198"/>
  </r>
  <r>
    <x v="13"/>
    <s v="IJM220726RM-14K"/>
    <s v="K0140TB02-SPRING 8&quot;"/>
    <s v="14K WG"/>
    <n v="3"/>
    <n v="17.73"/>
    <n v="124.10999999999999"/>
    <n v="712.20523500000002"/>
    <m/>
    <x v="2"/>
    <x v="1"/>
    <n v="109.81249269407857"/>
    <n v="697.9689048048258"/>
  </r>
  <r>
    <x v="13"/>
    <s v="IJM220726RM-14K"/>
    <s v="K0140TB02-SPRING 8&quot;"/>
    <s v="14K YG"/>
    <n v="4"/>
    <n v="23.380000000000003"/>
    <n v="163.66000000000003"/>
    <n v="939.16291000000001"/>
    <m/>
    <x v="2"/>
    <x v="1"/>
    <n v="144.80632144317866"/>
    <n v="920.38990379790346"/>
  </r>
  <r>
    <x v="13"/>
    <s v="IJM220726RM-14K"/>
    <s v="K0611B01 6.75&quot;"/>
    <s v="14K YG"/>
    <n v="1"/>
    <n v="19.89"/>
    <n v="141.82500000000002"/>
    <n v="755.79244500000004"/>
    <m/>
    <x v="2"/>
    <x v="1"/>
    <n v="125.48671965464263"/>
    <n v="739.52407395874172"/>
  </r>
  <r>
    <x v="14"/>
    <s v="KB220712DB-14K"/>
    <s v="K01398B02 6.5&quot;"/>
    <s v="14K WG"/>
    <n v="1"/>
    <n v="8.4700000000000006"/>
    <n v="66.192599999999985"/>
    <n v="440.02778999999992"/>
    <m/>
    <x v="2"/>
    <x v="1"/>
    <n v="58.567193650004548"/>
    <n v="432.43501173815895"/>
  </r>
  <r>
    <x v="14"/>
    <s v="KB220712DB-14K"/>
    <s v="K01398B02 6.5&quot;"/>
    <s v="14K YG"/>
    <n v="4"/>
    <n v="31.91"/>
    <n v="234.11500000000001"/>
    <n v="1664.1118449999999"/>
    <m/>
    <x v="2"/>
    <x v="1"/>
    <n v="207.14488540064627"/>
    <n v="1637.2571318935363"/>
  </r>
  <r>
    <x v="14"/>
    <s v="KB220712DB-14K"/>
    <s v="K01398B02 6.5&quot;"/>
    <s v="14K RG"/>
    <n v="3"/>
    <n v="24.57"/>
    <n v="179.73000000000002"/>
    <n v="1281.2521899999999"/>
    <m/>
    <x v="2"/>
    <x v="1"/>
    <n v="159.02505287170047"/>
    <n v="1260.6358365556468"/>
  </r>
  <r>
    <x v="15"/>
    <s v="KDJ220719RB-18K"/>
    <s v="K0107R40 (#4.5~^#6) Small"/>
    <s v="18K YG"/>
    <n v="1"/>
    <n v="5.32"/>
    <n v="62.980000000000004"/>
    <n v="1043.7670000000001"/>
    <m/>
    <x v="8"/>
    <x v="1"/>
    <n v="55.724686083901936"/>
    <n v="1036.5427305963092"/>
  </r>
  <r>
    <x v="15"/>
    <s v="KDJ220725RB-18K"/>
    <s v="K0107R40 Small (#4.5~^#6)"/>
    <s v="18K YG"/>
    <n v="4"/>
    <n v="21.520000000000003"/>
    <n v="253.83999999999997"/>
    <n v="4187.1940000000004"/>
    <m/>
    <x v="8"/>
    <x v="1"/>
    <n v="224.5975597894199"/>
    <n v="4158.0766842579733"/>
  </r>
  <r>
    <x v="15"/>
    <s v="KDJ220725RB-18K"/>
    <s v="K0001B05 6.75&quot;"/>
    <s v="18K YG"/>
    <n v="3"/>
    <n v="21.96"/>
    <n v="231.46499999999995"/>
    <n v="2231.3671500000005"/>
    <m/>
    <x v="6"/>
    <x v="1"/>
    <n v="204.80016615449918"/>
    <n v="2204.8164113921043"/>
  </r>
  <r>
    <x v="16"/>
    <s v="LL220214RB-14K"/>
    <s v="K0038B11 OV F 6.75&quot;"/>
    <s v="14K WG"/>
    <n v="1"/>
    <n v="4.6500000000000004"/>
    <n v="56.061199999999999"/>
    <n v="769.17247999999995"/>
    <m/>
    <x v="2"/>
    <x v="1"/>
    <n v="49.602933812112468"/>
    <n v="762.74184786449359"/>
  </r>
  <r>
    <x v="16"/>
    <s v="LL220214RB-14K"/>
    <s v="K5021E01-RD 0.75&quot; "/>
    <s v="14K WG"/>
    <n v="2"/>
    <n v="8.14"/>
    <n v="61.151899999999991"/>
    <n v="1121.210135"/>
    <m/>
    <x v="3"/>
    <x v="1"/>
    <n v="54.107183723946683"/>
    <n v="1114.1955621173777"/>
  </r>
  <r>
    <x v="16"/>
    <s v="LL220214RB-14K"/>
    <s v="K5023E07 OV 1.25&quot;"/>
    <s v="14K WG"/>
    <n v="1"/>
    <n v="9.08"/>
    <n v="60.453499999999998"/>
    <n v="1573.7992750000001"/>
    <m/>
    <x v="3"/>
    <x v="1"/>
    <n v="53.489239602622504"/>
    <n v="1566.8648137361699"/>
  </r>
  <r>
    <x v="16"/>
    <s v="LL220214RB-14K"/>
    <s v="K0214TB02 C5 7&quot;"/>
    <s v="14K WG"/>
    <n v="1"/>
    <n v="6.38"/>
    <n v="51.623699999999999"/>
    <n v="1421.585605"/>
    <m/>
    <x v="2"/>
    <x v="1"/>
    <n v="45.676635074460592"/>
    <n v="1415.6639867653967"/>
  </r>
  <r>
    <x v="16"/>
    <s v="LL220214RB-14K"/>
    <s v="K0038B29 OV 7&quot; "/>
    <s v="14K WG"/>
    <n v="1"/>
    <n v="9.52"/>
    <n v="70.17710000000001"/>
    <n v="1571.7452150000001"/>
    <m/>
    <x v="2"/>
    <x v="1"/>
    <n v="62.092678116522627"/>
    <n v="1563.6953852704073"/>
  </r>
  <r>
    <x v="16"/>
    <s v="LL220214RB-14K"/>
    <s v="K0041B23 OV 6.6&quot;"/>
    <s v="14K WG"/>
    <n v="1"/>
    <n v="13.86"/>
    <n v="103.76190000000001"/>
    <n v="2141.2046349999996"/>
    <m/>
    <x v="2"/>
    <x v="1"/>
    <n v="91.808499602559934"/>
    <n v="2129.3023815951278"/>
  </r>
  <r>
    <x v="16"/>
    <s v="LL220214RB-14K"/>
    <s v="K0215TB04 C5 7&quot;"/>
    <s v="14K WG"/>
    <n v="1"/>
    <n v="7.82"/>
    <n v="62.304599999999994"/>
    <n v="2266.1495899999995"/>
    <m/>
    <x v="2"/>
    <x v="1"/>
    <n v="55.127092356034872"/>
    <n v="2259.0027939458682"/>
  </r>
  <r>
    <x v="16"/>
    <s v="LL220214RB-14K"/>
    <s v="K5025E44 OV 1&quot;"/>
    <s v="14K WG"/>
    <n v="6"/>
    <n v="36.86"/>
    <n v="286.63499999999999"/>
    <n v="6091.4112500000001"/>
    <m/>
    <x v="3"/>
    <x v="1"/>
    <n v="253.61456646013386"/>
    <n v="6058.532106454003"/>
  </r>
  <r>
    <x v="17"/>
    <s v="PG220802RM "/>
    <s v="K0038B12 OV UD H 6.75&quot;"/>
    <s v="14K WG"/>
    <n v="1"/>
    <n v="5.65"/>
    <n v="41.974999999999994"/>
    <n v="218.76843499999998"/>
    <m/>
    <x v="2"/>
    <x v="1"/>
    <n v="37.139468059253467"/>
    <n v="213.95359365004884"/>
  </r>
  <r>
    <x v="17"/>
    <s v="PG220802RM "/>
    <s v="K0038B12 OV UD H 6.75&quot;"/>
    <s v="14K RG"/>
    <n v="1"/>
    <n v="5.49"/>
    <n v="40.775000000000006"/>
    <n v="212.26131500000002"/>
    <m/>
    <x v="2"/>
    <x v="1"/>
    <n v="36.077708400620857"/>
    <n v="207.58412247958887"/>
  </r>
  <r>
    <x v="17"/>
    <s v="PG220802RM "/>
    <s v="K01093B04 6.75&quot;"/>
    <s v="18K WG"/>
    <n v="1"/>
    <n v="5.9"/>
    <n v="55.010000000000005"/>
    <n v="292.29949999999997"/>
    <m/>
    <x v="6"/>
    <x v="1"/>
    <n v="48.672832351150298"/>
    <n v="285.9894482391706"/>
  </r>
  <r>
    <x v="17"/>
    <s v="PG220802RM "/>
    <s v="K01093B01 6.75&quot;"/>
    <s v="14K YG"/>
    <n v="1"/>
    <n v="4.71"/>
    <n v="43.704999999999998"/>
    <n v="189.31910499999998"/>
    <m/>
    <x v="2"/>
    <x v="1"/>
    <n v="38.670171567115496"/>
    <n v="184.30581992079536"/>
  </r>
  <r>
    <x v="17"/>
    <s v="PG220802RM-1 14K"/>
    <s v="K0218TB01 C4 6.75&quot;"/>
    <s v="14K YG"/>
    <n v="1"/>
    <n v="5.35"/>
    <n v="39.450000000000003"/>
    <n v="216.90682499999997"/>
    <m/>
    <x v="2"/>
    <x v="1"/>
    <n v="34.905348777547339"/>
    <n v="212.38161972887258"/>
  </r>
  <r>
    <x v="17"/>
    <s v="PG220803RM-1 14K"/>
    <s v="K0038B12 OV UD H 6.75&quot;"/>
    <s v="14K WG"/>
    <n v="1"/>
    <n v="5.47"/>
    <n v="40.625"/>
    <n v="211.447925"/>
    <m/>
    <x v="2"/>
    <x v="1"/>
    <n v="35.944988443291777"/>
    <n v="206.78793858328135"/>
  </r>
  <r>
    <x v="17"/>
    <s v="PG220803RM-2"/>
    <s v="K0038B12 OV UD H 6.75&quot;"/>
    <s v="18K WG"/>
    <n v="3"/>
    <n v="19.43"/>
    <n v="107.58499999999998"/>
    <n v="893.02174999999988"/>
    <m/>
    <x v="6"/>
    <x v="1"/>
    <n v="95.191177394991882"/>
    <n v="880.68095889494941"/>
  </r>
  <r>
    <x v="17"/>
    <s v="PG220803RM-2"/>
    <s v="K0038B12 OV UD H 6.75&quot;"/>
    <s v="14K WG"/>
    <n v="1"/>
    <n v="5.71"/>
    <n v="42.424999999999997"/>
    <n v="221.20860499999998"/>
    <m/>
    <x v="2"/>
    <x v="1"/>
    <n v="37.537627931240706"/>
    <n v="216.34214533897133"/>
  </r>
  <r>
    <x v="17"/>
    <s v="PG220803RM-2"/>
    <s v="K0038B60 OV H 6.75&quot;"/>
    <s v="14K WG"/>
    <n v="4"/>
    <n v="40.610000000000007"/>
    <n v="224.315"/>
    <n v="1528.8714350000002"/>
    <m/>
    <x v="2"/>
    <x v="1"/>
    <n v="198.47384818847988"/>
    <n v="1503.1408540014465"/>
  </r>
  <r>
    <x v="17"/>
    <s v="PG220803RM-2"/>
    <s v="K0038B60 OV H 6.75&quot;"/>
    <s v="14K YG"/>
    <n v="2"/>
    <n v="19.880000000000003"/>
    <n v="109.82000000000001"/>
    <n v="748.00118000000009"/>
    <m/>
    <x v="2"/>
    <x v="1"/>
    <n v="97.168704759195151"/>
    <n v="735.40401794993136"/>
  </r>
  <r>
    <x v="17"/>
    <s v="PG220803RM-18K"/>
    <s v="K0041B18 OV H 6.75&quot;"/>
    <s v="18K WG"/>
    <n v="1"/>
    <n v="7.24"/>
    <n v="53.899999999999991"/>
    <n v="348.173"/>
    <m/>
    <x v="6"/>
    <x v="1"/>
    <n v="47.69070466691511"/>
    <n v="341.99027340649513"/>
  </r>
  <r>
    <x v="17"/>
    <s v="PG220804RM -14K"/>
    <s v="K0038B12 OV UD H 6.75&quot;"/>
    <s v="14K WG"/>
    <n v="2"/>
    <n v="11.66"/>
    <n v="86.65"/>
    <n v="452.17788999999993"/>
    <m/>
    <x v="2"/>
    <x v="1"/>
    <n v="76.667895350430342"/>
    <n v="442.23849743363269"/>
  </r>
  <r>
    <x v="17"/>
    <s v="PG220804RM -14K"/>
    <s v="K01220E02"/>
    <s v="14K WG"/>
    <n v="1"/>
    <n v="1.2"/>
    <n v="12.799999999999999"/>
    <n v="52.603399999999993"/>
    <m/>
    <x v="3"/>
    <x v="1"/>
    <n v="11.325436358747931"/>
    <n v="51.135145818240026"/>
  </r>
  <r>
    <x v="17"/>
    <s v="PG220726DM -14K"/>
    <s v="K01313N01"/>
    <s v="14K YG"/>
    <n v="1"/>
    <n v="3.74"/>
    <n v="57.519999999999996"/>
    <n v="185.48068000000001"/>
    <m/>
    <x v="4"/>
    <x v="1"/>
    <n v="50.893679637123519"/>
    <n v="178.88271277071615"/>
  </r>
  <r>
    <x v="17"/>
    <s v="PG220726RM"/>
    <s v="K0038B12 OV UD H 6.75&quot;"/>
    <s v="14K YG"/>
    <n v="1"/>
    <n v="5.62"/>
    <n v="31.15"/>
    <n v="206.94835"/>
    <m/>
    <x v="2"/>
    <x v="1"/>
    <n v="27.561511138671726"/>
    <n v="203.37521579985759"/>
  </r>
  <r>
    <x v="17"/>
    <s v="PG220726RM"/>
    <s v="K0038B12 OV UD H 6.75&quot;"/>
    <s v="14K WG"/>
    <n v="19"/>
    <n v="108.16"/>
    <n v="599.44000000000005"/>
    <n v="3985.38256"/>
    <m/>
    <x v="2"/>
    <x v="1"/>
    <n v="530.38434147561418"/>
    <n v="3916.6223813504535"/>
  </r>
  <r>
    <x v="17"/>
    <s v="PG220726RM"/>
    <s v="K0038B12 OV UD H 6.75&quot;"/>
    <s v="14K YG"/>
    <n v="11"/>
    <n v="61.970000000000006"/>
    <n v="343.47500000000002"/>
    <n v="2282.2322749999998"/>
    <m/>
    <x v="2"/>
    <x v="1"/>
    <n v="303.90658229069891"/>
    <n v="2242.8331652281245"/>
  </r>
  <r>
    <x v="17"/>
    <s v="PG220726RM"/>
    <s v="K0038B12 OV UD H 6.75&quot;"/>
    <s v="14K RG"/>
    <n v="3"/>
    <n v="16.82"/>
    <n v="93.22999999999999"/>
    <n v="619.29827"/>
    <m/>
    <x v="2"/>
    <x v="1"/>
    <n v="82.489877478599183"/>
    <n v="608.60410301832178"/>
  </r>
  <r>
    <x v="17"/>
    <s v="PG220726RM"/>
    <s v="K0038B60 OV H 6.75&quot;"/>
    <s v="14K WG"/>
    <n v="5"/>
    <n v="50.250000000000007"/>
    <n v="277.57500000000005"/>
    <n v="1891.2711750000003"/>
    <m/>
    <x v="2"/>
    <x v="1"/>
    <n v="245.59828103745764"/>
    <n v="1859.4312801170297"/>
  </r>
  <r>
    <x v="17"/>
    <s v="PG220726RM"/>
    <s v="K0038B60 OV H 6.75&quot;"/>
    <s v="14K YG"/>
    <n v="6"/>
    <n v="60.27"/>
    <n v="332.92500000000001"/>
    <n v="2268.3653250000002"/>
    <m/>
    <x v="2"/>
    <x v="1"/>
    <n v="294.57194529188712"/>
    <n v="2230.1763778544973"/>
  </r>
  <r>
    <x v="17"/>
    <s v="PG220726RM"/>
    <s v="K0038B60 OV H 6.75&quot;"/>
    <s v="14K RG"/>
    <n v="5"/>
    <n v="49.959999999999994"/>
    <n v="275.97999999999996"/>
    <n v="1880.0570199999997"/>
    <m/>
    <x v="2"/>
    <x v="1"/>
    <n v="244.18702549119172"/>
    <n v="1848.4000833529594"/>
  </r>
  <r>
    <x v="17"/>
    <s v="PG220726RM"/>
    <s v="K0038B12 OV UD H 6.75&quot;"/>
    <s v="14K WG"/>
    <n v="1"/>
    <n v="5.67"/>
    <n v="31.425000000000001"/>
    <n v="208.88182499999999"/>
    <m/>
    <x v="2"/>
    <x v="1"/>
    <n v="27.8048310604417"/>
    <n v="205.27714627642132"/>
  </r>
  <r>
    <x v="17"/>
    <s v="PG220726RM"/>
    <s v="K0038B19 OV H 6.75&quot;"/>
    <s v="14K WG"/>
    <n v="6"/>
    <n v="50.71"/>
    <n v="280.34500000000003"/>
    <n v="1898.6849049999998"/>
    <m/>
    <x v="2"/>
    <x v="1"/>
    <n v="248.04917624946791"/>
    <n v="1866.527270735508"/>
  </r>
  <r>
    <x v="17"/>
    <s v="PG220726RM"/>
    <s v="K0038B19 OV H 6.75&quot;"/>
    <s v="14K YG"/>
    <n v="2"/>
    <n v="16.380000000000003"/>
    <n v="90.570000000000007"/>
    <n v="612.65793000000008"/>
    <m/>
    <x v="2"/>
    <x v="1"/>
    <n v="80.136310235296904"/>
    <n v="602.26888459046882"/>
  </r>
  <r>
    <x v="17"/>
    <s v="PG220726RM"/>
    <s v="K0038B19 OV H 6.75&quot;"/>
    <s v="14K RG"/>
    <n v="4"/>
    <n v="32.36"/>
    <n v="178.94"/>
    <n v="1209.84806"/>
    <m/>
    <x v="2"/>
    <x v="1"/>
    <n v="158.32606109643399"/>
    <n v="1189.3223253684275"/>
  </r>
  <r>
    <x v="17"/>
    <s v="PG220726RM"/>
    <s v="K0038B19 OV H 6.75&quot;"/>
    <s v="14K WG"/>
    <n v="1"/>
    <n v="8.2799999999999994"/>
    <n v="45.78"/>
    <n v="309.80921999999998"/>
    <m/>
    <x v="2"/>
    <x v="1"/>
    <n v="40.506130976834406"/>
    <n v="304.55791715304912"/>
  </r>
  <r>
    <x v="17"/>
    <s v="PG220726RM"/>
    <s v="K0038B19 OV H 6.75&quot;"/>
    <s v="14K YG"/>
    <n v="1"/>
    <n v="8.27"/>
    <n v="45.724999999999994"/>
    <n v="309.42252499999995"/>
    <m/>
    <x v="2"/>
    <x v="1"/>
    <n v="40.457466992480398"/>
    <n v="304.1775310577363"/>
  </r>
  <r>
    <x v="17"/>
    <s v="PG220726RM"/>
    <s v="K0038B19 OV H 6.75&quot;"/>
    <s v="14K WG"/>
    <n v="1"/>
    <n v="8.24"/>
    <n v="45.56"/>
    <n v="308.26244000000003"/>
    <m/>
    <x v="2"/>
    <x v="1"/>
    <n v="40.311475039418426"/>
    <n v="303.03637277179814"/>
  </r>
  <r>
    <x v="17"/>
    <s v="PG220726RM"/>
    <s v="K0038B39 OV H 6.75&quot;"/>
    <s v="14K WG"/>
    <n v="5"/>
    <n v="40.659999999999997"/>
    <n v="224.82999999999998"/>
    <n v="1520.4306699999997"/>
    <m/>
    <x v="2"/>
    <x v="1"/>
    <n v="198.92952004197636"/>
    <n v="1494.6410147121019"/>
  </r>
  <r>
    <x v="17"/>
    <s v="PG220726RM"/>
    <s v="K0038B39 OV H 6.75&quot;"/>
    <s v="14K YG"/>
    <n v="4"/>
    <n v="31.46"/>
    <n v="173.99"/>
    <n v="1175.0455099999999"/>
    <m/>
    <x v="2"/>
    <x v="1"/>
    <n v="153.94630250457445"/>
    <n v="1155.0875767902799"/>
  </r>
  <r>
    <x v="17"/>
    <s v="PG220726RM"/>
    <s v="K0038B39 OV H 6.75&quot;"/>
    <s v="14K RG"/>
    <n v="1"/>
    <n v="7.88"/>
    <n v="43.58"/>
    <n v="294.34141999999997"/>
    <m/>
    <x v="2"/>
    <x v="1"/>
    <n v="38.559571602674602"/>
    <n v="289.34247334053907"/>
  </r>
  <r>
    <x v="17"/>
    <s v="PG220726RM"/>
    <s v="K0038B12 OV UD H 6.75&quot;"/>
    <s v="14K YG"/>
    <n v="1"/>
    <n v="5.53"/>
    <n v="30.655000000000001"/>
    <n v="203.46809500000001"/>
    <m/>
    <x v="2"/>
    <x v="1"/>
    <n v="27.123535279485772"/>
    <n v="199.95174094204285"/>
  </r>
  <r>
    <x v="17"/>
    <s v="PG220726RM"/>
    <s v="K0038B12 OV UD H 6.75&quot;"/>
    <s v="14K WG"/>
    <n v="2"/>
    <n v="11.41"/>
    <n v="63.234999999999992"/>
    <n v="420.47051500000003"/>
    <m/>
    <x v="2"/>
    <x v="1"/>
    <n v="55.95031001136136"/>
    <n v="413.21699522003195"/>
  </r>
  <r>
    <x v="17"/>
    <s v="PG220726RM"/>
    <s v="K0632B07 6.75&quot;"/>
    <s v="14K WG"/>
    <n v="1"/>
    <n v="9.2799999999999994"/>
    <n v="69.199999999999989"/>
    <n v="366.39871999999997"/>
    <m/>
    <x v="2"/>
    <x v="1"/>
    <n v="61.228140314480996"/>
    <n v="358.46097082986017"/>
  </r>
  <r>
    <x v="18"/>
    <s v="PR220726RB-14K"/>
    <s v="K0159B02 OV H 6.5&quot;"/>
    <s v="14K WG"/>
    <n v="5"/>
    <n v="28.96"/>
    <n v="241.56880000000001"/>
    <n v="2047.81277"/>
    <m/>
    <x v="2"/>
    <x v="1"/>
    <n v="213.74000552024279"/>
    <n v="2020.1030511888487"/>
  </r>
  <r>
    <x v="18"/>
    <s v="PR220728RM-1-14K"/>
    <s v="K0132B02 OV F 7&quot;"/>
    <s v="14K YG"/>
    <n v="1"/>
    <n v="4.46"/>
    <n v="24.714999999999996"/>
    <n v="161.70503499999998"/>
    <m/>
    <x v="2"/>
    <x v="1"/>
    <n v="21.867824969254304"/>
    <n v="158.87004264826581"/>
  </r>
  <r>
    <x v="18"/>
    <s v="PR220728RM-1-14K"/>
    <s v="K0132B02 OV F 7&quot;"/>
    <s v="14K WG"/>
    <n v="1"/>
    <n v="4.46"/>
    <n v="24.714999999999996"/>
    <n v="161.70503499999998"/>
    <m/>
    <x v="2"/>
    <x v="1"/>
    <n v="21.867824969254304"/>
    <n v="158.87004264826581"/>
  </r>
  <r>
    <x v="18"/>
    <s v="PR220728RM-1-14K"/>
    <s v="K0132B02 OV F 7&quot;"/>
    <s v="14K YG"/>
    <n v="1"/>
    <n v="4.6399999999999997"/>
    <n v="25.704999999999998"/>
    <n v="168.66554500000001"/>
    <m/>
    <x v="2"/>
    <x v="1"/>
    <n v="22.743776687626216"/>
    <n v="165.71699236389532"/>
  </r>
  <r>
    <x v="18"/>
    <s v="PR220728RM-14K"/>
    <s v="K0249B01 OV H 7&quot;"/>
    <s v="14K WG"/>
    <n v="6"/>
    <n v="35.92"/>
    <n v="198.72499999999999"/>
    <n v="1324.8295250000001"/>
    <m/>
    <x v="2"/>
    <x v="1"/>
    <n v="175.83182346813928"/>
    <n v="1302.0343052913868"/>
  </r>
  <r>
    <x v="18"/>
    <s v="PR220728RM-14K"/>
    <s v="K0249B01 OV H 7&quot;"/>
    <s v="14K YG"/>
    <n v="3"/>
    <n v="18.2"/>
    <n v="100.65500000000002"/>
    <n v="671.50209499999994"/>
    <m/>
    <x v="2"/>
    <x v="1"/>
    <n v="89.059515366388538"/>
    <n v="659.95622588554295"/>
  </r>
  <r>
    <x v="18"/>
    <s v="PR220729DM-14K"/>
    <s v="K5046R01 #9.5"/>
    <s v="14K RG"/>
    <n v="1"/>
    <n v="1.54"/>
    <n v="4.62"/>
    <n v="55.701029999999996"/>
    <m/>
    <x v="7"/>
    <x v="1"/>
    <n v="4.0877746857355817"/>
    <n v="55.171082006271007"/>
  </r>
  <r>
    <x v="18"/>
    <s v="PR220802RM-14K"/>
    <s v="K0214TN141 C5 16&quot;"/>
    <s v="14K YG"/>
    <n v="5"/>
    <n v="72.740000000000009"/>
    <n v="363.70000000000005"/>
    <n v="2776.4494300000006"/>
    <m/>
    <x v="4"/>
    <x v="1"/>
    <n v="321.80165653723623"/>
    <n v="2734.7303639135866"/>
  </r>
  <r>
    <x v="18"/>
    <s v="PR220802RM-14K"/>
    <s v="K0039B03 OV H 6&quot;"/>
    <s v="14K YG"/>
    <n v="1"/>
    <n v="6.38"/>
    <n v="35.549999999999997"/>
    <n v="237.88395000000003"/>
    <m/>
    <x v="2"/>
    <x v="1"/>
    <n v="31.454629886991324"/>
    <n v="233.80610342487762"/>
  </r>
  <r>
    <x v="18"/>
    <s v="PR220802RM-14K"/>
    <s v="K0039B03 OV H 7&quot;"/>
    <s v="14K WG"/>
    <n v="1"/>
    <n v="6.9"/>
    <n v="38.135000000000005"/>
    <n v="256.05861499999997"/>
    <m/>
    <x v="2"/>
    <x v="1"/>
    <n v="33.741837151629099"/>
    <n v="251.68424990457683"/>
  </r>
  <r>
    <x v="18"/>
    <s v="PR220802RM-14K"/>
    <s v="K0039B03 OV H 7&quot;"/>
    <s v="14K YG"/>
    <n v="1"/>
    <n v="6.9"/>
    <n v="38.135000000000005"/>
    <n v="256.05861499999997"/>
    <m/>
    <x v="2"/>
    <x v="1"/>
    <n v="33.741837151629099"/>
    <n v="251.68424990457683"/>
  </r>
  <r>
    <x v="18"/>
    <s v="PR220722RM-14K"/>
    <s v="K0184TN25 C5 16.5&quot;"/>
    <s v="14K WG"/>
    <n v="3"/>
    <n v="58.230000000000004"/>
    <n v="262.03499999999997"/>
    <n v="2193.4949849999998"/>
    <m/>
    <x v="4"/>
    <x v="1"/>
    <n v="231.84849345816517"/>
    <n v="2163.4376424595721"/>
  </r>
  <r>
    <x v="18"/>
    <s v="PR220708DM-14K"/>
    <s v="K0793TB02 7&quot;"/>
    <s v="14K WG"/>
    <n v="5"/>
    <n v="75.22"/>
    <n v="338.49"/>
    <n v="2833.4997899999998"/>
    <m/>
    <x v="2"/>
    <x v="1"/>
    <n v="299.49585570879594"/>
    <n v="2794.6724964075052"/>
  </r>
  <r>
    <x v="18"/>
    <s v="PR220708DM-14K"/>
    <s v="K0793TB02 7&quot;"/>
    <s v="14K YG"/>
    <n v="3"/>
    <n v="42.21"/>
    <n v="189.94499999999999"/>
    <n v="1590.029595"/>
    <m/>
    <x v="2"/>
    <x v="1"/>
    <n v="168.06328196581063"/>
    <n v="1568.2415058941876"/>
  </r>
  <r>
    <x v="18"/>
    <s v="PR220708DM-14K"/>
    <s v="K0793TB02 7&quot;"/>
    <s v="14K RG"/>
    <n v="2"/>
    <n v="29.490000000000002"/>
    <n v="132.70499999999998"/>
    <n v="1110.8735549999999"/>
    <m/>
    <x v="2"/>
    <x v="1"/>
    <n v="117.41734624903469"/>
    <n v="1095.6513150632454"/>
  </r>
  <r>
    <x v="18"/>
    <s v="PR220708DM-14K"/>
    <s v="K0793TB03 7&quot;"/>
    <s v="14K WG"/>
    <n v="5"/>
    <n v="86.56"/>
    <n v="389.52"/>
    <n v="3260.6719199999998"/>
    <m/>
    <x v="2"/>
    <x v="1"/>
    <n v="344.64718519214802"/>
    <n v="3215.9911099313167"/>
  </r>
  <r>
    <x v="18"/>
    <s v="PR220708DM-14K"/>
    <s v="K0793TB03 7&quot;"/>
    <s v="14K YG"/>
    <n v="5"/>
    <n v="86.06"/>
    <n v="387.27"/>
    <n v="3241.8371700000002"/>
    <m/>
    <x v="2"/>
    <x v="1"/>
    <n v="342.65638583221187"/>
    <n v="3197.4144514867048"/>
  </r>
  <r>
    <x v="18"/>
    <s v="PR220708DM-14K"/>
    <s v="K0793TB03 7&quot;"/>
    <s v="14K RG"/>
    <n v="2"/>
    <n v="34.01"/>
    <n v="153.04500000000002"/>
    <n v="1281.1396950000001"/>
    <m/>
    <x v="2"/>
    <x v="1"/>
    <n v="135.41417246285761"/>
    <n v="1263.5843074025427"/>
  </r>
  <r>
    <x v="18"/>
    <s v="PR220729RM-14K"/>
    <s v="K0039B03 OV H 6.25&quot;"/>
    <s v="14K YG"/>
    <n v="1"/>
    <n v="6.44"/>
    <n v="35.770000000000003"/>
    <n v="239.43073000000001"/>
    <m/>
    <x v="2"/>
    <x v="1"/>
    <n v="31.649285824407311"/>
    <n v="235.3276478061286"/>
  </r>
  <r>
    <x v="18"/>
    <s v="PR220729RM-14K"/>
    <s v="K0039B03 OV H 7&quot;"/>
    <s v="14K WG"/>
    <n v="1"/>
    <n v="7.03"/>
    <n v="38.85"/>
    <n v="261.08564999999999"/>
    <m/>
    <x v="2"/>
    <x v="1"/>
    <n v="34.374468948231026"/>
    <n v="256.6292691436426"/>
  </r>
  <r>
    <x v="18"/>
    <s v="PR220729RM-14K"/>
    <s v="K0039B03 OV H 7&quot;"/>
    <s v="14K YG"/>
    <n v="1"/>
    <n v="6.82"/>
    <n v="37.695000000000007"/>
    <n v="252.96505500000001"/>
    <m/>
    <x v="2"/>
    <x v="1"/>
    <n v="33.352525276797138"/>
    <n v="248.64116114207485"/>
  </r>
  <r>
    <x v="18"/>
    <s v="PR220729RM-14K"/>
    <s v="K5046R01 #6.5"/>
    <s v="14K WG"/>
    <n v="1"/>
    <n v="1.06"/>
    <n v="3.1800000000000006"/>
    <n v="38.339670000000005"/>
    <m/>
    <x v="7"/>
    <x v="1"/>
    <n v="2.8136630953764401"/>
    <n v="37.974900601719014"/>
  </r>
  <r>
    <x v="18"/>
    <s v="PR220729RM-14K"/>
    <s v="K0038B37 OV H 6.25&quot;"/>
    <s v="14K YG"/>
    <n v="2"/>
    <n v="10.629999999999999"/>
    <n v="59.164999999999992"/>
    <n v="391.85508499999992"/>
    <m/>
    <x v="2"/>
    <x v="1"/>
    <n v="52.349175169165726"/>
    <n v="385.06842416688835"/>
  </r>
  <r>
    <x v="18"/>
    <s v="PR220729RM-14K"/>
    <s v="K0038B37 OV H 7&quot;"/>
    <s v="14K WG"/>
    <n v="1"/>
    <n v="6.29"/>
    <n v="34.78"/>
    <n v="232.47021999999998"/>
    <m/>
    <x v="2"/>
    <x v="1"/>
    <n v="30.773334106035399"/>
    <n v="228.48069809049909"/>
  </r>
  <r>
    <x v="19"/>
    <s v="RDI220803BS"/>
    <s v="RDI-RING1"/>
    <s v="14K WG"/>
    <n v="1"/>
    <n v="4.0599999999999996"/>
    <n v="11.9398"/>
    <n v="803.77929999999992"/>
    <m/>
    <x v="7"/>
    <x v="1"/>
    <n v="10.56433164345145"/>
    <n v="802.40971708754853"/>
  </r>
  <r>
    <x v="20"/>
    <s v="RJ220811RM-14K"/>
    <s v="K0384N56 22&quot; 10.5mm"/>
    <s v="14K RG"/>
    <n v="1"/>
    <n v="124.34"/>
    <n v="497.35999999999996"/>
    <n v="4543.0976179999998"/>
    <s v=" KING"/>
    <x v="9"/>
    <x v="1"/>
    <n v="440.06398651459932"/>
    <n v="4486.0467664499893"/>
  </r>
  <r>
    <x v="20"/>
    <s v="RJ220811RM-14K"/>
    <s v="K0384N37 24&quot; 7mm"/>
    <s v="14K WG"/>
    <n v="1"/>
    <n v="71.81"/>
    <n v="394.95500000000004"/>
    <n v="2776.8567950000001"/>
    <s v=" KING"/>
    <x v="9"/>
    <x v="1"/>
    <n v="349.45607164603825"/>
    <n v="2731.5525504408588"/>
  </r>
  <r>
    <x v="20"/>
    <s v="RJ220811RM-14K"/>
    <s v="K0384N37 24&quot; 7mm"/>
    <s v="14K RG"/>
    <n v="1"/>
    <n v="71.61"/>
    <n v="393.85500000000002"/>
    <n v="2769.122895"/>
    <s v=" KING"/>
    <x v="9"/>
    <x v="1"/>
    <n v="348.48279195895839"/>
    <n v="2723.9448285346039"/>
  </r>
  <r>
    <x v="21"/>
    <s v="SHI220721RB-18K"/>
    <s v="K0214TB19 C5 7&quot;"/>
    <s v="18K RG"/>
    <n v="1"/>
    <n v="4.74"/>
    <n v="67.64"/>
    <n v="693.19800000000009"/>
    <m/>
    <x v="6"/>
    <x v="1"/>
    <n v="59.847852758258604"/>
    <n v="685.43919430826224"/>
  </r>
  <r>
    <x v="21"/>
    <s v="SHI220721RB-18K"/>
    <s v="K01028E03 0.5&quot;"/>
    <s v="18K WG"/>
    <n v="2"/>
    <n v="4.79"/>
    <n v="37.289500000000004"/>
    <n v="514.73525000000006"/>
    <m/>
    <x v="10"/>
    <x v="1"/>
    <n v="32.993738992150867"/>
    <n v="510.45786997572361"/>
  </r>
  <r>
    <x v="21"/>
    <s v="SHI220721RB-18K"/>
    <s v="K01075E03 0.5&quot;"/>
    <s v="18K WG"/>
    <n v="3"/>
    <n v="6.93"/>
    <n v="48.803399999999996"/>
    <n v="630.61564999999996"/>
    <m/>
    <x v="10"/>
    <x v="1"/>
    <n v="43.181234436759283"/>
    <n v="625.01754092702311"/>
  </r>
  <r>
    <x v="21"/>
    <s v="SHI220721RB-18K"/>
    <s v="K01075E03 0.5&quot;"/>
    <s v="18K YG"/>
    <n v="1"/>
    <n v="2.4"/>
    <n v="15.574999999999999"/>
    <n v="215.96600000000001"/>
    <m/>
    <x v="10"/>
    <x v="1"/>
    <n v="13.780755569335863"/>
    <n v="214.1794328999288"/>
  </r>
  <r>
    <x v="21"/>
    <s v="SHI220721RB-18K"/>
    <s v="K01073E04 OV 0.5&quot;"/>
    <s v="18K YG"/>
    <n v="1"/>
    <n v="3"/>
    <n v="18.494999999999997"/>
    <n v="317.5505"/>
    <m/>
    <x v="10"/>
    <x v="1"/>
    <n v="16.364370738675234"/>
    <n v="315.42898741471481"/>
  </r>
  <r>
    <x v="22"/>
    <s v="SLI220713RB-14K"/>
    <s v="K0038B84 OV F 6.75&quot;"/>
    <s v="14K RG"/>
    <n v="2"/>
    <n v="13.84"/>
    <n v="139.935"/>
    <n v="1363.8914049999998"/>
    <m/>
    <x v="2"/>
    <x v="1"/>
    <n v="123.81444819229624"/>
    <n v="1347.839830865267"/>
  </r>
  <r>
    <x v="22"/>
    <s v="SLI220713RB-14K"/>
    <s v="K0038B16 OV F 6.75&quot;"/>
    <s v="14K WG"/>
    <n v="2"/>
    <n v="15.5"/>
    <n v="142.38130000000001"/>
    <n v="2870.2266449999997"/>
    <m/>
    <x v="2"/>
    <x v="1"/>
    <n v="125.97893373639039"/>
    <n v="2853.8944622555136"/>
  </r>
  <r>
    <x v="22"/>
    <s v="SLI220713RB-14K"/>
    <s v="K0038B16 OV F 6.75&quot;"/>
    <s v="14K YG"/>
    <n v="2"/>
    <n v="15.309999999999999"/>
    <n v="133.94499999999999"/>
    <n v="2844.0013350000004"/>
    <m/>
    <x v="2"/>
    <x v="1"/>
    <n v="118.51449789628842"/>
    <n v="2828.6368579393879"/>
  </r>
  <r>
    <x v="22"/>
    <s v="SLI220713RB-14K"/>
    <s v="K0038B13 OV H 6.75&quot;"/>
    <s v="14K YG"/>
    <n v="1"/>
    <n v="6.9"/>
    <n v="54.035000000000004"/>
    <n v="1033.4659550000001"/>
    <m/>
    <x v="2"/>
    <x v="1"/>
    <n v="47.810152628511297"/>
    <n v="1027.267742913172"/>
  </r>
  <r>
    <x v="23"/>
    <s v="TRIO220727RB-R"/>
    <s v="K01086B19"/>
    <s v="14K WG"/>
    <n v="1"/>
    <n v="9.5399999999999991"/>
    <n v="10"/>
    <n v="10"/>
    <m/>
    <x v="2"/>
    <x v="1"/>
    <n v="8.8479971552718215"/>
    <n v="8.852926420500026"/>
  </r>
  <r>
    <x v="24"/>
    <s v="VD220707DB-14K"/>
    <s v="K5021E24 0.72&quot;"/>
    <s v="14K WG"/>
    <n v="2"/>
    <n v="7.68"/>
    <n v="52.821999999999989"/>
    <n v="865.5643"/>
    <m/>
    <x v="3"/>
    <x v="1"/>
    <n v="46.736890573576808"/>
    <n v="859.50522793836524"/>
  </r>
  <r>
    <x v="24"/>
    <s v="VD220719RB-2-14K"/>
    <s v="K0570E01"/>
    <s v="14K WG"/>
    <n v="6"/>
    <n v="25.659999999999997"/>
    <n v="154.85179999999997"/>
    <n v="2136.4134699999995"/>
    <m/>
    <x v="3"/>
    <x v="1"/>
    <n v="137.01282858887208"/>
    <n v="2118.6508291481982"/>
  </r>
  <r>
    <x v="24"/>
    <s v="VD220719RB-2-14K"/>
    <s v="K0570E02"/>
    <s v="14K WG"/>
    <n v="5"/>
    <n v="26.65"/>
    <n v="169.17039999999997"/>
    <n v="2935.5601599999995"/>
    <m/>
    <x v="3"/>
    <x v="1"/>
    <n v="149.68192179561959"/>
    <n v="2916.1550703726552"/>
  </r>
  <r>
    <x v="24"/>
    <s v="VD220719RB-2-14K"/>
    <s v="K0575E16 0.6&quot;"/>
    <s v="14K WG"/>
    <n v="3"/>
    <n v="12.100000000000001"/>
    <n v="81.686800000000005"/>
    <n v="1536.6702200000002"/>
    <m/>
    <x v="3"/>
    <x v="1"/>
    <n v="72.276457402325832"/>
    <n v="1527.3001429926103"/>
  </r>
  <r>
    <x v="24"/>
    <s v="VD220719RB-2-14K"/>
    <s v="K0575E01"/>
    <s v="14K WG"/>
    <n v="9"/>
    <n v="34.15"/>
    <n v="171.79750000000001"/>
    <n v="3043.5188750000002"/>
    <m/>
    <x v="3"/>
    <x v="1"/>
    <n v="152.00637912828108"/>
    <n v="3023.8124376725855"/>
  </r>
  <r>
    <x v="24"/>
    <s v="VD220719RB-2-14K"/>
    <s v="K0642E05"/>
    <s v="14K WG"/>
    <n v="1"/>
    <n v="4.38"/>
    <n v="59.465699999999998"/>
    <n v="486.02940499999988"/>
    <m/>
    <x v="3"/>
    <x v="1"/>
    <n v="52.615234443624757"/>
    <n v="479.2082516643527"/>
  </r>
  <r>
    <x v="24"/>
    <s v="VD220719RB-2-14K"/>
    <s v="K0555TB02 C1 7&quot;"/>
    <s v="14K WG"/>
    <n v="2"/>
    <n v="15.66"/>
    <n v="161.47769999999997"/>
    <n v="2751.0834550000004"/>
    <m/>
    <x v="2"/>
    <x v="1"/>
    <n v="142.87542302398364"/>
    <n v="2732.5607746651581"/>
  </r>
  <r>
    <x v="24"/>
    <s v="VD220719RB-2-14K"/>
    <s v="K0038B01 RD 7&quot;"/>
    <s v="14K WG"/>
    <n v="1"/>
    <n v="5.86"/>
    <n v="55.139900000000011"/>
    <n v="627.85308499999996"/>
    <m/>
    <x v="2"/>
    <x v="1"/>
    <n v="48.787767834197282"/>
    <n v="621.52813275337292"/>
  </r>
  <r>
    <x v="24"/>
    <s v="VD220719RB-2-14K"/>
    <s v="K0040B01 6.5&quot;"/>
    <s v="14K RG"/>
    <n v="3"/>
    <n v="34.54"/>
    <n v="222.82500000000002"/>
    <n v="3385.7730249999995"/>
    <m/>
    <x v="2"/>
    <x v="1"/>
    <n v="197.15549661234439"/>
    <n v="3360.2133579647912"/>
  </r>
  <r>
    <x v="24"/>
    <s v="VD220719RB-2-14K"/>
    <s v="K0040B01 6.75&quot;"/>
    <s v="14K WG"/>
    <n v="1"/>
    <n v="12.76"/>
    <n v="88.140800000000013"/>
    <n v="1246.9370699999999"/>
    <m/>
    <x v="2"/>
    <x v="1"/>
    <n v="77.986954766338272"/>
    <n v="1236.8266717044007"/>
  </r>
  <r>
    <x v="25"/>
    <s v="VDGA220722RB-14K"/>
    <s v="K0798E05 0.75&quot;"/>
    <s v="14K WYG"/>
    <n v="3"/>
    <n v="23.259999999999998"/>
    <n v="233.28240000000002"/>
    <n v="3339.21371"/>
    <m/>
    <x v="3"/>
    <x v="1"/>
    <n v="206.40820115749835"/>
    <n v="3312.4545022397656"/>
  </r>
  <r>
    <x v="25"/>
    <s v="VDGA220722RB-14K"/>
    <s v="K0094R01 #6.5"/>
    <s v="14K WG"/>
    <n v="2"/>
    <n v="15.48"/>
    <n v="266.3922"/>
    <n v="1279.26413"/>
    <m/>
    <x v="7"/>
    <x v="1"/>
    <n v="235.70374277866023"/>
    <n v="1248.7069845595126"/>
  </r>
  <r>
    <x v="25"/>
    <s v="VDGA220722RB-14K"/>
    <s v="K0132R03 #6.5"/>
    <s v="14K YG"/>
    <n v="3"/>
    <n v="8.14"/>
    <n v="108.72000000000001"/>
    <n v="1625.8264699999997"/>
    <m/>
    <x v="7"/>
    <x v="1"/>
    <n v="96.195425072115256"/>
    <n v="1613.3554860436761"/>
  </r>
  <r>
    <x v="25"/>
    <s v="VDGA220722RB-14K"/>
    <s v="K0038B11 OV F 6.75&quot;"/>
    <s v="14K WG"/>
    <n v="5"/>
    <n v="24.91"/>
    <n v="290.13490000000002"/>
    <n v="3913.6970849999998"/>
    <m/>
    <x v="2"/>
    <x v="1"/>
    <n v="256.71127698450749"/>
    <n v="3880.4164771719129"/>
  </r>
  <r>
    <x v="25"/>
    <s v="VDGA220722RB-14K"/>
    <s v="K0038B11 OV F 6.75&quot;"/>
    <s v="14K YG"/>
    <n v="4"/>
    <n v="20.14"/>
    <n v="224.09499999999997"/>
    <n v="3117.440705"/>
    <m/>
    <x v="2"/>
    <x v="1"/>
    <n v="198.27919225106388"/>
    <n v="3091.7353596201951"/>
  </r>
  <r>
    <x v="26"/>
    <s v="AS220614DC-14K"/>
    <s v="K01159E01"/>
    <s v="14K WG"/>
    <n v="1"/>
    <n v="3.65"/>
    <m/>
    <m/>
    <m/>
    <x v="3"/>
    <x v="1"/>
    <n v="0"/>
    <n v="0"/>
  </r>
  <r>
    <x v="26"/>
    <s v="AS220614DC-14K"/>
    <s v="K01166E01"/>
    <s v="14K WG"/>
    <n v="1"/>
    <n v="3.36"/>
    <m/>
    <m/>
    <m/>
    <x v="3"/>
    <x v="1"/>
    <n v="0"/>
    <n v="0"/>
  </r>
  <r>
    <x v="26"/>
    <s v="AS220614DC-14K"/>
    <s v="K01170E01"/>
    <s v="14K WG"/>
    <n v="1"/>
    <n v="1.97"/>
    <m/>
    <m/>
    <m/>
    <x v="3"/>
    <x v="1"/>
    <n v="0"/>
    <n v="0"/>
  </r>
  <r>
    <x v="26"/>
    <s v="AS220614DC-14K"/>
    <s v="K0262B01-OV-F"/>
    <s v="14K RG"/>
    <n v="1"/>
    <n v="6.3"/>
    <m/>
    <m/>
    <m/>
    <x v="2"/>
    <x v="1"/>
    <n v="0"/>
    <n v="0"/>
  </r>
  <r>
    <x v="27"/>
    <s v="VJ220721RB-18K"/>
    <s v="K0610P10 10.88*15.27"/>
    <s v="18K WG"/>
    <n v="1"/>
    <n v="0.9"/>
    <n v="11.114600000000001"/>
    <n v="203.5651"/>
    <m/>
    <x v="11"/>
    <x v="1"/>
    <n v="9.8341949181984205"/>
    <n v="202.29017359932897"/>
  </r>
  <r>
    <x v="27"/>
    <s v="VJ220721RB-18K"/>
    <s v="K0610P12 11.88*16.67"/>
    <s v="18K WG"/>
    <n v="2"/>
    <n v="2.38"/>
    <n v="22.864799999999995"/>
    <n v="546.09405000000004"/>
    <m/>
    <x v="11"/>
    <x v="1"/>
    <n v="20.230768535585913"/>
    <n v="543.47128920194496"/>
  </r>
  <r>
    <x v="27"/>
    <s v="VJ220721RB-18K"/>
    <s v="K0610P12 11.88*16.67"/>
    <s v="18K YG"/>
    <n v="1"/>
    <n v="1.26"/>
    <n v="11.419999999999998"/>
    <n v="265.60300000000001"/>
    <m/>
    <x v="11"/>
    <x v="1"/>
    <n v="10.104412751320419"/>
    <n v="264.29304197221103"/>
  </r>
  <r>
    <x v="27"/>
    <s v="VJ220721RB-18K"/>
    <s v="K0610P13 12.40*17.40"/>
    <s v="18K WG"/>
    <n v="2"/>
    <n v="2.63"/>
    <n v="33.776699999999991"/>
    <n v="616.03044999999997"/>
    <m/>
    <x v="11"/>
    <x v="1"/>
    <n v="29.885614551446967"/>
    <n v="612.15601398273031"/>
  </r>
  <r>
    <x v="27"/>
    <s v="VJ220721RB-18K"/>
    <s v="K0214TB03 C4 7.25&quot;"/>
    <s v="18K WG"/>
    <n v="1"/>
    <n v="7.5"/>
    <n v="82.311900000000009"/>
    <n v="1881.2731499999998"/>
    <m/>
    <x v="6"/>
    <x v="1"/>
    <n v="72.829545704501882"/>
    <n v="1871.8313694231554"/>
  </r>
  <r>
    <x v="27"/>
    <s v="VJ220721RB-18K"/>
    <s v="K0214TN38 C4 17&quot;"/>
    <s v="18K WG"/>
    <n v="1"/>
    <n v="22.07"/>
    <n v="217.52760000000004"/>
    <n v="3378.2723499999997"/>
    <m/>
    <x v="5"/>
    <x v="1"/>
    <n v="192.4683585993107"/>
    <n v="3353.320333722796"/>
  </r>
  <r>
    <x v="27"/>
    <s v="VJ220721RB-18K"/>
    <s v="K0214TN157 C4 17&quot;"/>
    <s v="18K WG"/>
    <n v="1"/>
    <n v="21.77"/>
    <n v="194.69809999999998"/>
    <n v="4007.36535"/>
    <m/>
    <x v="5"/>
    <x v="1"/>
    <n v="172.26882349368285"/>
    <n v="3985.0320453511158"/>
  </r>
  <r>
    <x v="28"/>
    <s v="YFJ220718RB-14K"/>
    <s v="K0099B01 6.5&quot;"/>
    <s v="14K WG"/>
    <n v="5"/>
    <n v="50.99"/>
    <n v="370.54669999999999"/>
    <n v="3175.6348050000001"/>
    <m/>
    <x v="2"/>
    <x v="1"/>
    <n v="327.85961474953615"/>
    <n v="3133.13037204591"/>
  </r>
  <r>
    <x v="28"/>
    <s v="YFJ220718RB-14K"/>
    <s v="K0099B01 6.5&quot;"/>
    <s v="14K YG"/>
    <n v="5"/>
    <n v="50.879999999999995"/>
    <n v="346.56999999999994"/>
    <n v="3155.8884599999992"/>
    <m/>
    <x v="2"/>
    <x v="1"/>
    <n v="306.6450374102555"/>
    <n v="3116.1343309552685"/>
  </r>
  <r>
    <x v="28"/>
    <s v="YFJ220718RB-14K"/>
    <s v="K0099B05 6.75&quot;"/>
    <s v="14K WG"/>
    <n v="1"/>
    <n v="12.63"/>
    <n v="91.703300000000013"/>
    <n v="822.6504450000001"/>
    <m/>
    <x v="2"/>
    <x v="1"/>
    <n v="81.139053752903862"/>
    <n v="812.13140174170417"/>
  </r>
  <r>
    <x v="28"/>
    <s v="YFJ220718RB-14K"/>
    <s v="K0099B05 6.75&quot;"/>
    <s v="14K YG"/>
    <n v="5"/>
    <n v="63.46"/>
    <n v="431.19500000000005"/>
    <n v="4124.764435"/>
    <m/>
    <x v="2"/>
    <x v="1"/>
    <n v="381.52121333674336"/>
    <n v="4075.3031957887511"/>
  </r>
  <r>
    <x v="28"/>
    <s v="YFJ220718RB-14K"/>
    <s v="K0663B01 6.75&quot;"/>
    <s v="14K WG"/>
    <n v="8"/>
    <n v="58.620000000000005"/>
    <n v="497.49939999999992"/>
    <n v="6335.8252599999996"/>
    <m/>
    <x v="2"/>
    <x v="1"/>
    <n v="440.18732759494378"/>
    <n v="6278.7584182442906"/>
  </r>
  <r>
    <x v="28"/>
    <s v="YFJ220718RB-14K"/>
    <s v="K0663B01 6.75&quot;"/>
    <s v="14K YG"/>
    <n v="9"/>
    <n v="65.959999999999994"/>
    <n v="528.36999999999989"/>
    <n v="7136.5424299999995"/>
    <m/>
    <x v="2"/>
    <x v="1"/>
    <n v="467.50162569309714"/>
    <n v="7075.9345032799592"/>
  </r>
  <r>
    <x v="28"/>
    <s v="YFJ220718RB-14K"/>
    <s v="K0663B01 6.75&quot;"/>
    <s v="14K RG"/>
    <n v="8"/>
    <n v="57.58"/>
    <n v="463.96999999999991"/>
    <n v="6320.9828299999999"/>
    <m/>
    <x v="2"/>
    <x v="1"/>
    <n v="410.52052401314666"/>
    <n v="6267.7620571319394"/>
  </r>
  <r>
    <x v="28"/>
    <s v="YFJ220718RB-14K"/>
    <s v="K0110B01 6.5&quot;"/>
    <s v="14K WG"/>
    <n v="3"/>
    <n v="20.29"/>
    <n v="110.02550000000002"/>
    <n v="1445.3293249999999"/>
    <m/>
    <x v="2"/>
    <x v="1"/>
    <n v="97.350531100736006"/>
    <n v="1432.7085905878725"/>
  </r>
  <r>
    <x v="28"/>
    <s v="YFJ220718RB-14K"/>
    <s v="K0110B01 6.5&quot;"/>
    <s v="14K YG"/>
    <n v="2"/>
    <n v="13.280000000000001"/>
    <n v="66.53"/>
    <n v="927.54687999999987"/>
    <m/>
    <x v="2"/>
    <x v="1"/>
    <n v="58.86572507402343"/>
    <n v="919.91539947558658"/>
  </r>
  <r>
    <x v="28"/>
    <s v="YFJ220718RB-14K"/>
    <s v="K0345B01 6.75&quot;"/>
    <s v="14K WG"/>
    <n v="2"/>
    <n v="24.02"/>
    <n v="194.31020000000001"/>
    <n v="1605.0318299999999"/>
    <m/>
    <x v="2"/>
    <x v="1"/>
    <n v="171.92560968402989"/>
    <n v="1582.7430203352644"/>
  </r>
  <r>
    <x v="28"/>
    <s v="YFJ220718RB-14K"/>
    <s v="K0345B01 6.75&quot;"/>
    <s v="14K YG"/>
    <n v="5"/>
    <n v="60.39"/>
    <n v="458.04499999999996"/>
    <n v="4004.0057049999996"/>
    <m/>
    <x v="2"/>
    <x v="1"/>
    <n v="405.27808569864817"/>
    <n v="3951.4645732277932"/>
  </r>
  <r>
    <x v="28"/>
    <s v="YFJ220719RB-14K"/>
    <s v="K0040B02 6.75&quot;"/>
    <s v="14K WG"/>
    <n v="4"/>
    <n v="84.79"/>
    <n v="590.20499999999993"/>
    <n v="8699.0734999999986"/>
    <m/>
    <x v="2"/>
    <x v="1"/>
    <n v="522.21321610272048"/>
    <n v="8631.3726438011199"/>
  </r>
  <r>
    <x v="28"/>
    <s v="YFJ220719RB-14K"/>
    <s v="K0001B21 6.75&quot;"/>
    <s v="14K WG"/>
    <n v="5"/>
    <n v="44.34"/>
    <n v="285.98650000000004"/>
    <n v="3664.1079749999994"/>
    <m/>
    <x v="2"/>
    <x v="1"/>
    <n v="253.04077384461453"/>
    <n v="3631.3032191756324"/>
  </r>
  <r>
    <x v="28"/>
    <s v="YFJ220719RB-14K"/>
    <s v="K0001B21 6.75&quot;"/>
    <s v="14K YG"/>
    <n v="4"/>
    <n v="34.949999999999996"/>
    <n v="209.10499999999996"/>
    <n v="2883.7796449999996"/>
    <m/>
    <x v="2"/>
    <x v="1"/>
    <n v="185.01604451531139"/>
    <n v="2859.7937629158655"/>
  </r>
  <r>
    <x v="28"/>
    <s v="YFJ220719RB-14K"/>
    <s v="K0001B21 6.75&quot;"/>
    <s v="14K RG"/>
    <n v="4"/>
    <n v="34.380000000000003"/>
    <n v="205.96999999999997"/>
    <n v="2865.6775299999995"/>
    <m/>
    <x v="2"/>
    <x v="1"/>
    <n v="182.24219740713369"/>
    <n v="2842.0512554830384"/>
  </r>
  <r>
    <x v="28"/>
    <s v="YFJ220719RB-14K"/>
    <s v="K0343B04 6.75&quot;"/>
    <s v="14K WG"/>
    <n v="3"/>
    <n v="49.879999999999995"/>
    <n v="326.73810000000003"/>
    <n v="3062.722115"/>
    <m/>
    <x v="2"/>
    <x v="1"/>
    <n v="289.09777793189204"/>
    <n v="3025.2428508073981"/>
  </r>
  <r>
    <x v="28"/>
    <s v="YFJ220719RB-14K"/>
    <s v="K0343B04 6.75&quot;"/>
    <s v="14K WYG"/>
    <n v="2"/>
    <n v="32.86"/>
    <n v="221.57419999999999"/>
    <n v="1987.2194299999999"/>
    <m/>
    <x v="2"/>
    <x v="1"/>
    <n v="196.04878912816298"/>
    <n v="1961.8032389281157"/>
  </r>
  <r>
    <x v="28"/>
    <s v="YFJ220719RB-14K"/>
    <s v="K0343B04 6.75&quot;"/>
    <s v="14K WRG"/>
    <n v="2"/>
    <n v="32.510000000000005"/>
    <n v="221.69480000000001"/>
    <n v="1972.2454200000004"/>
    <m/>
    <x v="2"/>
    <x v="1"/>
    <n v="196.15549597385558"/>
    <n v="1946.8153952207474"/>
  </r>
  <r>
    <x v="28"/>
    <s v="YFJ220725DM-18K"/>
    <s v="K0184TB10 6&quot;"/>
    <s v="18K YG"/>
    <n v="1"/>
    <n v="7.86"/>
    <n v="35.370000000000005"/>
    <n v="369.61650000000003"/>
    <m/>
    <x v="6"/>
    <x v="1"/>
    <n v="31.29536593819644"/>
    <n v="365.55930074930865"/>
  </r>
  <r>
    <x v="29"/>
    <s v="ZNY220725RM-14K"/>
    <s v="K0038B141 OV H 6.75&quot;"/>
    <s v="14K WG"/>
    <n v="4"/>
    <n v="27.29"/>
    <n v="177.065"/>
    <n v="1039.8036949999998"/>
    <m/>
    <x v="2"/>
    <x v="1"/>
    <n v="156.66706162982052"/>
    <n v="1019.4930366645835"/>
  </r>
  <r>
    <x v="29"/>
    <s v="ZNY220725RM-14K"/>
    <s v="K0038B141 OV H 6.75&quot;"/>
    <s v="14K YG"/>
    <n v="3"/>
    <n v="19.93"/>
    <n v="129.30500000000001"/>
    <n v="758.53041499999995"/>
    <m/>
    <x v="2"/>
    <x v="1"/>
    <n v="114.40902721624229"/>
    <n v="743.69818008027551"/>
  </r>
  <r>
    <x v="29"/>
    <s v="ZNY220725RM-14K"/>
    <s v="K0038B41 OV H 6.75&quot;"/>
    <s v="14K WG"/>
    <n v="6"/>
    <n v="60.050000000000004"/>
    <n v="389.84500000000003"/>
    <n v="2317.9880350000003"/>
    <m/>
    <x v="2"/>
    <x v="1"/>
    <n v="344.9347450996944"/>
    <n v="2273.2699450399837"/>
  </r>
  <r>
    <x v="29"/>
    <s v="ZNY220725RM-14K"/>
    <s v="K0038B41 OV H 6.75&quot;"/>
    <s v="14K YG"/>
    <n v="4"/>
    <n v="38.659999999999997"/>
    <n v="250.96999999999997"/>
    <n v="1490.8459099999998"/>
    <m/>
    <x v="2"/>
    <x v="1"/>
    <n v="222.05818460585689"/>
    <n v="1462.0578043752889"/>
  </r>
  <r>
    <x v="29"/>
    <s v="ZNY220725RM-14K"/>
    <s v="K0038B41 OV H 6.75&quot;"/>
    <s v="14K RG"/>
    <n v="1"/>
    <n v="9.66"/>
    <n v="62.71"/>
    <n v="372.51312999999999"/>
    <m/>
    <x v="2"/>
    <x v="1"/>
    <n v="55.485790160709598"/>
    <n v="365.319831582955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s v="J&amp;J JEWELRY"/>
    <s v="JJ220826DM-14K"/>
    <s v="K01463TB01 7&quot;"/>
    <s v="14K WG"/>
    <n v="2"/>
    <n v="27.46"/>
    <n v="301.03000000000003"/>
    <n v="1211.8644700000002"/>
    <m/>
    <x v="0"/>
    <x v="0"/>
    <n v="301.03000000000003"/>
    <n v="1242.4022007890978"/>
  </r>
  <r>
    <s v="J&amp;J JEWELRY"/>
    <s v="JJ220826DM-14K"/>
    <s v="K01463TB02 7&quot;"/>
    <s v="14K WG"/>
    <n v="2"/>
    <n v="35.61"/>
    <n v="345.85500000000002"/>
    <n v="1527.0208949999999"/>
    <m/>
    <x v="0"/>
    <x v="0"/>
    <n v="345.85500000000002"/>
    <n v="1562.105859561882"/>
  </r>
  <r>
    <s v="J&amp;J JEWELRY"/>
    <s v="JJ220826DM-14K"/>
    <s v="K01463TB03 7&quot;"/>
    <s v="14K WG"/>
    <n v="2"/>
    <n v="44.870000000000005"/>
    <n v="396.78500000000003"/>
    <n v="1885.1004650000004"/>
    <m/>
    <x v="0"/>
    <x v="0"/>
    <n v="396.78500000000003"/>
    <n v="1925.3519798362365"/>
  </r>
  <r>
    <s v="KGM"/>
    <s v="KGM220921RM-14K"/>
    <s v="K0038B31 OV 7.25&quot;"/>
    <s v="14K YG"/>
    <n v="1"/>
    <n v="6.39"/>
    <n v="47.375"/>
    <n v="248.05047499999998"/>
    <m/>
    <x v="0"/>
    <x v="0"/>
    <n v="47.375"/>
    <n v="252.85639134100754"/>
  </r>
  <r>
    <s v="PRAVI JEWELS"/>
    <s v="MP220906DB-14K"/>
    <s v="K01368P04"/>
    <s v="14K YG"/>
    <n v="10"/>
    <n v="13.41"/>
    <n v="53.640000000000008"/>
    <n v="498.44299499999994"/>
    <m/>
    <x v="1"/>
    <x v="0"/>
    <n v="53.640000000000008"/>
    <n v="503.88445890568107"/>
  </r>
  <r>
    <s v="PINK DIAMOND"/>
    <s v="PD220908RM-18K"/>
    <s v="K0249B01 OV H 6.75&quot;"/>
    <s v="18K WG"/>
    <n v="1"/>
    <n v="6.22"/>
    <n v="46.25"/>
    <n v="297.14750000000004"/>
    <m/>
    <x v="2"/>
    <x v="0"/>
    <n v="46.25"/>
    <n v="301.83929167855621"/>
  </r>
  <r>
    <s v="PINK DIAMOND"/>
    <s v="PD220908RM-18K"/>
    <s v="K0038B96 OV H 6.75&quot;"/>
    <s v="18K WG"/>
    <n v="3"/>
    <n v="30.52"/>
    <n v="227.7"/>
    <n v="1484.7389999999998"/>
    <m/>
    <x v="2"/>
    <x v="0"/>
    <n v="227.7"/>
    <n v="1507.8378316801563"/>
  </r>
  <r>
    <s v="PINK DIAMOND"/>
    <s v="PD220908RM-18K"/>
    <s v="K0038B96 OV H 6.75&quot;"/>
    <s v="18K YG"/>
    <n v="1"/>
    <n v="10.86"/>
    <n v="81.05"/>
    <n v="529.26350000000002"/>
    <m/>
    <x v="2"/>
    <x v="0"/>
    <n v="81.05"/>
    <n v="537.4855479037185"/>
  </r>
  <r>
    <s v="SHEFI DIAMONDS"/>
    <s v="SH220902RM-14K"/>
    <s v="K0296E29 OV"/>
    <s v="14K WG"/>
    <n v="1"/>
    <n v="13.32"/>
    <n v="73.260000000000005"/>
    <n v="515.07774000000006"/>
    <m/>
    <x v="3"/>
    <x v="0"/>
    <n v="73.260000000000005"/>
    <n v="522.50953801883304"/>
  </r>
  <r>
    <s v="XS DIAMONDS"/>
    <s v="XS220811DM-14K"/>
    <s v="K0634B03 6.75&quot;"/>
    <s v="14K WG"/>
    <n v="4"/>
    <n v="30.060000000000002"/>
    <n v="166.29000000000002"/>
    <n v="1120.9082099999998"/>
    <m/>
    <x v="0"/>
    <x v="0"/>
    <n v="166.29000000000002"/>
    <n v="1137.7773567724778"/>
  </r>
  <r>
    <s v="XS DIAMONDS"/>
    <s v="XS220811DM-14K"/>
    <s v="K0634B03 6.75&quot;"/>
    <s v="14K YG"/>
    <n v="4"/>
    <n v="29.57"/>
    <n v="163.59499999999997"/>
    <n v="1101.960155"/>
    <m/>
    <x v="0"/>
    <x v="0"/>
    <n v="163.59499999999997"/>
    <n v="1118.5559098033168"/>
  </r>
  <r>
    <s v="XS DIAMONDS"/>
    <s v="XS220811DM-14K"/>
    <s v="K0634B03 6.75&quot;"/>
    <s v="14K RG"/>
    <n v="2"/>
    <n v="14.8"/>
    <n v="81.88"/>
    <n v="551.56011999999998"/>
    <m/>
    <x v="0"/>
    <x v="0"/>
    <n v="81.88"/>
    <n v="559.86636654357142"/>
  </r>
  <r>
    <s v="XS DIAMONDS"/>
    <s v="XS220811DM-14K"/>
    <s v="K0634B04 6.75&quot;"/>
    <s v="14K WG"/>
    <n v="2"/>
    <n v="28.369999999999997"/>
    <n v="156.51499999999999"/>
    <n v="1076.3052349999998"/>
    <m/>
    <x v="0"/>
    <x v="0"/>
    <n v="156.51499999999999"/>
    <n v="1092.1827652609559"/>
  </r>
  <r>
    <s v="XS DIAMONDS"/>
    <s v="XS220811DM-14K"/>
    <s v="K0634B04 6.75&quot;"/>
    <s v="14K RG"/>
    <n v="2"/>
    <n v="27.299999999999997"/>
    <n v="150.63"/>
    <n v="1034.92887"/>
    <m/>
    <x v="0"/>
    <x v="0"/>
    <n v="150.63"/>
    <n v="1050.2094014711549"/>
  </r>
  <r>
    <s v="YEZEKYAN FINE JEWELRY"/>
    <s v="YFJ220920RB-18K"/>
    <s v="K0597B09"/>
    <s v="18K WG"/>
    <n v="2"/>
    <n v="14.510000000000002"/>
    <n v="43.965300000000006"/>
    <n v="661.00305000000003"/>
    <m/>
    <x v="2"/>
    <x v="0"/>
    <n v="43.965300000000006"/>
    <n v="665.46307224184272"/>
  </r>
  <r>
    <s v="YEZEKYAN FINE JEWELRY"/>
    <s v="YFJ220920RB-18K"/>
    <s v="K0597B09"/>
    <s v="18K YG"/>
    <n v="2"/>
    <n v="15.280000000000001"/>
    <n v="38.200000000000003"/>
    <n v="687.98200000000008"/>
    <m/>
    <x v="2"/>
    <x v="0"/>
    <n v="38.200000000000003"/>
    <n v="691.8571663161265"/>
  </r>
  <r>
    <s v="YEZEKYAN FINE JEWELRY"/>
    <s v="YFJ220920RB-18K"/>
    <s v="K0597B09"/>
    <s v="18K RG"/>
    <n v="1"/>
    <n v="7.33"/>
    <n v="18.324999999999999"/>
    <n v="330.03325000000001"/>
    <m/>
    <x v="2"/>
    <x v="0"/>
    <n v="18.324999999999999"/>
    <n v="331.89221394615225"/>
  </r>
  <r>
    <s v="BREVANI COLOR"/>
    <s v="BC220907RB-14K"/>
    <s v="K0018R09 #7"/>
    <s v="14K WG"/>
    <n v="2"/>
    <n v="2.85"/>
    <n v="33.262800000000006"/>
    <n v="175.28252000000001"/>
    <m/>
    <x v="4"/>
    <x v="0"/>
    <n v="33.262800000000006"/>
    <n v="178.65683628638874"/>
  </r>
  <r>
    <s v="BREVANI COLOR"/>
    <s v="BC220907RB-14K"/>
    <s v="K0018R24 #7"/>
    <s v="14K WG"/>
    <n v="2"/>
    <n v="3.33"/>
    <n v="43.290700000000001"/>
    <n v="227.36120499999998"/>
    <m/>
    <x v="4"/>
    <x v="0"/>
    <n v="43.290700000000001"/>
    <n v="231.75279302202966"/>
  </r>
  <r>
    <s v="BREVANI COLOR"/>
    <s v="BC220907RB-14K"/>
    <s v="K0018R04"/>
    <s v="14K WG"/>
    <n v="2"/>
    <n v="2.96"/>
    <n v="44.326400000000007"/>
    <n v="180.11866000000001"/>
    <m/>
    <x v="4"/>
    <x v="0"/>
    <n v="44.326400000000007"/>
    <n v="184.61531372238602"/>
  </r>
  <r>
    <s v="BREVANI COLOR"/>
    <s v="BC220908RB-14K"/>
    <s v="K0084B02 6.75&quot;"/>
    <s v="14K WG"/>
    <n v="3"/>
    <n v="22.25"/>
    <n v="154.47420000000002"/>
    <n v="932.23592999999994"/>
    <m/>
    <x v="0"/>
    <x v="0"/>
    <n v="154.47420000000002"/>
    <n v="947.90643305106209"/>
  </r>
  <r>
    <s v="BREVANI COLOR"/>
    <s v="BC220831RB-14K"/>
    <s v="K0165B01 OV H 6.75&quot;"/>
    <s v="14K YG"/>
    <n v="5"/>
    <n v="28.25"/>
    <n v="174.97499999999999"/>
    <n v="1161.7585749999998"/>
    <m/>
    <x v="0"/>
    <x v="0"/>
    <n v="174.97499999999999"/>
    <n v="1179.5087641666023"/>
  </r>
  <r>
    <s v="BREVANI COLOR"/>
    <s v="BC220831RB-14K"/>
    <s v="K01093B01 6.75&quot;"/>
    <s v="14K WYG"/>
    <n v="3"/>
    <n v="14.309999999999999"/>
    <n v="128.93690000000001"/>
    <n v="630.71748500000001"/>
    <m/>
    <x v="0"/>
    <x v="0"/>
    <n v="128.93690000000001"/>
    <n v="643.79737850224501"/>
  </r>
  <r>
    <s v="BREVANI COLOR"/>
    <s v="BC220831RB-14K"/>
    <s v="K0066E06"/>
    <s v="14K YG"/>
    <n v="6"/>
    <n v="1.7200000000000002"/>
    <n v="33.599999999999994"/>
    <n v="153.589"/>
    <m/>
    <x v="3"/>
    <x v="0"/>
    <n v="33.599999999999994"/>
    <n v="156.99752325188081"/>
  </r>
  <r>
    <s v="BREVANI COLOR"/>
    <s v="BC220831RB-14K"/>
    <s v="K0060B04 6.75&quot;"/>
    <s v="14K YG"/>
    <n v="5"/>
    <n v="23.5"/>
    <n v="141.94999999999999"/>
    <n v="929.62054999999987"/>
    <m/>
    <x v="0"/>
    <x v="0"/>
    <n v="141.94999999999999"/>
    <n v="944.02054629775228"/>
  </r>
  <r>
    <s v="BREVANI COLOR"/>
    <s v="BC220831RB-14K"/>
    <s v="K0060B01 6.75&quot;"/>
    <s v="14K YG"/>
    <n v="4"/>
    <n v="16.970000000000002"/>
    <n v="93.734999999999999"/>
    <n v="625.56071500000007"/>
    <m/>
    <x v="0"/>
    <x v="0"/>
    <n v="93.734999999999999"/>
    <n v="635.06958187544797"/>
  </r>
  <r>
    <s v="BREVANI COLOR"/>
    <s v="BC220831RB-14K"/>
    <s v="K0110B04 6.75&quot;"/>
    <s v="14K YG"/>
    <n v="3"/>
    <n v="20.92"/>
    <n v="99.525000000000006"/>
    <n v="721.72177499999998"/>
    <m/>
    <x v="0"/>
    <x v="0"/>
    <n v="99.525000000000006"/>
    <n v="731.81800347153091"/>
  </r>
  <r>
    <s v="DINARO"/>
    <s v="DIN220829RP-14K"/>
    <s v="K0252B01 OV H 6.75&quot;"/>
    <s v="14K YG"/>
    <n v="1"/>
    <n v="5.71"/>
    <n v="584.46500000000003"/>
    <n v="757.27809500000001"/>
    <m/>
    <x v="0"/>
    <x v="0"/>
    <n v="584.46500000000003"/>
    <n v="816.56864685745597"/>
  </r>
  <r>
    <s v="DINARO"/>
    <s v="DIN220829RP-14K"/>
    <s v="K0038B11 OV F 6.75&quot;"/>
    <s v="14K YG"/>
    <n v="1"/>
    <n v="5.26"/>
    <n v="927.80000000000018"/>
    <n v="1081.7064800000003"/>
    <m/>
    <x v="0"/>
    <x v="0"/>
    <n v="927.80000000000018"/>
    <n v="1175.8263571754474"/>
  </r>
  <r>
    <s v="DINARO"/>
    <s v="DIN220829RP-14K"/>
    <s v="K0140TB02 SPRING 7&quot;"/>
    <s v="14K WG"/>
    <n v="1"/>
    <n v="5.12"/>
    <n v="604.42289999999991"/>
    <n v="767.94853499999988"/>
    <m/>
    <x v="0"/>
    <x v="0"/>
    <n v="604.42289999999991"/>
    <n v="829.26369894700088"/>
  </r>
  <r>
    <s v="DINARO"/>
    <s v="DIN220829RP-14K"/>
    <s v="K0140TB02 SPRING 7&quot;"/>
    <s v="14K YG"/>
    <n v="2"/>
    <n v="10.3"/>
    <n v="1204.04"/>
    <n v="1533.0814399999999"/>
    <m/>
    <x v="0"/>
    <x v="0"/>
    <n v="1204.04"/>
    <n v="1655.2242476248387"/>
  </r>
  <r>
    <s v="DINARO"/>
    <s v="DIN220902DP-14K"/>
    <s v="K0039B15 6.75&quot;"/>
    <s v="14K YG"/>
    <n v="1"/>
    <n v="7.08"/>
    <n v="1028.4450000000002"/>
    <n v="1244.3784450000001"/>
    <m/>
    <x v="0"/>
    <x v="0"/>
    <n v="1028.4450000000002"/>
    <n v="1348.7081680887075"/>
  </r>
  <r>
    <s v="DINARO"/>
    <s v="DIN220913RP-14K"/>
    <s v="K0001R05 #5"/>
    <s v="14K YG"/>
    <n v="1"/>
    <n v="2.0499999999999998"/>
    <n v="226.2"/>
    <n v="288.890355"/>
    <m/>
    <x v="4"/>
    <x v="0"/>
    <n v="226.2"/>
    <n v="311.83702046355478"/>
  </r>
  <r>
    <s v="DINARO"/>
    <s v="DIN220913RP-14K"/>
    <s v="K0437E06"/>
    <s v="14K WG"/>
    <n v="2"/>
    <n v="2.84"/>
    <n v="240.93340000000001"/>
    <n v="333.14461"/>
    <m/>
    <x v="3"/>
    <x v="0"/>
    <n v="240.93340000000001"/>
    <n v="357.58589262067562"/>
  </r>
  <r>
    <s v="DINARO"/>
    <s v="DIN220913RP-14K"/>
    <s v="K0437E06"/>
    <s v="14K YG"/>
    <n v="1"/>
    <n v="1.26"/>
    <n v="118.61"/>
    <n v="159.40848499999998"/>
    <m/>
    <x v="3"/>
    <x v="0"/>
    <n v="118.61"/>
    <n v="171.44077496742807"/>
  </r>
  <r>
    <s v="DINARO"/>
    <s v="DIN220913RP-1-14K"/>
    <s v="K0038B17 OV H 6.75&quot;"/>
    <s v="14K WG"/>
    <n v="8"/>
    <n v="41.83"/>
    <n v="3199.0092999999997"/>
    <n v="4469.7328449999995"/>
    <m/>
    <x v="0"/>
    <x v="0"/>
    <n v="3199.0092999999997"/>
    <n v="4794.2536063700281"/>
  </r>
  <r>
    <s v="DINARO"/>
    <s v="DIN220913RP-1-14K"/>
    <s v="K0038B17 OV H 6.75&quot;"/>
    <s v="14K YG"/>
    <n v="8"/>
    <n v="41.08"/>
    <n v="3174.58"/>
    <n v="4420.4264199999998"/>
    <m/>
    <x v="0"/>
    <x v="0"/>
    <n v="3174.58"/>
    <n v="4742.4689719332082"/>
  </r>
  <r>
    <s v="DINARO"/>
    <s v="DIN220913RP-1-14K"/>
    <s v="K0060B01 6.75&quot;"/>
    <s v="14K WG"/>
    <n v="2"/>
    <n v="8.89"/>
    <n v="226.69989999999999"/>
    <n v="469.83233499999994"/>
    <m/>
    <x v="0"/>
    <x v="0"/>
    <n v="226.69989999999999"/>
    <n v="492.82971239134088"/>
  </r>
  <r>
    <s v="DINARO"/>
    <s v="DIN220913RP-1-14K"/>
    <s v="K0060B01 6.75&quot;"/>
    <s v="14K YG"/>
    <n v="5"/>
    <n v="21.31"/>
    <n v="552.005"/>
    <n v="1129.485995"/>
    <m/>
    <x v="0"/>
    <x v="0"/>
    <n v="552.005"/>
    <n v="1185.4836699301925"/>
  </r>
  <r>
    <s v="DINARO"/>
    <s v="DIN220913RP-1-14K"/>
    <s v="K0060B01 6.75&quot;"/>
    <s v="14K RG"/>
    <n v="1"/>
    <n v="4.34"/>
    <n v="110.82999999999998"/>
    <n v="228.91341999999997"/>
    <m/>
    <x v="0"/>
    <x v="0"/>
    <n v="110.82999999999998"/>
    <n v="240.15647452398662"/>
  </r>
  <r>
    <s v="DINARO"/>
    <s v="DIN220913RP-1-14K"/>
    <s v="K0151B01 6.75&quot;"/>
    <s v="14K WG"/>
    <n v="1"/>
    <n v="5.6"/>
    <n v="220.1148"/>
    <n v="391.26941999999997"/>
    <m/>
    <x v="0"/>
    <x v="0"/>
    <n v="220.1148"/>
    <n v="413.59877755604447"/>
  </r>
  <r>
    <s v="GEORGE WHOLESALE"/>
    <s v="GWJ220907RM-14K"/>
    <s v="K0098B33 6.5&quot;"/>
    <s v="14K WG"/>
    <n v="20"/>
    <n v="104.91999999999999"/>
    <n v="638.77999999999986"/>
    <n v="3694.3543399999994"/>
    <m/>
    <x v="0"/>
    <x v="0"/>
    <n v="638.77999999999986"/>
    <n v="3759.1548305606075"/>
  </r>
  <r>
    <s v="GEORGE WHOLESALE"/>
    <s v="GWJ220907RM-14K"/>
    <s v="K0098B33 6.5&quot;"/>
    <s v="14K YG"/>
    <n v="20"/>
    <n v="105.24000000000001"/>
    <n v="640.86000000000013"/>
    <n v="3707.0485800000006"/>
    <m/>
    <x v="0"/>
    <x v="0"/>
    <n v="640.86000000000013"/>
    <n v="3772.0600743809632"/>
  </r>
  <r>
    <s v="GEORGE WHOLESALE"/>
    <s v="GWJ220907RM-14K"/>
    <s v="K0098B33 6.5&quot;"/>
    <s v="14K RG"/>
    <n v="10"/>
    <n v="51.72"/>
    <n v="314.58000000000004"/>
    <n v="1817.8217399999999"/>
    <m/>
    <x v="0"/>
    <x v="0"/>
    <n v="314.58000000000004"/>
    <n v="1849.734038945734"/>
  </r>
  <r>
    <s v="HNI MOUNTING"/>
    <s v="HNI220909RM-14K"/>
    <s v="K0038B22 OV H 6.25&quot;"/>
    <s v="14K WG"/>
    <n v="3"/>
    <n v="17.03"/>
    <n v="94.715000000000018"/>
    <n v="629.73903500000006"/>
    <m/>
    <x v="0"/>
    <x v="0"/>
    <n v="94.715000000000018"/>
    <n v="639.34731713696112"/>
  </r>
  <r>
    <s v="HNI MOUNTING"/>
    <s v="HNI220909RM-14K"/>
    <s v="K0038B22 OV H 6.25&quot;"/>
    <s v="14K YG"/>
    <n v="3"/>
    <n v="16.690000000000001"/>
    <n v="92.845000000000013"/>
    <n v="616.59140500000001"/>
    <m/>
    <x v="0"/>
    <x v="0"/>
    <n v="92.845000000000013"/>
    <n v="626.00998658693084"/>
  </r>
  <r>
    <s v="HNI MOUNTING"/>
    <s v="HNI220909RM-14K"/>
    <s v="K0038B22 OV H 6.25&quot;"/>
    <s v="14K RG"/>
    <n v="6"/>
    <n v="33.820000000000007"/>
    <n v="188.11000000000007"/>
    <n v="1250.1973900000003"/>
    <m/>
    <x v="0"/>
    <x v="0"/>
    <n v="188.11000000000007"/>
    <n v="1269.2800480033127"/>
  </r>
  <r>
    <s v="HNI MOUNTING"/>
    <s v="HNI220909RM-14K"/>
    <s v="K0038B19 OV F 6.75&quot;"/>
    <s v="14K WG"/>
    <n v="5"/>
    <n v="42.36"/>
    <n v="234.18"/>
    <n v="1586.1688199999999"/>
    <m/>
    <x v="0"/>
    <x v="0"/>
    <n v="234.18"/>
    <n v="1609.9250097358763"/>
  </r>
  <r>
    <s v="HNI MOUNTING"/>
    <s v="HNI220921RM-14K"/>
    <s v="K0038B17 OV H 6&quot;"/>
    <s v="14K WG"/>
    <n v="1"/>
    <n v="4.5999999999999996"/>
    <n v="25.759999999999998"/>
    <n v="169.05223999999995"/>
    <m/>
    <x v="0"/>
    <x v="0"/>
    <n v="25.759999999999998"/>
    <n v="171.66544115977524"/>
  </r>
  <r>
    <s v="IDD SANDEEP"/>
    <s v="IDD220823RB-1 14K"/>
    <s v="K00132B02 OV F 7.50&quot;"/>
    <s v="14K WG"/>
    <n v="1"/>
    <n v="4.97"/>
    <n v="79.648700000000005"/>
    <n v="766.29825499999993"/>
    <m/>
    <x v="0"/>
    <x v="0"/>
    <n v="79.648700000000005"/>
    <n v="774.37814922416896"/>
  </r>
  <r>
    <s v="IDD SANDEEP"/>
    <s v="IDD220823RB-1 14K"/>
    <s v="K0165B01 7&quot;"/>
    <s v="14K WG"/>
    <n v="1"/>
    <n v="5.78"/>
    <n v="39.822300000000006"/>
    <n v="279.75289499999997"/>
    <m/>
    <x v="0"/>
    <x v="0"/>
    <n v="39.822300000000006"/>
    <n v="283.79263415158846"/>
  </r>
  <r>
    <s v="IDD SANDEEP"/>
    <s v="IDD220823RB-1 14K"/>
    <s v="K0165B01 7&quot;"/>
    <s v="14K YG"/>
    <n v="1"/>
    <n v="5.46"/>
    <n v="35.195"/>
    <n v="264.51135499999998"/>
    <m/>
    <x v="0"/>
    <x v="0"/>
    <n v="35.195"/>
    <n v="268.08168166220071"/>
  </r>
  <r>
    <s v="IDD SANDEEP"/>
    <s v="IDD220823RB-1 14K"/>
    <s v="K0038B19 6.29&quot;"/>
    <s v="14K WG"/>
    <n v="1"/>
    <n v="8.4700000000000006"/>
    <n v="84.305300000000017"/>
    <n v="1445.6344450000001"/>
    <m/>
    <x v="0"/>
    <x v="0"/>
    <n v="84.305300000000017"/>
    <n v="1454.1867240269878"/>
  </r>
  <r>
    <s v="IDD SANDEEP"/>
    <s v="IDD220805RB-1-14K"/>
    <s v="K01146B01 OV H 6.75&quot;"/>
    <s v="14K WG"/>
    <n v="1"/>
    <n v="17.77"/>
    <n v="159.95679999999999"/>
    <n v="1666.9007199999996"/>
    <m/>
    <x v="0"/>
    <x v="0"/>
    <n v="159.95679999999999"/>
    <n v="1683.127400717156"/>
  </r>
  <r>
    <s v="IDD SANDEEP"/>
    <s v="IDD220805RB-1-14K"/>
    <s v="K01146B01 OV H 6.5&quot;"/>
    <s v="14K WG"/>
    <n v="1"/>
    <n v="17.5"/>
    <n v="158.44929999999999"/>
    <n v="1657.1008449999997"/>
    <m/>
    <x v="0"/>
    <x v="0"/>
    <n v="158.44929999999999"/>
    <n v="1673.1745986694712"/>
  </r>
  <r>
    <s v="IDD SANDEEP"/>
    <s v="IDD220812RB-1-14K"/>
    <s v="K01209B01 OV H 6.75&quot;"/>
    <s v="14K WG"/>
    <n v="3"/>
    <n v="28.46"/>
    <n v="213.71970000000002"/>
    <n v="3619.4664050000001"/>
    <m/>
    <x v="0"/>
    <x v="0"/>
    <n v="213.71970000000002"/>
    <n v="3641.1470171081846"/>
  </r>
  <r>
    <s v="IDD SANDEEP"/>
    <s v="IDD220819RB-2-14K"/>
    <s v="K0001B14 6.75&quot;"/>
    <s v="14K WYG"/>
    <n v="1"/>
    <n v="7.35"/>
    <n v="60.391999999999996"/>
    <n v="608.69679999999994"/>
    <m/>
    <x v="0"/>
    <x v="0"/>
    <n v="60.391999999999996"/>
    <n v="614.8232147686781"/>
  </r>
  <r>
    <s v="IDD SANDEEP"/>
    <s v="IDD220819RB-2-14K"/>
    <s v="K01135B03 OV H 6.25&quot;"/>
    <s v="14K YG"/>
    <n v="1"/>
    <n v="9.4600000000000009"/>
    <n v="90.724999999999994"/>
    <n v="740.41302499999995"/>
    <m/>
    <x v="0"/>
    <x v="0"/>
    <n v="90.724999999999994"/>
    <n v="749.61654500080022"/>
  </r>
  <r>
    <s v="IDD SANDEEP"/>
    <s v="IDD220819RB-2-14K"/>
    <s v="K0165B01 OV H 6.75&quot;"/>
    <s v="14K WG"/>
    <n v="1"/>
    <n v="5.59"/>
    <n v="37.436899999999994"/>
    <n v="281.47758499999998"/>
    <m/>
    <x v="0"/>
    <x v="0"/>
    <n v="37.436899999999994"/>
    <n v="285.2753392895338"/>
  </r>
  <r>
    <s v="IDD SANDEEP"/>
    <s v="IDD220819RB-2-14K"/>
    <s v="K0165B01 OV H 6&quot;"/>
    <s v="14K WG"/>
    <n v="1"/>
    <n v="5.08"/>
    <n v="34.602800000000002"/>
    <n v="256.33341999999993"/>
    <m/>
    <x v="0"/>
    <x v="0"/>
    <n v="34.602800000000002"/>
    <n v="259.84367143988629"/>
  </r>
  <r>
    <s v="IDD SANDEEP"/>
    <s v="IDD220819RB-2-14K"/>
    <s v="K0165B01 OV H 6.5&quot;"/>
    <s v="14K WG"/>
    <n v="1"/>
    <n v="5.26"/>
    <n v="35.507300000000001"/>
    <n v="258.85314499999998"/>
    <m/>
    <x v="0"/>
    <x v="0"/>
    <n v="35.507300000000001"/>
    <n v="262.45515266849725"/>
  </r>
  <r>
    <s v="IDD SANDEEP"/>
    <s v="IDD220819RB-2-14K"/>
    <s v="K0132B02 OV F 6&quot;"/>
    <s v="14K WG"/>
    <n v="1"/>
    <n v="4.0999999999999996"/>
    <n v="56.467099999999988"/>
    <n v="591.54701499999987"/>
    <m/>
    <x v="0"/>
    <x v="0"/>
    <n v="56.467099999999988"/>
    <n v="597.27527164631772"/>
  </r>
  <r>
    <s v="IDD SANDEEP"/>
    <s v="IDD220819RB-2-14K"/>
    <s v="K0038B59 OV F 6&quot;"/>
    <s v="14K WG"/>
    <n v="2"/>
    <n v="12.149999999999999"/>
    <n v="115.93299999999999"/>
    <n v="1309.0435499999999"/>
    <m/>
    <x v="0"/>
    <x v="0"/>
    <n v="115.93299999999999"/>
    <n v="1320.804273992866"/>
  </r>
  <r>
    <s v="IDD SANDEEP"/>
    <s v="IDD220819RB-2-14K"/>
    <s v="K0038B59 OV F 6&quot;"/>
    <s v="14K YG"/>
    <n v="2"/>
    <n v="12.31"/>
    <n v="110.92999999999999"/>
    <n v="1311.0277699999999"/>
    <m/>
    <x v="0"/>
    <x v="0"/>
    <n v="110.92999999999999"/>
    <n v="1322.2809689384267"/>
  </r>
  <r>
    <s v="IDD SANDEEP"/>
    <s v="IDD220819RB-2-14K"/>
    <s v="K0038B51 OV F 6&quot;"/>
    <s v="14K WG"/>
    <n v="1"/>
    <n v="7.39"/>
    <n v="58.3583"/>
    <n v="1121.0188949999999"/>
    <m/>
    <x v="0"/>
    <x v="0"/>
    <n v="58.3583"/>
    <n v="1126.9390028122093"/>
  </r>
  <r>
    <s v="IDD SANDEEP"/>
    <s v="IDD220819RB-2-14K"/>
    <s v="K0038B51 OV F 6&quot;"/>
    <s v="14K YG"/>
    <n v="2"/>
    <n v="14.6"/>
    <n v="108.77500000000001"/>
    <n v="2198.2155749999997"/>
    <m/>
    <x v="0"/>
    <x v="0"/>
    <n v="108.77500000000001"/>
    <n v="2209.250161807242"/>
  </r>
  <r>
    <s v="IDD SANDEEP"/>
    <s v="IDD220819RB-2-14K"/>
    <s v="K0038B51 OV F 6&quot;"/>
    <s v="14K RG"/>
    <n v="1"/>
    <n v="7.12"/>
    <n v="53.37"/>
    <n v="1100.3544299999999"/>
    <m/>
    <x v="0"/>
    <x v="0"/>
    <n v="53.37"/>
    <n v="1105.7685039866926"/>
  </r>
  <r>
    <s v="IDD SANDEEP"/>
    <s v="IDD220819RB-3-14K"/>
    <s v="K0272TB03 C1 7&quot;"/>
    <s v="14K YG"/>
    <n v="4"/>
    <n v="51.27"/>
    <n v="330.18000000000006"/>
    <n v="7336.9249799999998"/>
    <m/>
    <x v="0"/>
    <x v="0"/>
    <n v="330.18000000000006"/>
    <n v="7370.4198075983932"/>
  </r>
  <r>
    <s v="IDD SANDEEP"/>
    <s v="IDD220819RB-3-14K"/>
    <s v="K0038B56 OV F 6.5&quot;"/>
    <s v="14K WG"/>
    <n v="4"/>
    <n v="62.42"/>
    <n v="454.85599999999999"/>
    <n v="12319.369599999998"/>
    <m/>
    <x v="0"/>
    <x v="0"/>
    <n v="454.85599999999999"/>
    <n v="12365.512077745758"/>
  </r>
  <r>
    <s v="IDD SANDEEP"/>
    <s v="IDD220819RB-3-14K"/>
    <s v="K0634B01 OV 6.75&quot;"/>
    <s v="14K WG"/>
    <n v="12"/>
    <n v="87.299999999999983"/>
    <n v="571.89299999999992"/>
    <n v="4010.3990499999986"/>
    <m/>
    <x v="0"/>
    <x v="0"/>
    <n v="571.89299999999992"/>
    <n v="4068.4142460740427"/>
  </r>
  <r>
    <s v="IDD SANDEEP"/>
    <s v="IDD220819RB-3-14K"/>
    <s v="K01209B01 OV H 6.75&quot;"/>
    <s v="14K YG"/>
    <n v="3"/>
    <n v="27.72"/>
    <n v="195.82"/>
    <n v="3576.6895800000002"/>
    <m/>
    <x v="0"/>
    <x v="0"/>
    <n v="195.82"/>
    <n v="3596.5543723566461"/>
  </r>
  <r>
    <s v="IDD SANDEEP"/>
    <s v="IDD220819RB-3-14K"/>
    <s v="K0252B01 OV H 6.75&quot;"/>
    <s v="14K WG"/>
    <n v="3"/>
    <n v="16.54"/>
    <n v="139.05149999999998"/>
    <n v="1518.624875"/>
    <m/>
    <x v="0"/>
    <x v="0"/>
    <n v="139.05149999999998"/>
    <n v="1532.7308354452055"/>
  </r>
  <r>
    <s v="IDD SANDEEP"/>
    <s v="IDD220823RB-14K"/>
    <s v="K0038B54 OV F 6.75&quot;"/>
    <s v="14K WG"/>
    <n v="3"/>
    <n v="37.089999999999996"/>
    <n v="280.89449999999999"/>
    <n v="6397.2420249999996"/>
    <m/>
    <x v="0"/>
    <x v="0"/>
    <n v="280.89449999999999"/>
    <n v="6425.7371272195069"/>
  </r>
  <r>
    <s v="IDD SANDEEP"/>
    <s v="IDD220823RB-14K"/>
    <s v="K0098B31 6.75&quot;"/>
    <s v="14K WG"/>
    <n v="3"/>
    <n v="12.740000000000002"/>
    <n v="102.22100000000002"/>
    <n v="527.69885000000011"/>
    <m/>
    <x v="0"/>
    <x v="0"/>
    <n v="102.22100000000002"/>
    <n v="538.06857188483673"/>
  </r>
  <r>
    <s v="IDD SANDEEP"/>
    <s v="IDD220823RB-14K"/>
    <s v="K01177B01 6.75&quot;"/>
    <s v="14K YG"/>
    <n v="1"/>
    <n v="7.5"/>
    <n v="43.97"/>
    <n v="351.36442999999997"/>
    <m/>
    <x v="0"/>
    <x v="0"/>
    <n v="43.97"/>
    <n v="355.82492902932137"/>
  </r>
  <r>
    <s v="IDD SANDEEP"/>
    <s v="IDD220823RB-14K"/>
    <s v="K0038B19 OV F 6.75&quot;"/>
    <s v="14K YG"/>
    <n v="3"/>
    <n v="27.28"/>
    <n v="210.12"/>
    <n v="4522.1974799999998"/>
    <m/>
    <x v="0"/>
    <x v="0"/>
    <n v="210.12"/>
    <n v="4543.5129236215835"/>
  </r>
  <r>
    <s v="IDD SANDEEP"/>
    <s v="IDD220823RB-14K"/>
    <s v="K0038B19 OV F 6.75&quot;"/>
    <s v="14K RG"/>
    <n v="3"/>
    <n v="25.78"/>
    <n v="201.87"/>
    <n v="4447.3922300000004"/>
    <m/>
    <x v="0"/>
    <x v="0"/>
    <n v="201.87"/>
    <n v="4467.8707594302732"/>
  </r>
  <r>
    <s v="IDD SANDEEP"/>
    <s v="IDD220823RB-14K"/>
    <s v="K0304B06 OV H 6.75&quot;"/>
    <s v="14K WG"/>
    <n v="2"/>
    <n v="27.9"/>
    <n v="254.59909999999996"/>
    <n v="2197.9954149999999"/>
    <m/>
    <x v="0"/>
    <x v="0"/>
    <n v="254.59909999999996"/>
    <n v="2223.823002864819"/>
  </r>
  <r>
    <s v="IDD SANDEEP"/>
    <s v="IDD220823RB-14K"/>
    <s v="K0634B01 OV 6.75&quot;"/>
    <s v="14K YG"/>
    <n v="6"/>
    <n v="42.930000000000007"/>
    <n v="259.96499999999997"/>
    <n v="1946.9354849999997"/>
    <m/>
    <x v="0"/>
    <x v="0"/>
    <n v="259.96499999999997"/>
    <n v="1973.3074119992616"/>
  </r>
  <r>
    <s v="IDD SANDEEP"/>
    <s v="IDD220823RB-14K"/>
    <s v="K0038B59 OV F 6.75&quot;"/>
    <s v="14K WG"/>
    <n v="10"/>
    <n v="68.039999999999992"/>
    <n v="649.22179999999992"/>
    <n v="7412.0009700000001"/>
    <m/>
    <x v="0"/>
    <x v="0"/>
    <n v="649.22179999999992"/>
    <n v="7477.8607200276165"/>
  </r>
  <r>
    <s v="IDD SANDEEP"/>
    <s v="IDD220823RB-14K"/>
    <s v="K0688B01 OV H 6.75&quot;"/>
    <s v="14K YG"/>
    <n v="1"/>
    <n v="7.7"/>
    <n v="67.850000000000009"/>
    <n v="978.13351"/>
    <m/>
    <x v="0"/>
    <x v="0"/>
    <n v="67.850000000000009"/>
    <n v="985.01649519762248"/>
  </r>
  <r>
    <s v="IDD SANDEEP"/>
    <s v="IDD220823RB-14K"/>
    <s v="K0038B60 OV H 6.75&quot;"/>
    <s v="14K YG"/>
    <n v="3"/>
    <n v="30.54"/>
    <n v="202.41500000000002"/>
    <n v="2593.5403349999997"/>
    <m/>
    <x v="0"/>
    <x v="0"/>
    <n v="202.41500000000002"/>
    <n v="2614.0741514889714"/>
  </r>
  <r>
    <s v="IDD SANDEEP"/>
    <s v="IDD220824RB-1-14K-1"/>
    <s v="K0632B01 OV 6.75&quot;"/>
    <s v="14K RG"/>
    <n v="2"/>
    <n v="19.170000000000002"/>
    <n v="185.47"/>
    <n v="2427.2018299999995"/>
    <m/>
    <x v="0"/>
    <x v="0"/>
    <n v="185.47"/>
    <n v="2446.0166754620927"/>
  </r>
  <r>
    <s v="IDD SANDEEP"/>
    <s v="IDD220824RB-1-14K-1"/>
    <s v="K0165B01 OV H 6.5&quot;"/>
    <s v="14K WG"/>
    <n v="9"/>
    <n v="50.06"/>
    <n v="335.96730000000008"/>
    <n v="2446.3815450000002"/>
    <m/>
    <x v="0"/>
    <x v="0"/>
    <n v="335.96730000000008"/>
    <n v="2480.4634602952865"/>
  </r>
  <r>
    <s v="IDD SANDEEP"/>
    <s v="IDD220824RB-1-14K-1"/>
    <s v="K0165B01 OV H 6.5&quot;"/>
    <s v="14K YG"/>
    <n v="16"/>
    <n v="89.27"/>
    <n v="554.58499999999992"/>
    <n v="4314.4156649999995"/>
    <m/>
    <x v="0"/>
    <x v="0"/>
    <n v="554.58499999999992"/>
    <n v="4370.6750658227475"/>
  </r>
  <r>
    <s v="IDD SANDEEP"/>
    <s v="IDD220824RB-1-14K-1"/>
    <s v="K0165B01 OV H 6.5&quot;"/>
    <s v="14K RG"/>
    <n v="8"/>
    <n v="43.69"/>
    <n v="272.09500000000003"/>
    <n v="2112.2646549999999"/>
    <m/>
    <x v="0"/>
    <x v="0"/>
    <n v="272.09500000000003"/>
    <n v="2139.8670994708486"/>
  </r>
  <r>
    <s v="IDD SANDEEP"/>
    <s v="IDD220824RB-1-14K-1"/>
    <s v="K0132B02 OV F 6.75&quot;"/>
    <s v="14K YG"/>
    <n v="2"/>
    <n v="9.3099999999999987"/>
    <n v="106.09499999999998"/>
    <n v="1348.8942549999999"/>
    <m/>
    <x v="0"/>
    <x v="0"/>
    <n v="106.09499999999998"/>
    <n v="1359.6569715002468"/>
  </r>
  <r>
    <s v="IDD SANDEEP"/>
    <s v="IDD220824RB-1-14K-1"/>
    <s v="K0132B02 OV F 6.75&quot;"/>
    <s v="14K RG"/>
    <n v="2"/>
    <n v="9.5399999999999991"/>
    <n v="107.35999999999999"/>
    <n v="1364.5086399999998"/>
    <m/>
    <x v="0"/>
    <x v="0"/>
    <n v="107.35999999999999"/>
    <n v="1375.3996833429142"/>
  </r>
  <r>
    <s v="IDD SANDEEP"/>
    <s v="IDD220824RB-1-14K-1"/>
    <s v="K0039B01 6.75&quot;"/>
    <s v="14K WG"/>
    <n v="15"/>
    <n v="108.83"/>
    <n v="785.44200000000001"/>
    <n v="8554.0515000000014"/>
    <m/>
    <x v="0"/>
    <x v="0"/>
    <n v="785.44200000000001"/>
    <n v="8633.7299916667798"/>
  </r>
  <r>
    <s v="IDD SANDEEP"/>
    <s v="IDD220824RB-1-14K-1"/>
    <s v="K0132B06 OV 6.5&quot;"/>
    <s v="14K WG"/>
    <n v="23"/>
    <n v="252.68999999999997"/>
    <n v="2719.7971999999995"/>
    <n v="31212.306579999997"/>
    <m/>
    <x v="0"/>
    <x v="0"/>
    <n v="2719.7971999999995"/>
    <n v="31488.214079898815"/>
  </r>
  <r>
    <s v="IDD SANDEEP"/>
    <s v="IDD220824RB-1-14K-2"/>
    <s v="K0132B06 OV 6.5&quot;"/>
    <s v="14K WYG"/>
    <n v="3"/>
    <n v="32.950000000000003"/>
    <n v="363.76140000000004"/>
    <n v="4060.04331"/>
    <m/>
    <x v="0"/>
    <x v="0"/>
    <n v="363.76140000000004"/>
    <n v="4096.9447739891884"/>
  </r>
  <r>
    <s v="IDD SANDEEP"/>
    <s v="IDD220824RB-1-14K-2"/>
    <s v="K0038B49 OV H 6.75&quot;"/>
    <s v="14K WG"/>
    <n v="13"/>
    <n v="121.33999999999999"/>
    <n v="876.81740000000002"/>
    <n v="9055.7193099999986"/>
    <m/>
    <x v="0"/>
    <x v="0"/>
    <n v="876.81740000000002"/>
    <n v="9144.6673009390961"/>
  </r>
  <r>
    <s v="IDD SANDEEP"/>
    <s v="IDD220824RB-1-14K-2"/>
    <s v="K0038B50 OV H 6.75&quot;"/>
    <s v="14K WG"/>
    <n v="8"/>
    <n v="85.58"/>
    <n v="602.55279999999993"/>
    <n v="8708.4771199999977"/>
    <m/>
    <x v="0"/>
    <x v="0"/>
    <n v="602.55279999999993"/>
    <n v="8769.6025732525541"/>
  </r>
  <r>
    <s v="IDD SANDEEP"/>
    <s v="IDD220824RB-1-14K-2"/>
    <s v="K0038B50 OV H 6.75&quot;"/>
    <s v="14K YG"/>
    <n v="5"/>
    <n v="53.220000000000006"/>
    <n v="348.91"/>
    <n v="5365.0611899999994"/>
    <m/>
    <x v="0"/>
    <x v="0"/>
    <n v="348.91"/>
    <n v="5400.4560664230276"/>
  </r>
  <r>
    <s v="IDD SANDEEP"/>
    <s v="IDD220824RB-1-14K-2"/>
    <s v="K0107B19 6.5&quot;"/>
    <s v="14K YG"/>
    <n v="1"/>
    <n v="23.08"/>
    <n v="164.33499999999998"/>
    <n v="4963.1361150000002"/>
    <m/>
    <x v="0"/>
    <x v="0"/>
    <n v="164.33499999999998"/>
    <n v="4979.8069384701739"/>
  </r>
  <r>
    <s v="IDD SANDEEP"/>
    <s v="IDD220824RB-1-14K-2"/>
    <s v="K0098B13 6.75&quot;"/>
    <s v="14K WG"/>
    <n v="5"/>
    <n v="30.970000000000002"/>
    <n v="289.15280000000001"/>
    <n v="1908.8597200000002"/>
    <m/>
    <x v="0"/>
    <x v="0"/>
    <n v="289.15280000000001"/>
    <n v="1938.1925783972158"/>
  </r>
  <r>
    <s v="IDD SANDEEP"/>
    <s v="IDD220824RB-1-14K-2"/>
    <s v="K0098B13 6.75&quot;"/>
    <s v="14K YG"/>
    <n v="4"/>
    <n v="24.79"/>
    <n v="219.69499999999999"/>
    <n v="1514.8461849999997"/>
    <m/>
    <x v="0"/>
    <x v="0"/>
    <n v="219.69499999999999"/>
    <n v="1537.1329563042245"/>
  </r>
  <r>
    <s v="IDD SANDEEP"/>
    <s v="IDD220824RB-1-14K-2"/>
    <s v="K01176B01 6.75&quot;"/>
    <s v="14K WG"/>
    <n v="1"/>
    <n v="6.39"/>
    <n v="40.660899999999998"/>
    <n v="307.87698499999999"/>
    <m/>
    <x v="0"/>
    <x v="0"/>
    <n v="40.660899999999998"/>
    <n v="312.00179521108333"/>
  </r>
  <r>
    <s v="IDD SANDEEP"/>
    <s v="IDD220824RB-1-14K-2"/>
    <s v="K0304B03 OV H 6.75&quot;"/>
    <s v="14K YG"/>
    <n v="3"/>
    <n v="38.78"/>
    <n v="305.17999999999995"/>
    <n v="3016.7656199999997"/>
    <m/>
    <x v="0"/>
    <x v="0"/>
    <n v="305.17999999999995"/>
    <n v="3047.7243439883623"/>
  </r>
  <r>
    <s v="IDD SANDEEP"/>
    <s v="IDD220824RB-1-14K-2"/>
    <s v="K0304B06 OV H 6.75&quot;"/>
    <s v="14K WG"/>
    <n v="1"/>
    <n v="14.1"/>
    <n v="128.35480000000001"/>
    <n v="1068.8954199999998"/>
    <m/>
    <x v="0"/>
    <x v="0"/>
    <n v="128.35480000000001"/>
    <n v="1081.9162628657889"/>
  </r>
  <r>
    <s v="IDD SANDEEP"/>
    <s v="IDD220824RB-1-14K-2"/>
    <s v="K01146B01 OV H 6.5&quot;"/>
    <s v="14K WG"/>
    <n v="1"/>
    <n v="16.96"/>
    <n v="154.8313"/>
    <n v="1734.3871449999999"/>
    <m/>
    <x v="0"/>
    <x v="0"/>
    <n v="154.8313"/>
    <n v="1750.0938737550277"/>
  </r>
  <r>
    <s v="IDD SANDEEP"/>
    <s v="IDD220824RB-1-14K-2"/>
    <s v="K01209B01 6.75&quot;"/>
    <s v="14K WG"/>
    <n v="1"/>
    <n v="9.5299999999999994"/>
    <n v="71.581599999999995"/>
    <n v="1187.42884"/>
    <m/>
    <x v="0"/>
    <x v="0"/>
    <n v="71.581599999999995"/>
    <n v="1194.69037416687"/>
  </r>
  <r>
    <s v="IDD SANDEEP"/>
    <s v="IDD220824RB-1-14K-2"/>
    <s v="K01135B03 OV H 6.75&quot;"/>
    <s v="14K WG"/>
    <n v="2"/>
    <n v="20.32"/>
    <n v="162.91570000000002"/>
    <n v="1619.327205"/>
    <m/>
    <x v="0"/>
    <x v="0"/>
    <n v="162.91570000000002"/>
    <n v="1635.8540487960249"/>
  </r>
  <r>
    <s v="IDD SANDEEP"/>
    <s v="IDD220824RB-1-14K-2"/>
    <s v="K01135B03 OV H 6.75&quot;"/>
    <s v="14K YG"/>
    <n v="2"/>
    <n v="19.89"/>
    <n v="150.43500000000003"/>
    <n v="1592.9153149999997"/>
    <m/>
    <x v="0"/>
    <x v="0"/>
    <n v="150.43500000000003"/>
    <n v="1608.1760648629966"/>
  </r>
  <r>
    <s v="IJM"/>
    <s v="IJM220906RM-14K"/>
    <s v="K0184TN06 C5 H 16&quot;"/>
    <s v="14K WG"/>
    <n v="2"/>
    <n v="29.009999999999998"/>
    <n v="130.54500000000002"/>
    <n v="1092.792195"/>
    <m/>
    <x v="5"/>
    <x v="0"/>
    <n v="130.54500000000002"/>
    <n v="1106.0352208308566"/>
  </r>
  <r>
    <s v="IJM"/>
    <s v="IJM220906RM-14K"/>
    <s v="K0184TN06 C5 H 16&quot;"/>
    <s v="14K YG"/>
    <n v="2"/>
    <n v="29.189999999999998"/>
    <n v="131.35499999999999"/>
    <n v="1099.572705"/>
    <m/>
    <x v="5"/>
    <x v="0"/>
    <n v="131.35499999999999"/>
    <n v="1112.8979005878216"/>
  </r>
  <r>
    <s v="IJM"/>
    <s v="IJM220906RM-14K"/>
    <s v="K0184TN14 C5 16&quot;"/>
    <s v="14K WG"/>
    <n v="2"/>
    <n v="29.5"/>
    <n v="147.5"/>
    <n v="1126.0002500000001"/>
    <m/>
    <x v="5"/>
    <x v="0"/>
    <n v="147.5"/>
    <n v="1140.9632612991793"/>
  </r>
  <r>
    <s v="IJM"/>
    <s v="IJM220906RM-14K"/>
    <s v="K0184TN14 C5 16&quot;"/>
    <s v="14K YG"/>
    <n v="1"/>
    <n v="14.54"/>
    <n v="72.7"/>
    <n v="554.98452999999995"/>
    <m/>
    <x v="5"/>
    <x v="0"/>
    <n v="72.7"/>
    <n v="562.35951929796829"/>
  </r>
  <r>
    <s v="IJM"/>
    <s v="IJM220913RM-14K"/>
    <s v="K5025E21 RD 0.5&quot;"/>
    <s v="14K WG"/>
    <n v="3"/>
    <n v="8.61"/>
    <n v="38.744999999999997"/>
    <n v="324.33439499999997"/>
    <m/>
    <x v="3"/>
    <x v="0"/>
    <n v="38.744999999999997"/>
    <n v="328.26484837482502"/>
  </r>
  <r>
    <s v="IJM"/>
    <s v="IJM220913RM-14K"/>
    <s v="K5025E21 RD 0.5&quot;"/>
    <s v="14K YG"/>
    <n v="3"/>
    <n v="8.74"/>
    <n v="39.33"/>
    <n v="329.23142999999999"/>
    <m/>
    <x v="3"/>
    <x v="0"/>
    <n v="39.33"/>
    <n v="333.22122819929979"/>
  </r>
  <r>
    <s v="IJM"/>
    <s v="IJM220913RM-14K"/>
    <s v="K0249B01 OV H 6.75&quot;"/>
    <s v="14K WG"/>
    <n v="1"/>
    <n v="5.55"/>
    <n v="30.764999999999993"/>
    <n v="204.24148499999995"/>
    <m/>
    <x v="0"/>
    <x v="0"/>
    <n v="30.764999999999993"/>
    <n v="207.36241410250332"/>
  </r>
  <r>
    <s v="IJM"/>
    <s v="IJM220913RM-14K"/>
    <s v="K0249B01 OV H 6.75&quot;"/>
    <s v="14K YG"/>
    <n v="5"/>
    <n v="27.499999999999996"/>
    <n v="152.44999999999999"/>
    <n v="1011.5400499999998"/>
    <m/>
    <x v="0"/>
    <x v="0"/>
    <n v="152.44999999999999"/>
    <n v="1027.0052098139649"/>
  </r>
  <r>
    <s v="IJM"/>
    <s v="IJM220913RM-14K"/>
    <s v="K0249B01 OV H 6.75&quot;"/>
    <s v="14K RG"/>
    <n v="1"/>
    <n v="5.45"/>
    <n v="30.215000000000003"/>
    <n v="200.37453500000001"/>
    <m/>
    <x v="0"/>
    <x v="0"/>
    <n v="30.215000000000003"/>
    <n v="203.43966982308271"/>
  </r>
  <r>
    <s v="IJM"/>
    <s v="IJM220913RM-14K"/>
    <s v="K0304B03 OV 6.75&quot;"/>
    <s v="14K WG"/>
    <n v="3"/>
    <n v="36.950000000000003"/>
    <n v="204.66500000000002"/>
    <n v="1366.5925849999999"/>
    <m/>
    <x v="0"/>
    <x v="0"/>
    <n v="204.66500000000002"/>
    <n v="1387.3546508138745"/>
  </r>
  <r>
    <s v="IJM"/>
    <s v="IJM220913RM-14K"/>
    <s v="K0304B03 OV 6.75&quot;"/>
    <s v="14K YG"/>
    <n v="3"/>
    <n v="37.019999999999996"/>
    <n v="205.04999999999995"/>
    <n v="1369.2994499999998"/>
    <m/>
    <x v="0"/>
    <x v="0"/>
    <n v="205.04999999999995"/>
    <n v="1390.1005718094689"/>
  </r>
  <r>
    <s v="JIDC"/>
    <s v="JIDC220906RB-14K"/>
    <s v="K0610P06"/>
    <s v="14K WG"/>
    <n v="2"/>
    <n v="2.02"/>
    <n v="24.657599999999999"/>
    <n v="232.77628999999999"/>
    <m/>
    <x v="1"/>
    <x v="0"/>
    <n v="24.657599999999999"/>
    <n v="235.27765913498737"/>
  </r>
  <r>
    <s v="JIDC"/>
    <s v="JIDC220906RB-14K"/>
    <s v="K0610P06"/>
    <s v="14K YG"/>
    <n v="1"/>
    <n v="1"/>
    <n v="11.749999999999998"/>
    <n v="114.71747499999998"/>
    <m/>
    <x v="1"/>
    <x v="0"/>
    <n v="11.749999999999998"/>
    <n v="115.90944369671425"/>
  </r>
  <r>
    <s v="JIDC"/>
    <s v="JIDC220906RB-14K"/>
    <s v="K0582E01"/>
    <s v="14K WG"/>
    <n v="2"/>
    <n v="2.5300000000000002"/>
    <n v="32.100299999999997"/>
    <n v="154.88484500000001"/>
    <m/>
    <x v="3"/>
    <x v="0"/>
    <n v="32.100299999999997"/>
    <n v="158.14123246852233"/>
  </r>
  <r>
    <s v="JIDC"/>
    <s v="JIDC220906RB-14K"/>
    <s v="K0582E01"/>
    <s v="14K YG"/>
    <n v="4"/>
    <n v="4.9400000000000004"/>
    <n v="60.7"/>
    <n v="308.37015000000002"/>
    <m/>
    <x v="3"/>
    <x v="0"/>
    <n v="60.7"/>
    <n v="314.52780956515375"/>
  </r>
  <r>
    <s v="JIDC"/>
    <s v="JIDC220906RB-14K"/>
    <s v="K0437E06"/>
    <s v="14K WG"/>
    <n v="2"/>
    <n v="2.79"/>
    <n v="32.556899999999999"/>
    <n v="208.249235"/>
    <m/>
    <x v="3"/>
    <x v="0"/>
    <n v="32.556899999999999"/>
    <n v="211.55194186485591"/>
  </r>
  <r>
    <s v="JIDC"/>
    <s v="JIDC220906RB-14K"/>
    <s v="K0437E06"/>
    <s v="14K YG"/>
    <n v="2"/>
    <n v="2.8099999999999996"/>
    <n v="31.25"/>
    <n v="207.60572500000001"/>
    <m/>
    <x v="3"/>
    <x v="0"/>
    <n v="31.25"/>
    <n v="210.77585451253796"/>
  </r>
  <r>
    <s v="JIDC"/>
    <s v="JIDC220906RB-14K"/>
    <s v="K5025E09-OV 0.47&quot;"/>
    <s v="14K WG"/>
    <n v="1"/>
    <n v="4.1100000000000003"/>
    <n v="36.854599999999998"/>
    <n v="605.98393999999996"/>
    <m/>
    <x v="3"/>
    <x v="0"/>
    <n v="36.854599999999998"/>
    <n v="609.72262336424899"/>
  </r>
  <r>
    <s v="JIDC"/>
    <s v="JIDC220906RB-14K"/>
    <s v="K5025E09-OV 0.47&quot;"/>
    <s v="14K YG"/>
    <n v="1"/>
    <n v="4.21"/>
    <n v="35.480000000000004"/>
    <n v="604.88558999999998"/>
    <m/>
    <x v="3"/>
    <x v="0"/>
    <n v="35.480000000000004"/>
    <n v="608.48482824335508"/>
  </r>
  <r>
    <s v="JIDC"/>
    <s v="JIDC220906RB-14K"/>
    <s v="K5023E06 OV 1.25&quot;"/>
    <s v="14K YG"/>
    <n v="1"/>
    <n v="8.09"/>
    <n v="73.55"/>
    <n v="926.45270000000005"/>
    <m/>
    <x v="3"/>
    <x v="0"/>
    <n v="73.55"/>
    <n v="933.91391682070935"/>
  </r>
  <r>
    <s v="JIDC"/>
    <s v="JIDC220906RB-14K"/>
    <s v="K5023E04 OV 1&quot;"/>
    <s v="14K WG"/>
    <n v="1"/>
    <n v="8.3800000000000008"/>
    <n v="66.176699999999997"/>
    <n v="1078.9369550000001"/>
    <m/>
    <x v="3"/>
    <x v="0"/>
    <n v="66.176699999999997"/>
    <n v="1085.650193710796"/>
  </r>
  <r>
    <s v="JIDC"/>
    <s v="JIDC220906RB-14K"/>
    <s v="K0582E02"/>
    <s v="14K WG"/>
    <n v="3"/>
    <n v="4.76"/>
    <n v="54.513300000000001"/>
    <n v="271.27939499999997"/>
    <m/>
    <x v="3"/>
    <x v="0"/>
    <n v="54.513300000000001"/>
    <n v="276.80945007698671"/>
  </r>
  <r>
    <s v="JIDC"/>
    <s v="JIDC220906RB-14K"/>
    <s v="K0582E02"/>
    <s v="14K YG"/>
    <n v="2"/>
    <n v="3.09"/>
    <n v="34.130000000000003"/>
    <n v="175.87660499999998"/>
    <m/>
    <x v="3"/>
    <x v="0"/>
    <n v="34.130000000000003"/>
    <n v="179.33889364841343"/>
  </r>
  <r>
    <s v="JIDC"/>
    <s v="JIDC220906RB-14K"/>
    <s v="K0642E01 0.5&quot;"/>
    <s v="14K WG"/>
    <n v="1"/>
    <n v="2.08"/>
    <n v="26.999700000000001"/>
    <n v="173.585555"/>
    <m/>
    <x v="3"/>
    <x v="0"/>
    <n v="26.999700000000001"/>
    <n v="176.32451646558948"/>
  </r>
  <r>
    <s v="JIDC"/>
    <s v="JIDC220906RB-14K"/>
    <s v="K0642E01 0.5&quot;"/>
    <s v="14K YG"/>
    <n v="2"/>
    <n v="4.0199999999999996"/>
    <n v="51.12"/>
    <n v="339.64797999999996"/>
    <m/>
    <x v="3"/>
    <x v="0"/>
    <n v="51.12"/>
    <n v="344.83380466179005"/>
  </r>
  <r>
    <s v="JIDC"/>
    <s v="JIDC220906RB-14K"/>
    <s v="K0642E02 0.625&quot;"/>
    <s v="14K WG"/>
    <n v="2"/>
    <n v="4.8800000000000008"/>
    <n v="68.899799999999999"/>
    <n v="440.87972000000002"/>
    <m/>
    <x v="3"/>
    <x v="0"/>
    <n v="68.899799999999999"/>
    <n v="447.86920126041485"/>
  </r>
  <r>
    <s v="JIDC"/>
    <s v="JIDC220906RB-14K"/>
    <s v="K0642E04 0.875&quot;"/>
    <s v="14K YG"/>
    <n v="1"/>
    <n v="3.48"/>
    <n v="55.575000000000003"/>
    <n v="328.706885"/>
    <m/>
    <x v="3"/>
    <x v="0"/>
    <n v="55.575000000000003"/>
    <n v="334.34464332509754"/>
  </r>
  <r>
    <s v="JIDC"/>
    <s v="JIDC220906RB-14K"/>
    <s v="K0671E05 0.5&quot;"/>
    <s v="14K WG"/>
    <n v="3"/>
    <n v="5.35"/>
    <n v="75.813299999999998"/>
    <n v="439.91424500000005"/>
    <m/>
    <x v="3"/>
    <x v="0"/>
    <n v="75.813299999999998"/>
    <n v="447.60506035273266"/>
  </r>
  <r>
    <s v="JIDC"/>
    <s v="JIDC220906RB-14K"/>
    <s v="K0671E05 0.5&quot;"/>
    <s v="14K YG"/>
    <n v="2"/>
    <n v="3.54"/>
    <n v="48.589999999999996"/>
    <n v="289.93266"/>
    <m/>
    <x v="3"/>
    <x v="0"/>
    <n v="48.589999999999996"/>
    <n v="294.861830976455"/>
  </r>
  <r>
    <s v="JIDC"/>
    <s v="JIDC220906RB-14K"/>
    <s v="K0671E06 0.75&quot;"/>
    <s v="14K YG"/>
    <n v="1"/>
    <n v="2.7"/>
    <n v="36.990000000000009"/>
    <n v="242.67496"/>
    <m/>
    <x v="3"/>
    <x v="0"/>
    <n v="36.990000000000009"/>
    <n v="246.42737890140094"/>
  </r>
  <r>
    <s v="JIDC"/>
    <s v="JIDC220906RB-14K"/>
    <s v="K0671E07 1&quot;"/>
    <s v="14K WG"/>
    <n v="1"/>
    <n v="3.65"/>
    <n v="49.184400000000004"/>
    <n v="365.30045999999999"/>
    <m/>
    <x v="3"/>
    <x v="0"/>
    <n v="49.184400000000004"/>
    <n v="370.28992937588708"/>
  </r>
  <r>
    <s v="JIDC"/>
    <s v="JIDC220906RB-14K"/>
    <s v="K0671E07 1&quot;"/>
    <s v="14K YG"/>
    <n v="2"/>
    <n v="7.45"/>
    <n v="95.504999999999995"/>
    <n v="732.71254499999998"/>
    <m/>
    <x v="3"/>
    <x v="0"/>
    <n v="95.504999999999995"/>
    <n v="742.400968011038"/>
  </r>
  <r>
    <s v="JIDC"/>
    <s v="JIDC220906RB-14K"/>
    <s v="K0038B14 OV H 6.75&quot;"/>
    <s v="14K YG"/>
    <n v="1"/>
    <n v="5.98"/>
    <n v="55.25"/>
    <n v="535.86442"/>
    <m/>
    <x v="0"/>
    <x v="0"/>
    <n v="55.25"/>
    <n v="541.4692089781671"/>
  </r>
  <r>
    <s v="JIDC"/>
    <s v="JIDC220906RB-14K"/>
    <s v="K0038B14 OV H 6.75&quot;"/>
    <s v="14K RG"/>
    <n v="1"/>
    <n v="5.9"/>
    <n v="54.65"/>
    <n v="532.61086"/>
    <m/>
    <x v="0"/>
    <x v="0"/>
    <n v="54.65"/>
    <n v="538.15478249152636"/>
  </r>
  <r>
    <s v="JIDC"/>
    <s v="JIDC220906RB-14K"/>
    <s v="K0075B02 OV H 6.75&quot;"/>
    <s v="14K WG"/>
    <n v="1"/>
    <n v="7.37"/>
    <n v="66.846399999999988"/>
    <n v="558.07311000000004"/>
    <m/>
    <x v="0"/>
    <x v="0"/>
    <n v="66.846399999999988"/>
    <n v="564.85428585430145"/>
  </r>
  <r>
    <s v="JIDC"/>
    <s v="JIDC220912RB-14K"/>
    <s v="K0110B04 6.75&quot;"/>
    <s v="14K WG"/>
    <n v="1"/>
    <n v="7"/>
    <n v="47.305599999999991"/>
    <n v="291.21523999999994"/>
    <m/>
    <x v="0"/>
    <x v="0"/>
    <n v="47.305599999999991"/>
    <n v="296.01411611738604"/>
  </r>
  <r>
    <s v="JIDC"/>
    <s v="JIDC220912RB-14K"/>
    <s v="K0110B04 6.75&quot;"/>
    <s v="14K YG"/>
    <n v="1"/>
    <n v="6.84"/>
    <n v="43.339999999999996"/>
    <n v="284.9832199999999"/>
    <m/>
    <x v="0"/>
    <x v="0"/>
    <n v="43.339999999999996"/>
    <n v="289.37980921834856"/>
  </r>
  <r>
    <s v="JIDC"/>
    <s v="JIDC220912RB-14K"/>
    <s v="K0041B03 6.75&quot;"/>
    <s v="14K WG"/>
    <n v="2"/>
    <n v="17"/>
    <n v="148.42569999999998"/>
    <n v="942.37905499999988"/>
    <m/>
    <x v="0"/>
    <x v="0"/>
    <n v="148.42569999999998"/>
    <n v="957.43597314365127"/>
  </r>
  <r>
    <s v="JIDC"/>
    <s v="JIDC220912RB-14K"/>
    <s v="K0041B03 6.75&quot;"/>
    <s v="14K YG"/>
    <n v="1"/>
    <n v="8.3699999999999992"/>
    <n v="68.740000000000009"/>
    <n v="585.53445999999997"/>
    <m/>
    <x v="0"/>
    <x v="0"/>
    <n v="68.740000000000009"/>
    <n v="592.50773048613951"/>
  </r>
  <r>
    <s v="JIDC"/>
    <s v="JIDC220912RB-14K"/>
    <s v="K0041B03 6.75&quot;"/>
    <s v="14K RG"/>
    <n v="1"/>
    <n v="8.4499999999999993"/>
    <n v="69.179999999999993"/>
    <n v="591.66871999999989"/>
    <m/>
    <x v="0"/>
    <x v="0"/>
    <n v="69.179999999999993"/>
    <n v="598.68662590967597"/>
  </r>
  <r>
    <s v="JIDC"/>
    <s v="JIDC220912RB-14K"/>
    <s v="K0671E07 1&quot;"/>
    <s v="14K WG"/>
    <n v="1"/>
    <n v="3.89"/>
    <n v="58.071600000000004"/>
    <n v="379.10764"/>
    <m/>
    <x v="3"/>
    <x v="0"/>
    <n v="58.071600000000004"/>
    <n v="384.99866377600961"/>
  </r>
  <r>
    <s v="JIDC"/>
    <s v="JIDC220912RB-14K"/>
    <s v="K0038E27 1&quot;"/>
    <s v="14K WG"/>
    <n v="1"/>
    <n v="6.35"/>
    <n v="83.916399999999996"/>
    <n v="592.14515999999992"/>
    <m/>
    <x v="3"/>
    <x v="0"/>
    <n v="83.916399999999996"/>
    <n v="600.65798739923002"/>
  </r>
  <r>
    <s v="KB DIAMOND"/>
    <s v="KB220902RB-14K"/>
    <s v="K0165B01 OV H 6.5&quot;"/>
    <s v="14K WG"/>
    <n v="4"/>
    <n v="21.580000000000002"/>
    <n v="165.46540000000002"/>
    <n v="1065.91911"/>
    <m/>
    <x v="0"/>
    <x v="0"/>
    <n v="165.46540000000002"/>
    <n v="1082.7046059310048"/>
  </r>
  <r>
    <s v="KB DIAMOND"/>
    <s v="KB220902RB-14K"/>
    <s v="K0165B01 OV H 6.5&quot;"/>
    <s v="14K YG"/>
    <n v="7"/>
    <n v="36.89"/>
    <n v="265.16000000000003"/>
    <n v="1830.1748799999998"/>
    <m/>
    <x v="0"/>
    <x v="0"/>
    <n v="265.16000000000003"/>
    <n v="1857.073809329426"/>
  </r>
  <r>
    <s v="KB DIAMOND"/>
    <s v="KB220902RB-14K"/>
    <s v="K0132B06 OV F 6.5&quot;"/>
    <s v="14K WG"/>
    <n v="1"/>
    <n v="10.76"/>
    <n v="125.56319999999999"/>
    <n v="1451.2363800000001"/>
    <m/>
    <x v="0"/>
    <x v="0"/>
    <n v="125.56319999999999"/>
    <n v="1463.9740313922787"/>
  </r>
  <r>
    <s v="KB DIAMOND"/>
    <s v="KB220902RB-14K"/>
    <s v="K0132B06 OV F 6.5&quot;"/>
    <s v="14K YG"/>
    <n v="2"/>
    <n v="21.23"/>
    <n v="239.23499999999996"/>
    <n v="2902.2471049999999"/>
    <m/>
    <x v="0"/>
    <x v="0"/>
    <n v="239.23499999999996"/>
    <n v="2926.5160948858247"/>
  </r>
  <r>
    <s v="KB DIAMOND"/>
    <s v="KB220902RB-14K"/>
    <s v="K0098B13 6.75&quot;"/>
    <s v="14K WG"/>
    <n v="2"/>
    <n v="11.870000000000001"/>
    <n v="143.1105"/>
    <n v="753.99642500000004"/>
    <m/>
    <x v="0"/>
    <x v="0"/>
    <n v="143.1105"/>
    <n v="768.51414722733011"/>
  </r>
  <r>
    <s v="KB DIAMOND"/>
    <s v="KB220902RB-14K"/>
    <s v="K0098B13 6.75&quot;"/>
    <s v="14K YG"/>
    <n v="1"/>
    <n v="5.9"/>
    <n v="68.550000000000011"/>
    <n v="372.83203000000003"/>
    <m/>
    <x v="0"/>
    <x v="0"/>
    <n v="68.550000000000011"/>
    <n v="379.7860260987033"/>
  </r>
  <r>
    <s v="KB DIAMOND"/>
    <s v="KB220902RB-14K"/>
    <s v="K0038B15 OV H 6.5&quot;"/>
    <s v="14K YG"/>
    <n v="2"/>
    <n v="13.02"/>
    <n v="103.16"/>
    <n v="1335.1200799999999"/>
    <m/>
    <x v="0"/>
    <x v="0"/>
    <n v="103.16"/>
    <n v="1345.5850579364292"/>
  </r>
  <r>
    <s v="KB DIAMOND"/>
    <s v="KB220902RB-14K"/>
    <s v="K0256B01 OV H  6&quot;"/>
    <s v="14K WG"/>
    <n v="1"/>
    <n v="5.39"/>
    <n v="61.788799999999995"/>
    <n v="454.36201999999997"/>
    <m/>
    <x v="0"/>
    <x v="0"/>
    <n v="61.788799999999995"/>
    <n v="460.63013194957773"/>
  </r>
  <r>
    <s v="KB DIAMOND"/>
    <s v="KB220907RB-14K"/>
    <s v="K0249B01 OV H 5.75&quot;"/>
    <s v="14K YG"/>
    <n v="1"/>
    <n v="5.13"/>
    <n v="55.194999999999993"/>
    <n v="520.24796500000002"/>
    <m/>
    <x v="0"/>
    <x v="0"/>
    <n v="55.194999999999993"/>
    <n v="525.84717455022508"/>
  </r>
  <r>
    <s v="KB DIAMOND"/>
    <s v="KB220907RB-14K"/>
    <s v="K0038B15 OV H 6.5&quot;"/>
    <s v="14K WG"/>
    <n v="4"/>
    <n v="27.3"/>
    <n v="227.72820000000002"/>
    <n v="2742.5640299999995"/>
    <m/>
    <x v="0"/>
    <x v="0"/>
    <n v="227.72820000000002"/>
    <n v="2765.6657224050282"/>
  </r>
  <r>
    <s v="MLD"/>
    <s v="MLD220818DB-14K"/>
    <s v="K01441B01 6.5&quot;+0.25&quot;"/>
    <s v="14K WG"/>
    <n v="5"/>
    <n v="20.27"/>
    <n v="235.91159999999996"/>
    <n v="1059.64374"/>
    <m/>
    <x v="0"/>
    <x v="0"/>
    <n v="235.91159999999996"/>
    <n v="1083.5755904163216"/>
  </r>
  <r>
    <s v="MLD"/>
    <s v="MLD220818DB-14K"/>
    <s v="K01441B01 6.5&quot;+0.25&quot;"/>
    <s v="14K YG"/>
    <n v="5"/>
    <n v="20.7"/>
    <n v="227.82499999999999"/>
    <n v="1067.3565249999999"/>
    <m/>
    <x v="0"/>
    <x v="0"/>
    <n v="227.82499999999999"/>
    <n v="1090.4680371982067"/>
  </r>
  <r>
    <s v="MLD"/>
    <s v="MLD220818DB-14K"/>
    <s v="K01441B01 6.5&quot;+0.25&quot;"/>
    <s v="14K RG"/>
    <n v="2"/>
    <n v="8.129999999999999"/>
    <n v="90.305000000000007"/>
    <n v="420.281745"/>
    <m/>
    <x v="0"/>
    <x v="0"/>
    <n v="90.305000000000007"/>
    <n v="429.44265846015168"/>
  </r>
  <r>
    <s v="MLD"/>
    <s v="MLD220818RB-14K"/>
    <s v="K0038B91 OV F 6.5&quot;"/>
    <s v="14K WG"/>
    <n v="1"/>
    <n v="10.88"/>
    <n v="102.0722"/>
    <n v="681.43133"/>
    <m/>
    <x v="0"/>
    <x v="0"/>
    <n v="102.0722"/>
    <n v="691.78595699614971"/>
  </r>
  <r>
    <s v="MLD"/>
    <s v="MLD220818RB-14K"/>
    <s v="K0038B91 OV F 6.5&quot;"/>
    <s v="14K YG"/>
    <n v="1"/>
    <n v="11.02"/>
    <n v="97.884999999999991"/>
    <n v="676.68815499999994"/>
    <m/>
    <x v="0"/>
    <x v="0"/>
    <n v="97.884999999999991"/>
    <n v="686.61801507471284"/>
  </r>
  <r>
    <s v="MLD"/>
    <s v="MLD220818RB-14K"/>
    <s v="K0038B91 OV F 6.5&quot;"/>
    <s v="14K RG"/>
    <n v="1"/>
    <n v="10.84"/>
    <n v="90.965000000000003"/>
    <n v="690.90339500000005"/>
    <m/>
    <x v="0"/>
    <x v="0"/>
    <n v="90.965000000000003"/>
    <n v="700.13126159545652"/>
  </r>
  <r>
    <s v="MLD"/>
    <s v="MLD220824RB-14K"/>
    <s v="K0256B01 OV F 6.5&quot;"/>
    <s v="14K WG"/>
    <n v="9"/>
    <n v="54.300000000000004"/>
    <n v="614.76509999999996"/>
    <n v="2965.4060150000005"/>
    <m/>
    <x v="0"/>
    <x v="0"/>
    <n v="614.76509999999996"/>
    <n v="3027.7703345772279"/>
  </r>
  <r>
    <s v="MLD"/>
    <s v="MLD220824RB-14K"/>
    <s v="K0256B01 OV F 6.5&quot;"/>
    <s v="14K YG"/>
    <n v="6"/>
    <n v="36.61"/>
    <n v="395.13499999999999"/>
    <n v="1975.4187049999998"/>
    <m/>
    <x v="0"/>
    <x v="0"/>
    <n v="395.13499999999999"/>
    <n v="2015.5028369979739"/>
  </r>
  <r>
    <s v="MLD"/>
    <s v="MLD220824RB-14K"/>
    <s v="K0256B01 OV F 6.5&quot;"/>
    <s v="14K RG"/>
    <n v="3"/>
    <n v="17.75"/>
    <n v="193.96000000000004"/>
    <n v="965.69277999999986"/>
    <m/>
    <x v="0"/>
    <x v="0"/>
    <n v="193.96000000000004"/>
    <n v="985.36888624805943"/>
  </r>
  <r>
    <s v="MLD"/>
    <s v="MLD220824RB-14K"/>
    <s v="K0038B12 OV F 6.5&quot;"/>
    <s v="14K WG"/>
    <n v="4"/>
    <n v="23.380000000000003"/>
    <n v="241.68340000000006"/>
    <n v="1348.8736100000003"/>
    <m/>
    <x v="0"/>
    <x v="0"/>
    <n v="241.68340000000006"/>
    <n v="1373.3909757289769"/>
  </r>
  <r>
    <s v="MLD"/>
    <s v="MLD220824RB-14K"/>
    <s v="K0038B12 OV F 6.5&quot;"/>
    <s v="14K RG"/>
    <n v="1"/>
    <n v="5.78"/>
    <n v="57.24499999999999"/>
    <n v="332.19383500000004"/>
    <m/>
    <x v="0"/>
    <x v="0"/>
    <n v="57.24499999999999"/>
    <n v="338.0010050462476"/>
  </r>
  <r>
    <s v="MLD"/>
    <s v="MLD220824RB-14K"/>
    <s v="K0038B104 OV F 6.5&quot;"/>
    <s v="14K WG"/>
    <n v="3"/>
    <n v="23.13"/>
    <n v="216.15179999999998"/>
    <n v="1266.8672700000002"/>
    <m/>
    <x v="0"/>
    <x v="0"/>
    <n v="216.15179999999998"/>
    <n v="1288.7946044117828"/>
  </r>
  <r>
    <s v="PARAMOUNT GEMS"/>
    <s v="PG220906RM-1-14K"/>
    <s v="K01232N01 24&quot;"/>
    <s v="14K YG"/>
    <n v="1"/>
    <n v="6.8"/>
    <n v="54.599999999999987"/>
    <n v="312.05002499999995"/>
    <m/>
    <x v="5"/>
    <x v="0"/>
    <n v="54.599999999999987"/>
    <n v="317.58887528430625"/>
  </r>
  <r>
    <s v="PARAMOUNT GEMS"/>
    <s v="PG220908RM-14K"/>
    <s v="K0038B12 OV H 6.75&quot;"/>
    <s v="14K WG"/>
    <n v="9"/>
    <n v="48.75"/>
    <n v="270.28499999999997"/>
    <n v="1791.769965"/>
    <m/>
    <x v="0"/>
    <x v="0"/>
    <n v="270.28499999999997"/>
    <n v="1819.1887955694822"/>
  </r>
  <r>
    <s v="PARAMOUNT GEMS"/>
    <s v="PG220908RM-14K"/>
    <s v="K0038B12 OV H 6.75&quot;"/>
    <s v="14K YG"/>
    <n v="5"/>
    <n v="27"/>
    <n v="149.69999999999999"/>
    <n v="992.20529999999985"/>
    <m/>
    <x v="0"/>
    <x v="0"/>
    <n v="149.69999999999999"/>
    <n v="1007.3914884168616"/>
  </r>
  <r>
    <s v="PARAMOUNT GEMS"/>
    <s v="PG220908RM-14K"/>
    <s v="K0038B12 OV H 6.75&quot;"/>
    <s v="14K RG"/>
    <n v="4"/>
    <n v="21.45"/>
    <n v="118.93499999999997"/>
    <n v="787.96381499999984"/>
    <m/>
    <x v="0"/>
    <x v="0"/>
    <n v="118.93499999999997"/>
    <n v="800.02907431435835"/>
  </r>
  <r>
    <s v="PARAMOUNT GEMS"/>
    <s v="PG220908RM-14K"/>
    <s v="K0038B60 OV H 6.75&quot;"/>
    <s v="14K WG"/>
    <n v="6"/>
    <n v="59.510000000000005"/>
    <n v="328.745"/>
    <n v="2238.9765050000001"/>
    <m/>
    <x v="0"/>
    <x v="0"/>
    <n v="328.745"/>
    <n v="2272.3257602511776"/>
  </r>
  <r>
    <s v="PARAMOUNT GEMS"/>
    <s v="PG220908RM-14K"/>
    <s v="K0038B19 OV H 6.75&quot;"/>
    <s v="14K WG"/>
    <n v="6"/>
    <n v="48.040000000000006"/>
    <n v="265.66000000000003"/>
    <n v="1795.4373400000002"/>
    <m/>
    <x v="0"/>
    <x v="0"/>
    <n v="265.66000000000003"/>
    <n v="1822.3869914016268"/>
  </r>
  <r>
    <s v="PARAMOUNT GEMS"/>
    <s v="PG220908RM-14K"/>
    <s v="K0038B19 OV H 6.75&quot;"/>
    <s v="14K YG"/>
    <n v="4"/>
    <n v="31.61"/>
    <n v="174.815"/>
    <n v="1180.8459350000001"/>
    <m/>
    <x v="0"/>
    <x v="0"/>
    <n v="174.815"/>
    <n v="1198.5798931034983"/>
  </r>
  <r>
    <s v="PARAMOUNT GEMS"/>
    <s v="PG220908RM-14K"/>
    <s v="K0038B19 OV H 6.75&quot;"/>
    <s v="14K RG"/>
    <n v="2"/>
    <n v="15.86"/>
    <n v="87.71"/>
    <n v="592.54978999999992"/>
    <m/>
    <x v="0"/>
    <x v="0"/>
    <n v="87.71"/>
    <n v="601.4474559054305"/>
  </r>
  <r>
    <s v="PARAMOUNT GEMS"/>
    <s v="PG220909RM-14K"/>
    <s v="K0038B60 OV H 7&quot;"/>
    <s v="14K WG"/>
    <n v="4"/>
    <n v="41.7"/>
    <n v="310.85000000000002"/>
    <n v="1650.2344100000005"/>
    <m/>
    <x v="0"/>
    <x v="0"/>
    <n v="310.85000000000002"/>
    <n v="1681.7683222871181"/>
  </r>
  <r>
    <s v="PARAMOUNT GEMS"/>
    <s v="PG220909RM-14K"/>
    <s v="K0038B60 OV H 7&quot;"/>
    <s v="14K RG"/>
    <n v="4"/>
    <n v="40.090000000000003"/>
    <n v="298.77500000000003"/>
    <n v="1584.7565150000003"/>
    <m/>
    <x v="0"/>
    <x v="0"/>
    <n v="298.77500000000003"/>
    <n v="1615.0654892434732"/>
  </r>
  <r>
    <s v="PARAMOUNT GEMS"/>
    <s v="PG220909RM-14K"/>
    <s v="K0038B60 OV H 8&quot;"/>
    <s v="14K WG"/>
    <n v="2"/>
    <n v="22.92"/>
    <n v="125.88"/>
    <n v="860.91611999999998"/>
    <m/>
    <x v="0"/>
    <x v="0"/>
    <n v="125.88"/>
    <n v="873.68590889722486"/>
  </r>
  <r>
    <s v="PARAMOUNT GEMS"/>
    <s v="PG220909RM-14K"/>
    <s v="K0038B60 OV H 8&quot;"/>
    <s v="14K RG"/>
    <n v="2"/>
    <n v="22.32"/>
    <n v="122.57999999999998"/>
    <n v="837.71442000000002"/>
    <m/>
    <x v="0"/>
    <x v="0"/>
    <n v="122.57999999999998"/>
    <n v="850.14944322070096"/>
  </r>
  <r>
    <s v="PARAMOUNT GEMS"/>
    <s v="PG220909RM-14K"/>
    <s v="K0038B19 OV H 7&quot;"/>
    <s v="14K RG"/>
    <n v="8"/>
    <n v="64.600000000000009"/>
    <n v="356.78000000000003"/>
    <n v="2411.9622200000003"/>
    <m/>
    <x v="0"/>
    <x v="0"/>
    <n v="356.78000000000003"/>
    <n v="2448.1554618394657"/>
  </r>
  <r>
    <s v="PARAMOUNT GEMS"/>
    <s v="PG220909RM-14K"/>
    <s v="K0038B19 OV H 8&quot;"/>
    <s v="14K RG"/>
    <n v="4"/>
    <n v="36.489999999999995"/>
    <n v="200.33499999999992"/>
    <n v="1360.2724149999995"/>
    <m/>
    <x v="0"/>
    <x v="0"/>
    <n v="200.33499999999992"/>
    <n v="1380.5952276686169"/>
  </r>
  <r>
    <s v="PARAMOUNT GEMS"/>
    <s v="PG220909RM-1-14K"/>
    <s v="K0038B12 OV H 6&quot;"/>
    <s v="14K WG"/>
    <n v="6"/>
    <n v="29.279999999999998"/>
    <n v="163.79999999999998"/>
    <n v="1079.2782"/>
    <m/>
    <x v="0"/>
    <x v="0"/>
    <n v="163.79999999999998"/>
    <n v="1095.8947508529191"/>
  </r>
  <r>
    <s v="PARAMOUNT GEMS"/>
    <s v="PG220909RM-1-14K"/>
    <s v="K0038B12 OV H 6&quot;"/>
    <s v="14K YG"/>
    <n v="6"/>
    <n v="29.049999999999997"/>
    <n v="162.53499999999997"/>
    <n v="1070.3842149999998"/>
    <m/>
    <x v="0"/>
    <x v="0"/>
    <n v="162.53499999999997"/>
    <n v="1086.8724390102514"/>
  </r>
  <r>
    <s v="PARAMOUNT GEMS"/>
    <s v="PG220909RM-1-14K"/>
    <s v="K0038B12 OV H 6&quot;"/>
    <s v="14K RG"/>
    <n v="2"/>
    <n v="9.5399999999999991"/>
    <n v="53.39"/>
    <n v="351.2521099999999"/>
    <m/>
    <x v="0"/>
    <x v="0"/>
    <n v="53.39"/>
    <n v="356.66821286958077"/>
  </r>
  <r>
    <s v="PARAMOUNT GEMS"/>
    <s v="PG220909RM-1-14K"/>
    <s v="K0038B12 OV H 7&quot;"/>
    <s v="14K WG"/>
    <n v="6"/>
    <n v="33.380000000000003"/>
    <n v="184.755"/>
    <n v="1226.608995"/>
    <m/>
    <x v="0"/>
    <x v="0"/>
    <n v="184.755"/>
    <n v="1245.3513078988465"/>
  </r>
  <r>
    <s v="PARAMOUNT GEMS"/>
    <s v="PG220909RM-1-14K"/>
    <s v="K0038B12 OV H 7&quot;"/>
    <s v="14K RG"/>
    <n v="3"/>
    <n v="16.34"/>
    <n v="90.424999999999997"/>
    <n v="599.57682499999987"/>
    <m/>
    <x v="0"/>
    <x v="0"/>
    <n v="90.424999999999997"/>
    <n v="608.74991175747971"/>
  </r>
  <r>
    <s v="PARAMOUNT GEMS"/>
    <s v="PG220909RM-1-14K"/>
    <s v="K0038B12 OV H 8&quot;"/>
    <s v="14K WG"/>
    <n v="6"/>
    <n v="36.910000000000004"/>
    <n v="202.46500000000003"/>
    <n v="1351.1247850000004"/>
    <m/>
    <x v="0"/>
    <x v="0"/>
    <n v="202.46500000000003"/>
    <n v="1371.6636736961923"/>
  </r>
  <r>
    <s v="PARAMOUNT GEMS"/>
    <s v="PG220909RM-1-14K"/>
    <s v="K0038B12 OV H 8&quot;"/>
    <s v="14K YG"/>
    <n v="6"/>
    <n v="36.68"/>
    <n v="201.2"/>
    <n v="1342.2308"/>
    <m/>
    <x v="0"/>
    <x v="0"/>
    <n v="201.2"/>
    <n v="1362.6413618535244"/>
  </r>
  <r>
    <s v="PARAMOUNT GEMS"/>
    <s v="PG220909RM-1-14K"/>
    <s v="K0038B60 OV H 6&quot;"/>
    <s v="14K WG"/>
    <n v="3"/>
    <n v="27.240000000000002"/>
    <n v="151.20000000000002"/>
    <n v="1026.8748000000001"/>
    <m/>
    <x v="0"/>
    <x v="0"/>
    <n v="151.20000000000002"/>
    <n v="1042.2131546334638"/>
  </r>
  <r>
    <s v="PARAMOUNT GEMS"/>
    <s v="PG220909RM-1-14K"/>
    <s v="K0038B60 OV H 6&quot;"/>
    <s v="14K YG"/>
    <n v="3"/>
    <n v="27.11"/>
    <n v="150.48500000000001"/>
    <n v="1021.847765"/>
    <m/>
    <x v="0"/>
    <x v="0"/>
    <n v="150.48500000000001"/>
    <n v="1037.1135870702167"/>
  </r>
  <r>
    <s v="PARAMOUNT GEMS"/>
    <s v="PG220909RM-1-14K"/>
    <s v="K0038B60 OV H 6&quot;"/>
    <s v="14K RG"/>
    <n v="2"/>
    <n v="18.090000000000003"/>
    <n v="100.41500000000002"/>
    <n v="681.87633500000015"/>
    <m/>
    <x v="0"/>
    <x v="0"/>
    <n v="100.41500000000002"/>
    <n v="692.06284876004815"/>
  </r>
  <r>
    <s v="PARAMOUNT GEMS"/>
    <s v="PG220909RM-1-14K"/>
    <s v="K0038B60 OV H 7&quot;"/>
    <s v="14K WG"/>
    <n v="2"/>
    <n v="20.68"/>
    <n v="114.11000000000001"/>
    <n v="778.16339000000005"/>
    <m/>
    <x v="0"/>
    <x v="0"/>
    <n v="114.11000000000001"/>
    <n v="789.73918131762264"/>
  </r>
  <r>
    <s v="PARAMOUNT GEMS"/>
    <s v="PG220909RM-1-14K"/>
    <s v="K0038B60 OV H 8&quot;"/>
    <s v="14K WG"/>
    <n v="3"/>
    <n v="34.870000000000005"/>
    <n v="191.51500000000001"/>
    <n v="1310.3222350000001"/>
    <m/>
    <x v="0"/>
    <x v="0"/>
    <n v="191.51500000000001"/>
    <n v="1329.7503103149988"/>
  </r>
  <r>
    <s v="PARAMOUNT GEMS"/>
    <s v="PG220909RM-1-14K"/>
    <s v="K0038B60 OV H 8&quot;"/>
    <s v="14K YG"/>
    <n v="3"/>
    <n v="33.64"/>
    <n v="184.75"/>
    <n v="1262.75875"/>
    <m/>
    <x v="0"/>
    <x v="0"/>
    <n v="184.75"/>
    <n v="1281.5005556781243"/>
  </r>
  <r>
    <s v="PARAMOUNT GEMS"/>
    <s v="PG220909RM-1-14K"/>
    <s v="K0038B19 OV H 6&quot;"/>
    <s v="14K WG"/>
    <n v="3"/>
    <n v="21.47"/>
    <n v="119.465"/>
    <n v="803.75178499999993"/>
    <m/>
    <x v="0"/>
    <x v="0"/>
    <n v="119.465"/>
    <n v="815.87080971089108"/>
  </r>
  <r>
    <s v="PARAMOUNT GEMS"/>
    <s v="PG220909RM-1-14K"/>
    <s v="K0038B19 OV H 6&quot;"/>
    <s v="14K YG"/>
    <n v="3"/>
    <n v="21.66"/>
    <n v="120.51"/>
    <n v="811.09898999999996"/>
    <m/>
    <x v="0"/>
    <x v="0"/>
    <n v="120.51"/>
    <n v="823.32402384179034"/>
  </r>
  <r>
    <s v="PARAMOUNT GEMS"/>
    <s v="PG220909RM-1-14K"/>
    <s v="K0038B19 OV H 6&quot;"/>
    <s v="14K RG"/>
    <n v="2"/>
    <n v="14.32"/>
    <n v="79.680000000000007"/>
    <n v="536.09231999999997"/>
    <m/>
    <x v="0"/>
    <x v="0"/>
    <n v="79.680000000000007"/>
    <n v="544.17538942588874"/>
  </r>
  <r>
    <s v="PARAMOUNT GEMS"/>
    <s v="PG220909RM-1-14K"/>
    <s v="K0038B19 OV H 7&quot;"/>
    <s v="14K WG"/>
    <n v="2"/>
    <n v="16.829999999999998"/>
    <n v="92.935000000000002"/>
    <n v="629.28581499999996"/>
    <m/>
    <x v="0"/>
    <x v="0"/>
    <n v="92.935000000000002"/>
    <n v="638.71352655992689"/>
  </r>
  <r>
    <s v="PARAMOUNT GEMS"/>
    <s v="PG220909RM-2"/>
    <s v="K0038B12 OV H 6&quot;"/>
    <s v="18K YG"/>
    <n v="1"/>
    <n v="5.78"/>
    <n v="32.25"/>
    <n v="266.13750000000005"/>
    <m/>
    <x v="2"/>
    <x v="0"/>
    <n v="32.25"/>
    <n v="269.4090736569392"/>
  </r>
  <r>
    <s v="PARAMOUNT GEMS"/>
    <s v="PG220909RM-2"/>
    <s v="K0038B12 OV H 6.75&quot;"/>
    <s v="14K WG"/>
    <n v="12"/>
    <n v="64.62"/>
    <n v="358.29000000000008"/>
    <n v="2374.3322100000005"/>
    <m/>
    <x v="0"/>
    <x v="0"/>
    <n v="358.29000000000008"/>
    <n v="2410.6786324975119"/>
  </r>
  <r>
    <s v="PARAMOUNT GEMS"/>
    <s v="PG220909RM-2"/>
    <s v="K0038B12 OV H 6.75&quot;"/>
    <s v="14K YG"/>
    <n v="1"/>
    <n v="5.42"/>
    <n v="30.05"/>
    <n v="199.21444999999997"/>
    <m/>
    <x v="0"/>
    <x v="0"/>
    <n v="30.05"/>
    <n v="202.26284653925649"/>
  </r>
  <r>
    <s v="PARAMOUNT GEMS"/>
    <s v="PG220909RM-2"/>
    <s v="K0038B12 OV H 6.75&quot;"/>
    <s v="14K RG"/>
    <n v="8"/>
    <n v="42.58"/>
    <n v="236.10999999999999"/>
    <n v="1563.5533899999998"/>
    <m/>
    <x v="0"/>
    <x v="0"/>
    <n v="236.10999999999999"/>
    <n v="1587.5053669345707"/>
  </r>
  <r>
    <s v="PARAMOUNT GEMS"/>
    <s v="PG220909RM-2"/>
    <s v="K0038B60 OV H 6.75&quot;"/>
    <s v="14K WG"/>
    <n v="2"/>
    <n v="19.509999999999998"/>
    <n v="107.78499999999998"/>
    <n v="733.69346499999995"/>
    <m/>
    <x v="0"/>
    <x v="0"/>
    <n v="107.78499999999998"/>
    <n v="744.62762210428491"/>
  </r>
  <r>
    <s v="PARAMOUNT GEMS"/>
    <s v="PG220909RM-2"/>
    <s v="K0038B60 OV H 6.75&quot;"/>
    <s v="14K YG"/>
    <n v="2"/>
    <n v="19.239999999999998"/>
    <n v="106.29999999999998"/>
    <n v="723.25269999999978"/>
    <m/>
    <x v="0"/>
    <x v="0"/>
    <n v="106.29999999999998"/>
    <n v="734.03621254984887"/>
  </r>
  <r>
    <s v="PARAMOUNT GEMS"/>
    <s v="PG220909RM-2"/>
    <s v="K0038B60 OV H 6.75&quot;"/>
    <s v="14K RG"/>
    <n v="2"/>
    <n v="19.490000000000002"/>
    <n v="107.675"/>
    <n v="732.92007500000011"/>
    <m/>
    <x v="0"/>
    <x v="0"/>
    <n v="107.675"/>
    <n v="743.84307324840086"/>
  </r>
  <r>
    <s v="PARAMOUNT GEMS"/>
    <s v="PG220909RM-2"/>
    <s v="K0038B19 OV H 6.75&quot;"/>
    <s v="14K WG"/>
    <n v="3"/>
    <n v="24.279999999999998"/>
    <n v="134.26"/>
    <n v="907.77273999999989"/>
    <m/>
    <x v="0"/>
    <x v="0"/>
    <n v="134.26"/>
    <n v="921.39263082730702"/>
  </r>
  <r>
    <s v="PARAMOUNT GEMS"/>
    <s v="PG220909RM-2"/>
    <s v="K0038B19 OV H 6.75&quot;"/>
    <s v="14K YG"/>
    <n v="2"/>
    <n v="23.55"/>
    <n v="128.245"/>
    <n v="877.54400499999997"/>
    <m/>
    <x v="0"/>
    <x v="0"/>
    <n v="128.245"/>
    <n v="890.55370929873379"/>
  </r>
  <r>
    <s v="PARAMOUNT GEMS"/>
    <s v="PG220909RM-2"/>
    <s v="K0038B19 OV H 6.75&quot;"/>
    <s v="14K RG"/>
    <n v="3"/>
    <n v="15.760000000000002"/>
    <n v="89.16"/>
    <n v="590.68283999999994"/>
    <m/>
    <x v="0"/>
    <x v="0"/>
    <n v="89.16"/>
    <n v="599.72759991481223"/>
  </r>
  <r>
    <s v="PARAMOUNT GEMS"/>
    <s v="PG220912RM -14K"/>
    <s v="K0038B11 OV  F 7&quot;"/>
    <s v="14K WG"/>
    <n v="1"/>
    <n v="5.07"/>
    <n v="37.549999999999997"/>
    <n v="194.77342999999996"/>
    <m/>
    <x v="0"/>
    <x v="0"/>
    <n v="37.549999999999997"/>
    <n v="198.58265762226557"/>
  </r>
  <r>
    <s v="PARAMOUNT GEMS"/>
    <s v="PG220912RM -14K"/>
    <s v="K0038B12 OV UD F 6.5&quot;"/>
    <s v="14K WG"/>
    <n v="1"/>
    <n v="5.03"/>
    <n v="37.400000000000006"/>
    <n v="193.96004000000002"/>
    <m/>
    <x v="0"/>
    <x v="0"/>
    <n v="37.400000000000006"/>
    <n v="197.75405100060544"/>
  </r>
  <r>
    <s v="PARAMOUNT GEMS"/>
    <s v="PG220912RM -14K"/>
    <s v="K0041B15 OV B 6.75&quot;"/>
    <s v="14K WG"/>
    <n v="1"/>
    <n v="8.1999999999999993"/>
    <n v="61.099999999999987"/>
    <n v="322.47565999999995"/>
    <m/>
    <x v="0"/>
    <x v="0"/>
    <n v="61.099999999999987"/>
    <n v="328.67389722291415"/>
  </r>
  <r>
    <s v="PARAMOUNT GEMS"/>
    <s v="PG220912RM -14K"/>
    <s v="K0038B31 OV 6.75&quot;"/>
    <s v="14K WG"/>
    <n v="1"/>
    <n v="6.23"/>
    <n v="46.325000000000003"/>
    <n v="242.35674499999999"/>
    <m/>
    <x v="0"/>
    <x v="0"/>
    <n v="46.325000000000003"/>
    <n v="247.05614498938627"/>
  </r>
  <r>
    <s v="PARAMOUNT GEMS"/>
    <s v="PG220912RM -14K"/>
    <s v="K0038B31 OV 6.75&quot;"/>
    <s v="14K YG"/>
    <n v="1"/>
    <n v="6.23"/>
    <n v="46.325000000000003"/>
    <n v="242.35674499999999"/>
    <m/>
    <x v="0"/>
    <x v="0"/>
    <n v="46.325000000000003"/>
    <n v="247.05614498938627"/>
  </r>
  <r>
    <s v="PARAMOUNT GEMS"/>
    <s v="PG220912RM -14K"/>
    <s v="K0038B28 OV 7&quot;"/>
    <s v="14K WG"/>
    <n v="1"/>
    <n v="6"/>
    <n v="44.525000000000006"/>
    <n v="232.59606499999998"/>
    <m/>
    <x v="0"/>
    <x v="0"/>
    <n v="44.525000000000006"/>
    <n v="237.11286552946407"/>
  </r>
  <r>
    <s v="PARAMOUNT GEMS"/>
    <s v="PG220912RM -14K"/>
    <s v="K0041B19 OV H 6.75&quot;"/>
    <s v="14K WG"/>
    <n v="1"/>
    <n v="6.62"/>
    <n v="49.25"/>
    <n v="258.21785"/>
    <m/>
    <x v="0"/>
    <x v="0"/>
    <n v="49.25"/>
    <n v="263.21397411175985"/>
  </r>
  <r>
    <s v="PARAMOUNT GEMS"/>
    <s v="PG220912RM -14K"/>
    <s v="K0038B19 OV F 6.5&quot;"/>
    <s v="14K WG"/>
    <n v="1"/>
    <n v="8.4"/>
    <n v="62.675000000000004"/>
    <n v="331.016255"/>
    <m/>
    <x v="0"/>
    <x v="0"/>
    <n v="62.675000000000004"/>
    <n v="337.37426675034612"/>
  </r>
  <r>
    <s v="PARAMOUNT GEMS"/>
    <s v="PG220912RM-1 14K"/>
    <s v="K0038B12 OV H 6.75&quot;"/>
    <s v="14K WG"/>
    <n v="4"/>
    <n v="21.839999999999996"/>
    <n v="121.07999999999997"/>
    <n v="803.04491999999982"/>
    <m/>
    <x v="0"/>
    <x v="0"/>
    <n v="121.07999999999997"/>
    <n v="815.32777700409895"/>
  </r>
  <r>
    <s v="PARAMOUNT GEMS"/>
    <s v="PG220912RM-1 14K"/>
    <s v="K0038B60 OV H 6.75&quot;"/>
    <s v="14K WG"/>
    <n v="1"/>
    <n v="9.98"/>
    <n v="55.13"/>
    <n v="375.54737"/>
    <m/>
    <x v="0"/>
    <x v="0"/>
    <n v="55.13"/>
    <n v="381.13998568083895"/>
  </r>
  <r>
    <s v="PARAMOUNT GEMS"/>
    <s v="PG220912RM-1 14K"/>
    <s v="K0038B60 OV H 6.75&quot;"/>
    <s v="14K YG"/>
    <n v="2"/>
    <n v="19.740000000000002"/>
    <n v="109.05"/>
    <n v="742.58744999999999"/>
    <m/>
    <x v="0"/>
    <x v="0"/>
    <n v="109.05"/>
    <n v="753.6499339469525"/>
  </r>
  <r>
    <s v="PARAMOUNT GEMS"/>
    <s v="PG220912RM-1 14K"/>
    <s v="K0038B19 OV H 6.75&quot;"/>
    <s v="14K YG"/>
    <n v="7"/>
    <n v="57.13000000000001"/>
    <n v="315.89500000000004"/>
    <n v="2136.568855"/>
    <m/>
    <x v="0"/>
    <x v="0"/>
    <n v="315.89500000000004"/>
    <n v="2168.6145529956216"/>
  </r>
  <r>
    <s v="PARAMOUNT GEMS"/>
    <s v="PG220913RM-14K"/>
    <s v="K0038B11 OV  F 7&quot;"/>
    <s v="14K WG"/>
    <n v="2"/>
    <n v="9.59"/>
    <n v="70.974999999999994"/>
    <n v="367.17863499999999"/>
    <m/>
    <x v="0"/>
    <x v="0"/>
    <n v="70.974999999999994"/>
    <n v="374.37863314887619"/>
  </r>
  <r>
    <s v="PARAMOUNT GEMS"/>
    <s v="PG220913RM-1 14K"/>
    <s v="K0038B12 OV H 6.75&quot;"/>
    <s v="14K RG"/>
    <n v="1"/>
    <n v="5.56"/>
    <n v="41.3"/>
    <n v="215.10817999999995"/>
    <m/>
    <x v="0"/>
    <x v="0"/>
    <n v="41.3"/>
    <n v="219.29782316377012"/>
  </r>
  <r>
    <s v="PARAMOUNT GEMS"/>
    <s v="PG220913RM-1 14K"/>
    <s v="K0038B60 OV H 6.75&quot;"/>
    <s v="14K YG"/>
    <n v="1"/>
    <n v="9.4700000000000006"/>
    <n v="70.625"/>
    <n v="374.125925"/>
    <m/>
    <x v="0"/>
    <x v="0"/>
    <n v="70.625"/>
    <n v="381.29041769833577"/>
  </r>
  <r>
    <s v="PARAMOUNT GEMS"/>
    <s v="PG220913RM-1 14K"/>
    <s v="K0038B19 OV H"/>
    <s v="14K WG"/>
    <n v="1"/>
    <n v="8.02"/>
    <n v="59.749999999999993"/>
    <n v="315.15514999999994"/>
    <m/>
    <x v="0"/>
    <x v="0"/>
    <n v="59.749999999999993"/>
    <n v="321.21643762797254"/>
  </r>
  <r>
    <s v="PARAMOUNT GEMS"/>
    <s v="PG220913RM-1 14K"/>
    <s v="K0165B01 OV H 6.75&quot;"/>
    <s v="14K WG"/>
    <n v="1"/>
    <n v="5.74"/>
    <n v="42.650000000000006"/>
    <n v="222.42868999999999"/>
    <m/>
    <x v="0"/>
    <x v="0"/>
    <n v="42.650000000000006"/>
    <n v="226.75528275871179"/>
  </r>
  <r>
    <s v="PARAMOUNT GEMS"/>
    <s v="PG220913RM-1 14K"/>
    <s v="K0165B01 OV H 6.75&quot;"/>
    <s v="14K YG"/>
    <n v="1"/>
    <n v="5.64"/>
    <n v="41.899999999999991"/>
    <n v="218.36173999999994"/>
    <m/>
    <x v="0"/>
    <x v="0"/>
    <n v="41.899999999999991"/>
    <n v="222.61224965041083"/>
  </r>
  <r>
    <s v="PARAMOUNT GEMS"/>
    <s v="PG220913RM-1 18K"/>
    <s v="K0343B04 6&quot;"/>
    <s v="18K YG"/>
    <n v="1"/>
    <n v="18"/>
    <n v="133.32500000000002"/>
    <n v="877.93775000000016"/>
    <m/>
    <x v="2"/>
    <x v="0"/>
    <n v="133.32500000000002"/>
    <n v="891.46279055229218"/>
  </r>
  <r>
    <s v="PARAMOUNT GEMS"/>
    <s v="PG220913RM-1 18K"/>
    <s v="K0343B06 6&quot;"/>
    <s v="18K YG"/>
    <n v="1"/>
    <n v="19.71"/>
    <n v="145.4"/>
    <n v="958.47799999999995"/>
    <m/>
    <x v="2"/>
    <x v="0"/>
    <n v="145.4"/>
    <n v="973.22797859593663"/>
  </r>
  <r>
    <s v="PARAMOUNT GEMS"/>
    <s v="PG220913RM-1 18K"/>
    <s v="K0342B01 6&quot;"/>
    <s v="18K YG"/>
    <n v="1"/>
    <n v="18.399999999999999"/>
    <n v="135.57499999999999"/>
    <n v="892.94524999999999"/>
    <m/>
    <x v="2"/>
    <x v="0"/>
    <n v="135.57499999999999"/>
    <n v="906.69853987719466"/>
  </r>
  <r>
    <s v="PARAMOUNT GEMS"/>
    <s v="PG220913RM-1 18K"/>
    <s v="K0342B04 6&quot;"/>
    <s v="18K YG"/>
    <n v="1"/>
    <n v="21.96"/>
    <n v="119.535"/>
    <n v="1028.2942499999999"/>
    <m/>
    <x v="2"/>
    <x v="0"/>
    <n v="119.535"/>
    <n v="1040.4203758009992"/>
  </r>
  <r>
    <s v="PARAMOUNT GEMS"/>
    <s v="PG220915RM-14K"/>
    <s v="K0041B21 OV H 6.75&quot;"/>
    <s v="14K YG"/>
    <n v="1"/>
    <n v="9.6999999999999993"/>
    <n v="72.349999999999994"/>
    <n v="383.47991000000002"/>
    <m/>
    <x v="0"/>
    <x v="0"/>
    <n v="72.349999999999994"/>
    <n v="390.81939384742793"/>
  </r>
  <r>
    <s v="PARAMOUNT GEMS"/>
    <s v="PG220915RM-1 18K"/>
    <s v="K0038B12 OV H 6&quot;"/>
    <s v="18K WG"/>
    <n v="2"/>
    <n v="10.670000000000002"/>
    <n v="59.605000000000004"/>
    <n v="489.53275000000008"/>
    <m/>
    <x v="2"/>
    <x v="0"/>
    <n v="59.605000000000004"/>
    <n v="495.57932822703447"/>
  </r>
  <r>
    <s v="PARAMOUNT GEMS"/>
    <s v="PG220915RM-1 18K"/>
    <s v="K0038B12 OV H 6&quot;"/>
    <s v="18K YG"/>
    <n v="1"/>
    <n v="5.48"/>
    <n v="30.6"/>
    <n v="251.73000000000002"/>
    <m/>
    <x v="2"/>
    <x v="0"/>
    <n v="30.6"/>
    <n v="254.8341908186772"/>
  </r>
  <r>
    <s v="PARAMOUNT GEMS"/>
    <s v="PG220915RM-1 18K"/>
    <s v="K0038B12 OV H 6&quot;"/>
    <s v="18K RG"/>
    <n v="1"/>
    <n v="5.42"/>
    <n v="30.269999999999996"/>
    <n v="248.8485"/>
    <m/>
    <x v="2"/>
    <x v="0"/>
    <n v="30.269999999999996"/>
    <n v="251.91921425102478"/>
  </r>
  <r>
    <s v="PARAMOUNT GEMS"/>
    <s v="PG220915RM-1 18K"/>
    <s v="K0038B60 OV H 6&quot;"/>
    <s v="18K YG"/>
    <n v="1"/>
    <n v="10.54"/>
    <n v="78.95"/>
    <n v="515.25650000000007"/>
    <m/>
    <x v="2"/>
    <x v="0"/>
    <n v="78.95"/>
    <n v="523.26551520047599"/>
  </r>
  <r>
    <s v="PARAMOUNT GEMS"/>
    <s v="PG220915RM-1 18K"/>
    <s v="K0038B60 OV H 6&quot;"/>
    <s v="18K RG"/>
    <n v="1"/>
    <n v="10.02"/>
    <n v="75.05"/>
    <n v="489.24350000000004"/>
    <m/>
    <x v="2"/>
    <x v="0"/>
    <n v="75.05"/>
    <n v="496.85688303731121"/>
  </r>
  <r>
    <s v="PARAMOUNT GEMS"/>
    <s v="PG2200916RM-14K"/>
    <s v="K0165B01 OV H 6.75&quot;"/>
    <s v="14K RG"/>
    <n v="1"/>
    <n v="5.54"/>
    <n v="41.15"/>
    <n v="214.29478999999998"/>
    <m/>
    <x v="0"/>
    <x v="0"/>
    <n v="41.15"/>
    <n v="218.46921654210996"/>
  </r>
  <r>
    <s v="PARAMOUNT GEMS"/>
    <s v="PG220919RM -14K"/>
    <s v="K0041B18 OV H 6.25&quot;"/>
    <s v="14K YG"/>
    <n v="1"/>
    <n v="5.96"/>
    <n v="44.45"/>
    <n v="232.18937"/>
    <m/>
    <x v="0"/>
    <x v="0"/>
    <n v="44.45"/>
    <n v="236.69856221863398"/>
  </r>
  <r>
    <s v="PARAMOUNT GEMS"/>
    <s v="PG220919RM-1-14K"/>
    <s v="K01232N01 18&quot;"/>
    <s v="14K YG"/>
    <n v="4"/>
    <n v="26.740000000000002"/>
    <n v="161.69999999999999"/>
    <n v="1178.7757100000001"/>
    <m/>
    <x v="5"/>
    <x v="0"/>
    <n v="161.69999999999999"/>
    <n v="1195.1792281496766"/>
  </r>
  <r>
    <s v="PARAMOUNT GEMS"/>
    <s v="PG220919RM-2  18K"/>
    <s v="K0038B12 OV H 6&quot;"/>
    <s v="18K WG"/>
    <n v="3"/>
    <n v="16.990000000000002"/>
    <n v="94.825000000000017"/>
    <n v="781.60375000000022"/>
    <m/>
    <x v="2"/>
    <x v="0"/>
    <n v="94.825000000000017"/>
    <n v="791.22319099284539"/>
  </r>
  <r>
    <s v="PARAMOUNT GEMS"/>
    <s v="PG220919RM-2  18K"/>
    <s v="K0038B12 OV H 6&quot;"/>
    <s v="18K YG"/>
    <n v="1"/>
    <n v="5.72"/>
    <n v="31.919999999999998"/>
    <n v="263.25599999999997"/>
    <m/>
    <x v="2"/>
    <x v="0"/>
    <n v="31.919999999999998"/>
    <n v="266.49409708928675"/>
  </r>
  <r>
    <s v="PARAMOUNT GEMS"/>
    <s v="PG220919RM-3-18K"/>
    <s v="K0038B12 OV H 6&quot;"/>
    <s v="18K WG"/>
    <n v="1"/>
    <n v="5.73"/>
    <n v="47.84"/>
    <n v="291.50825000000003"/>
    <m/>
    <x v="2"/>
    <x v="0"/>
    <n v="47.84"/>
    <n v="296.36133786815412"/>
  </r>
  <r>
    <s v="PARAMOUNT GEMS"/>
    <s v="PG220720DB-18K"/>
    <s v="K01329B13 6.75&quot;"/>
    <s v="18K WG"/>
    <n v="1"/>
    <n v="8.7200000000000006"/>
    <n v="311.38569999999999"/>
    <n v="865.66544999999996"/>
    <m/>
    <x v="2"/>
    <x v="0"/>
    <n v="311.38569999999999"/>
    <n v="897.25370591527326"/>
  </r>
  <r>
    <s v="PRIME"/>
    <s v="PR220826RB-14K"/>
    <s v="K0018R02 #6.5"/>
    <s v="14K WG"/>
    <n v="4"/>
    <n v="4.4799999999999995"/>
    <n v="48.129599999999996"/>
    <n v="348.42183999999997"/>
    <m/>
    <x v="4"/>
    <x v="0"/>
    <n v="48.129599999999996"/>
    <n v="353.30430609237266"/>
  </r>
  <r>
    <s v="PRIME"/>
    <s v="PR220826RB-14K"/>
    <s v="K0018R02 #6.5"/>
    <s v="14K YG"/>
    <n v="4"/>
    <n v="4.29"/>
    <n v="44.510000000000005"/>
    <n v="342.50003499999997"/>
    <m/>
    <x v="4"/>
    <x v="0"/>
    <n v="44.510000000000005"/>
    <n v="347.01531386729806"/>
  </r>
  <r>
    <s v="PRIME"/>
    <s v="PR220826RB-14K"/>
    <s v="K0018R02 #6.5"/>
    <s v="14K RG"/>
    <n v="3"/>
    <n v="3.2700000000000005"/>
    <n v="33.75"/>
    <n v="252.23392500000003"/>
    <m/>
    <x v="4"/>
    <x v="0"/>
    <n v="33.75"/>
    <n v="255.65766487354102"/>
  </r>
  <r>
    <s v="PRIME"/>
    <s v="PR220826RB-14K"/>
    <s v="K0018R02 #6.5"/>
    <s v="14K WG"/>
    <n v="7"/>
    <n v="7.5500000000000007"/>
    <n v="82.043099999999995"/>
    <n v="602.18536499999993"/>
    <m/>
    <x v="4"/>
    <x v="0"/>
    <n v="82.043099999999995"/>
    <n v="610.5081570835232"/>
  </r>
  <r>
    <s v="PRIME"/>
    <s v="PR220826RB-14K"/>
    <s v="K0018R02 #6.5"/>
    <s v="14K YG"/>
    <n v="3"/>
    <n v="3.1300000000000003"/>
    <n v="32.770000000000003"/>
    <n v="252.61019500000003"/>
    <m/>
    <x v="4"/>
    <x v="0"/>
    <n v="32.770000000000003"/>
    <n v="255.93451961202783"/>
  </r>
  <r>
    <s v="PRIME"/>
    <s v="PR220908RM-14K"/>
    <s v="K0214TN152 C5 16.25&quot;"/>
    <s v="14K WG"/>
    <n v="1"/>
    <n v="20.7"/>
    <n v="134.54999999999998"/>
    <n v="821.15864999999985"/>
    <m/>
    <x v="5"/>
    <x v="0"/>
    <n v="134.54999999999998"/>
    <n v="834.8079596291833"/>
  </r>
  <r>
    <s v="PRIME"/>
    <s v="PR220912RM-1-14K"/>
    <s v="K0038B07 RD F 8&quot;"/>
    <s v="14K WG"/>
    <n v="1"/>
    <n v="9.44"/>
    <n v="51.829999999999991"/>
    <n v="352.34566999999998"/>
    <m/>
    <x v="0"/>
    <x v="0"/>
    <n v="51.829999999999991"/>
    <n v="357.60352000431493"/>
  </r>
  <r>
    <s v="PRIME"/>
    <s v="PR220912RM-1-14K"/>
    <s v="K0038B07 RD F 8&quot;"/>
    <s v="14K YG"/>
    <n v="1"/>
    <n v="9.34"/>
    <n v="51.279999999999987"/>
    <n v="348.47871999999995"/>
    <m/>
    <x v="0"/>
    <x v="0"/>
    <n v="51.279999999999987"/>
    <n v="353.68077572489426"/>
  </r>
  <r>
    <s v="PRIME"/>
    <s v="PR220912RM-1-14K"/>
    <s v="K0038B07 RD F 8&quot;"/>
    <s v="14K RG"/>
    <n v="1"/>
    <n v="9.2200000000000006"/>
    <n v="50.62"/>
    <n v="343.83838000000003"/>
    <m/>
    <x v="0"/>
    <x v="0"/>
    <n v="50.62"/>
    <n v="348.97348258958954"/>
  </r>
  <r>
    <s v="PRIME"/>
    <s v="PR220912RM-2-14K"/>
    <s v="K0038B07 RD F 7&quot;"/>
    <s v="14K WG"/>
    <n v="1"/>
    <n v="8.23"/>
    <n v="45.45"/>
    <n v="307.48904999999996"/>
    <m/>
    <x v="0"/>
    <x v="0"/>
    <n v="45.45"/>
    <n v="312.09968636303518"/>
  </r>
  <r>
    <s v="PRIME"/>
    <s v="PR220912RM-2-14K"/>
    <s v="K0038B07 RD F 7&quot;"/>
    <s v="14K YG"/>
    <n v="1"/>
    <n v="8.14"/>
    <n v="44.954999999999998"/>
    <n v="304.00879500000002"/>
    <m/>
    <x v="0"/>
    <x v="0"/>
    <n v="44.954999999999998"/>
    <n v="308.56921651155665"/>
  </r>
  <r>
    <s v="PRIME"/>
    <s v="PR220912RM-2-14K"/>
    <s v="K0038B07 RD F 7&quot;"/>
    <s v="14K RG"/>
    <n v="1"/>
    <n v="8.26"/>
    <n v="45.614999999999995"/>
    <n v="308.649135"/>
    <m/>
    <x v="0"/>
    <x v="0"/>
    <n v="45.614999999999995"/>
    <n v="313.27650964686143"/>
  </r>
  <r>
    <s v="PRIME"/>
    <s v="PR220726RB-14K"/>
    <s v="K0159B02 OV H 6.5&quot;"/>
    <s v="14K YG"/>
    <n v="5"/>
    <n v="28.33"/>
    <n v="223.81500000000003"/>
    <n v="1542.1679349999999"/>
    <m/>
    <x v="0"/>
    <x v="0"/>
    <n v="223.81500000000003"/>
    <n v="1564.8726561791577"/>
  </r>
  <r>
    <s v="PRIME"/>
    <s v="PR220726RB-14K"/>
    <s v="K0159B02 OV H 7&quot;"/>
    <s v="14K WG"/>
    <n v="5"/>
    <n v="30.55"/>
    <n v="250.55350000000001"/>
    <n v="1646.2257750000001"/>
    <m/>
    <x v="0"/>
    <x v="0"/>
    <n v="250.55350000000001"/>
    <n v="1671.64296043423"/>
  </r>
  <r>
    <s v="PRIME"/>
    <s v="PR220726RB-14K"/>
    <s v="K0159B02 OV H 7&quot;"/>
    <s v="14K YG"/>
    <n v="3"/>
    <n v="17.600000000000001"/>
    <n v="137.27000000000001"/>
    <n v="949.25963000000002"/>
    <m/>
    <x v="0"/>
    <x v="1"/>
    <n v="137.27000000000001"/>
    <n v="963.18486770195477"/>
  </r>
  <r>
    <s v="PRISM USA INC"/>
    <s v="PRS220610RB-14K"/>
    <s v="K0672B01 7&quot;"/>
    <s v="14K WG"/>
    <n v="1"/>
    <n v="42.38"/>
    <n v="299.37484444444442"/>
    <n v="1549.2016044444445"/>
    <m/>
    <x v="0"/>
    <x v="1"/>
    <n v="299.37484444444442"/>
    <n v="1579.5714293943579"/>
  </r>
  <r>
    <s v="PRISM USA INC"/>
    <s v="PRS220610RB-14K"/>
    <s v="K0611B05 7&quot;"/>
    <s v="14K WYR"/>
    <n v="1"/>
    <n v="32.51"/>
    <n v="305.29729999999995"/>
    <n v="1330.5665449999999"/>
    <m/>
    <x v="0"/>
    <x v="1"/>
    <n v="305.29729999999995"/>
    <n v="1361.537168386501"/>
  </r>
  <r>
    <s v="PRISM USA INC"/>
    <s v="PRS220610RB-14K"/>
    <s v="K0304B03 OV H 6.75&quot;"/>
    <s v="14K WG"/>
    <n v="10"/>
    <n v="122.86"/>
    <n v="1182.4886999999999"/>
    <n v="7100.8638549999996"/>
    <m/>
    <x v="0"/>
    <x v="1"/>
    <n v="1182.4886999999999"/>
    <n v="7220.8204094356042"/>
  </r>
  <r>
    <s v="PRISM USA INC"/>
    <s v="PRS220610RB-14K"/>
    <s v="K0304B03 OV H 6.75&quot;"/>
    <s v="14K YG"/>
    <n v="10"/>
    <n v="125.58000000000001"/>
    <n v="1152.4650000000001"/>
    <n v="7170.0186950000007"/>
    <m/>
    <x v="0"/>
    <x v="1"/>
    <n v="1152.4650000000001"/>
    <n v="7286.9295208773465"/>
  </r>
  <r>
    <s v="PRISM USA INC"/>
    <s v="PRS220610RB-14K"/>
    <s v="K0304B03 OV H 6.75&quot;"/>
    <s v="14K RG"/>
    <n v="5"/>
    <n v="63.279999999999994"/>
    <n v="577.81999999999994"/>
    <n v="3266.8097599999992"/>
    <m/>
    <x v="0"/>
    <x v="1"/>
    <n v="577.81999999999994"/>
    <n v="3325.426215517909"/>
  </r>
  <r>
    <s v="PRISM USA INC"/>
    <s v="PRS220610RB-14K"/>
    <s v="K0234B01 7&quot;"/>
    <s v="14K WG"/>
    <n v="1"/>
    <n v="9.9600000000000009"/>
    <n v="245.56319999999999"/>
    <n v="558.68327999999997"/>
    <m/>
    <x v="0"/>
    <x v="1"/>
    <n v="245.56319999999999"/>
    <n v="583.59422872042433"/>
  </r>
  <r>
    <s v="PRISM USA INC"/>
    <s v="PRS220610RB-14K"/>
    <s v="K0335TB03 7&quot;"/>
    <s v="14K YG"/>
    <n v="1"/>
    <n v="17.559999999999999"/>
    <n v="216.98"/>
    <n v="799.43641999999988"/>
    <m/>
    <x v="0"/>
    <x v="1"/>
    <n v="216.98"/>
    <n v="821.44777045217552"/>
  </r>
  <r>
    <s v="PRISM USA INC"/>
    <s v="PRS220719RB-14K"/>
    <s v="K0038B78 OV H 6.75&quot;"/>
    <s v="14K WG"/>
    <n v="5"/>
    <n v="29.93"/>
    <n v="265.60729999999995"/>
    <n v="1954.5470449999996"/>
    <m/>
    <x v="0"/>
    <x v="1"/>
    <n v="265.60729999999995"/>
    <n v="1981.4913502952163"/>
  </r>
  <r>
    <s v="PRISM USA INC"/>
    <s v="PRS220719RB-14K"/>
    <s v="K0038B78 OV H 6.75&quot;"/>
    <s v="14K RG"/>
    <n v="3"/>
    <n v="17.900000000000002"/>
    <n v="151.81"/>
    <n v="713.7013300000001"/>
    <m/>
    <x v="0"/>
    <x v="1"/>
    <n v="151.81"/>
    <n v="729.10156556154857"/>
  </r>
  <r>
    <s v="PRISM USA INC"/>
    <s v="PRS220719RB-14K"/>
    <s v="K0038B78 OV H 6.75&quot;"/>
    <s v="14K WG"/>
    <n v="4"/>
    <n v="24.78"/>
    <n v="222.40499999999997"/>
    <n v="1001.88825"/>
    <m/>
    <x v="0"/>
    <x v="1"/>
    <n v="222.40499999999997"/>
    <n v="1024.4499349355522"/>
  </r>
  <r>
    <s v="PRISM USA INC"/>
    <s v="PRS220719RB-14K"/>
    <s v="K0038B78 OV H 6.75&quot;"/>
    <s v="14K RG"/>
    <n v="3"/>
    <n v="18.57"/>
    <n v="157.09999999999997"/>
    <n v="1117.6302999999998"/>
    <m/>
    <x v="0"/>
    <x v="1"/>
    <n v="157.09999999999997"/>
    <n v="1133.5671750854306"/>
  </r>
  <r>
    <s v="PRISM USA INC"/>
    <s v="PRS220719RB-14K"/>
    <s v="K0038B78 OV H 6.75&quot;"/>
    <s v="14K WG"/>
    <n v="4"/>
    <n v="23.770000000000003"/>
    <n v="213.4581"/>
    <n v="1339.1068650000002"/>
    <m/>
    <x v="0"/>
    <x v="1"/>
    <n v="213.4581"/>
    <n v="1360.7609393200091"/>
  </r>
  <r>
    <s v="PRISM USA INC"/>
    <s v="PRS220907RB-14K"/>
    <s v="K0038B78 OV H 6&quot;"/>
    <s v="14K WG"/>
    <n v="1"/>
    <n v="5.5"/>
    <n v="49.06089999999999"/>
    <n v="561.66298499999994"/>
    <m/>
    <x v="0"/>
    <x v="1"/>
    <n v="49.06089999999999"/>
    <n v="566.63992602405347"/>
  </r>
  <r>
    <s v="PRISM USA INC"/>
    <s v="PRS220907RB-14K"/>
    <s v="K0038B78 OV H 6&quot;"/>
    <s v="14K YG"/>
    <n v="1"/>
    <n v="5.32"/>
    <n v="45.224999999999994"/>
    <n v="550.06507499999998"/>
    <m/>
    <x v="0"/>
    <x v="1"/>
    <n v="45.224999999999994"/>
    <n v="554.65288643054487"/>
  </r>
  <r>
    <s v="PRISM USA INC"/>
    <s v="PRS220907RB-14K"/>
    <s v="K0038B78 OV H 6&quot;"/>
    <s v="14K RG"/>
    <n v="2"/>
    <n v="10.4"/>
    <n v="88.89"/>
    <n v="1090.6094700000001"/>
    <m/>
    <x v="0"/>
    <x v="1"/>
    <n v="88.89"/>
    <n v="1099.6268399958242"/>
  </r>
  <r>
    <s v="PRISM USA INC"/>
    <s v="PRS220907RB-14K"/>
    <s v="K0038B78 OV H 6.75&quot;"/>
    <s v="14K WG"/>
    <n v="17"/>
    <n v="97.749999999999986"/>
    <n v="859.13239999999985"/>
    <n v="9661.3274600000022"/>
    <m/>
    <x v="0"/>
    <x v="1"/>
    <n v="859.13239999999985"/>
    <n v="9748.4814112453641"/>
  </r>
  <r>
    <s v="PRISM USA INC"/>
    <s v="PRS220907RB-14K"/>
    <s v="K0038B78 OV H 6.75&quot;"/>
    <s v="14K YG"/>
    <n v="9"/>
    <n v="50.64"/>
    <n v="422.62499999999989"/>
    <n v="5013.5454749999999"/>
    <m/>
    <x v="0"/>
    <x v="1"/>
    <n v="422.62499999999989"/>
    <n v="5056.4183065275629"/>
  </r>
  <r>
    <s v="PRISM USA INC"/>
    <s v="PRS220907RB-14K"/>
    <s v="K0038B78 OV H 6.75&quot;"/>
    <s v="14K RG"/>
    <n v="9"/>
    <n v="50.78"/>
    <n v="423.53499999999997"/>
    <n v="5040.597205"/>
    <m/>
    <x v="0"/>
    <x v="1"/>
    <n v="423.53499999999997"/>
    <n v="5083.5623506989687"/>
  </r>
  <r>
    <s v="PRISM USA INC"/>
    <s v="PRS220907RB-14K"/>
    <s v="K0038B78 OV H 7.5&quot;"/>
    <s v="14K WG"/>
    <n v="3"/>
    <n v="18.91"/>
    <n v="162.43779999999998"/>
    <n v="1766.8473699999997"/>
    <m/>
    <x v="0"/>
    <x v="1"/>
    <n v="162.43779999999998"/>
    <n v="1783.3257336394154"/>
  </r>
  <r>
    <s v="PRISM USA INC"/>
    <s v="PRS220907RB-14K"/>
    <s v="K0038B78 OV H 7.5&quot;"/>
    <s v="14K YG"/>
    <n v="1"/>
    <n v="6.09"/>
    <n v="49.709999999999994"/>
    <n v="577.43703000000005"/>
    <m/>
    <x v="0"/>
    <x v="1"/>
    <n v="49.709999999999994"/>
    <n v="582.47981841818444"/>
  </r>
  <r>
    <s v="PRISM USA INC"/>
    <s v="PRS220907RB-14K"/>
    <s v="K0038B78 OV H 7.5&quot;"/>
    <s v="14K RG"/>
    <n v="2"/>
    <n v="12.33"/>
    <n v="100.395"/>
    <n v="1160.8244850000001"/>
    <m/>
    <x v="0"/>
    <x v="1"/>
    <n v="100.395"/>
    <n v="1171.0089698771601"/>
  </r>
  <r>
    <s v="PRISM USA INC"/>
    <s v="PRS220505RB-3-14K"/>
    <s v="K01086B02 7&quot; 6.55mm"/>
    <s v="14K YG"/>
    <n v="25"/>
    <n v="214.39"/>
    <n v="5835.0150000000003"/>
    <n v="29611.614244999993"/>
    <m/>
    <x v="0"/>
    <x v="1"/>
    <n v="5835.0150000000003"/>
    <n v="30203.542349243249"/>
  </r>
  <r>
    <s v="PRISM USA INC"/>
    <s v="PRS220505RB-3-14K"/>
    <s v="K0798E01 0.75&quot;"/>
    <s v="14K WYG"/>
    <n v="40"/>
    <n v="197.16000000000003"/>
    <n v="3169.1091000000001"/>
    <n v="18038.602265000005"/>
    <m/>
    <x v="3"/>
    <x v="1"/>
    <n v="3169.1091000000001"/>
    <n v="18360.08982616361"/>
  </r>
  <r>
    <s v="PRISM USA INC"/>
    <s v="PRS220505RB-3-14K"/>
    <s v="K0437E06"/>
    <s v="14K WG"/>
    <n v="25"/>
    <n v="35.08"/>
    <n v="445.03489999999999"/>
    <n v="2923.7858349999997"/>
    <m/>
    <x v="3"/>
    <x v="1"/>
    <n v="445.03489999999999"/>
    <n v="2968.9320196591798"/>
  </r>
  <r>
    <s v="PRISM USA INC"/>
    <s v="PRS220505RB-3-14K"/>
    <s v="K0437E06"/>
    <s v="14K YG"/>
    <n v="25"/>
    <n v="33.999999999999993"/>
    <n v="417.49999999999994"/>
    <n v="2896.2578750000002"/>
    <m/>
    <x v="3"/>
    <x v="1"/>
    <n v="417.49999999999994"/>
    <n v="2938.6108052875074"/>
  </r>
  <r>
    <s v="PRISM USA INC"/>
    <s v="PRS220505RB-3-14K"/>
    <s v="K0612E01"/>
    <s v="14K WG"/>
    <n v="8"/>
    <n v="19.34"/>
    <n v="289.89449999999994"/>
    <n v="2430.8194250000001"/>
    <m/>
    <x v="3"/>
    <x v="1"/>
    <n v="289.89449999999994"/>
    <n v="2460.2275245191181"/>
  </r>
  <r>
    <s v="PRISM USA INC"/>
    <s v="PRS220505RB-3-14K"/>
    <s v="K0612E01"/>
    <s v="14K YG"/>
    <n v="8"/>
    <n v="19.470000000000002"/>
    <n v="284.56"/>
    <n v="2527.0026800000001"/>
    <m/>
    <x v="3"/>
    <x v="1"/>
    <n v="284.56"/>
    <n v="2555.8696257308097"/>
  </r>
  <r>
    <s v="RAYA JEWELRY"/>
    <s v="RJ220617RB-1-14K"/>
    <s v="K0289E32 RD 1.25&quot;"/>
    <s v="14K WG"/>
    <n v="1"/>
    <n v="13.95"/>
    <n v="97.814499999999995"/>
    <n v="1054.271225"/>
    <m/>
    <x v="3"/>
    <x v="1"/>
    <n v="97.814499999999995"/>
    <n v="1064.1939332625325"/>
  </r>
  <r>
    <s v="RAYA JEWELRY"/>
    <s v="RJ220617RB-1-14K"/>
    <s v="K0289E33 RD 1.5&quot;"/>
    <s v="14K WG"/>
    <n v="1"/>
    <n v="16.27"/>
    <n v="116.27089999999998"/>
    <n v="1268.454485"/>
    <m/>
    <x v="3"/>
    <x v="1"/>
    <n v="116.27089999999998"/>
    <n v="1280.2494869692591"/>
  </r>
  <r>
    <s v="RAYA JEWELRY"/>
    <s v="RJ220617RB-1-14K"/>
    <s v="K5025E07 OV 0.51&quot;"/>
    <s v="14K WG"/>
    <n v="2"/>
    <n v="6.1899999999999995"/>
    <n v="68.5261"/>
    <n v="359.41596499999997"/>
    <m/>
    <x v="3"/>
    <x v="1"/>
    <n v="68.5261"/>
    <n v="366.36753658365205"/>
  </r>
  <r>
    <s v="RAYA JEWELRY"/>
    <s v="RJ220617RB-1-14K"/>
    <s v="K5025E07 OV 0.51&quot;"/>
    <s v="14K YG"/>
    <n v="1"/>
    <n v="3.08"/>
    <n v="32.64"/>
    <n v="177.74104"/>
    <m/>
    <x v="3"/>
    <x v="1"/>
    <n v="32.64"/>
    <n v="181.05217687325566"/>
  </r>
  <r>
    <s v="RAYA JEWELRY"/>
    <s v="RJ220617RB-1-14K"/>
    <s v="K0313E03 OV 0.66&quot;"/>
    <s v="14K WG"/>
    <n v="2"/>
    <n v="10.26"/>
    <n v="93.332800000000006"/>
    <n v="547.36231999999995"/>
    <m/>
    <x v="3"/>
    <x v="1"/>
    <n v="93.332800000000006"/>
    <n v="556.83038604056969"/>
  </r>
  <r>
    <s v="RAYA JEWELRY"/>
    <s v="RJ220617RB-1-14K"/>
    <s v="K0313E03 OV 0.66&quot;"/>
    <s v="14K YG"/>
    <n v="1"/>
    <n v="5.03"/>
    <n v="43.730000000000004"/>
    <n v="267.73511000000002"/>
    <m/>
    <x v="3"/>
    <x v="1"/>
    <n v="43.730000000000004"/>
    <n v="272.17126243466515"/>
  </r>
  <r>
    <s v="RAYA JEWELRY"/>
    <s v="RJ220617RB-1-14K"/>
    <s v="K0313E04 RD 0.80&quot;"/>
    <s v="14K WG"/>
    <n v="2"/>
    <n v="11.879999999999999"/>
    <n v="108.342"/>
    <n v="610.00889999999993"/>
    <m/>
    <x v="3"/>
    <x v="1"/>
    <n v="108.342"/>
    <n v="620.99956149271634"/>
  </r>
  <r>
    <s v="RAYA JEWELRY"/>
    <s v="RJ220617RB-1-18K"/>
    <s v="K0289E87 OV 0.75&quot;"/>
    <s v="18K YG"/>
    <n v="1"/>
    <n v="10.57"/>
    <n v="61.040000000000006"/>
    <n v="735.58799999999997"/>
    <m/>
    <x v="6"/>
    <x v="1"/>
    <n v="61.040000000000006"/>
    <n v="741.78015057425011"/>
  </r>
  <r>
    <s v="RAYA JEWELRY"/>
    <s v="RJ220617RB-1-18K"/>
    <s v="K0289E88 OV 1&quot;"/>
    <s v="18K YG"/>
    <n v="1"/>
    <n v="13.1"/>
    <n v="77.544999999999987"/>
    <n v="974.95304999999996"/>
    <m/>
    <x v="6"/>
    <x v="1"/>
    <n v="77.544999999999987"/>
    <n v="982.81953617759211"/>
  </r>
  <r>
    <s v="RAYA JEWELRY"/>
    <s v="RJ220617RB-1-18K"/>
    <s v="K0289E81 OV 0.55&quot;"/>
    <s v="18K YG"/>
    <n v="1"/>
    <n v="7.84"/>
    <n v="46.699999999999996"/>
    <n v="497.82620000000003"/>
    <m/>
    <x v="6"/>
    <x v="1"/>
    <n v="46.699999999999996"/>
    <n v="502.56364154353673"/>
  </r>
  <r>
    <s v="RAYA JEWELRY"/>
    <s v="RJ220617RB-1-18K"/>
    <s v="K0289E90 OV 0.75&quot;"/>
    <s v="18K YG"/>
    <n v="1"/>
    <n v="6.9"/>
    <n v="45.900000000000006"/>
    <n v="419.98419999999999"/>
    <m/>
    <x v="6"/>
    <x v="1"/>
    <n v="45.900000000000006"/>
    <n v="424.64048622801573"/>
  </r>
  <r>
    <s v="RAYA JEWELRY"/>
    <s v="RJ220617RB-1-18K"/>
    <s v="K0289E46 OV 1&quot;"/>
    <s v="18K YG"/>
    <n v="1"/>
    <n v="8.4499999999999993"/>
    <n v="62.059999999999995"/>
    <n v="678.84259999999995"/>
    <m/>
    <x v="6"/>
    <x v="1"/>
    <n v="62.059999999999995"/>
    <n v="685.13822360153938"/>
  </r>
  <r>
    <s v="RAYA JEWELRY"/>
    <s v="RJ220617RB-1-18K"/>
    <s v="K0289E45 OV 0.75&quot;"/>
    <s v="18K YG"/>
    <n v="1"/>
    <n v="6.64"/>
    <n v="46.839999999999989"/>
    <n v="520.76589999999999"/>
    <m/>
    <x v="6"/>
    <x v="1"/>
    <n v="46.839999999999989"/>
    <n v="525.51754372375285"/>
  </r>
  <r>
    <s v="RAYA JEWELRY"/>
    <s v="RJ220617RB-1-18K"/>
    <s v="K5025E07 OV 0.51&quot;"/>
    <s v="18K WG"/>
    <n v="1"/>
    <n v="3.59"/>
    <n v="36.752899999999997"/>
    <n v="230.85975000000002"/>
    <m/>
    <x v="6"/>
    <x v="1"/>
    <n v="36.752899999999997"/>
    <n v="234.58811649476343"/>
  </r>
  <r>
    <s v="RAYA JEWELRY"/>
    <s v="RJ220617RB-1-18K"/>
    <s v="K5025E07 OV 0.51&quot;"/>
    <s v="18K YG"/>
    <n v="1"/>
    <n v="3.64"/>
    <n v="35.160000000000004"/>
    <n v="231.3931"/>
    <m/>
    <x v="6"/>
    <x v="1"/>
    <n v="35.160000000000004"/>
    <n v="234.95987611714671"/>
  </r>
  <r>
    <s v="RAYA JEWELRY"/>
    <s v="RJ220617RB-1-18K"/>
    <s v="K0313E03 OV 0.66&quot;"/>
    <s v="18K WG"/>
    <n v="1"/>
    <n v="5.71"/>
    <n v="54.463800000000006"/>
    <n v="352.10520000000002"/>
    <m/>
    <x v="6"/>
    <x v="1"/>
    <n v="54.463800000000006"/>
    <n v="357.63023359183893"/>
  </r>
  <r>
    <s v="RAYA JEWELRY"/>
    <s v="RJ220617RB-1-18K"/>
    <s v="K0313E03 OV 0.66&quot;"/>
    <s v="18K YG"/>
    <n v="1"/>
    <n v="5.9"/>
    <n v="52.38"/>
    <n v="360.44160000000005"/>
    <m/>
    <x v="6"/>
    <x v="1"/>
    <n v="52.38"/>
    <n v="365.75524428373569"/>
  </r>
  <r>
    <s v="RAYA JEWELRY"/>
    <s v="RJ220617RB-1-18K"/>
    <s v="K0313E04 RD 0.80&quot;"/>
    <s v="18K YG"/>
    <n v="1"/>
    <n v="6.96"/>
    <n v="55.740000000000009"/>
    <n v="403.27529999999996"/>
    <m/>
    <x v="6"/>
    <x v="1"/>
    <n v="55.740000000000009"/>
    <n v="408.92979660892365"/>
  </r>
  <r>
    <s v="ROYAL TOUCH"/>
    <s v="RT220713RB-14K"/>
    <s v="K0038B41 OV H 6.5&quot;"/>
    <s v="14K RG"/>
    <n v="1"/>
    <n v="9.92"/>
    <n v="61.400000000000006"/>
    <n v="972.92549999999994"/>
    <m/>
    <x v="0"/>
    <x v="1"/>
    <n v="61.400000000000006"/>
    <n v="979.15417046623452"/>
  </r>
  <r>
    <s v="SCINTILLATING IMPORTS INC"/>
    <s v="SLI220920RM -14K"/>
    <s v="K0038B91 OV F 8&quot;"/>
    <s v="14K YG"/>
    <n v="1"/>
    <n v="11.6"/>
    <n v="97.36999999999999"/>
    <n v="469.53178999999994"/>
    <m/>
    <x v="0"/>
    <x v="1"/>
    <n v="97.36999999999999"/>
    <n v="479.40940634034621"/>
  </r>
  <r>
    <s v="SCINTILLATING IMPORTS INC"/>
    <s v="SLI220920RM -14K"/>
    <s v="K0038B54 OV F 6.75&quot;"/>
    <s v="14K WG"/>
    <n v="2"/>
    <n v="21.18"/>
    <n v="178.58999999999997"/>
    <n v="859.89152999999988"/>
    <m/>
    <x v="0"/>
    <x v="1"/>
    <n v="178.58999999999997"/>
    <n v="878.00843974861277"/>
  </r>
  <r>
    <s v="SCINTILLATING IMPORTS INC"/>
    <s v="SLI220913RM -14K"/>
    <s v="K0038B44 OV F 6&quot;"/>
    <s v="14K YG"/>
    <n v="3"/>
    <n v="19.66"/>
    <n v="128.32999999999998"/>
    <n v="752.57998999999995"/>
    <m/>
    <x v="0"/>
    <x v="1"/>
    <n v="128.32999999999998"/>
    <n v="765.59831705100783"/>
  </r>
  <r>
    <s v="SCINTILLATING IMPORTS INC"/>
    <s v="SLI220825RB-14K-1"/>
    <s v="K0038B42 OV F 6.75&quot;"/>
    <s v="14K RG"/>
    <n v="4"/>
    <n v="19"/>
    <n v="228.01999999999998"/>
    <n v="1811.2872600000001"/>
    <m/>
    <x v="0"/>
    <x v="1"/>
    <n v="228.01999999999998"/>
    <n v="1834.418553806365"/>
  </r>
  <r>
    <s v="SCINTILLATING IMPORTS INC"/>
    <s v="SLI220825RB-14K-1"/>
    <s v="K0038B43 OV F 7.5&quot;"/>
    <s v="14K YG"/>
    <n v="1"/>
    <n v="5.54"/>
    <n v="64.685000000000002"/>
    <n v="511.88385499999998"/>
    <m/>
    <x v="0"/>
    <x v="1"/>
    <n v="64.685000000000002"/>
    <n v="518.44576948059262"/>
  </r>
  <r>
    <s v="SCINTILLATING IMPORTS INC"/>
    <s v="SLI220825RB-14K-1"/>
    <s v="K0038B43 OV F 7.5&quot;"/>
    <s v="14K RG"/>
    <n v="1"/>
    <n v="5.5"/>
    <n v="64.424999999999997"/>
    <n v="510.29707500000001"/>
    <m/>
    <x v="0"/>
    <x v="1"/>
    <n v="64.424999999999997"/>
    <n v="516.83261400304832"/>
  </r>
  <r>
    <s v="SCINTILLATING IMPORTS INC"/>
    <s v="SLI220825RB-14K-1"/>
    <s v="K0038B44 OV F 6.75&quot;"/>
    <s v="14K YG"/>
    <n v="1"/>
    <n v="8.1300000000000008"/>
    <n v="69.935000000000002"/>
    <n v="732.05760499999997"/>
    <m/>
    <x v="0"/>
    <x v="1"/>
    <n v="69.935000000000002"/>
    <n v="739.15210123869895"/>
  </r>
  <r>
    <s v="SCINTILLATING IMPORTS INC"/>
    <s v="SLI220825RB-14K-1"/>
    <s v="K0038B44 OV F 6.75&quot;"/>
    <s v="14K RG"/>
    <n v="1"/>
    <n v="7.44"/>
    <n v="65.449999999999989"/>
    <n v="704.6856499999999"/>
    <m/>
    <x v="0"/>
    <x v="1"/>
    <n v="65.449999999999989"/>
    <n v="711.32516925105938"/>
  </r>
  <r>
    <s v="VIBHOR"/>
    <s v="VB220722RB-18K"/>
    <s v="K0289E27 0.51&quot;"/>
    <s v="18K WG"/>
    <n v="1"/>
    <n v="4.97"/>
    <n v="38.902799999999999"/>
    <n v="446.3218"/>
    <m/>
    <x v="6"/>
    <x v="1"/>
    <n v="38.902799999999999"/>
    <n v="450.26826126081158"/>
  </r>
  <r>
    <s v="VIBHOR"/>
    <s v="VB220722RB-18K"/>
    <s v="K0289E27 0.51&quot;"/>
    <s v="18K YG"/>
    <n v="3"/>
    <n v="15.39"/>
    <n v="111.88000000000001"/>
    <n v="1363.549"/>
    <m/>
    <x v="6"/>
    <x v="1"/>
    <n v="111.88000000000001"/>
    <n v="1374.8985708756079"/>
  </r>
  <r>
    <s v="VIBHOR"/>
    <s v="VB220722RB-18K"/>
    <s v="K0937E03"/>
    <s v="18K YG"/>
    <n v="1"/>
    <n v="4.29"/>
    <n v="37.949999999999996"/>
    <n v="451.90050000000002"/>
    <m/>
    <x v="6"/>
    <x v="1"/>
    <n v="37.949999999999996"/>
    <n v="455.75030528002611"/>
  </r>
  <r>
    <s v="VIBHOR"/>
    <s v="VB220722RB-18K"/>
    <s v="K0289E29 0.69&quot;"/>
    <s v="18K WG"/>
    <n v="4"/>
    <n v="34.53"/>
    <n v="234.4187"/>
    <n v="3846.5509499999998"/>
    <m/>
    <x v="6"/>
    <x v="1"/>
    <n v="234.4187"/>
    <n v="3870.3313544531447"/>
  </r>
  <r>
    <s v="VIBHOR"/>
    <s v="VB220722RB-18K"/>
    <s v="K0289E29 0.69&quot;"/>
    <s v="18K YG"/>
    <n v="2"/>
    <n v="17.829999999999998"/>
    <n v="111.19499999999999"/>
    <n v="1938.7877499999997"/>
    <m/>
    <x v="6"/>
    <x v="1"/>
    <n v="111.19499999999999"/>
    <n v="1950.0678316366927"/>
  </r>
  <r>
    <s v="VIBHOR"/>
    <s v="VB220913RB-18K"/>
    <s v="K0289E29 0.69&quot;"/>
    <s v="18K WG"/>
    <n v="1"/>
    <n v="8.2200000000000006"/>
    <n v="79.670400000000015"/>
    <n v="949.26240000000007"/>
    <m/>
    <x v="6"/>
    <x v="1"/>
    <n v="79.670400000000015"/>
    <n v="957.34449556210257"/>
  </r>
  <r>
    <s v="VIBHOR"/>
    <s v="VB220926RM-14K"/>
    <s v="Ring #6"/>
    <s v="14K WG"/>
    <n v="1"/>
    <n v="3.63"/>
    <n v="14.520000000000001"/>
    <n v="134.925285"/>
    <m/>
    <x v="4"/>
    <x v="1"/>
    <n v="14.520000000000001"/>
    <n v="136.39825397670563"/>
  </r>
  <r>
    <s v="VIMCO DIAMOND"/>
    <s v="VD220901RB-1-14K"/>
    <s v="K01093P07"/>
    <s v="14K YG"/>
    <n v="3"/>
    <n v="4.34"/>
    <n v="29.490000000000002"/>
    <n v="208.79969"/>
    <m/>
    <x v="1"/>
    <x v="1"/>
    <n v="29.490000000000002"/>
    <n v="211.79127781839182"/>
  </r>
  <r>
    <s v="VIMCO DIAMOND"/>
    <s v="VD220901RB-1-14K"/>
    <s v="K0088B02"/>
    <s v="14K WG"/>
    <n v="6"/>
    <n v="25.449999999999996"/>
    <n v="204.78029999999998"/>
    <n v="1180.0285949999998"/>
    <m/>
    <x v="0"/>
    <x v="1"/>
    <n v="204.78029999999998"/>
    <n v="1200.8023573237238"/>
  </r>
  <r>
    <s v="VIMCO DIAMOND"/>
    <s v="VD220901RB-1-14K"/>
    <s v="K0335TB01 C4 7&quot;"/>
    <s v="14K RG"/>
    <n v="2"/>
    <n v="11.86"/>
    <n v="154.91999999999999"/>
    <n v="653.70905999999991"/>
    <m/>
    <x v="0"/>
    <x v="1"/>
    <n v="154.91999999999999"/>
    <n v="669.42478685063611"/>
  </r>
  <r>
    <s v="VIMCO DIAMOND"/>
    <s v="VD220901RB-2-14K"/>
    <s v="K01240E01"/>
    <s v="14K WG"/>
    <n v="6"/>
    <n v="35.869999999999997"/>
    <n v="384.99009999999998"/>
    <n v="1897.2833649999998"/>
    <m/>
    <x v="3"/>
    <x v="1"/>
    <n v="384.99009999999998"/>
    <n v="1936.3383562974379"/>
  </r>
  <r>
    <s v="VIMCO DIAMOND"/>
    <s v="VD220901RB-2-14K"/>
    <s v="K01241E02"/>
    <s v="14K WG"/>
    <n v="5"/>
    <n v="21.4"/>
    <n v="207.61199999999997"/>
    <n v="1192.1843999999996"/>
    <m/>
    <x v="3"/>
    <x v="1"/>
    <n v="207.61199999999997"/>
    <n v="1213.2454217074246"/>
  </r>
  <r>
    <s v="VISITRON JEWELRY"/>
    <s v="VJ220826RB-14K"/>
    <s v="K0640E01"/>
    <s v="14K WG"/>
    <n v="8"/>
    <n v="8.5200000000000014"/>
    <n v="87.968400000000003"/>
    <n v="433.59816000000001"/>
    <m/>
    <x v="3"/>
    <x v="1"/>
    <n v="87.968400000000003"/>
    <n v="442.52203907234383"/>
  </r>
  <r>
    <s v="VISITRON JEWELRY"/>
    <s v="VJ220826RB-14K"/>
    <s v="K0640E01"/>
    <s v="14K YG"/>
    <n v="8"/>
    <n v="8.57"/>
    <n v="84.080000000000013"/>
    <n v="429.83173500000009"/>
    <m/>
    <x v="3"/>
    <x v="1"/>
    <n v="84.080000000000013"/>
    <n v="438.36115866125425"/>
  </r>
  <r>
    <s v="VISITRON JEWELRY"/>
    <s v="VJ220826RB-14K"/>
    <s v="K0640E01"/>
    <s v="14K RG"/>
    <n v="1"/>
    <n v="0.99"/>
    <n v="10.06"/>
    <n v="51.121720000000003"/>
    <m/>
    <x v="3"/>
    <x v="1"/>
    <n v="10.06"/>
    <n v="52.142248092676226"/>
  </r>
  <r>
    <s v="VISITRON JEWELRY"/>
    <s v="VJ220826RB-14K"/>
    <s v="K0640E08"/>
    <s v="14K WG"/>
    <n v="7"/>
    <n v="10.590000000000002"/>
    <n v="113.93660000000003"/>
    <n v="566.01529000000016"/>
    <m/>
    <x v="3"/>
    <x v="1"/>
    <n v="113.93660000000003"/>
    <n v="577.57349090298362"/>
  </r>
  <r>
    <s v="VISITRON JEWELRY"/>
    <s v="VJ220826RB-14K"/>
    <s v="K0640E08"/>
    <s v="14K YG"/>
    <n v="6"/>
    <n v="8.82"/>
    <n v="91.64"/>
    <n v="474.65805499999993"/>
    <m/>
    <x v="3"/>
    <x v="1"/>
    <n v="91.64"/>
    <n v="483.95439639292726"/>
  </r>
  <r>
    <s v="VISITRON JEWELRY"/>
    <s v="VJ220826RB-14K"/>
    <s v="K0640E04"/>
    <s v="14K WG"/>
    <n v="3"/>
    <n v="5.3900000000000006"/>
    <n v="53.9572"/>
    <n v="272.32388000000003"/>
    <m/>
    <x v="3"/>
    <x v="1"/>
    <n v="53.9572"/>
    <n v="277.79752198828527"/>
  </r>
  <r>
    <s v="VISITRON JEWELRY"/>
    <s v="VJ220826RB-14K"/>
    <s v="K0640E04"/>
    <s v="14K YG"/>
    <n v="1"/>
    <n v="1.76"/>
    <n v="16.770000000000003"/>
    <n v="88.240244999999987"/>
    <m/>
    <x v="3"/>
    <x v="1"/>
    <n v="16.770000000000003"/>
    <n v="89.941463301608366"/>
  </r>
  <r>
    <s v="VISITRON JEWELRY"/>
    <s v="VJ220826RB-14K"/>
    <s v="K0640E02"/>
    <s v="14K WG"/>
    <n v="7"/>
    <n v="10.32"/>
    <n v="96.295900000000003"/>
    <n v="519.94678499999998"/>
    <m/>
    <x v="3"/>
    <x v="1"/>
    <n v="96.295900000000003"/>
    <n v="529.71544018484497"/>
  </r>
  <r>
    <s v="VISITRON JEWELRY"/>
    <s v="VJ220826RB-14K"/>
    <s v="K0640E02"/>
    <s v="14K YG"/>
    <n v="7"/>
    <n v="10.159999999999998"/>
    <n v="88.78"/>
    <n v="503.46055999999987"/>
    <m/>
    <x v="3"/>
    <x v="1"/>
    <n v="88.78"/>
    <n v="512.46677113993974"/>
  </r>
  <r>
    <s v="VISITRON JEWELRY"/>
    <s v="VJ220826RB-14K"/>
    <s v="K0640E02"/>
    <s v="14K RG"/>
    <n v="2"/>
    <n v="2.7"/>
    <n v="24.119999999999997"/>
    <n v="135.60809"/>
    <m/>
    <x v="3"/>
    <x v="1"/>
    <n v="24.119999999999997"/>
    <n v="138.05492276295729"/>
  </r>
  <r>
    <s v="VISITRON JEWELRY"/>
    <s v="VJ220826RB-14K"/>
    <s v="K0640E06"/>
    <s v="14K WG"/>
    <n v="7"/>
    <n v="10.91"/>
    <n v="102.7997"/>
    <n v="573.975055"/>
    <m/>
    <x v="3"/>
    <x v="1"/>
    <n v="102.7997"/>
    <n v="584.40348261120153"/>
  </r>
  <r>
    <s v="VISITRON JEWELRY"/>
    <s v="VJ220826RB-14K"/>
    <s v="K0640E06"/>
    <s v="14K YG"/>
    <n v="6"/>
    <n v="9.07"/>
    <n v="81.06"/>
    <n v="479.36514500000004"/>
    <m/>
    <x v="3"/>
    <x v="1"/>
    <n v="81.06"/>
    <n v="487.58820734516252"/>
  </r>
  <r>
    <s v="VISITRON JEWELRY"/>
    <s v="VJ220826RB-14K"/>
    <s v="K0646E01 0.5&quot;"/>
    <s v="14K WG"/>
    <n v="2"/>
    <n v="4.99"/>
    <n v="39.542499999999997"/>
    <n v="244.11452499999996"/>
    <m/>
    <x v="3"/>
    <x v="1"/>
    <n v="39.542499999999997"/>
    <n v="248.125880079985"/>
  </r>
  <r>
    <s v="VISITRON JEWELRY"/>
    <s v="VJ220826RB-14K"/>
    <s v="K0646E01 0.5&quot;"/>
    <s v="14K YG"/>
    <n v="1"/>
    <n v="2.37"/>
    <n v="17.774999999999999"/>
    <n v="117.297675"/>
    <m/>
    <x v="3"/>
    <x v="1"/>
    <n v="17.774999999999999"/>
    <n v="119.10084466673159"/>
  </r>
  <r>
    <s v="VISITRON JEWELRY"/>
    <s v="VJ220826RB-14K"/>
    <s v="K0646E01 0.5&quot;"/>
    <s v="14K RG"/>
    <n v="1"/>
    <n v="2.36"/>
    <n v="17.719999999999995"/>
    <n v="115.98908"/>
    <m/>
    <x v="3"/>
    <x v="1"/>
    <n v="17.719999999999995"/>
    <n v="117.78667023878953"/>
  </r>
  <r>
    <s v="VISITRON JEWELRY"/>
    <s v="VJ220826RB-14K"/>
    <s v="K0640E07"/>
    <s v="14K WG"/>
    <n v="2"/>
    <n v="3.06"/>
    <n v="31.512300000000003"/>
    <n v="174.13054500000001"/>
    <m/>
    <x v="3"/>
    <x v="1"/>
    <n v="31.512300000000003"/>
    <n v="177.32728331161442"/>
  </r>
  <r>
    <s v="VISITRON JEWELRY"/>
    <s v="VJ220826RB-14K"/>
    <s v="K0640E07"/>
    <s v="14K YG"/>
    <n v="3"/>
    <n v="4.54"/>
    <n v="44.64"/>
    <n v="254.30904000000004"/>
    <m/>
    <x v="3"/>
    <x v="1"/>
    <n v="44.64"/>
    <n v="258.83750660607029"/>
  </r>
  <r>
    <s v="VISITRON JEWELRY"/>
    <s v="VJ220827RB-18K"/>
    <s v="K0214TB56 C4 7.25&quot;"/>
    <s v="18K WG"/>
    <n v="6"/>
    <n v="58.39"/>
    <n v="420.99129999999997"/>
    <n v="3877.1688500000005"/>
    <m/>
    <x v="2"/>
    <x v="1"/>
    <n v="420.99129999999997"/>
    <n v="3919.8759522288556"/>
  </r>
  <r>
    <s v="VISITRON JEWELRY"/>
    <s v="VJ220827RB-18K"/>
    <s v="K0214TB56 C4 7.25&quot;"/>
    <s v="18K YG"/>
    <n v="5"/>
    <n v="49.06"/>
    <n v="328.40999999999997"/>
    <n v="3232.0373000000004"/>
    <m/>
    <x v="2"/>
    <x v="1"/>
    <n v="328.40999999999997"/>
    <n v="3265.3525714628036"/>
  </r>
  <r>
    <s v="VISITRON JEWELRY"/>
    <s v="VJ220827RB-18K"/>
    <s v="K0214TB56 C4 7.25&quot;"/>
    <s v="18K RG"/>
    <n v="5"/>
    <n v="48.900000000000006"/>
    <n v="328.005"/>
    <n v="3203.8356500000004"/>
    <m/>
    <x v="2"/>
    <x v="1"/>
    <n v="328.005"/>
    <n v="3237.1098365843209"/>
  </r>
  <r>
    <s v="VISITRON JEWELRY"/>
    <s v="VJ220926RB-14K"/>
    <s v="K0038B09 OV F 6.75&quot;"/>
    <s v="14K RG"/>
    <n v="1"/>
    <n v="6.06"/>
    <n v="69.349999999999994"/>
    <n v="259.74292999999994"/>
    <m/>
    <x v="0"/>
    <x v="1"/>
    <n v="69.349999999999994"/>
    <n v="266.77808141422418"/>
  </r>
  <r>
    <s v="VISITRON JEWELRY"/>
    <s v="VJ220825DB-18K"/>
    <s v="K0610P17"/>
    <s v="18K WG"/>
    <n v="3"/>
    <n v="5.2"/>
    <n v="51.137999999999991"/>
    <n v="429.28919999999999"/>
    <m/>
    <x v="7"/>
    <x v="1"/>
    <n v="51.137999999999991"/>
    <n v="434.47685065638933"/>
  </r>
  <r>
    <s v="VISITRON JEWELRY"/>
    <s v="VJ220825DB-18K"/>
    <s v="K0610P17"/>
    <s v="18K YG"/>
    <n v="2"/>
    <n v="3.62"/>
    <n v="33.540000000000006"/>
    <n v="294.61970000000002"/>
    <m/>
    <x v="7"/>
    <x v="1"/>
    <n v="33.540000000000006"/>
    <n v="298.02213660321678"/>
  </r>
  <r>
    <s v="ZABCO NY"/>
    <s v="ZNY220727DB-14K"/>
    <s v="K0040B30 6.75&quot;"/>
    <s v="14K WG"/>
    <n v="1"/>
    <n v="24.69"/>
    <n v="175.33340000000004"/>
    <n v="1407.76511"/>
    <m/>
    <x v="0"/>
    <x v="1"/>
    <n v="175.33340000000004"/>
    <n v="1425.551656747956"/>
  </r>
  <r>
    <s v="ZABCO NY"/>
    <s v="ZNY220727DB-14K"/>
    <s v="K0806E06 1.5&quot;"/>
    <s v="14K YG"/>
    <n v="1"/>
    <n v="14.35"/>
    <n v="61.525000000000006"/>
    <n v="726.873425"/>
    <m/>
    <x v="3"/>
    <x v="1"/>
    <n v="61.525000000000006"/>
    <n v="733.11477598428473"/>
  </r>
  <r>
    <s v="ZABCO NY"/>
    <s v="ZNY220727DB-14K"/>
    <s v="K0806E06 1.5&quot;"/>
    <s v="14K WYG"/>
    <n v="2"/>
    <n v="29.67"/>
    <n v="148.19989999999999"/>
    <n v="1467.0613350000001"/>
    <m/>
    <x v="3"/>
    <x v="1"/>
    <n v="148.19989999999999"/>
    <n v="1482.0953470558457"/>
  </r>
  <r>
    <s v="ALISHAEV BRO"/>
    <s v="AB220516RB-10K-2"/>
    <s v="K0384N26 22&quot; 10.5mm"/>
    <s v="10K RG"/>
    <n v="1"/>
    <n v="108.18"/>
    <n v="911.27999999999986"/>
    <n v="4464.4027130000004"/>
    <s v=" KING"/>
    <x v="8"/>
    <x v="1"/>
    <n v="911.27999999999986"/>
    <n v="4556.8467329099394"/>
  </r>
  <r>
    <s v="ALISHAEV BRO"/>
    <s v="AB220516RB-10K-2"/>
    <s v="K0384N26 24&quot; 10.5mm"/>
    <s v="10K WYG"/>
    <n v="1"/>
    <n v="120.65"/>
    <n v="1046.8499999999999"/>
    <n v="4991.2552200000009"/>
    <s v=" KING"/>
    <x v="8"/>
    <x v="1"/>
    <n v="1046.8499999999999"/>
    <n v="5097.4520225664128"/>
  </r>
  <r>
    <s v="ALISHAEV BRO"/>
    <s v="AB220516RB-10K-1"/>
    <s v="K0384N26 24&quot; 10.5mm"/>
    <s v="10K RG"/>
    <n v="1"/>
    <n v="120.14"/>
    <n v="1042.48"/>
    <n v="5017.682546"/>
    <s v=" KING"/>
    <x v="8"/>
    <x v="1"/>
    <n v="1042.48"/>
    <n v="5123.4360376553786"/>
  </r>
  <r>
    <s v="ADG JEWELRY"/>
    <s v="ADG220817RB-14K"/>
    <s v="K0214TN02 C5 18&quot;"/>
    <s v="14K YG"/>
    <n v="1"/>
    <n v="18.41"/>
    <n v="131.935"/>
    <n v="3174.4560849999998"/>
    <m/>
    <x v="5"/>
    <x v="1"/>
    <n v="131.935"/>
    <n v="3187.8401181915742"/>
  </r>
  <r>
    <s v="ADG JEWELRY"/>
    <s v="ADG220817RB-14K"/>
    <s v="K0216TN01 C5 20&quot;"/>
    <s v="14K YG"/>
    <n v="2"/>
    <n v="37.68"/>
    <n v="257.14999999999998"/>
    <n v="6393.3440499999997"/>
    <m/>
    <x v="5"/>
    <x v="1"/>
    <n v="257.14999999999998"/>
    <n v="6419.430411732772"/>
  </r>
  <r>
    <s v="ARMENA USA"/>
    <s v="AU220825RB-14K-1"/>
    <s v="K0214TB03 C4 7&quot;"/>
    <s v="14K WG"/>
    <n v="4"/>
    <n v="26.02"/>
    <n v="257.13969999999995"/>
    <n v="1950.2109049999997"/>
    <m/>
    <x v="0"/>
    <x v="1"/>
    <n v="257.13969999999995"/>
    <n v="1976.2962218580847"/>
  </r>
  <r>
    <s v="ARMENA USA"/>
    <s v="AU220825RB-14K-1"/>
    <s v="K0214TB15 C4 7&quot;"/>
    <s v="14K WG"/>
    <n v="7"/>
    <n v="52.2"/>
    <n v="468.89439999999991"/>
    <n v="3769.9052600000005"/>
    <m/>
    <x v="0"/>
    <x v="1"/>
    <n v="468.89439999999991"/>
    <n v="3817.4718512225213"/>
  </r>
  <r>
    <s v="ARMENA USA"/>
    <s v="AU220825RB-14K-1"/>
    <s v="K0214TB71 C4 7&quot;"/>
    <s v="14K WG"/>
    <n v="49"/>
    <n v="310.36999999999995"/>
    <n v="2885.8815"/>
    <n v="19178.513625000003"/>
    <m/>
    <x v="0"/>
    <x v="1"/>
    <n v="2885.8815"/>
    <n v="19471.269404610797"/>
  </r>
  <r>
    <s v="ARMENA USA"/>
    <s v="AU220825RB-14K-1"/>
    <s v="K0214TB19 C4 7&quot;"/>
    <s v="14K WG"/>
    <n v="38"/>
    <n v="151.5"/>
    <n v="2256.261"/>
    <n v="9415.0486500000006"/>
    <m/>
    <x v="0"/>
    <x v="1"/>
    <n v="2256.261"/>
    <n v="9643.9331166908305"/>
  </r>
  <r>
    <s v="ARMENA USA"/>
    <s v="AU220825RB-14K-1"/>
    <s v="K0214TB72 C4 7&quot;"/>
    <s v="14K WG"/>
    <n v="6"/>
    <n v="36.049999999999997"/>
    <n v="450.35909999999996"/>
    <n v="2081.3968650000002"/>
    <m/>
    <x v="0"/>
    <x v="1"/>
    <n v="450.35909999999996"/>
    <n v="2127.0831585728015"/>
  </r>
  <r>
    <s v="ARMENA USA"/>
    <s v="AU220825RB-14K-1"/>
    <s v="K0214TB12 C4 7&quot;"/>
    <s v="14K WG"/>
    <n v="17"/>
    <n v="105.71000000000001"/>
    <n v="976.19160000000011"/>
    <n v="6671.61294"/>
    <m/>
    <x v="0"/>
    <x v="1"/>
    <n v="976.19160000000011"/>
    <n v="6770.6418616336532"/>
  </r>
  <r>
    <s v="ARMENA USA"/>
    <s v="AU220825RB-14K-2"/>
    <s v="K5021E23"/>
    <s v="14K WG"/>
    <n v="96"/>
    <n v="230.10000000000005"/>
    <n v="2151.0150000000003"/>
    <n v="12359.041149999997"/>
    <m/>
    <x v="3"/>
    <x v="1"/>
    <n v="2151.0150000000003"/>
    <n v="12577.249026269177"/>
  </r>
  <r>
    <s v="ARMENA USA"/>
    <s v="AU220825RB-14K-2"/>
    <s v="K0214TB21  C4 7&quot;"/>
    <s v="14K WG"/>
    <n v="12"/>
    <n v="71.899999999999991"/>
    <n v="848.6642999999998"/>
    <n v="4216.1433449999995"/>
    <m/>
    <x v="0"/>
    <x v="1"/>
    <n v="848.6642999999998"/>
    <n v="4302.2353687973555"/>
  </r>
  <r>
    <s v="ARMENA USA"/>
    <s v="AU220825RB-14K-2"/>
    <s v="K5025E21 RD 0.5&quot;"/>
    <s v="14K WG"/>
    <n v="10"/>
    <n v="30.38"/>
    <n v="243.6808"/>
    <n v="1536.5147200000001"/>
    <m/>
    <x v="3"/>
    <x v="1"/>
    <n v="243.6808"/>
    <n v="1561.2347102630038"/>
  </r>
  <r>
    <s v="ARMENA USA"/>
    <s v="AU220825RB-14K-2"/>
    <s v="K5024E02 B RD 1&quot;"/>
    <s v="14K WG"/>
    <n v="11"/>
    <n v="51.440000000000012"/>
    <n v="543.92380000000003"/>
    <n v="2777.5762700000005"/>
    <m/>
    <x v="3"/>
    <x v="1"/>
    <n v="543.92380000000003"/>
    <n v="2832.7541545104577"/>
  </r>
  <r>
    <s v="ARMENA USA"/>
    <s v="AU220825RB-14K-2"/>
    <s v="K5021E01 RD 0.75&quot;"/>
    <s v="14K WG"/>
    <n v="15"/>
    <n v="60.009999999999991"/>
    <n v="455.35480000000001"/>
    <n v="3240.0350199999998"/>
    <m/>
    <x v="3"/>
    <x v="1"/>
    <n v="455.35480000000001"/>
    <n v="3286.228098084986"/>
  </r>
  <r>
    <s v="ARMENA USA"/>
    <s v="AU220825RB-14K-2"/>
    <s v="K0214TB02 C4 7&quot;"/>
    <s v="14K WG"/>
    <n v="13"/>
    <n v="79.86"/>
    <n v="654.53909999999996"/>
    <n v="5178.3860149999991"/>
    <m/>
    <x v="0"/>
    <x v="1"/>
    <n v="654.53909999999996"/>
    <n v="5244.7851739766402"/>
  </r>
  <r>
    <s v="ARMENA USA"/>
    <s v="AU220825RB-14K-2"/>
    <s v="K0214TB13  C4 7&quot;"/>
    <s v="14K WG"/>
    <n v="15"/>
    <n v="101.68999999999998"/>
    <n v="788.36599999999999"/>
    <n v="6766.5584999999992"/>
    <m/>
    <x v="0"/>
    <x v="1"/>
    <n v="788.36599999999999"/>
    <n v="6846.5336143450077"/>
  </r>
  <r>
    <s v="ARMENA USA"/>
    <s v="AU220825RB-14K-2"/>
    <s v="K0214TB09 C4 7&quot;"/>
    <s v="14K WG"/>
    <n v="1"/>
    <n v="11.29"/>
    <n v="79.929299999999984"/>
    <n v="998.11324500000001"/>
    <m/>
    <x v="0"/>
    <x v="1"/>
    <n v="79.929299999999984"/>
    <n v="1006.2216044510881"/>
  </r>
  <r>
    <s v="ARMENA USA"/>
    <s v="AU220825RB-14K-2"/>
    <s v="K0214TB08 C4 7&quot;"/>
    <s v="14K WG"/>
    <n v="3"/>
    <n v="30.190000000000005"/>
    <n v="229.10180000000003"/>
    <n v="2636.7784699999997"/>
    <m/>
    <x v="0"/>
    <x v="1"/>
    <n v="229.10180000000003"/>
    <n v="2660.0195060817778"/>
  </r>
  <r>
    <s v="ARMENA USA"/>
    <s v="AU220825RB-14K-2"/>
    <s v="K0214TB04 C4 7&quot;"/>
    <s v="14K WG"/>
    <n v="3"/>
    <n v="20.11"/>
    <n v="183.76330000000002"/>
    <n v="1673.8080449999998"/>
    <m/>
    <x v="0"/>
    <x v="1"/>
    <n v="183.76330000000002"/>
    <n v="1692.4497557408436"/>
  </r>
  <r>
    <s v="ARMENA USA"/>
    <s v="AU220825RB-14K-2"/>
    <s v="K0642E16 1&quot;"/>
    <s v="14K WG"/>
    <n v="13"/>
    <n v="80.200000000000017"/>
    <n v="817.38150000000019"/>
    <n v="4460.0304750000014"/>
    <m/>
    <x v="3"/>
    <x v="1"/>
    <n v="817.38150000000019"/>
    <n v="4542.9490419168833"/>
  </r>
  <r>
    <s v="ARMENA USA"/>
    <s v="AU220825RB-14K-2"/>
    <s v="K0214TB36 C4 7&quot;"/>
    <s v="14K WG"/>
    <n v="6"/>
    <n v="39.45000000000001"/>
    <n v="414.11190000000005"/>
    <n v="2325.9942850000002"/>
    <m/>
    <x v="0"/>
    <x v="1"/>
    <n v="414.11190000000005"/>
    <n v="2368.0035123818616"/>
  </r>
  <r>
    <s v="BRACELETS AND BANDS INC."/>
    <s v="BBI220729RB-14K-1"/>
    <s v="K0214TB02 C4 7&quot;"/>
    <s v="14K WG"/>
    <n v="15"/>
    <n v="99.91"/>
    <n v="681.84619999999995"/>
    <n v="19739.424230000001"/>
    <m/>
    <x v="0"/>
    <x v="1"/>
    <n v="681.84619999999995"/>
    <n v="19808.593534372219"/>
  </r>
  <r>
    <s v="BRACELETS AND BANDS INC."/>
    <s v="BBI220729RB-14K-1"/>
    <s v="K0214TB02 C4 7&quot;"/>
    <s v="14K YG"/>
    <n v="4"/>
    <n v="25.979999999999997"/>
    <n v="166.94"/>
    <n v="5280.8350399999999"/>
    <m/>
    <x v="0"/>
    <x v="1"/>
    <n v="166.94"/>
    <n v="5297.7701254663389"/>
  </r>
  <r>
    <s v="BRACELETS AND BANDS INC."/>
    <s v="BBI220729RB-14K-1"/>
    <s v="K0214TB02 C4 7&quot;"/>
    <s v="14K RG"/>
    <n v="3"/>
    <n v="19.78"/>
    <n v="129.21500000000003"/>
    <n v="3992.5998650000001"/>
    <m/>
    <x v="0"/>
    <x v="1"/>
    <n v="129.21500000000003"/>
    <n v="4005.7079701188031"/>
  </r>
  <r>
    <s v="BRACELETS AND BANDS INC."/>
    <s v="BBI220729RB-14K-1"/>
    <s v="K0214TB04 C4 7&quot;"/>
    <s v="14K WG"/>
    <n v="15"/>
    <n v="101.78999999999999"/>
    <n v="775.82229999999981"/>
    <n v="31197.072294999998"/>
    <m/>
    <x v="0"/>
    <x v="1"/>
    <n v="775.82229999999981"/>
    <n v="31275.77492443088"/>
  </r>
  <r>
    <s v="BRACELETS AND BANDS INC."/>
    <s v="BBI220729RB-14K-1"/>
    <s v="K0214TB04 C4 7&quot;"/>
    <s v="14K YG"/>
    <n v="4"/>
    <n v="26.459999999999997"/>
    <n v="190.80999999999997"/>
    <n v="8348.9313099999999"/>
    <m/>
    <x v="0"/>
    <x v="1"/>
    <n v="190.80999999999997"/>
    <n v="8368.2878671931958"/>
  </r>
  <r>
    <s v="BRACELETS AND BANDS INC."/>
    <s v="BBI220729RB-14K-1"/>
    <s v="K0214TB04 C4 7&quot;"/>
    <s v="14K RG"/>
    <n v="3"/>
    <n v="19.66"/>
    <n v="144.18"/>
    <n v="6288.86643"/>
    <m/>
    <x v="0"/>
    <x v="1"/>
    <n v="144.18"/>
    <n v="6303.4926467397672"/>
  </r>
  <r>
    <s v="BRACELETS AND BANDS INC."/>
    <s v="BBI220729RB-14K-1"/>
    <s v="K0214TB51 C4 7&quot;"/>
    <s v="14K WG"/>
    <n v="1"/>
    <n v="16.899999999999999"/>
    <n v="108.09939999999999"/>
    <n v="6165.0690100000002"/>
    <m/>
    <x v="0"/>
    <x v="1"/>
    <n v="108.09939999999999"/>
    <n v="6176.035061143285"/>
  </r>
  <r>
    <s v="BRACELETS AND BANDS INC."/>
    <s v="BBI220729RB-14K-2"/>
    <s v="K0214TB97 C4 7&quot;"/>
    <s v="14K WG"/>
    <n v="2"/>
    <n v="44.290000000000006"/>
    <n v="355.62130000000008"/>
    <n v="17990.418144999996"/>
    <m/>
    <x v="0"/>
    <x v="1"/>
    <n v="355.62130000000008"/>
    <n v="18026.493843509343"/>
  </r>
  <r>
    <s v="BRACELETS AND BANDS INC."/>
    <s v="BBI220729RB-14K-2"/>
    <s v="K0214TN25 C4 20&quot;"/>
    <s v="14K WG"/>
    <n v="2"/>
    <n v="49.94"/>
    <n v="362.47280000000001"/>
    <n v="9896.6766200000002"/>
    <m/>
    <x v="5"/>
    <x v="1"/>
    <n v="362.47280000000001"/>
    <n v="9933.4473630647135"/>
  </r>
  <r>
    <s v="BRACELETS AND BANDS INC."/>
    <s v="BBI220729RB-14K-2"/>
    <s v="K0214TN25 C4 20&quot;"/>
    <s v="14K YG"/>
    <n v="1"/>
    <n v="24.67"/>
    <n v="167.62500000000003"/>
    <n v="4974.541725000001"/>
    <m/>
    <x v="5"/>
    <x v="1"/>
    <n v="167.62500000000003"/>
    <n v="4991.5462997052546"/>
  </r>
  <r>
    <s v="BRACELETS AND BANDS INC."/>
    <s v="BBI220729RB-14K-2"/>
    <s v="K0214TN84  C4 16&quot;"/>
    <s v="14K WG"/>
    <n v="1"/>
    <n v="20.5"/>
    <n v="133.32679999999999"/>
    <n v="6337.7757199999996"/>
    <m/>
    <x v="5"/>
    <x v="1"/>
    <n v="133.32679999999999"/>
    <n v="6351.3009431517512"/>
  </r>
  <r>
    <s v="BRACELETS AND BANDS INC."/>
    <s v="BBI220729RB-14K-2"/>
    <s v="K0214TN84  C4 16&quot;"/>
    <s v="14K YG"/>
    <n v="1"/>
    <n v="20.46"/>
    <n v="124.17"/>
    <n v="6449.8094700000001"/>
    <m/>
    <x v="5"/>
    <x v="1"/>
    <n v="124.17"/>
    <n v="6462.4057894102989"/>
  </r>
  <r>
    <s v="BRACELETS AND BANDS INC."/>
    <s v="BBI220729RB-14K-2"/>
    <s v="K0214TN84 C4 20&quot;"/>
    <s v="14K WG"/>
    <n v="2"/>
    <n v="52.099999999999994"/>
    <n v="339.13979999999998"/>
    <n v="16075.640670000003"/>
    <m/>
    <x v="5"/>
    <x v="1"/>
    <n v="339.13979999999998"/>
    <n v="16110.044416843402"/>
  </r>
  <r>
    <s v="BRACELETS AND BANDS INC."/>
    <s v="BBI220729RB-14K-2"/>
    <s v="K0214TN84 C4 20&quot;"/>
    <s v="14K YG"/>
    <n v="1"/>
    <n v="25.63"/>
    <n v="156.41999999999999"/>
    <n v="8099.1092699999999"/>
    <m/>
    <x v="5"/>
    <x v="1"/>
    <n v="156.41999999999999"/>
    <n v="8114.9771630672376"/>
  </r>
  <r>
    <s v="BRACELETS AND BANDS INC."/>
    <s v="BBI220729RB-14K-3"/>
    <s v="K0010B04 C3 7&quot;"/>
    <s v="14K WG"/>
    <n v="2"/>
    <n v="14.870000000000001"/>
    <n v="72.573899999999995"/>
    <n v="1032.8876850000001"/>
    <m/>
    <x v="0"/>
    <x v="1"/>
    <n v="72.573899999999995"/>
    <n v="1040.2498821913596"/>
  </r>
  <r>
    <s v="BRACELETS AND BANDS INC."/>
    <s v="BBI220729DB-14K"/>
    <s v="K0214TB41 C4 7&quot;"/>
    <s v="14K WG"/>
    <n v="3"/>
    <n v="57.78"/>
    <n v="382.96209999999996"/>
    <n v="22463.086465"/>
    <m/>
    <x v="0"/>
    <x v="1"/>
    <n v="382.96209999999996"/>
    <n v="22501.935727572592"/>
  </r>
  <r>
    <s v="BRACELETS AND BANDS INC."/>
    <s v="BBI220729DB-14K"/>
    <s v="K5022E18 1&quot;"/>
    <s v="14K WG"/>
    <n v="3"/>
    <n v="17.299999999999997"/>
    <n v="245.95310000000003"/>
    <n v="3699.7511150000005"/>
    <m/>
    <x v="3"/>
    <x v="1"/>
    <n v="245.95310000000003"/>
    <n v="3724.7016167923271"/>
  </r>
  <r>
    <s v="BRACELETS AND BANDS INC."/>
    <s v="BBI220729DB-14K"/>
    <s v="K5022E18 1&quot;"/>
    <s v="14K YG"/>
    <n v="2"/>
    <n v="11.27"/>
    <n v="57.474999999999994"/>
    <n v="2362.7653749999999"/>
    <m/>
    <x v="3"/>
    <x v="1"/>
    <n v="57.474999999999994"/>
    <n v="2368.5958771994597"/>
  </r>
  <r>
    <s v="BRACELETS AND BANDS INC."/>
    <s v="BBI220729DB-14K"/>
    <s v="K5022E18 1&quot;"/>
    <s v="14K RG"/>
    <n v="1"/>
    <n v="5.79"/>
    <n v="29.28"/>
    <n v="1188.9819600000001"/>
    <m/>
    <x v="3"/>
    <x v="1"/>
    <n v="29.28"/>
    <n v="1191.9522445480677"/>
  </r>
  <r>
    <s v="BRACELETS AND BANDS INC."/>
    <s v="BBI220729DB-14K"/>
    <s v="K5022E20 1&quot;"/>
    <s v="14K WG"/>
    <n v="1"/>
    <n v="9.15"/>
    <n v="199.26839999999999"/>
    <n v="2140.3968599999998"/>
    <m/>
    <x v="3"/>
    <x v="1"/>
    <n v="199.26839999999999"/>
    <n v="2160.6114723441988"/>
  </r>
  <r>
    <s v="BARRY DAVIDSON INC."/>
    <s v="BD220914RM-14K"/>
    <s v="K0283TB05 C4 7&quot;"/>
    <s v="14K WG"/>
    <n v="7"/>
    <n v="158.29999999999998"/>
    <n v="870.64999999999986"/>
    <n v="6121.3818499999988"/>
    <m/>
    <x v="0"/>
    <x v="1"/>
    <n v="870.64999999999986"/>
    <n v="6209.7041943229169"/>
  </r>
  <r>
    <s v="BERNARD SANDERS"/>
    <s v="BS220906RB-2-14K"/>
    <s v="K0264B34 7&quot; 8mm"/>
    <s v="14K WG"/>
    <n v="1"/>
    <n v="26.8"/>
    <n v="235.74630000000002"/>
    <n v="2229.5173949999999"/>
    <m/>
    <x v="0"/>
    <x v="1"/>
    <n v="235.74630000000002"/>
    <n v="2253.4324766992518"/>
  </r>
  <r>
    <s v="BERNARD SANDERS"/>
    <s v="BS220906RB-2-14K"/>
    <s v="K0264B34 7&quot; 8mm"/>
    <s v="14K YG"/>
    <n v="2"/>
    <n v="52.4"/>
    <n v="437.10999999999996"/>
    <n v="4396.3417900000004"/>
    <m/>
    <x v="0"/>
    <x v="1"/>
    <n v="437.10999999999996"/>
    <n v="4440.6840399592156"/>
  </r>
  <r>
    <s v="BRILLIANT TIMEPIECE"/>
    <s v="BTI220822DB-14K"/>
    <s v="K01452TN04 17&quot;"/>
    <s v="14K WG"/>
    <n v="1"/>
    <n v="17.3"/>
    <n v="409.12940000000003"/>
    <n v="1620.1737099999998"/>
    <m/>
    <x v="5"/>
    <x v="1"/>
    <n v="409.12940000000003"/>
    <n v="1661.6774919323821"/>
  </r>
  <r>
    <s v="CHIRAG GEMS"/>
    <s v="VR-294RM"/>
    <s v="K0038B19 OV 6.75&quot;"/>
    <s v="18K WG"/>
    <n v="1"/>
    <n v="9.1"/>
    <n v="67.849999999999994"/>
    <n v="441.21950000000004"/>
    <m/>
    <x v="2"/>
    <x v="1"/>
    <n v="67.849999999999994"/>
    <n v="448.10248519762246"/>
  </r>
  <r>
    <s v="CHIRAG GEMS"/>
    <s v="VR-295RB-18K"/>
    <s v="K0038B26 OV H 6.75&quot;"/>
    <s v="18K WG"/>
    <n v="1"/>
    <n v="8.5299999999999994"/>
    <n v="75.277899999999988"/>
    <n v="497.31594999999999"/>
    <m/>
    <x v="2"/>
    <x v="1"/>
    <n v="75.277899999999988"/>
    <n v="504.95245215782018"/>
  </r>
  <r>
    <s v="CHIRAG GEMS"/>
    <s v="VR-289RB"/>
    <s v="K0249B01 6.75&quot;"/>
    <s v="14K RG"/>
    <n v="1"/>
    <n v="5.5"/>
    <n v="48.204999999999998"/>
    <n v="278.819615"/>
    <m/>
    <x v="0"/>
    <x v="1"/>
    <n v="48.204999999999998"/>
    <n v="283.70972998086057"/>
  </r>
  <r>
    <s v="CHIRAG GEMS"/>
    <s v="VR-289RB"/>
    <s v="K0132B02 OV F 6.5&quot;"/>
    <s v="14K WG"/>
    <n v="1"/>
    <n v="4.62"/>
    <n v="65.508499999999998"/>
    <n v="308.38522499999999"/>
    <m/>
    <x v="0"/>
    <x v="1"/>
    <n v="65.508499999999998"/>
    <n v="315.03067873350699"/>
  </r>
  <r>
    <s v="CHIRAG GEMS"/>
    <s v="VR-289RB"/>
    <s v="K0132B02 OV F 6.5&quot;"/>
    <s v="14K YG"/>
    <n v="2"/>
    <n v="9.2199999999999989"/>
    <n v="118.66499999999998"/>
    <n v="603.73066499999993"/>
    <m/>
    <x v="0"/>
    <x v="1"/>
    <n v="118.66499999999998"/>
    <n v="615.76853439537012"/>
  </r>
  <r>
    <s v="CHIRAG GEMS"/>
    <s v="VR-289RB"/>
    <s v="K0639N07 18&quot;"/>
    <s v="14K WG"/>
    <n v="1"/>
    <n v="2.65"/>
    <n v="50.976599999999998"/>
    <n v="199.79908499999996"/>
    <m/>
    <x v="5"/>
    <x v="1"/>
    <n v="50.976599999999998"/>
    <n v="204.97036257148292"/>
  </r>
  <r>
    <s v="CHIRAG GEMS"/>
    <s v="VR-289RB"/>
    <s v="K0639N10 18&quot;"/>
    <s v="14K WG"/>
    <n v="1"/>
    <n v="2.9"/>
    <n v="32.212000000000003"/>
    <n v="209.4135"/>
    <m/>
    <x v="5"/>
    <x v="1"/>
    <n v="32.212000000000003"/>
    <n v="212.68121877945194"/>
  </r>
  <r>
    <s v="CHIRAG GEMS"/>
    <s v="VR-289RB"/>
    <s v="K0107R79 #6.5"/>
    <s v="14K YG"/>
    <n v="1"/>
    <n v="7"/>
    <n v="68.92"/>
    <n v="368.39025500000002"/>
    <m/>
    <x v="4"/>
    <x v="1"/>
    <n v="68.92"/>
    <n v="375.38178543213172"/>
  </r>
  <r>
    <s v="CHIRAG GEMS"/>
    <s v="VR-289RB"/>
    <s v="K0107R79 #6.5"/>
    <s v="14K WG"/>
    <n v="1"/>
    <n v="7.44"/>
    <n v="83.361700000000013"/>
    <n v="405.93335500000001"/>
    <m/>
    <x v="4"/>
    <x v="1"/>
    <n v="83.361700000000013"/>
    <n v="414.38991133233077"/>
  </r>
  <r>
    <s v="CHIRAG GEMS"/>
    <s v="VR-289RB"/>
    <s v="K0107R01 #6.5"/>
    <s v="14K WG"/>
    <n v="1"/>
    <n v="3.83"/>
    <n v="51.628500000000003"/>
    <n v="207.856075"/>
    <m/>
    <x v="4"/>
    <x v="1"/>
    <n v="51.628500000000003"/>
    <n v="213.09348400921812"/>
  </r>
  <r>
    <s v="CHIRAG GEMS"/>
    <s v="VR-289RB"/>
    <s v="K0107R79 #6.5"/>
    <s v="14K WG"/>
    <n v="1"/>
    <n v="7.55"/>
    <n v="83.614699999999985"/>
    <n v="414.72740499999998"/>
    <m/>
    <x v="4"/>
    <x v="1"/>
    <n v="83.614699999999985"/>
    <n v="423.20962670086425"/>
  </r>
  <r>
    <s v="CHIRAG GEMS"/>
    <s v="VR-289RB"/>
    <s v="K0120B01 OV 6.75&quot;"/>
    <s v="14K YG"/>
    <n v="1"/>
    <n v="6.05"/>
    <n v="48.18"/>
    <n v="285.15071999999998"/>
    <m/>
    <x v="0"/>
    <x v="1"/>
    <n v="48.18"/>
    <n v="290.0382988772505"/>
  </r>
  <r>
    <s v="CHIRAG GEMS"/>
    <s v="VR-289RB"/>
    <s v="K0159B01 OV 48*58"/>
    <s v="14K WG"/>
    <n v="2"/>
    <n v="10.649999999999999"/>
    <n v="93.674899999999994"/>
    <n v="482.72758499999998"/>
    <m/>
    <x v="0"/>
    <x v="1"/>
    <n v="93.674899999999994"/>
    <n v="492.23035508236933"/>
  </r>
  <r>
    <s v="CHIRAG GEMS"/>
    <s v="VR-289RB"/>
    <s v="K0159B01 OV 48*58"/>
    <s v="14K YG"/>
    <n v="2"/>
    <n v="10.56"/>
    <n v="87.860000000000014"/>
    <n v="474.80054000000001"/>
    <m/>
    <x v="0"/>
    <x v="1"/>
    <n v="87.860000000000014"/>
    <n v="483.71342252709076"/>
  </r>
  <r>
    <s v="CHIRAG GEMS"/>
    <s v="VR-289RB"/>
    <s v="K0107R79 #6.5"/>
    <s v="14K WG"/>
    <n v="1"/>
    <n v="7.36"/>
    <n v="88.838700000000003"/>
    <n v="415.16130500000003"/>
    <m/>
    <x v="4"/>
    <x v="2"/>
    <n v="88.838700000000003"/>
    <n v="424.17347091121621"/>
  </r>
  <r>
    <s v="CHIRAG GEMS"/>
    <s v="VR-279RB-18K"/>
    <s v="K0305TB02 7.5&quot;"/>
    <s v="18K WG"/>
    <n v="1"/>
    <n v="19.78"/>
    <n v="189.55680000000001"/>
    <n v="1352.1903000000002"/>
    <m/>
    <x v="2"/>
    <x v="2"/>
    <n v="189.55680000000001"/>
    <n v="1371.4197273914324"/>
  </r>
  <r>
    <s v="CHIRAG GEMS"/>
    <s v="VR-288DB"/>
    <s v="K0301TB28 7.40&quot;"/>
    <s v="14K WG"/>
    <n v="1"/>
    <n v="10.220000000000001"/>
    <n v="97.828100000000006"/>
    <n v="558.94991500000015"/>
    <m/>
    <x v="0"/>
    <x v="2"/>
    <n v="97.828100000000006"/>
    <n v="568.87400290289668"/>
  </r>
  <r>
    <s v="CHIRAG GEMS"/>
    <s v="VR-288DB"/>
    <s v="K0301TB28 7.40&quot;"/>
    <s v="14K WG"/>
    <n v="1"/>
    <n v="10.220000000000001"/>
    <n v="97.772800000000004"/>
    <n v="561.63591999999994"/>
    <m/>
    <x v="0"/>
    <x v="2"/>
    <n v="97.772800000000004"/>
    <n v="571.55439804171101"/>
  </r>
  <r>
    <s v="CHIRAG GEMS"/>
    <s v="VR-288DB"/>
    <s v="K0301TB28 7.40&quot;"/>
    <s v="14K WG"/>
    <n v="1"/>
    <n v="10.050000000000001"/>
    <n v="96.832699999999988"/>
    <n v="555.671605"/>
    <m/>
    <x v="0"/>
    <x v="2"/>
    <n v="96.832699999999988"/>
    <n v="565.49471540155946"/>
  </r>
  <r>
    <s v="CHIRAG GEMS"/>
    <s v="VR-292RB-14K"/>
    <s v="K01293B01 6.5&quot;"/>
    <s v="14K WG"/>
    <n v="1"/>
    <n v="8.5399999999999991"/>
    <n v="121.12130000000001"/>
    <n v="535.73224499999992"/>
    <m/>
    <x v="0"/>
    <x v="2"/>
    <n v="121.12130000000001"/>
    <n v="548.01929164726278"/>
  </r>
  <r>
    <s v="CHIRAG GEMS"/>
    <s v="VR-292RB-14K"/>
    <s v="K0038B15 6.75&quot;"/>
    <s v="14K WG"/>
    <n v="1"/>
    <n v="7.1"/>
    <n v="51.691999999999993"/>
    <n v="380.13619999999997"/>
    <m/>
    <x v="0"/>
    <x v="2"/>
    <n v="51.691999999999993"/>
    <n v="385.38005071238757"/>
  </r>
  <r>
    <s v="CHIRAG GEMS"/>
    <s v="VR-292RB-14K"/>
    <s v="K0038B15 6.75&quot;"/>
    <s v="14K YG"/>
    <n v="1"/>
    <n v="6.87"/>
    <n v="47.089999999999996"/>
    <n v="364.54930999999993"/>
    <m/>
    <x v="0"/>
    <x v="2"/>
    <n v="47.089999999999996"/>
    <n v="369.32631475985312"/>
  </r>
  <r>
    <s v="CHIRAG GEMS"/>
    <s v="VR-292RB-14K"/>
    <s v="K0038B104 6.75&quot;"/>
    <s v="14K RG"/>
    <n v="1"/>
    <n v="8.1999999999999993"/>
    <n v="81.649999999999991"/>
    <n v="491.05612999999994"/>
    <m/>
    <x v="0"/>
    <x v="2"/>
    <n v="81.649999999999991"/>
    <n v="499.33904439035911"/>
  </r>
  <r>
    <s v="CHIRAG GEMS"/>
    <s v="VR-292RB-14K"/>
    <s v="K0249B01 6.75&quot;"/>
    <s v="14K YG"/>
    <n v="2"/>
    <n v="11.08"/>
    <n v="106"/>
    <n v="572.90700000000004"/>
    <m/>
    <x v="0"/>
    <x v="2"/>
    <n v="106"/>
    <n v="583.66007930652881"/>
  </r>
  <r>
    <s v="CHIRAG GEMS"/>
    <s v="VR-292RB-14K"/>
    <s v="K0038B19 OV 6.75&quot;"/>
    <s v="14K WG"/>
    <n v="2"/>
    <n v="16.57"/>
    <n v="154.8954"/>
    <n v="883.96660999999983"/>
    <m/>
    <x v="0"/>
    <x v="2"/>
    <n v="154.8954"/>
    <n v="899.67984132468371"/>
  </r>
  <r>
    <s v="CHIRAG GEMS"/>
    <s v="VR-292RB-14K"/>
    <s v="K0132B02 OV F 6.5&quot;"/>
    <s v="14K WG"/>
    <n v="2"/>
    <n v="9.02"/>
    <n v="106.95160000000001"/>
    <n v="573.82794000000001"/>
    <m/>
    <x v="0"/>
    <x v="2"/>
    <n v="106.95160000000001"/>
    <n v="584.67755355434099"/>
  </r>
  <r>
    <s v="CHIRAG GEMS"/>
    <s v="VR-292RB-14K"/>
    <s v="K0132B02 OV F 6.5&quot;"/>
    <s v="14K YG"/>
    <n v="2"/>
    <n v="8.65"/>
    <n v="100.825"/>
    <n v="555.42862500000001"/>
    <m/>
    <x v="0"/>
    <x v="2"/>
    <n v="100.825"/>
    <n v="565.65673085925255"/>
  </r>
  <r>
    <s v="CHIRAG GEMS"/>
    <s v="VR-292RB-14K"/>
    <s v="K0038B15 6.5&quot;"/>
    <s v="14K YG"/>
    <n v="1"/>
    <n v="6.68"/>
    <n v="46.1"/>
    <n v="360.04720000000003"/>
    <m/>
    <x v="0"/>
    <x v="2"/>
    <n v="46.1"/>
    <n v="364.72377505689605"/>
  </r>
  <r>
    <s v="CHIRAG GEMS"/>
    <s v="VR-292RB-14K"/>
    <s v="K0038B15 6.5&quot;"/>
    <s v="14K YG"/>
    <n v="2"/>
    <n v="13.29"/>
    <n v="92.144999999999996"/>
    <n v="696.04560499999991"/>
    <m/>
    <x v="0"/>
    <x v="2"/>
    <n v="92.144999999999996"/>
    <n v="705.39317568584988"/>
  </r>
  <r>
    <s v="CHIRAG GEMS"/>
    <s v="VR-292RB-18K"/>
    <s v="K01293B01 6.5&quot;"/>
    <s v="18K WG"/>
    <n v="3"/>
    <n v="29.01"/>
    <n v="313.81259999999997"/>
    <n v="1946.2119"/>
    <m/>
    <x v="2"/>
    <x v="2"/>
    <n v="313.81259999999997"/>
    <n v="1978.0463507093207"/>
  </r>
  <r>
    <s v="CHIRAG GEMS"/>
    <s v="VR-292RB-18K"/>
    <s v="K0127B01 6.75&quot;"/>
    <s v="18K WG"/>
    <n v="1"/>
    <n v="6.24"/>
    <n v="77.855800000000002"/>
    <n v="343.95380000000006"/>
    <m/>
    <x v="2"/>
    <x v="2"/>
    <n v="77.855800000000002"/>
    <n v="351.85181501767215"/>
  </r>
  <r>
    <s v="CHIRAG GEMS"/>
    <s v="VR-292RB-18K"/>
    <s v="K0038B78OV H 6.75&quot;"/>
    <s v="18K WG"/>
    <n v="2"/>
    <n v="13.440000000000001"/>
    <n v="126.97199999999999"/>
    <n v="774.12900000000002"/>
    <m/>
    <x v="2"/>
    <x v="2"/>
    <n v="126.97199999999999"/>
    <n v="787.00956590291105"/>
  </r>
  <r>
    <s v="CHIRAG GEMS"/>
    <s v="VR-292RB-18K"/>
    <s v="K0038B103 6.75&quot;"/>
    <s v="18K WG"/>
    <n v="1"/>
    <n v="7.52"/>
    <n v="83.1267"/>
    <n v="472.00155000000007"/>
    <m/>
    <x v="2"/>
    <x v="2"/>
    <n v="83.1267"/>
    <n v="480.43426695839651"/>
  </r>
  <r>
    <s v="CHIRAG GEMS"/>
    <s v="VR-293RB"/>
    <s v="K0039B01 6.75&quot;"/>
    <s v="14K WG"/>
    <n v="4"/>
    <n v="28.939999999999998"/>
    <n v="196.78789999999998"/>
    <n v="1316.522635"/>
    <m/>
    <x v="0"/>
    <x v="2"/>
    <n v="196.78789999999998"/>
    <n v="1336.4856151440119"/>
  </r>
  <r>
    <s v="CHIRAG GEMS"/>
    <s v="VR-293RB"/>
    <s v="K0039B01 6.75&quot;"/>
    <s v="14K YG"/>
    <n v="2"/>
    <n v="14.43"/>
    <n v="90.954999999999998"/>
    <n v="652.83929499999999"/>
    <m/>
    <x v="0"/>
    <x v="2"/>
    <n v="90.954999999999998"/>
    <n v="662.06614715401247"/>
  </r>
  <r>
    <s v="CHIRAG GEMS"/>
    <s v="VR-293RB"/>
    <s v="K0038B15 OV F 6.75&quot;"/>
    <s v="14K WG"/>
    <n v="1"/>
    <n v="8.2200000000000006"/>
    <n v="81.281099999999995"/>
    <n v="488.60931499999998"/>
    <m/>
    <x v="0"/>
    <x v="2"/>
    <n v="81.281099999999995"/>
    <n v="496.85480664548953"/>
  </r>
  <r>
    <s v="CHIRAG GEMS"/>
    <s v="VR-293RB"/>
    <s v="K0038B103 6.75&quot;"/>
    <s v="14K WG"/>
    <n v="1"/>
    <n v="6.42"/>
    <n v="74.213399999999993"/>
    <n v="363.65450999999996"/>
    <m/>
    <x v="0"/>
    <x v="2"/>
    <n v="74.213399999999993"/>
    <n v="371.18302486610509"/>
  </r>
  <r>
    <s v="CHIRAG GEMS"/>
    <s v="VR-293RB"/>
    <s v="K0313E48 0.75&quot;"/>
    <s v="14K WG"/>
    <n v="1"/>
    <n v="3.98"/>
    <n v="51.273099999999999"/>
    <n v="227.94851499999999"/>
    <m/>
    <x v="3"/>
    <x v="2"/>
    <n v="51.273099999999999"/>
    <n v="233.14987076029792"/>
  </r>
  <r>
    <s v="CHIRAG GEMS"/>
    <s v="VR-293RB"/>
    <s v="K0688B01 OV H 6.75&quot;"/>
    <s v="14K WG"/>
    <n v="1"/>
    <n v="7.97"/>
    <n v="73.396299999999982"/>
    <n v="446.53119500000003"/>
    <m/>
    <x v="0"/>
    <x v="2"/>
    <n v="73.396299999999982"/>
    <n v="453.97681985571489"/>
  </r>
  <r>
    <s v="CHIRAG GEMS"/>
    <s v="VR-293RB"/>
    <s v="K0038B15 6.75&quot;"/>
    <s v="14K YG"/>
    <n v="1"/>
    <n v="6.82"/>
    <n v="59.674999999999997"/>
    <n v="355.38919499999997"/>
    <m/>
    <x v="0"/>
    <x v="2"/>
    <n v="59.674999999999997"/>
    <n v="361.44287431714247"/>
  </r>
  <r>
    <s v="CHIRAG GEMS"/>
    <s v="VR-293RB"/>
    <s v="K0038B104 6.75&quot;"/>
    <s v="14K WG"/>
    <n v="1"/>
    <n v="8.57"/>
    <n v="70.813399999999987"/>
    <n v="473.30310999999995"/>
    <m/>
    <x v="0"/>
    <x v="2"/>
    <n v="70.813399999999987"/>
    <n v="480.48671477514091"/>
  </r>
  <r>
    <s v="CHIRAG GEMS"/>
    <s v="VR-293RB"/>
    <s v="K0038B78OV H 6.75&quot;"/>
    <s v="14K WG"/>
    <n v="1"/>
    <n v="5.97"/>
    <n v="57.222599999999993"/>
    <n v="307.06568999999996"/>
    <m/>
    <x v="0"/>
    <x v="2"/>
    <n v="57.222599999999993"/>
    <n v="312.87058769741293"/>
  </r>
  <r>
    <s v="CHIRAG GEMS"/>
    <s v="VR-293RB"/>
    <s v="K0639N03 18&quot;"/>
    <s v="14K WG"/>
    <n v="1"/>
    <n v="2.5"/>
    <n v="32.330799999999996"/>
    <n v="153.01821999999999"/>
    <m/>
    <x v="5"/>
    <x v="2"/>
    <n v="32.330799999999996"/>
    <n v="156.29799034380679"/>
  </r>
  <r>
    <s v="CHIRAG GEMS"/>
    <s v="VR-293RB"/>
    <s v="K0038B104 6.75&quot;"/>
    <s v="14K RG"/>
    <n v="1"/>
    <n v="8.39"/>
    <n v="65.36999999999999"/>
    <n v="478.33702999999997"/>
    <m/>
    <x v="0"/>
    <x v="2"/>
    <n v="65.36999999999999"/>
    <n v="484.9684337195074"/>
  </r>
  <r>
    <s v="CHIRAG GEMS"/>
    <s v="VR-293RB"/>
    <s v="K0132B02 OV F 6.5&quot;"/>
    <s v="14K WG"/>
    <n v="2"/>
    <n v="9.08"/>
    <n v="107.0119"/>
    <n v="590.19953499999997"/>
    <m/>
    <x v="0"/>
    <x v="2"/>
    <n v="107.0119"/>
    <n v="601.05526563624835"/>
  </r>
  <r>
    <s v="CHIRAG GEMS"/>
    <s v="VR-293RB"/>
    <s v="K0132B02 OV F 6.5&quot;"/>
    <s v="14K YG"/>
    <n v="1"/>
    <n v="4.5"/>
    <n v="50.824999999999996"/>
    <n v="311.34452499999998"/>
    <m/>
    <x v="0"/>
    <x v="2"/>
    <n v="50.824999999999996"/>
    <n v="316.50042363919169"/>
  </r>
  <r>
    <s v="CHIRAG GEMS"/>
    <s v="VR-293RB"/>
    <s v="K0249B01 OV H 6.75&quot;"/>
    <s v="14K WG"/>
    <n v="5"/>
    <n v="28.75"/>
    <n v="234.34030000000001"/>
    <n v="1444.3279949999999"/>
    <m/>
    <x v="0"/>
    <x v="2"/>
    <n v="234.34030000000001"/>
    <n v="1468.1004462322239"/>
  </r>
  <r>
    <s v="CHIRAG GEMS"/>
    <s v="VR-293RB"/>
    <s v="K0249B01 OV H 6.75&quot;"/>
    <s v="14K YG"/>
    <n v="2"/>
    <n v="11.27"/>
    <n v="86.935000000000002"/>
    <n v="565.31951499999991"/>
    <m/>
    <x v="0"/>
    <x v="2"/>
    <n v="86.935000000000002"/>
    <n v="574.13856169351948"/>
  </r>
  <r>
    <s v="CHIRAG GEMS"/>
    <s v="VR-293RB"/>
    <s v="K0249B01 OV H 6.75&quot;"/>
    <s v="14K WG"/>
    <n v="9"/>
    <n v="51.64"/>
    <n v="421.58340000000004"/>
    <n v="2578.9409099999998"/>
    <m/>
    <x v="0"/>
    <x v="2"/>
    <n v="421.58340000000004"/>
    <n v="2621.7080773067551"/>
  </r>
  <r>
    <s v="CHIRAG GEMS"/>
    <s v="VR-293RB"/>
    <s v="K0132B06 OV 6.75&quot;"/>
    <s v="14K WG"/>
    <n v="3"/>
    <n v="34.51"/>
    <n v="368.29289999999992"/>
    <n v="2014.9809849999997"/>
    <m/>
    <x v="0"/>
    <x v="2"/>
    <n v="368.29289999999992"/>
    <n v="2052.3421431295419"/>
  </r>
  <r>
    <s v="CHIRAG GEMS"/>
    <s v="VR-293RB"/>
    <s v="K0132B06 OV 6.75&quot;"/>
    <s v="14K YG"/>
    <n v="2"/>
    <n v="23.02"/>
    <n v="234.96000000000004"/>
    <n v="1329.0433399999999"/>
    <m/>
    <x v="0"/>
    <x v="2"/>
    <n v="234.96000000000004"/>
    <n v="1352.8786561685095"/>
  </r>
  <r>
    <s v="CNY"/>
    <s v="CNY220909BS-14K"/>
    <s v="K0184TN23 C5 17&quot;"/>
    <s v="14K WG"/>
    <n v="2"/>
    <n v="35.43"/>
    <n v="75.391499999999979"/>
    <n v="807.99469999999997"/>
    <m/>
    <x v="5"/>
    <x v="2"/>
    <n v="75.391499999999979"/>
    <n v="815.6427262126241"/>
  </r>
  <r>
    <s v="CNY"/>
    <s v="CNY220901RB-14K"/>
    <s v="K0216TB01 C4 7&quot;"/>
    <s v="14K WG"/>
    <n v="42"/>
    <n v="255.62999999999997"/>
    <n v="2809.8044999999997"/>
    <n v="13490.313674999999"/>
    <m/>
    <x v="0"/>
    <x v="2"/>
    <n v="2809.8044999999997"/>
    <n v="13775.351888437182"/>
  </r>
  <r>
    <s v="CNY"/>
    <s v="CNY220901RB-14K"/>
    <s v="K0216TB01 C4 7&quot;"/>
    <s v="14K YG"/>
    <n v="6"/>
    <n v="35.729999999999997"/>
    <n v="377.12999999999994"/>
    <n v="1874.1704049999996"/>
    <m/>
    <x v="0"/>
    <x v="2"/>
    <n v="377.12999999999994"/>
    <n v="1912.4280351780296"/>
  </r>
  <r>
    <s v="CNY"/>
    <s v="CNY220901RB-14K"/>
    <s v="K0216TB01 C4 7&quot;"/>
    <s v="14K RG"/>
    <n v="8"/>
    <n v="47.629999999999995"/>
    <n v="502.77000000000004"/>
    <n v="2501.1554449999994"/>
    <m/>
    <x v="0"/>
    <x v="2"/>
    <n v="502.77000000000004"/>
    <n v="2552.1585174805982"/>
  </r>
  <r>
    <s v="EJ"/>
    <s v="EJ220808RB-14K"/>
    <s v="K0253B01 OV H 6.5&quot;"/>
    <s v="14K YG"/>
    <n v="1"/>
    <n v="4.78"/>
    <n v="38.335000000000001"/>
    <n v="214.32301500000003"/>
    <m/>
    <x v="0"/>
    <x v="2"/>
    <n v="38.335000000000001"/>
    <n v="218.2118762756206"/>
  </r>
  <r>
    <s v="EJ"/>
    <s v="EJ220808DB-14K"/>
    <s v="K0253B05 OV H 6.5&quot;"/>
    <s v="14K WG"/>
    <n v="2"/>
    <n v="13.2"/>
    <n v="99.886600000000016"/>
    <n v="617.07509000000005"/>
    <m/>
    <x v="0"/>
    <x v="2"/>
    <n v="99.886600000000016"/>
    <n v="627.20800067414643"/>
  </r>
  <r>
    <s v="EJ"/>
    <s v="EJ220808DB-14K"/>
    <s v="K0253B05 OV H 6.5&quot;"/>
    <s v="14K YG"/>
    <n v="3"/>
    <n v="19.240000000000002"/>
    <n v="137.03500000000003"/>
    <n v="894.24281500000006"/>
    <m/>
    <x v="0"/>
    <x v="2"/>
    <n v="137.03500000000003"/>
    <n v="908.14421332802056"/>
  </r>
  <r>
    <s v="EJ"/>
    <s v="EJ220830RB-14K"/>
    <s v="K0098B33 OV H 6.5&quot;"/>
    <s v="14K WG"/>
    <n v="8"/>
    <n v="42.46"/>
    <n v="375.92580000000004"/>
    <n v="1750.9743700000001"/>
    <m/>
    <x v="0"/>
    <x v="2"/>
    <n v="375.92580000000004"/>
    <n v="1789.1098411393423"/>
  </r>
  <r>
    <s v="EJ"/>
    <s v="EJ220830RB-14K"/>
    <s v="K0098B33 OV H 6.5&quot;"/>
    <s v="14K YG"/>
    <n v="3"/>
    <n v="15.920000000000002"/>
    <n v="134.33000000000001"/>
    <n v="649.89029000000005"/>
    <m/>
    <x v="0"/>
    <x v="2"/>
    <n v="134.33000000000001"/>
    <n v="663.51728191741518"/>
  </r>
  <r>
    <s v="EJ"/>
    <s v="EJ220830RB-14K"/>
    <s v="K0098B33 OV H 6.5&quot;"/>
    <s v="14K RG"/>
    <n v="5"/>
    <n v="26.049999999999997"/>
    <n v="219.77500000000001"/>
    <n v="1063.010225"/>
    <m/>
    <x v="0"/>
    <x v="2"/>
    <n v="219.77500000000001"/>
    <n v="1085.3051118357769"/>
  </r>
  <r>
    <s v="FOREVER FLAWLESS"/>
    <s v="FF220908RM-14K"/>
    <s v="K0555TB03 C5 7&quot;"/>
    <s v="14K WG"/>
    <n v="4"/>
    <n v="33.92"/>
    <n v="186.56"/>
    <n v="1311.6694400000001"/>
    <m/>
    <x v="0"/>
    <x v="2"/>
    <n v="186.56"/>
    <n v="1330.5948595794907"/>
  </r>
  <r>
    <s v="FOREVER FLAWLESS"/>
    <s v="FF220908RM-14K"/>
    <s v="K0555TB03 C5 7&quot;"/>
    <s v="14K YG"/>
    <n v="3"/>
    <n v="24.35"/>
    <n v="133.92500000000001"/>
    <n v="941.60232500000006"/>
    <m/>
    <x v="0"/>
    <x v="2"/>
    <n v="133.92500000000001"/>
    <n v="955.18823203893271"/>
  </r>
  <r>
    <s v="FOREVER FLAWLESS"/>
    <s v="FF220908RB-14K"/>
    <s v="K0215TB08 C5 7&quot;"/>
    <s v="14K WG"/>
    <n v="30"/>
    <n v="165.12"/>
    <n v="1738.7406000000001"/>
    <n v="10288.95969"/>
    <m/>
    <x v="0"/>
    <x v="2"/>
    <n v="1738.7406000000001"/>
    <n v="10465.344742502655"/>
  </r>
  <r>
    <s v="FOREVER FLAWLESS"/>
    <s v="FF220908RB-14K"/>
    <s v="K0215TB08 C5 7&quot;"/>
    <s v="14K YG"/>
    <n v="10"/>
    <n v="54.699999999999996"/>
    <n v="550.44499999999994"/>
    <n v="3391.3671049999994"/>
    <m/>
    <x v="0"/>
    <x v="2"/>
    <n v="550.44499999999994"/>
    <n v="3447.2065270649259"/>
  </r>
  <r>
    <s v="FOREVER FLAWLESS"/>
    <s v="FF220907RB-14K"/>
    <s v="K0215TB08 C5 7&quot;"/>
    <s v="14K WG"/>
    <n v="19"/>
    <n v="103.72000000000001"/>
    <n v="1093.7493000000002"/>
    <n v="6549.1099450000011"/>
    <m/>
    <x v="0"/>
    <x v="2"/>
    <n v="1093.7493000000002"/>
    <n v="6660.0644069279288"/>
  </r>
  <r>
    <s v="FOREVER FLAWLESS"/>
    <s v="FF220907RB-14K"/>
    <s v="K0215TB08 C5 7&quot;"/>
    <s v="14K YG"/>
    <n v="8"/>
    <n v="42.93"/>
    <n v="434.95500000000004"/>
    <n v="2708.6773950000002"/>
    <m/>
    <x v="0"/>
    <x v="2"/>
    <n v="434.95500000000004"/>
    <n v="2752.8010328280307"/>
  </r>
  <r>
    <s v="FOREVER FLAWLESS"/>
    <s v="FF220907RB-14K"/>
    <s v="K0214TB19 C5 7&quot;"/>
    <s v="14K WG"/>
    <n v="4"/>
    <n v="16.340000000000003"/>
    <n v="240.61619999999996"/>
    <n v="1002.21753"/>
    <m/>
    <x v="0"/>
    <x v="2"/>
    <n v="240.61619999999996"/>
    <n v="1026.6266345380716"/>
  </r>
  <r>
    <s v="FOREVER FLAWLESS"/>
    <s v="FF220823DM-1-14K"/>
    <s v="K0214TN201 C5 17&quot;"/>
    <s v="14K WG"/>
    <n v="2"/>
    <n v="28.810000000000002"/>
    <n v="144.05000000000001"/>
    <n v="1099.6632950000001"/>
    <m/>
    <x v="5"/>
    <x v="2"/>
    <n v="144.05000000000001"/>
    <n v="1114.2763240009951"/>
  </r>
  <r>
    <s v="HEERAMOTI"/>
    <s v="HM220902RM-1-14K"/>
    <s v="K5025E77 OV 0.69&quot;"/>
    <s v="14K YG"/>
    <n v="3"/>
    <n v="9.06"/>
    <n v="40.769999999999996"/>
    <n v="341.28566999999998"/>
    <m/>
    <x v="3"/>
    <x v="2"/>
    <n v="40.769999999999996"/>
    <n v="345.42154776723748"/>
  </r>
  <r>
    <s v="HEERAMOTI"/>
    <s v="HM220902RM-1-14K"/>
    <s v="K0289E26 0.4&quot;"/>
    <s v="14K YG"/>
    <n v="3"/>
    <n v="9.6199999999999992"/>
    <n v="33.67"/>
    <n v="352.76058999999998"/>
    <m/>
    <x v="3"/>
    <x v="2"/>
    <n v="33.67"/>
    <n v="356.1762143419889"/>
  </r>
  <r>
    <s v="HEERAMOTI"/>
    <s v="HM220902RM-1-14K"/>
    <s v="K5024E51 RD 1.75&quot;"/>
    <s v="14K YG"/>
    <n v="3"/>
    <n v="23.9"/>
    <n v="83.649999999999991"/>
    <n v="876.40104999999983"/>
    <m/>
    <x v="3"/>
    <x v="2"/>
    <n v="83.649999999999991"/>
    <n v="884.88685267916139"/>
  </r>
  <r>
    <s v="HEERAMOTI"/>
    <s v="HM220902RM-1-14K"/>
    <s v="K0335TB07 C1 6.5&quot;"/>
    <s v="14K YG"/>
    <n v="1"/>
    <n v="7.05"/>
    <n v="56.4"/>
    <n v="290.24497499999995"/>
    <m/>
    <x v="0"/>
    <x v="2"/>
    <n v="56.4"/>
    <n v="295.96642474422845"/>
  </r>
  <r>
    <s v="HEERAMOTI"/>
    <s v="HM220902RM-1-14K"/>
    <s v="K0335TB07 C1 7&quot;"/>
    <s v="14K YG"/>
    <n v="2"/>
    <n v="15.16"/>
    <n v="121.28"/>
    <n v="624.12962000000005"/>
    <m/>
    <x v="0"/>
    <x v="2"/>
    <n v="121.28"/>
    <n v="636.43276583297938"/>
  </r>
  <r>
    <s v="HEERAMOTI"/>
    <s v="HM220902RM-1-14K"/>
    <s v="K5024E11 B-RD 1.25&quot;"/>
    <s v="14K YG"/>
    <n v="3"/>
    <n v="18.48"/>
    <n v="64.680000000000007"/>
    <n v="677.65236000000004"/>
    <m/>
    <x v="3"/>
    <x v="2"/>
    <n v="64.680000000000007"/>
    <n v="684.21376725987056"/>
  </r>
  <r>
    <s v="HEERAMOTI"/>
    <s v="HM220902RM-1-14K"/>
    <s v="K0098B33 6.75&quot;"/>
    <s v="14K YG"/>
    <n v="3"/>
    <n v="16.25"/>
    <n v="100.705"/>
    <n v="583.98461500000008"/>
    <m/>
    <x v="0"/>
    <x v="2"/>
    <n v="100.705"/>
    <n v="594.2005475619244"/>
  </r>
  <r>
    <s v="HEERAMOTI"/>
    <s v="HM220902RM-1-14K"/>
    <s v="K0038B15 OV H 6.75&quot;"/>
    <s v="14K WG"/>
    <n v="1"/>
    <n v="6.73"/>
    <n v="37.255000000000003"/>
    <n v="249.87149499999998"/>
    <m/>
    <x v="0"/>
    <x v="2"/>
    <n v="37.255000000000003"/>
    <n v="253.65079659966725"/>
  </r>
  <r>
    <s v="HEERAMOTI"/>
    <s v="HM220902RM-1-14K"/>
    <s v="K0038B15 OV H 6.75&quot;"/>
    <s v="14K RG"/>
    <n v="2"/>
    <n v="13.3"/>
    <n v="73.63"/>
    <n v="493.55586999999997"/>
    <m/>
    <x v="0"/>
    <x v="2"/>
    <n v="73.63"/>
    <n v="501.02520235226143"/>
  </r>
  <r>
    <s v="HEERAMOTI"/>
    <s v="HM220902RM-1-14K"/>
    <s v="K0060B16 6.75&quot;"/>
    <s v="14K WYG"/>
    <n v="3"/>
    <n v="11.76"/>
    <n v="62.430000000000007"/>
    <n v="402.74907000000002"/>
    <m/>
    <x v="0"/>
    <x v="2"/>
    <n v="62.430000000000007"/>
    <n v="409.08222793496788"/>
  </r>
  <r>
    <s v="HEERAMOTI"/>
    <s v="HM220902RM-1-14K"/>
    <s v="K0098B32 6.75&quot;"/>
    <s v="14K YG"/>
    <n v="3"/>
    <n v="13.06"/>
    <n v="77.825000000000017"/>
    <n v="444.34797500000002"/>
    <m/>
    <x v="0"/>
    <x v="2"/>
    <n v="77.825000000000017"/>
    <n v="452.24286553802455"/>
  </r>
  <r>
    <s v="HEERAMOTI"/>
    <s v="HM220902RM-1-14K"/>
    <s v="K01142E02"/>
    <s v="14K WG"/>
    <n v="3"/>
    <n v="5.33"/>
    <n v="50.015000000000001"/>
    <n v="226.80843499999997"/>
    <m/>
    <x v="3"/>
    <x v="2"/>
    <n v="50.015000000000001"/>
    <n v="231.88216388222673"/>
  </r>
  <r>
    <s v="HEERAMOTI"/>
    <s v="HM220902RM-1-14K"/>
    <s v="K5025E56 OV 0.85&quot;"/>
    <s v="14K YG"/>
    <n v="3"/>
    <n v="13.940000000000001"/>
    <n v="48.79"/>
    <n v="511.17283000000003"/>
    <m/>
    <x v="3"/>
    <x v="2"/>
    <n v="48.79"/>
    <n v="516.1222898053353"/>
  </r>
  <r>
    <s v="HEERAMOTI"/>
    <s v="HM220902RM-1-14K"/>
    <s v="K5025E48 OV 1.38&quot;HM 1&quot;V"/>
    <s v="14K WG"/>
    <n v="2"/>
    <n v="17.79"/>
    <n v="62.265000000000001"/>
    <n v="652.35040499999991"/>
    <m/>
    <x v="3"/>
    <x v="2"/>
    <n v="62.265000000000001"/>
    <n v="658.6668246511415"/>
  </r>
  <r>
    <s v="HEERAMOTI"/>
    <s v="HM220902RM-1-14K"/>
    <s v="K5025E48 OV 1.38&quot;HM 1&quot;V"/>
    <s v="14K RG"/>
    <n v="1"/>
    <n v="8.85"/>
    <n v="30.974999999999998"/>
    <n v="324.52507499999996"/>
    <m/>
    <x v="3"/>
    <x v="2"/>
    <n v="30.974999999999998"/>
    <n v="327.66730737282757"/>
  </r>
  <r>
    <s v="HEERAMOTI"/>
    <s v="HM220902RM-1-14K"/>
    <s v="K5025E21 RD 0.5&quot;"/>
    <s v="14K WG"/>
    <n v="1"/>
    <n v="2.99"/>
    <n v="13.455000000000002"/>
    <n v="112.631805"/>
    <m/>
    <x v="3"/>
    <x v="2"/>
    <n v="13.455000000000002"/>
    <n v="113.99673596291835"/>
  </r>
  <r>
    <s v="HEERAMOTI"/>
    <s v="HM220902RM-1-14K"/>
    <s v="K5025E21 RD 0.5&quot;"/>
    <s v="14K WG"/>
    <n v="2"/>
    <n v="6.1"/>
    <n v="27.45"/>
    <n v="229.78394999999998"/>
    <m/>
    <x v="3"/>
    <x v="2"/>
    <n v="27.45"/>
    <n v="232.56859176381332"/>
  </r>
  <r>
    <s v="HEERAMOTI"/>
    <s v="HM220902RM-1-14K"/>
    <s v="K5025E24 RD 0.75&quot;"/>
    <s v="14K YG"/>
    <n v="1"/>
    <n v="4.9400000000000004"/>
    <n v="17.29"/>
    <n v="181.14732999999998"/>
    <m/>
    <x v="3"/>
    <x v="2"/>
    <n v="17.29"/>
    <n v="182.90129925669697"/>
  </r>
  <r>
    <s v="HEERAMOTI"/>
    <s v="HM220902RM-1-14K"/>
    <s v="K5025E24  RD 0.75&quot;"/>
    <s v="14K YG"/>
    <n v="2"/>
    <n v="9.83"/>
    <n v="34.405000000000001"/>
    <n v="360.461185"/>
    <m/>
    <x v="3"/>
    <x v="2"/>
    <n v="34.405000000000001"/>
    <n v="363.95137078812377"/>
  </r>
  <r>
    <s v="HEERAMOTI"/>
    <s v="HM220902RM-1-14K"/>
    <s v="K0214TN27 C1 17&quot;"/>
    <s v="14K WG"/>
    <n v="1"/>
    <n v="16.43"/>
    <n v="115.01"/>
    <n v="659.98488499999985"/>
    <m/>
    <x v="5"/>
    <x v="2"/>
    <n v="115.01"/>
    <n v="671.65197604758362"/>
  </r>
  <r>
    <s v="HEERAMOTI"/>
    <s v="HM220902RM-1-14K"/>
    <s v="K0214TN27 C1 17&quot;"/>
    <s v="14K WG"/>
    <n v="2"/>
    <n v="31.57"/>
    <n v="220.99"/>
    <n v="1268.1511149999999"/>
    <m/>
    <x v="5"/>
    <x v="2"/>
    <n v="220.99"/>
    <n v="1290.5692564712244"/>
  </r>
  <r>
    <s v="HEERAMOTI"/>
    <s v="HM220902RM-1-14K"/>
    <s v="K0674TB14 C1 7&quot;"/>
    <s v="14K WG"/>
    <n v="2"/>
    <n v="21.840000000000003"/>
    <n v="131.04000000000002"/>
    <n v="855.46188000000006"/>
    <m/>
    <x v="0"/>
    <x v="2"/>
    <n v="131.04000000000002"/>
    <n v="868.75512068233525"/>
  </r>
  <r>
    <s v="HEERAMOTI"/>
    <s v="HM220902RM-1-14K"/>
    <s v="K0674TB14 C1 7&quot;"/>
    <s v="14K WG"/>
    <n v="1"/>
    <n v="10.99"/>
    <n v="65.94"/>
    <n v="430.47280499999999"/>
    <m/>
    <x v="0"/>
    <x v="2"/>
    <n v="65.94"/>
    <n v="437.16203188181612"/>
  </r>
  <r>
    <s v="HEERAMOTI"/>
    <s v="HM220902RM-1-14K"/>
    <s v="K0674TB15 C1 7&quot;"/>
    <s v="14K WG"/>
    <n v="1"/>
    <n v="9.43"/>
    <n v="66.010000000000005"/>
    <n v="378.798385"/>
    <m/>
    <x v="0"/>
    <x v="2"/>
    <n v="66.010000000000005"/>
    <n v="385.49471297192417"/>
  </r>
  <r>
    <s v="HEERAMOTI"/>
    <s v="HM220902RM-1-14K"/>
    <s v="K0674TB15 C1 7&quot;"/>
    <s v="14K WG"/>
    <n v="2"/>
    <n v="19.149999999999999"/>
    <n v="134.05000000000001"/>
    <n v="769.24592499999994"/>
    <m/>
    <x v="0"/>
    <x v="2"/>
    <n v="134.05000000000001"/>
    <n v="782.84451255698275"/>
  </r>
  <r>
    <s v="HEERAMOTI"/>
    <s v="HM220902RM-1-14K"/>
    <s v="K0676TB02 C1 7&quot;"/>
    <s v="14K YG"/>
    <n v="3"/>
    <n v="23.88"/>
    <n v="167.16"/>
    <n v="959.24765999999988"/>
    <m/>
    <x v="0"/>
    <x v="2"/>
    <n v="167.16"/>
    <n v="976.20506317810691"/>
  </r>
  <r>
    <s v="HEERAMOTI"/>
    <s v="HM220902RM-1-14K"/>
    <s v="K0098B64 6.75&quot;"/>
    <s v="14K WYG"/>
    <n v="3"/>
    <n v="16.490000000000002"/>
    <n v="122.47500000000002"/>
    <n v="637.59733500000004"/>
    <m/>
    <x v="0"/>
    <x v="2"/>
    <n v="122.47500000000002"/>
    <n v="650.02170658553882"/>
  </r>
  <r>
    <s v="HEERAMOTI"/>
    <s v="HM220902RM-1-14K"/>
    <s v="K0098B75 6.75&quot;"/>
    <s v="14K WYG"/>
    <n v="3"/>
    <n v="17.600000000000001"/>
    <n v="107.33500000000001"/>
    <n v="624.44750500000009"/>
    <m/>
    <x v="0"/>
    <x v="2"/>
    <n v="107.33500000000001"/>
    <n v="635.33601223930452"/>
  </r>
  <r>
    <s v="HEERAMOTI"/>
    <s v="HM220902RM-1-14K"/>
    <s v="K0098B76 6.75&quot;"/>
    <s v="14K WYG"/>
    <n v="3"/>
    <n v="15.73"/>
    <n v="116.77500000000001"/>
    <n v="606.68851500000005"/>
    <m/>
    <x v="0"/>
    <x v="2"/>
    <n v="116.77500000000001"/>
    <n v="618.5346549624519"/>
  </r>
  <r>
    <s v="HEERAMOTI"/>
    <s v="HM220902RM-1-14K"/>
    <s v="K0098B72 6.75&quot;"/>
    <s v="14K WG"/>
    <n v="3"/>
    <n v="20.77"/>
    <n v="127.93999999999998"/>
    <n v="750.19981999999982"/>
    <m/>
    <x v="0"/>
    <x v="2"/>
    <n v="127.93999999999998"/>
    <n v="763.17858383469127"/>
  </r>
  <r>
    <s v="HEERAMOTI"/>
    <s v="HM220902RM-1-14K"/>
    <s v="K0289E23-RD 0.4&quot;"/>
    <s v="14K WG"/>
    <n v="3"/>
    <n v="7.52"/>
    <n v="26.32"/>
    <n v="275.75463999999994"/>
    <m/>
    <x v="3"/>
    <x v="2"/>
    <n v="26.32"/>
    <n v="278.42464988063989"/>
  </r>
  <r>
    <s v="HEERAMOTI"/>
    <s v="HM220907RM-14K"/>
    <s v="K0038B14 OV H 7.5&quot;"/>
    <s v="14K WG"/>
    <n v="1"/>
    <n v="6.65"/>
    <n v="36.594999999999999"/>
    <n v="245.23115499999997"/>
    <m/>
    <x v="0"/>
    <x v="2"/>
    <n v="36.594999999999999"/>
    <n v="248.94350346436244"/>
  </r>
  <r>
    <s v="HEERAMOTI"/>
    <s v="HM220907RM-14K"/>
    <s v="K0038B14 OV H 6.75&quot;"/>
    <s v="14K WG"/>
    <n v="2"/>
    <n v="11.83"/>
    <n v="65.545000000000002"/>
    <n v="436.71170499999994"/>
    <m/>
    <x v="0"/>
    <x v="2"/>
    <n v="65.545000000000002"/>
    <n v="443.36086144477758"/>
  </r>
  <r>
    <s v="HEERAMOTI"/>
    <s v="HM220907RM-14K"/>
    <s v="K0038B14 OV H 6.75&quot;"/>
    <s v="14K YG"/>
    <n v="3"/>
    <n v="17.72"/>
    <n v="98.179999999999993"/>
    <n v="654.10081999999977"/>
    <m/>
    <x v="0"/>
    <x v="2"/>
    <n v="98.179999999999993"/>
    <n v="664.06060609731105"/>
  </r>
  <r>
    <s v="HEERAMOTI"/>
    <s v="HM220907RM-14K"/>
    <s v="K0098B63 6&quot;"/>
    <s v="14K WG"/>
    <n v="1"/>
    <n v="5.0599999999999996"/>
    <n v="30.989999999999995"/>
    <n v="178.92597000000001"/>
    <m/>
    <x v="0"/>
    <x v="2"/>
    <n v="30.989999999999995"/>
    <n v="182.06972403499364"/>
  </r>
  <r>
    <s v="HEERAMOTI"/>
    <s v="HM220907RM-14K"/>
    <s v="K0098B63 8&quot;"/>
    <s v="14K WG"/>
    <n v="1"/>
    <n v="6.19"/>
    <n v="37.100000000000009"/>
    <n v="216.21530000000001"/>
    <m/>
    <x v="0"/>
    <x v="2"/>
    <n v="37.100000000000009"/>
    <n v="219.97887775728509"/>
  </r>
  <r>
    <s v="HEERAMOTI"/>
    <s v="HM220907RM-14K"/>
    <s v="K0098B63 6.75&quot;"/>
    <s v="14K WG"/>
    <n v="1"/>
    <n v="5.42"/>
    <n v="32.875"/>
    <n v="190.430125"/>
    <m/>
    <x v="0"/>
    <x v="2"/>
    <n v="32.875"/>
    <n v="193.76510124718993"/>
  </r>
  <r>
    <s v="HEERAMOTI"/>
    <s v="HM220907RM-14K"/>
    <s v="K0038B97 OV F 6.75&quot;"/>
    <s v="14K WG"/>
    <n v="2"/>
    <n v="25.4"/>
    <n v="140.18"/>
    <n v="961.45681999999988"/>
    <m/>
    <x v="0"/>
    <x v="2"/>
    <n v="140.18"/>
    <n v="975.67726016216216"/>
  </r>
  <r>
    <s v="HEERAMOTI"/>
    <s v="HM220907RM-14K"/>
    <s v="K0038B97 OV F 6.75&quot;"/>
    <s v="14K YG"/>
    <n v="1"/>
    <n v="12.72"/>
    <n v="70.2"/>
    <n v="481.5018"/>
    <m/>
    <x v="0"/>
    <x v="2"/>
    <n v="70.2"/>
    <n v="488.6231789369653"/>
  </r>
  <r>
    <s v="HEERAMOTI"/>
    <s v="HM220907RM-14K"/>
    <s v="K0038B09 OV F 6.5&quot;"/>
    <s v="14K WG"/>
    <n v="1"/>
    <n v="5.69"/>
    <n v="31.590000000000007"/>
    <n v="210.04191000000003"/>
    <m/>
    <x v="0"/>
    <x v="2"/>
    <n v="31.590000000000007"/>
    <n v="213.24653052163441"/>
  </r>
  <r>
    <s v="HEERAMOTI"/>
    <s v="HM220907RM-14K"/>
    <s v="K0038B09 OV F 6.75&quot;"/>
    <s v="14K WG"/>
    <n v="2"/>
    <n v="11.870000000000001"/>
    <n v="65.765000000000015"/>
    <n v="438.25848499999995"/>
    <m/>
    <x v="0"/>
    <x v="2"/>
    <n v="65.765000000000015"/>
    <n v="444.92995915654586"/>
  </r>
  <r>
    <s v="HEERAMOTI"/>
    <s v="HM220907RM-14K"/>
    <s v="K01003TB01 C1 7&quot;"/>
    <s v="14K YG"/>
    <n v="3"/>
    <n v="39.659999999999997"/>
    <n v="218.13"/>
    <n v="1533.6323699999998"/>
    <m/>
    <x v="0"/>
    <x v="2"/>
    <n v="218.13"/>
    <n v="1555.7603812182367"/>
  </r>
  <r>
    <s v="HEERAMOTI"/>
    <s v="HM220907RM-14K"/>
    <s v="K0038B15 OV H 6.75&quot;"/>
    <s v="14K WG"/>
    <n v="1"/>
    <n v="6.65"/>
    <n v="36.814999999999998"/>
    <n v="246.77793499999999"/>
    <m/>
    <x v="0"/>
    <x v="2"/>
    <n v="36.814999999999998"/>
    <n v="250.51260117613072"/>
  </r>
  <r>
    <s v="HEERAMOTI"/>
    <s v="HM220907RM-14K"/>
    <s v="K0038B15 OV H 6.75&quot;"/>
    <s v="14K YG"/>
    <n v="3"/>
    <n v="20.02"/>
    <n v="110.82999999999998"/>
    <n v="743.04066999999986"/>
    <m/>
    <x v="0"/>
    <x v="2"/>
    <n v="110.82999999999998"/>
    <n v="754.28372452398651"/>
  </r>
  <r>
    <s v="HEERAMOTI"/>
    <s v="HM220907RM-14K"/>
    <s v="K0038B13 OV H 6.75&quot;"/>
    <s v="14K YG"/>
    <n v="3"/>
    <n v="20.450000000000003"/>
    <n v="113.19500000000001"/>
    <n v="759.66855500000008"/>
    <m/>
    <x v="0"/>
    <x v="2"/>
    <n v="113.19500000000001"/>
    <n v="771.15152492549555"/>
  </r>
  <r>
    <s v="HEERAMOTI"/>
    <s v="HM220908RM-14K"/>
    <s v="K0289E23-RD 0.4&quot;"/>
    <s v="14K WG"/>
    <n v="3"/>
    <n v="7.28"/>
    <n v="25.479999999999997"/>
    <n v="266.95396"/>
    <m/>
    <x v="3"/>
    <x v="2"/>
    <n v="25.479999999999997"/>
    <n v="269.53875679934293"/>
  </r>
  <r>
    <s v="HEERAMOTI"/>
    <s v="HM220908RM-14K"/>
    <s v="K0674TB14 6.5&quot; C1"/>
    <s v="14K WG"/>
    <n v="1"/>
    <n v="10.37"/>
    <n v="62.22"/>
    <n v="406.18771499999991"/>
    <m/>
    <x v="0"/>
    <x v="2"/>
    <n v="62.22"/>
    <n v="412.4995696646435"/>
  </r>
  <r>
    <s v="HEERAMOTI"/>
    <s v="HM220908RM-14K"/>
    <s v="K0674TB14 7&quot; C1"/>
    <s v="14K WG"/>
    <n v="2"/>
    <n v="22.21"/>
    <n v="133.26"/>
    <n v="869.95459499999993"/>
    <m/>
    <x v="0"/>
    <x v="2"/>
    <n v="133.26"/>
    <n v="883.47304168290577"/>
  </r>
  <r>
    <s v="HEERAMOTI"/>
    <s v="HM220908RM-14K"/>
    <s v="K0038B09 OV F 6.75&quot;"/>
    <s v="14K YG"/>
    <n v="1"/>
    <n v="5.68"/>
    <n v="31.479999999999997"/>
    <n v="209.26851999999997"/>
    <m/>
    <x v="0"/>
    <x v="2"/>
    <n v="31.479999999999997"/>
    <n v="212.46198166575022"/>
  </r>
  <r>
    <s v="HEERAMOTI"/>
    <s v="HM220908RM-14K"/>
    <s v="K0038B09 OV F 6.75&quot;"/>
    <s v="14K WG"/>
    <n v="2"/>
    <n v="11.79"/>
    <n v="65.324999999999989"/>
    <n v="435.16492499999993"/>
    <m/>
    <x v="0"/>
    <x v="2"/>
    <n v="65.324999999999989"/>
    <n v="441.7917637330093"/>
  </r>
  <r>
    <s v="HEERAMOTI"/>
    <s v="HM220908RM-14K"/>
    <s v="K0289E25-RD 0.4&quot;"/>
    <s v="14K YG"/>
    <n v="1"/>
    <n v="2.98"/>
    <n v="10.43"/>
    <n v="109.27510999999998"/>
    <m/>
    <x v="3"/>
    <x v="2"/>
    <n v="10.43"/>
    <n v="110.33317242610465"/>
  </r>
  <r>
    <s v="HEERAMOTI"/>
    <s v="HM220908RM-14K"/>
    <s v="K0289E25-RD 0.4&quot;"/>
    <s v="14K YG"/>
    <n v="2"/>
    <n v="5.7799999999999994"/>
    <n v="20.229999999999997"/>
    <n v="211.94970999999995"/>
    <m/>
    <x v="3"/>
    <x v="2"/>
    <n v="20.229999999999997"/>
    <n v="214.00192504123652"/>
  </r>
  <r>
    <s v="HEERAMOTI"/>
    <s v="HM220908RM-14K"/>
    <s v="K0289E61 RO 0.6&quot;HM"/>
    <s v="14K WG"/>
    <n v="1"/>
    <n v="3.98"/>
    <n v="13.93"/>
    <n v="145.94461000000001"/>
    <m/>
    <x v="3"/>
    <x v="2"/>
    <n v="13.93"/>
    <n v="147.35772693150892"/>
  </r>
  <r>
    <s v="HEERAMOTI"/>
    <s v="HM220908RM-14K"/>
    <s v="K0289E61 RO 0.6&quot;HM"/>
    <s v="14K WG"/>
    <n v="2"/>
    <n v="8.120000000000001"/>
    <n v="28.42"/>
    <n v="297.75634000000002"/>
    <m/>
    <x v="3"/>
    <x v="2"/>
    <n v="28.42"/>
    <n v="300.63938258388254"/>
  </r>
  <r>
    <s v="HEERAMOTI"/>
    <s v="HM220908RM-14K"/>
    <s v="K0038B14 OV H 6.75&quot;"/>
    <s v="14K WG"/>
    <n v="1"/>
    <n v="5.78"/>
    <n v="32.03"/>
    <n v="213.13547"/>
    <m/>
    <x v="0"/>
    <x v="2"/>
    <n v="32.03"/>
    <n v="216.38472594517091"/>
  </r>
  <r>
    <s v="HEERAMOTI"/>
    <s v="HM220908RM-14K"/>
    <s v="K0038B14 OV H 6.75&quot;"/>
    <s v="14K YG"/>
    <n v="2"/>
    <n v="11.370000000000001"/>
    <n v="63.015000000000008"/>
    <n v="418.92373499999997"/>
    <m/>
    <x v="0"/>
    <x v="2"/>
    <n v="63.015000000000008"/>
    <n v="425.31623775944252"/>
  </r>
  <r>
    <s v="HEERAMOTI"/>
    <s v="HM220908RM-14K"/>
    <s v="K0038B13 OV F 6.75&quot;"/>
    <s v="14K WG"/>
    <n v="3"/>
    <n v="25.79"/>
    <n v="142.565"/>
    <n v="966.16368499999976"/>
    <m/>
    <x v="0"/>
    <x v="2"/>
    <n v="142.565"/>
    <n v="980.62606944655897"/>
  </r>
  <r>
    <s v="HEERAMOTI"/>
    <s v="HM220908RM-14K"/>
    <s v="K0038B13 OV H 6.75&quot;"/>
    <s v="14K YG"/>
    <n v="3"/>
    <n v="19.68"/>
    <n v="108.95999999999998"/>
    <n v="729.89303999999993"/>
    <m/>
    <x v="0"/>
    <x v="2"/>
    <n v="108.95999999999998"/>
    <n v="740.94639397395633"/>
  </r>
  <r>
    <s v="HEERAMOTI"/>
    <s v="HM220908RM-14K"/>
    <s v="K0289E13 0.66&quot;HM 0.5&quot;V"/>
    <s v="14K WG"/>
    <n v="3"/>
    <n v="15.370000000000001"/>
    <n v="53.795000000000009"/>
    <n v="563.61021500000004"/>
    <m/>
    <x v="3"/>
    <x v="2"/>
    <n v="53.795000000000009"/>
    <n v="569.06740274806339"/>
  </r>
  <r>
    <s v="HEERAMOTI"/>
    <s v="HM220908RM-14K"/>
    <s v="K0289E95 0.67&quot;HM"/>
    <s v="14K YG"/>
    <n v="3"/>
    <n v="13.07"/>
    <n v="45.745000000000005"/>
    <n v="479.27036499999997"/>
    <m/>
    <x v="3"/>
    <x v="2"/>
    <n v="45.745000000000005"/>
    <n v="483.91092738563356"/>
  </r>
  <r>
    <s v="HEERAMOTI"/>
    <s v="HM220908RM-14K"/>
    <s v="K5025E25 RD 0.69&quot;"/>
    <s v="14K WG"/>
    <n v="3"/>
    <n v="10.55"/>
    <n v="47.475000000000001"/>
    <n v="397.41322500000001"/>
    <m/>
    <x v="3"/>
    <x v="2"/>
    <n v="47.475000000000001"/>
    <n v="402.22928575544768"/>
  </r>
  <r>
    <s v="HEERAMOTI"/>
    <s v="HM220908RM-14K"/>
    <s v="K0038B40 OV 6.75&quot;"/>
    <s v="14K YG"/>
    <n v="3"/>
    <n v="26.36"/>
    <n v="145.69999999999999"/>
    <n v="988.20529999999985"/>
    <m/>
    <x v="0"/>
    <x v="2"/>
    <n v="145.69999999999999"/>
    <n v="1002.9857118392569"/>
  </r>
  <r>
    <s v="HEERAMOTI"/>
    <s v="HM220908RM-14K"/>
    <s v="K5025E60 0.6&quot;"/>
    <s v="14K WG"/>
    <n v="3"/>
    <n v="15.899999999999999"/>
    <n v="55.649999999999991"/>
    <n v="583.04504999999983"/>
    <m/>
    <x v="3"/>
    <x v="2"/>
    <n v="55.649999999999991"/>
    <n v="588.69041663592748"/>
  </r>
  <r>
    <s v="HEERAMOTI"/>
    <s v="HM220908RM-14K"/>
    <s v="K5025E76"/>
    <s v="14K WG"/>
    <n v="3"/>
    <n v="8.4499999999999993"/>
    <n v="38.024999999999999"/>
    <n v="318.30727499999995"/>
    <m/>
    <x v="3"/>
    <x v="2"/>
    <n v="38.024999999999999"/>
    <n v="322.16468859085614"/>
  </r>
  <r>
    <s v="HEERAMOTI"/>
    <s v="HM220908RM-14K"/>
    <s v="K0098B57 6.75&quot;"/>
    <s v="14K YG"/>
    <n v="3"/>
    <n v="18.410000000000004"/>
    <n v="112.6"/>
    <n v="656.57980000000009"/>
    <m/>
    <x v="0"/>
    <x v="2"/>
    <n v="112.6"/>
    <n v="668.00241065957687"/>
  </r>
  <r>
    <s v="HEERAMOTI"/>
    <s v="HM220908RM-14K"/>
    <s v="K0098B27 6.75&quot;"/>
    <s v="14K YG"/>
    <n v="3"/>
    <n v="14.399999999999999"/>
    <n v="86.534999999999982"/>
    <n v="497.5051049999999"/>
    <m/>
    <x v="0"/>
    <x v="2"/>
    <n v="86.534999999999982"/>
    <n v="506.28357403575905"/>
  </r>
  <r>
    <s v="HEERAMOTI"/>
    <s v="HM220908RM-14K"/>
    <s v="K0098B62 6.75&quot;"/>
    <s v="14K WYG"/>
    <n v="3"/>
    <n v="20.38"/>
    <n v="125.40499999999999"/>
    <n v="734.72871499999985"/>
    <m/>
    <x v="0"/>
    <x v="2"/>
    <n v="125.40499999999999"/>
    <n v="747.45031792863415"/>
  </r>
  <r>
    <s v="HEERAMOTI"/>
    <s v="HM220908RM-14K"/>
    <s v="K0084B02 OV H 6.75&quot;"/>
    <s v="14K YG"/>
    <n v="3"/>
    <n v="21.939999999999998"/>
    <n v="121.38999999999997"/>
    <n v="817.28610999999978"/>
    <m/>
    <x v="0"/>
    <x v="2"/>
    <n v="121.38999999999997"/>
    <n v="829.60041468886322"/>
  </r>
  <r>
    <s v="HEERAMOTI"/>
    <s v="HM220909RM-14K"/>
    <s v="K0289E23-RD 0.4&quot;"/>
    <s v="14K WG"/>
    <n v="3"/>
    <n v="7.3100000000000005"/>
    <n v="25.585000000000004"/>
    <n v="268.05404499999997"/>
    <m/>
    <x v="3"/>
    <x v="2"/>
    <n v="25.585000000000004"/>
    <n v="270.64949343450508"/>
  </r>
  <r>
    <s v="HEERAMOTI"/>
    <s v="HM220909RM-14K"/>
    <s v="K0084B02 OV H 6.75&quot;"/>
    <s v="14K YG"/>
    <n v="3"/>
    <n v="22.54"/>
    <n v="124.69"/>
    <n v="840.48780999999985"/>
    <m/>
    <x v="0"/>
    <x v="2"/>
    <n v="124.69"/>
    <n v="853.13688036538736"/>
  </r>
  <r>
    <s v="HEERAMOTI"/>
    <s v="HM220909RM-14K"/>
    <s v="K0038B13 OV H 6.75&quot;"/>
    <s v="14K WG"/>
    <n v="3"/>
    <n v="20.52"/>
    <n v="113.57999999999998"/>
    <n v="762.37541999999985"/>
    <m/>
    <x v="0"/>
    <x v="2"/>
    <n v="113.57999999999998"/>
    <n v="773.8974459210898"/>
  </r>
  <r>
    <s v="HEERAMOTI"/>
    <s v="HM220909RM-14K"/>
    <s v="K0038B13 OV F 6.75&quot;"/>
    <s v="14K YG"/>
    <n v="3"/>
    <n v="25.68"/>
    <n v="141.95999999999998"/>
    <n v="961.91003999999998"/>
    <m/>
    <x v="0"/>
    <x v="2"/>
    <n v="141.95999999999998"/>
    <n v="976.31105073919639"/>
  </r>
  <r>
    <s v="HEERAMOTI"/>
    <s v="HM220909RM-14K"/>
    <s v="K0038B40 OV 6.75&quot;"/>
    <s v="14K WG"/>
    <n v="2"/>
    <n v="17.439999999999998"/>
    <n v="96.399999999999977"/>
    <n v="653.6475999999999"/>
    <m/>
    <x v="0"/>
    <x v="2"/>
    <n v="96.399999999999977"/>
    <n v="663.42681552027705"/>
  </r>
  <r>
    <s v="HEERAMOTI"/>
    <s v="HM220909RM-14K"/>
    <s v="K0038B40 OV 6.75&quot;"/>
    <s v="14K RG"/>
    <n v="1"/>
    <n v="8.69"/>
    <n v="48.034999999999997"/>
    <n v="325.66371499999991"/>
    <m/>
    <x v="0"/>
    <x v="2"/>
    <n v="48.034999999999997"/>
    <n v="330.53658447631227"/>
  </r>
  <r>
    <s v="HEERAMOTI"/>
    <s v="HM220909RM-14K"/>
    <s v="K0038B14 OV H 6.75&quot;"/>
    <s v="14K YG"/>
    <n v="3"/>
    <n v="17.57"/>
    <n v="97.35499999999999"/>
    <n v="648.30039499999998"/>
    <m/>
    <x v="0"/>
    <x v="2"/>
    <n v="97.35499999999999"/>
    <n v="658.17648967818025"/>
  </r>
  <r>
    <s v="HEERAMOTI"/>
    <s v="HM220909RM-14K"/>
    <s v="K0098B62 6.75&quot;"/>
    <s v="14K WYG"/>
    <n v="3"/>
    <n v="21.27"/>
    <n v="131.19"/>
    <n v="770.03457000000003"/>
    <m/>
    <x v="0"/>
    <x v="2"/>
    <n v="131.19"/>
    <n v="783.34302730399543"/>
  </r>
  <r>
    <s v="HEERAMOTI"/>
    <s v="HM220909RM-14K"/>
    <s v="K0098B27 6.75&quot;"/>
    <s v="14K YG"/>
    <n v="3"/>
    <n v="14.389999999999999"/>
    <n v="86.47"/>
    <n v="497.10840999999994"/>
    <m/>
    <x v="0"/>
    <x v="2"/>
    <n v="86.47"/>
    <n v="505.88028516637297"/>
  </r>
  <r>
    <s v="HEERAMOTI"/>
    <s v="HM220909RM-14K"/>
    <s v="K0098B118 6.75&quot;"/>
    <s v="14K WG"/>
    <n v="3"/>
    <n v="25.67"/>
    <n v="174.67500000000001"/>
    <n v="920.65705500000013"/>
    <m/>
    <x v="0"/>
    <x v="2"/>
    <n v="174.67500000000001"/>
    <n v="938.37681092328228"/>
  </r>
  <r>
    <s v="HEERAMOTI"/>
    <s v="HM220909RM-14K"/>
    <s v="K0289E21-RD 0.4&quot;"/>
    <s v="14K WG"/>
    <n v="3"/>
    <n v="9.9499999999999993"/>
    <n v="34.824999999999996"/>
    <n v="364.86152499999997"/>
    <m/>
    <x v="3"/>
    <x v="2"/>
    <n v="34.824999999999996"/>
    <n v="368.39431732877227"/>
  </r>
  <r>
    <s v="HEERAMOTI"/>
    <s v="HM220912RM-14K"/>
    <s v="K0159B04 OV H 6.75&quot;"/>
    <s v="14K YG"/>
    <n v="3"/>
    <n v="17.009999999999998"/>
    <n v="94.274999999999977"/>
    <n v="626.64547499999981"/>
    <m/>
    <x v="0"/>
    <x v="2"/>
    <n v="94.274999999999977"/>
    <n v="636.20912171342434"/>
  </r>
  <r>
    <s v="HEERAMOTI"/>
    <s v="HM220912RM-14K"/>
    <s v="K0038B13 OV H 6.75&quot;"/>
    <s v="14K YG"/>
    <n v="1"/>
    <n v="6.74"/>
    <n v="37.31"/>
    <n v="250.25818999999998"/>
    <m/>
    <x v="0"/>
    <x v="2"/>
    <n v="37.31"/>
    <n v="254.0430710276093"/>
  </r>
  <r>
    <s v="HEERAMOTI"/>
    <s v="HM220912RM-14K"/>
    <s v="K0038B13 OV H 6.75&quot;"/>
    <s v="14K YG"/>
    <n v="2"/>
    <n v="13.8"/>
    <n v="76.38"/>
    <n v="512.8906199999999"/>
    <m/>
    <x v="0"/>
    <x v="2"/>
    <n v="76.38"/>
    <n v="520.63892374936472"/>
  </r>
  <r>
    <s v="HEERAMOTI"/>
    <s v="HM220912RM-14K"/>
    <s v="K0038B13 OV F 6.75&quot;"/>
    <s v="14K YG"/>
    <n v="1"/>
    <n v="8.69"/>
    <n v="48.034999999999997"/>
    <n v="325.66371499999991"/>
    <m/>
    <x v="0"/>
    <x v="2"/>
    <n v="48.034999999999997"/>
    <n v="330.53658447631227"/>
  </r>
  <r>
    <s v="HEERAMOTI"/>
    <s v="HM220912RM-14K"/>
    <s v="K0038B13 OV F 6.75&quot;"/>
    <s v="14K YG"/>
    <n v="2"/>
    <n v="17.440000000000001"/>
    <n v="96.4"/>
    <n v="653.64760000000001"/>
    <m/>
    <x v="0"/>
    <x v="2"/>
    <n v="96.4"/>
    <n v="663.42681552027716"/>
  </r>
  <r>
    <s v="HEERAMOTI"/>
    <s v="HM220912RM-14K"/>
    <s v="K0038B14 OV H 6.75&quot;"/>
    <s v="14K YG"/>
    <n v="2"/>
    <n v="11.73"/>
    <n v="64.995000000000005"/>
    <n v="432.84475500000002"/>
    <m/>
    <x v="0"/>
    <x v="2"/>
    <n v="64.995000000000005"/>
    <n v="439.43811716535697"/>
  </r>
  <r>
    <s v="HEERAMOTI"/>
    <s v="HM220912RM-14K"/>
    <s v="K0038B14 OV H 6.75&quot;"/>
    <s v="14K YG"/>
    <n v="1"/>
    <n v="5.95"/>
    <n v="32.965000000000003"/>
    <n v="219.70928499999999"/>
    <m/>
    <x v="0"/>
    <x v="2"/>
    <n v="32.965000000000003"/>
    <n v="223.05339122018603"/>
  </r>
  <r>
    <s v="HEERAMOTI"/>
    <s v="HM220912RM-14K"/>
    <s v="K0038B19 OV F 6.75&quot;"/>
    <s v="14K YG"/>
    <n v="1"/>
    <n v="8.4700000000000006"/>
    <n v="46.825000000000003"/>
    <n v="317.15642500000001"/>
    <m/>
    <x v="0"/>
    <x v="2"/>
    <n v="46.825000000000003"/>
    <n v="321.90654706158688"/>
  </r>
  <r>
    <s v="HEERAMOTI"/>
    <s v="HM220912RM-14K"/>
    <s v="K0038B19 OV F 6.75&quot;"/>
    <s v="14K YG"/>
    <n v="2"/>
    <n v="17.28"/>
    <n v="95.52000000000001"/>
    <n v="647.46047999999996"/>
    <m/>
    <x v="0"/>
    <x v="2"/>
    <n v="95.52000000000001"/>
    <n v="657.15042467320404"/>
  </r>
  <r>
    <s v="HEERAMOTI"/>
    <s v="HM220912RM-14K"/>
    <s v="K0534B02 6.75&quot;"/>
    <s v="14K WG"/>
    <n v="1"/>
    <n v="12.11"/>
    <n v="54.495000000000005"/>
    <n v="456.17764499999998"/>
    <m/>
    <x v="0"/>
    <x v="2"/>
    <n v="54.495000000000005"/>
    <n v="461.70584364914419"/>
  </r>
  <r>
    <s v="HEERAMOTI"/>
    <s v="HM220912RM-14K"/>
    <s v="K0534B02 6.75&quot;"/>
    <s v="14K WG"/>
    <n v="2"/>
    <n v="24.490000000000002"/>
    <n v="110.205"/>
    <n v="922.52605500000004"/>
    <m/>
    <x v="0"/>
    <x v="2"/>
    <n v="110.205"/>
    <n v="933.70570693373588"/>
  </r>
  <r>
    <s v="HEERAMOTI"/>
    <s v="HM220912RM-14K"/>
    <s v="K0038B76 OV H 6.75&quot;"/>
    <s v="14K WG"/>
    <n v="1"/>
    <n v="16.100000000000001"/>
    <n v="88.79"/>
    <n v="612.20470999999998"/>
    <m/>
    <x v="0"/>
    <x v="2"/>
    <n v="88.79"/>
    <n v="621.21193558138384"/>
  </r>
  <r>
    <s v="HEERAMOTI"/>
    <s v="HM220912RM-14K"/>
    <s v="K0038B76 OV H 6.75&quot;"/>
    <s v="14K YG"/>
    <n v="2"/>
    <n v="31.740000000000002"/>
    <n v="175.05"/>
    <n v="1206.6214499999999"/>
    <m/>
    <x v="0"/>
    <x v="2"/>
    <n v="175.05"/>
    <n v="1224.3792474774325"/>
  </r>
  <r>
    <s v="HEERAMOTI"/>
    <s v="HM220912RM-14K"/>
    <s v="K0862E03"/>
    <s v="14K YG"/>
    <n v="1"/>
    <n v="5.86"/>
    <n v="20.510000000000005"/>
    <n v="214.88327000000004"/>
    <m/>
    <x v="3"/>
    <x v="2"/>
    <n v="20.510000000000005"/>
    <n v="216.96388940166895"/>
  </r>
  <r>
    <s v="HEERAMOTI"/>
    <s v="HM220912RM-14K"/>
    <s v="K0862E03"/>
    <s v="14K YG"/>
    <n v="2"/>
    <n v="12.030000000000001"/>
    <n v="42.105000000000004"/>
    <n v="441.13408500000003"/>
    <m/>
    <x v="3"/>
    <x v="2"/>
    <n v="42.105000000000004"/>
    <n v="445.40539070001319"/>
  </r>
  <r>
    <s v="HEERAMOTI"/>
    <s v="HM220912RM-14K"/>
    <s v="K5024E51  RD 1.75&quot;"/>
    <s v="14K WG"/>
    <n v="2"/>
    <n v="16.57"/>
    <n v="57.995000000000005"/>
    <n v="607.61361499999998"/>
    <m/>
    <x v="3"/>
    <x v="2"/>
    <n v="57.995000000000005"/>
    <n v="613.49686815454845"/>
  </r>
  <r>
    <s v="HEERAMOTI"/>
    <s v="HM220912RM-14K"/>
    <s v="K5024E51 RD 1.75&quot;"/>
    <s v="14K WG"/>
    <n v="1"/>
    <n v="8.2899999999999991"/>
    <n v="29.015000000000001"/>
    <n v="303.99015499999996"/>
    <m/>
    <x v="3"/>
    <x v="2"/>
    <n v="29.015000000000001"/>
    <n v="306.93355684980122"/>
  </r>
  <r>
    <s v="HEERAMOTI"/>
    <s v="HM220912RM-14K"/>
    <s v="K5025E53 OV 0.61&quot;"/>
    <s v="14K WG"/>
    <n v="1"/>
    <n v="3.22"/>
    <n v="14.489999999999998"/>
    <n v="121.29578999999998"/>
    <m/>
    <x v="3"/>
    <x v="2"/>
    <n v="14.489999999999998"/>
    <n v="122.76571565237359"/>
  </r>
  <r>
    <s v="HEERAMOTI"/>
    <s v="HM220912RM-14K"/>
    <s v="K5025E53 OV 0.61&quot;"/>
    <s v="14K WG"/>
    <n v="2"/>
    <n v="6.42"/>
    <n v="28.889999999999997"/>
    <n v="241.83818999999997"/>
    <m/>
    <x v="3"/>
    <x v="2"/>
    <n v="28.889999999999997"/>
    <n v="244.76891133175107"/>
  </r>
  <r>
    <s v="HEERAMOTI"/>
    <s v="HM220912RM-14K"/>
    <s v="K5025E25 RD 0.69&quot;"/>
    <s v="14K WG"/>
    <n v="2"/>
    <n v="6.71"/>
    <n v="30.195"/>
    <n v="252.76234500000001"/>
    <m/>
    <x v="3"/>
    <x v="2"/>
    <n v="30.195"/>
    <n v="255.82545094019468"/>
  </r>
  <r>
    <s v="HEERAMOTI"/>
    <s v="HM220912RM-14K"/>
    <s v="K5025E25 RD 0.69&quot;"/>
    <s v="14K YG"/>
    <n v="2"/>
    <n v="6.85"/>
    <n v="30.824999999999999"/>
    <n v="258.03607499999998"/>
    <m/>
    <x v="3"/>
    <x v="2"/>
    <n v="30.824999999999999"/>
    <n v="261.16309075116743"/>
  </r>
  <r>
    <s v="HEERAMOTI"/>
    <s v="HM220912RM-14K"/>
    <s v="K5025E56 OV 0.85&quot;"/>
    <s v="14K WG"/>
    <n v="4"/>
    <n v="19.03"/>
    <n v="66.605000000000004"/>
    <n v="697.82058499999994"/>
    <m/>
    <x v="3"/>
    <x v="2"/>
    <n v="66.605000000000004"/>
    <n v="704.57727223784286"/>
  </r>
  <r>
    <s v="HEERAMOTI"/>
    <s v="HM220912RM-14K"/>
    <s v="K5025E56 OV 0.85&quot;"/>
    <s v="14K YG"/>
    <n v="3"/>
    <n v="14.030000000000001"/>
    <n v="49.105000000000004"/>
    <n v="514.47308499999997"/>
    <m/>
    <x v="3"/>
    <x v="2"/>
    <n v="49.105000000000004"/>
    <n v="519.45449971082166"/>
  </r>
  <r>
    <s v="HEERAMOTI"/>
    <s v="HM220912RM-14K"/>
    <s v="K5025E48 OV 1&quot;"/>
    <s v="14K WG"/>
    <n v="1"/>
    <n v="9.06"/>
    <n v="31.710000000000004"/>
    <n v="332.22566999999998"/>
    <m/>
    <x v="3"/>
    <x v="2"/>
    <n v="31.710000000000004"/>
    <n v="335.44246381896249"/>
  </r>
  <r>
    <s v="HEERAMOTI"/>
    <s v="HM220912RM-14K"/>
    <s v="K5025E48 OV 1&quot;"/>
    <s v="14K WG"/>
    <n v="2"/>
    <n v="18.14"/>
    <n v="63.490000000000009"/>
    <n v="665.18473000000006"/>
    <m/>
    <x v="3"/>
    <x v="2"/>
    <n v="63.490000000000009"/>
    <n v="671.6254187280332"/>
  </r>
  <r>
    <s v="HEERAMOTI"/>
    <s v="HM220912RM-14K"/>
    <s v="K0242TN02 C1 18&quot;"/>
    <s v="14K WG"/>
    <n v="1"/>
    <n v="15.53"/>
    <n v="85.414999999999992"/>
    <n v="600.53733499999998"/>
    <m/>
    <x v="5"/>
    <x v="2"/>
    <n v="85.414999999999992"/>
    <n v="609.20218659402974"/>
  </r>
  <r>
    <s v="HEERAMOTI"/>
    <s v="HM220912RM-14K"/>
    <s v="K0242TN02 C1 18&quot;"/>
    <s v="14K YG"/>
    <n v="1"/>
    <n v="15.46"/>
    <n v="85.03"/>
    <n v="597.83046999999999"/>
    <m/>
    <x v="5"/>
    <x v="2"/>
    <n v="85.03"/>
    <n v="606.45626559843527"/>
  </r>
  <r>
    <s v="HEERAMOTI"/>
    <s v="HM220912RM-14K"/>
    <s v="K0242TN02 C1 18&quot;"/>
    <s v="14K WG"/>
    <n v="1"/>
    <n v="15.06"/>
    <n v="82.83"/>
    <n v="582.36266999999998"/>
    <m/>
    <x v="5"/>
    <x v="2"/>
    <n v="82.83"/>
    <n v="590.76528848075259"/>
  </r>
  <r>
    <s v="HEERAMOTI"/>
    <s v="HM220912RM-14K"/>
    <s v="K0218TN35 C1 18&quot;"/>
    <s v="14K WG"/>
    <n v="1"/>
    <n v="17.78"/>
    <n v="124.46000000000001"/>
    <n v="714.21370999999999"/>
    <m/>
    <x v="5"/>
    <x v="2"/>
    <n v="124.46000000000001"/>
    <n v="726.83944821217517"/>
  </r>
  <r>
    <s v="HEERAMOTI"/>
    <s v="HM220912RM-14K"/>
    <s v="K0218TN35 C1 18&quot;"/>
    <s v="14K YG"/>
    <n v="2"/>
    <n v="34.9"/>
    <n v="244.29999999999995"/>
    <n v="1401.9155499999999"/>
    <m/>
    <x v="5"/>
    <x v="2"/>
    <n v="244.29999999999995"/>
    <n v="1426.6983544772168"/>
  </r>
  <r>
    <s v="HEERAMOTI"/>
    <s v="HM220912RM-14K"/>
    <s v="K0217TB12 C1 7&quot;"/>
    <s v="14K WG"/>
    <n v="1"/>
    <n v="7.54"/>
    <n v="49.010000000000005"/>
    <n v="299.10802999999999"/>
    <m/>
    <x v="0"/>
    <x v="2"/>
    <n v="49.010000000000005"/>
    <n v="304.07980751710352"/>
  </r>
  <r>
    <s v="HEERAMOTI"/>
    <s v="HM220912RM-14K"/>
    <s v="K0217TB12 C1 7&quot;"/>
    <s v="14K WG"/>
    <n v="2"/>
    <n v="15.010000000000002"/>
    <n v="97.564999999999998"/>
    <n v="595.43919499999993"/>
    <m/>
    <x v="0"/>
    <x v="2"/>
    <n v="97.564999999999998"/>
    <n v="605.3365929485044"/>
  </r>
  <r>
    <s v="HEERAMOTI"/>
    <s v="HM220912RM-14K"/>
    <s v="K5025E24 RD 0.75&quot;"/>
    <s v="14K WG"/>
    <n v="4"/>
    <n v="18.96"/>
    <n v="66.36"/>
    <n v="695.25371999999993"/>
    <m/>
    <x v="3"/>
    <x v="2"/>
    <n v="66.36"/>
    <n v="701.98555342246459"/>
  </r>
  <r>
    <s v="HEERAMOTI"/>
    <s v="HM220912RM-14K"/>
    <s v="K5025E24 RD 0.75&quot;"/>
    <s v="14K YG"/>
    <n v="1"/>
    <n v="4.38"/>
    <n v="15.33"/>
    <n v="160.61241000000001"/>
    <m/>
    <x v="3"/>
    <x v="2"/>
    <n v="15.33"/>
    <n v="162.16754873367063"/>
  </r>
  <r>
    <s v="HEERAMOTI"/>
    <s v="HM220912RM-14K"/>
    <s v="K5025E55 OV 0.95&quot;"/>
    <s v="14K WG"/>
    <n v="2"/>
    <n v="14.02"/>
    <n v="49.07"/>
    <n v="514.10639000000003"/>
    <m/>
    <x v="3"/>
    <x v="2"/>
    <n v="49.07"/>
    <n v="519.08425416576767"/>
  </r>
  <r>
    <s v="HEERAMOTI"/>
    <s v="HM220912RM-14K"/>
    <s v="K5025E55 OV 0.95&quot;"/>
    <s v="14K YG"/>
    <n v="1"/>
    <n v="7"/>
    <n v="24.5"/>
    <n v="256.68649999999997"/>
    <m/>
    <x v="3"/>
    <x v="2"/>
    <n v="24.5"/>
    <n v="259.17188153782973"/>
  </r>
  <r>
    <s v="HEERAMOTI"/>
    <s v="HM220912RM-14K"/>
    <s v="K5025E23 RD 0.88&quot; "/>
    <s v="14K WG"/>
    <n v="2"/>
    <n v="14.84"/>
    <n v="51.940000000000005"/>
    <n v="544.17538000000002"/>
    <m/>
    <x v="3"/>
    <x v="2"/>
    <n v="51.940000000000005"/>
    <n v="549.44438886019907"/>
  </r>
  <r>
    <s v="HEERAMOTI"/>
    <s v="HM220912RM-14K"/>
    <s v="K5025E23 RD 0.88&quot; "/>
    <s v="14K YG"/>
    <n v="1"/>
    <n v="7.3"/>
    <n v="25.549999999999997"/>
    <n v="267.68734999999998"/>
    <m/>
    <x v="3"/>
    <x v="2"/>
    <n v="25.549999999999997"/>
    <n v="270.27924788945103"/>
  </r>
  <r>
    <s v="HEERAMOTI"/>
    <s v="HM220912RM-14K"/>
    <s v="K0088B06 OV H 8&quot;"/>
    <s v="14K WG"/>
    <n v="1"/>
    <n v="8.5399999999999991"/>
    <n v="46.879999999999995"/>
    <n v="317.54311999999993"/>
    <m/>
    <x v="0"/>
    <x v="2"/>
    <n v="46.879999999999995"/>
    <n v="322.2988214895289"/>
  </r>
  <r>
    <s v="HEERAMOTI"/>
    <s v="HM220912RM-14K"/>
    <s v="K0088B06 OV H 6.75&quot;"/>
    <s v="14K WG"/>
    <n v="2"/>
    <n v="14.9"/>
    <n v="82.43"/>
    <n v="555.42706999999996"/>
    <m/>
    <x v="0"/>
    <x v="2"/>
    <n v="82.43"/>
    <n v="563.78911082299214"/>
  </r>
  <r>
    <s v="HEERAMOTI"/>
    <s v="HM220912RM-14K"/>
    <s v="K0289E24 0.4&quot;"/>
    <s v="14K YG"/>
    <n v="3"/>
    <n v="9.14"/>
    <n v="31.990000000000002"/>
    <n v="335.15923000000004"/>
    <m/>
    <x v="3"/>
    <x v="2"/>
    <n v="31.990000000000002"/>
    <n v="338.40442817939487"/>
  </r>
  <r>
    <s v="HEERAMOTI"/>
    <s v="HM220912RM-14K"/>
    <s v="K01012E01 0.5&quot; "/>
    <s v="14K WG"/>
    <n v="3"/>
    <n v="6.32"/>
    <n v="37.200000000000003"/>
    <n v="242.85090000000002"/>
    <m/>
    <x v="3"/>
    <x v="2"/>
    <n v="37.200000000000003"/>
    <n v="246.62462217172521"/>
  </r>
  <r>
    <s v="HEERAMOTI"/>
    <s v="HM220914RM-14K-1"/>
    <s v="K0038B14 OV H 6.75&quot;"/>
    <s v="14K WG"/>
    <n v="100"/>
    <n v="667.85999999999979"/>
    <n v="3698.989999999998"/>
    <n v="24800.762509999986"/>
    <m/>
    <x v="0"/>
    <x v="2"/>
    <n v="3698.989999999998"/>
    <n v="25176.003385698634"/>
  </r>
  <r>
    <s v="HEERAMOTI"/>
    <s v="HM220914RM-14K-1"/>
    <s v="K0038B14 OV H 6.75&quot;"/>
    <s v="14K YG"/>
    <n v="30"/>
    <n v="210.06"/>
    <n v="1169.5700000000002"/>
    <n v="7861.1849299999994"/>
    <m/>
    <x v="0"/>
    <x v="2"/>
    <n v="1169.5700000000002"/>
    <n v="7979.8309579673278"/>
  </r>
  <r>
    <s v="HEERAMOTI"/>
    <s v="HM220914RM-14K-1"/>
    <s v="K0038B14 OV H 6.75&quot;"/>
    <s v="14K RG"/>
    <n v="20"/>
    <n v="142.41"/>
    <n v="800.375"/>
    <n v="5386.0583749999996"/>
    <m/>
    <x v="0"/>
    <x v="2"/>
    <n v="800.375"/>
    <n v="5467.2517320751222"/>
  </r>
  <r>
    <s v="HEERAMOTI"/>
    <s v="HM220914RM-14K-1"/>
    <s v="K0038B15 OV H 6.75&quot;"/>
    <s v="14K WG"/>
    <n v="70"/>
    <n v="545.97"/>
    <n v="3026.6750000000002"/>
    <n v="20435.687074999998"/>
    <m/>
    <x v="0"/>
    <x v="2"/>
    <n v="3026.6750000000002"/>
    <n v="20742.725530755546"/>
  </r>
  <r>
    <s v="HEERAMOTI"/>
    <s v="HM220914RM-14K-1"/>
    <s v="K0038B15 OV H 6.75&quot;"/>
    <s v="14K YG"/>
    <n v="30"/>
    <n v="219.69"/>
    <n v="1215.4949999999999"/>
    <n v="8184.0752549999988"/>
    <m/>
    <x v="0"/>
    <x v="2"/>
    <n v="1215.4949999999999"/>
    <n v="8307.3801052989529"/>
  </r>
  <r>
    <s v="HEERAMOTI"/>
    <s v="HM220914RM-14K-1"/>
    <s v="K0038B15 OV H 6.75&quot;"/>
    <s v="14K RG"/>
    <n v="20"/>
    <n v="147.71"/>
    <n v="817.20500000000004"/>
    <n v="5504.3870449999995"/>
    <m/>
    <x v="0"/>
    <x v="2"/>
    <n v="817.20500000000004"/>
    <n v="5587.2877070253944"/>
  </r>
  <r>
    <s v="HEERAMOTI"/>
    <s v="HM220914RM-14K-4"/>
    <s v="K5025E56 OV 0.85&quot;"/>
    <s v="14K WG"/>
    <n v="30"/>
    <n v="148.08000000000001"/>
    <n v="518.28"/>
    <n v="5430.0195599999997"/>
    <m/>
    <x v="3"/>
    <x v="2"/>
    <n v="518.28"/>
    <n v="5482.5960311602612"/>
  </r>
  <r>
    <s v="HEERAMOTI"/>
    <s v="HM220914RM-14K-4"/>
    <s v="K5025E56 OV 0.85&quot;"/>
    <s v="14K YG"/>
    <n v="20"/>
    <n v="98.340000000000018"/>
    <n v="344.19000000000005"/>
    <n v="3606.0786300000004"/>
    <m/>
    <x v="3"/>
    <x v="2"/>
    <n v="344.19000000000005"/>
    <n v="3640.9946900614545"/>
  </r>
  <r>
    <s v="HEERAMOTI"/>
    <s v="HM220914RM-14K-4"/>
    <s v="K5025E36 OV 0.75&quot;"/>
    <s v="14K WG"/>
    <n v="30"/>
    <n v="159.71"/>
    <n v="558.98500000000013"/>
    <n v="5856.4858449999992"/>
    <m/>
    <x v="3"/>
    <x v="2"/>
    <n v="558.98500000000013"/>
    <n v="5913.1916000581123"/>
  </r>
  <r>
    <s v="HEERAMOTI"/>
    <s v="HM220914RM-14K-4"/>
    <s v="K5025E36 OV 0.75&quot;"/>
    <s v="14K YG"/>
    <n v="20"/>
    <n v="105.48"/>
    <n v="369.17999999999995"/>
    <n v="3867.8988599999998"/>
    <m/>
    <x v="3"/>
    <x v="2"/>
    <n v="369.17999999999995"/>
    <n v="3905.3500092300401"/>
  </r>
  <r>
    <s v="HEERAMOTI"/>
    <s v="HM220914RM-14K-4"/>
    <s v="K5025E38 OV 0.75&quot;"/>
    <s v="14K WG"/>
    <n v="35"/>
    <n v="255.44000000000003"/>
    <n v="894.04"/>
    <n v="9366.8570800000016"/>
    <m/>
    <x v="3"/>
    <x v="2"/>
    <n v="894.04"/>
    <n v="9457.5522028604628"/>
  </r>
  <r>
    <s v="HEERAMOTI"/>
    <s v="HM220914RM-14K-4"/>
    <s v="K5025E38 OV 0.75&quot;"/>
    <s v="14K YG"/>
    <n v="20"/>
    <n v="145.65"/>
    <n v="509.77500000000003"/>
    <n v="5340.9126749999996"/>
    <m/>
    <x v="3"/>
    <x v="2"/>
    <n v="509.77500000000003"/>
    <n v="5392.6263637121292"/>
  </r>
  <r>
    <s v="HEERAMOTI"/>
    <s v="HM220915RM-14K"/>
    <s v="K5025E54 OV 0.75&quot;"/>
    <s v="14K WG"/>
    <n v="3"/>
    <n v="12.76"/>
    <n v="44.66"/>
    <n v="467.90282000000002"/>
    <m/>
    <x v="3"/>
    <x v="2"/>
    <n v="44.66"/>
    <n v="472.43331548895827"/>
  </r>
  <r>
    <s v="HEERAMOTI"/>
    <s v="HM220915RM-14K"/>
    <s v="K5025E54 OV 0.75&quot;"/>
    <s v="14K YG"/>
    <n v="3"/>
    <n v="12.28"/>
    <n v="42.97999999999999"/>
    <n v="450.30145999999991"/>
    <m/>
    <x v="3"/>
    <x v="2"/>
    <n v="42.97999999999999"/>
    <n v="454.66152932636413"/>
  </r>
  <r>
    <s v="HEERAMOTI"/>
    <s v="HM220915RM-14K"/>
    <s v="K01114TB01 C1 7&quot;"/>
    <s v="14K YG"/>
    <n v="3"/>
    <n v="35.019999999999996"/>
    <n v="245.13999999999996"/>
    <n v="1406.7358899999997"/>
    <m/>
    <x v="0"/>
    <x v="2"/>
    <n v="245.13999999999996"/>
    <n v="1431.6039075585136"/>
  </r>
  <r>
    <s v="HEERAMOTI"/>
    <s v="HM220915RM-14K"/>
    <s v="K0289E53"/>
    <s v="14K YG"/>
    <n v="3"/>
    <n v="23.53"/>
    <n v="82.355000000000018"/>
    <n v="862.83333500000003"/>
    <m/>
    <x v="3"/>
    <x v="2"/>
    <n v="82.355000000000018"/>
    <n v="871.18776751216205"/>
  </r>
  <r>
    <s v="HEERAMOTI"/>
    <s v="HM220915RM-14K"/>
    <s v="K01000B01 6.75&quot;"/>
    <s v="14K YG"/>
    <n v="3"/>
    <n v="25.490000000000002"/>
    <n v="140.91500000000002"/>
    <n v="954.56283499999995"/>
    <m/>
    <x v="0"/>
    <x v="2"/>
    <n v="140.91500000000002"/>
    <n v="968.85783660829713"/>
  </r>
  <r>
    <s v="HEERAMOTI"/>
    <s v="HM220915RM-14K"/>
    <s v="K0038B12 OV H 6.75&quot;"/>
    <s v="14K WG"/>
    <n v="3"/>
    <n v="15.96"/>
    <n v="88.5"/>
    <n v="586.04250000000002"/>
    <m/>
    <x v="0"/>
    <x v="2"/>
    <n v="88.5"/>
    <n v="595.02030677950756"/>
  </r>
  <r>
    <s v="HEERAMOTI"/>
    <s v="HM220915RM-14K"/>
    <s v="K0159B03 OV H 6.75&quot;"/>
    <s v="14K WG"/>
    <n v="3"/>
    <n v="16.63"/>
    <n v="92.185000000000002"/>
    <n v="611.95106499999997"/>
    <m/>
    <x v="0"/>
    <x v="2"/>
    <n v="92.185000000000002"/>
    <n v="621.30269345162594"/>
  </r>
  <r>
    <s v="HEERAMOTI"/>
    <s v="HM220915RM-14K"/>
    <s v="K0098B71 6.75&quot;"/>
    <s v="14K WG"/>
    <n v="3"/>
    <n v="15.86"/>
    <n v="96.024999999999991"/>
    <n v="555.42257499999994"/>
    <m/>
    <x v="0"/>
    <x v="2"/>
    <n v="96.024999999999991"/>
    <n v="565.1637489661266"/>
  </r>
  <r>
    <s v="HEERAMOTI"/>
    <s v="HM220915RM-14K"/>
    <s v="K0110B01 6.75&quot;"/>
    <s v="14K WYG"/>
    <n v="3"/>
    <n v="20.72"/>
    <n v="85.8"/>
    <n v="629.77979999999991"/>
    <m/>
    <x v="0"/>
    <x v="3"/>
    <n v="85.8"/>
    <n v="638.48370758962415"/>
  </r>
  <r>
    <s v="HEERAMOTI"/>
    <s v="HM220915RM-14K"/>
    <s v="K0038B13 OV H 6.75&quot;"/>
    <s v="14K WG"/>
    <n v="2"/>
    <n v="14.120000000000001"/>
    <n v="78.140000000000015"/>
    <n v="525.26486"/>
    <m/>
    <x v="0"/>
    <x v="3"/>
    <n v="78.140000000000015"/>
    <n v="533.19170544351095"/>
  </r>
  <r>
    <s v="HEERAMOTI"/>
    <s v="HM220915RM-14K"/>
    <s v="K0038B13 OV H 6.75&quot;"/>
    <s v="14K YG"/>
    <n v="1"/>
    <n v="6.9"/>
    <n v="38.19"/>
    <n v="256.44530999999995"/>
    <m/>
    <x v="0"/>
    <x v="3"/>
    <n v="38.19"/>
    <n v="260.31946187468236"/>
  </r>
  <r>
    <s v="HEERAMOTI"/>
    <s v="HM220915RM-14K"/>
    <s v="K5025E53 OV 0.61&quot;"/>
    <s v="14K YG"/>
    <n v="3"/>
    <n v="9"/>
    <n v="40.5"/>
    <n v="339.02549999999997"/>
    <m/>
    <x v="3"/>
    <x v="3"/>
    <n v="40.5"/>
    <n v="343.13398784824915"/>
  </r>
  <r>
    <s v="HEERAMOTI"/>
    <s v="HM220915RM-14K"/>
    <s v="K5025E57 OV 0.75&quot;"/>
    <s v="14K YG"/>
    <n v="3"/>
    <n v="10.75"/>
    <n v="48.375"/>
    <n v="404.94712499999997"/>
    <m/>
    <x v="3"/>
    <x v="3"/>
    <n v="48.375"/>
    <n v="409.85448548540876"/>
  </r>
  <r>
    <s v="HEERAMOTI"/>
    <s v="HM220915RM-14K"/>
    <s v="K01026E01 0.5&quot;"/>
    <s v="14K WG"/>
    <n v="3"/>
    <n v="8.6999999999999993"/>
    <n v="47.19"/>
    <n v="331.78430999999995"/>
    <m/>
    <x v="3"/>
    <x v="3"/>
    <n v="47.19"/>
    <n v="336.5714591742933"/>
  </r>
  <r>
    <s v="HEERAMOTI"/>
    <s v="HM220915RM-14K"/>
    <s v="K5025E36 OV 0.75&quot;"/>
    <s v="14K WG"/>
    <n v="1"/>
    <n v="5.27"/>
    <n v="18.445"/>
    <n v="193.24826499999998"/>
    <m/>
    <x v="3"/>
    <x v="3"/>
    <n v="18.445"/>
    <n v="195.11940224348038"/>
  </r>
  <r>
    <s v="HEERAMOTI"/>
    <s v="HM220915RM-14K"/>
    <s v="K5025E36 OV 0.75&quot;"/>
    <s v="14K WG"/>
    <n v="2"/>
    <n v="10.79"/>
    <n v="37.765000000000001"/>
    <n v="395.66390499999989"/>
    <m/>
    <x v="3"/>
    <x v="3"/>
    <n v="37.765000000000001"/>
    <n v="399.49494311331176"/>
  </r>
  <r>
    <s v="HEERAMOTI"/>
    <s v="HM220915RM-14K"/>
    <s v="K01142E04"/>
    <s v="14K WG"/>
    <n v="1"/>
    <n v="1.98"/>
    <n v="17.79"/>
    <n v="83.465609999999998"/>
    <m/>
    <x v="3"/>
    <x v="3"/>
    <n v="17.79"/>
    <n v="85.270301328897602"/>
  </r>
  <r>
    <s v="HEERAMOTI"/>
    <s v="HM220915RM-14K"/>
    <s v="K01142E04"/>
    <s v="14K WG"/>
    <n v="2"/>
    <n v="3.98"/>
    <n v="35.690000000000005"/>
    <n v="167.70461"/>
    <m/>
    <x v="3"/>
    <x v="3"/>
    <n v="35.690000000000005"/>
    <n v="171.32515151367934"/>
  </r>
  <r>
    <s v="HEERAMOTI"/>
    <s v="HM220915RM-14K"/>
    <s v="K5025E77 OV 0.69&quot;HM"/>
    <s v="14K WG"/>
    <n v="1"/>
    <n v="2.98"/>
    <n v="13.41"/>
    <n v="112.25510999999999"/>
    <m/>
    <x v="3"/>
    <x v="3"/>
    <n v="13.41"/>
    <n v="113.61547597642027"/>
  </r>
  <r>
    <s v="HEERAMOTI"/>
    <s v="HM220915RM-14K"/>
    <s v="K5025E77 OV 0.69&quot;HM"/>
    <s v="14K WG"/>
    <n v="2"/>
    <n v="6.0299999999999994"/>
    <n v="27.134999999999994"/>
    <n v="227.14708499999995"/>
    <m/>
    <x v="3"/>
    <x v="3"/>
    <n v="27.134999999999994"/>
    <n v="229.89977185832691"/>
  </r>
  <r>
    <s v="HEERAMOTI"/>
    <s v="HM220915RM-14K"/>
    <s v="K0289E25 0.4&quot;"/>
    <s v="14K YG"/>
    <n v="1"/>
    <n v="3.04"/>
    <n v="10.639999999999999"/>
    <n v="111.47528"/>
    <m/>
    <x v="3"/>
    <x v="3"/>
    <n v="10.639999999999999"/>
    <n v="112.55464569642892"/>
  </r>
  <r>
    <s v="HEERAMOTI"/>
    <s v="HM220915RM-14K"/>
    <s v="K0289E25 0.4&quot;"/>
    <s v="14K YG"/>
    <n v="2"/>
    <n v="5.52"/>
    <n v="19.32"/>
    <n v="202.41563999999997"/>
    <m/>
    <x v="3"/>
    <x v="3"/>
    <n v="19.32"/>
    <n v="204.37554086983144"/>
  </r>
  <r>
    <s v="HEERAMOTI"/>
    <s v="HM220915RM-14K"/>
    <s v="K0289E26 0.4&quot;"/>
    <s v="14K WG"/>
    <n v="2"/>
    <n v="6.24"/>
    <n v="21.84"/>
    <n v="228.81768"/>
    <m/>
    <x v="3"/>
    <x v="3"/>
    <n v="21.84"/>
    <n v="231.03322011372254"/>
  </r>
  <r>
    <s v="HEERAMOTI"/>
    <s v="HM220915RM-14K"/>
    <s v="K5025E53 OV 0.54&quot;HM 0.61&quot;V"/>
    <s v="14K WG"/>
    <n v="1"/>
    <n v="3"/>
    <n v="13.5"/>
    <n v="113.0085"/>
    <m/>
    <x v="3"/>
    <x v="3"/>
    <n v="13.5"/>
    <n v="114.3779959494164"/>
  </r>
  <r>
    <s v="HEERAMOTI"/>
    <s v="HM220915RM-14K"/>
    <s v="K5025E53 OV 0.54&quot;HM 0.61&quot;V"/>
    <s v="14K WG"/>
    <n v="2"/>
    <n v="6.06"/>
    <n v="27.270000000000003"/>
    <n v="228.27716999999998"/>
    <m/>
    <x v="3"/>
    <x v="3"/>
    <n v="27.270000000000003"/>
    <n v="231.04355181782111"/>
  </r>
  <r>
    <s v="HEERAMOTI"/>
    <s v="HM220915RM-14K"/>
    <s v="K5025E55 OV 0.95&quot;"/>
    <s v="14K WG"/>
    <n v="1"/>
    <n v="6.58"/>
    <n v="23.029999999999998"/>
    <n v="241.28530999999998"/>
    <m/>
    <x v="3"/>
    <x v="3"/>
    <n v="23.029999999999998"/>
    <n v="243.62156864555996"/>
  </r>
  <r>
    <s v="HEERAMOTI"/>
    <s v="HM220915RM-14K"/>
    <s v="K5025E55 OV 0.95&quot;"/>
    <s v="14K WG"/>
    <n v="2"/>
    <n v="13.16"/>
    <n v="46.059999999999995"/>
    <n v="482.57061999999996"/>
    <m/>
    <x v="3"/>
    <x v="3"/>
    <n v="46.059999999999995"/>
    <n v="487.24313729111992"/>
  </r>
  <r>
    <s v="HEERAMOTI"/>
    <s v="HM220915RM-14K"/>
    <s v="K0038B15 OV H 6.5&quot;"/>
    <s v="14K WG"/>
    <n v="1"/>
    <n v="6.28"/>
    <n v="34.835000000000008"/>
    <n v="232.85691500000001"/>
    <m/>
    <x v="0"/>
    <x v="3"/>
    <n v="34.835000000000008"/>
    <n v="236.39072177021635"/>
  </r>
  <r>
    <s v="HEERAMOTI"/>
    <s v="HM220915RM-14K"/>
    <s v="K0038B15 OV H 6.75&quot;"/>
    <s v="14K WG"/>
    <n v="2"/>
    <n v="13.190000000000001"/>
    <n v="73.025000000000006"/>
    <n v="489.30222500000002"/>
    <m/>
    <x v="0"/>
    <x v="3"/>
    <n v="73.025000000000006"/>
    <n v="496.71018364489873"/>
  </r>
  <r>
    <s v="HEERAMOTI"/>
    <s v="HM220902RM-14K-2"/>
    <s v="K0289E13 0.5&quot;"/>
    <s v="14K WG"/>
    <n v="5"/>
    <n v="25.66"/>
    <n v="89.81"/>
    <n v="940.93937000000005"/>
    <m/>
    <x v="3"/>
    <x v="3"/>
    <n v="89.81"/>
    <n v="950.0500686086732"/>
  </r>
  <r>
    <s v="HEERAMOTI"/>
    <s v="HM220902RM-14K-2"/>
    <s v="K0289E52"/>
    <s v="14K WG"/>
    <n v="30"/>
    <n v="199.35000000000002"/>
    <n v="697.72500000000014"/>
    <n v="7310.0648250000004"/>
    <m/>
    <x v="3"/>
    <x v="3"/>
    <n v="697.72500000000014"/>
    <n v="7380.8449406523378"/>
  </r>
  <r>
    <s v="HEERAMOTI"/>
    <s v="HM220902RM-14K-2"/>
    <s v="K0289E52"/>
    <s v="14K YG"/>
    <n v="20"/>
    <n v="131.18"/>
    <n v="459.13"/>
    <n v="4810.30501"/>
    <m/>
    <x v="3"/>
    <x v="3"/>
    <n v="459.13"/>
    <n v="4856.8810600189299"/>
  </r>
  <r>
    <s v="HEERAMOTI"/>
    <s v="HM220902RM-14K-2"/>
    <s v="K0289E53"/>
    <s v="14K WG"/>
    <n v="20"/>
    <n v="162.67000000000002"/>
    <n v="569.34500000000003"/>
    <n v="5965.0275650000012"/>
    <m/>
    <x v="3"/>
    <x v="3"/>
    <n v="569.34500000000003"/>
    <n v="6022.7842813941106"/>
  </r>
  <r>
    <s v="HEERAMOTI"/>
    <s v="HM220902RM-14K-2"/>
    <s v="K0289E53"/>
    <s v="14K YG"/>
    <n v="15"/>
    <n v="119.67000000000002"/>
    <n v="418.84500000000003"/>
    <n v="4388.2390650000007"/>
    <m/>
    <x v="3"/>
    <x v="3"/>
    <n v="418.84500000000003"/>
    <n v="4430.7284376617272"/>
  </r>
  <r>
    <s v="HEERAMOTI"/>
    <s v="HM220902RM-14K-2"/>
    <s v="K0289E54"/>
    <s v="14K WG"/>
    <n v="20"/>
    <n v="103.56"/>
    <n v="362.46000000000004"/>
    <n v="3797.4934199999998"/>
    <m/>
    <x v="3"/>
    <x v="3"/>
    <n v="362.46000000000004"/>
    <n v="3834.262864579664"/>
  </r>
  <r>
    <s v="HEERAMOTI"/>
    <s v="HM220902RM-14K-2"/>
    <s v="K0289E54"/>
    <s v="14K YG"/>
    <n v="10"/>
    <n v="50.64"/>
    <n v="177.23999999999998"/>
    <n v="1856.9434799999999"/>
    <m/>
    <x v="3"/>
    <x v="3"/>
    <n v="177.23999999999998"/>
    <n v="1874.9234401536712"/>
  </r>
  <r>
    <s v="HEERAMOTI"/>
    <s v="HM220902RM-14K-2"/>
    <s v="K0289E55"/>
    <s v="14K WG"/>
    <n v="15"/>
    <n v="50.55"/>
    <n v="227.47499999999999"/>
    <n v="1904.1932249999998"/>
    <m/>
    <x v="3"/>
    <x v="3"/>
    <n v="227.47499999999999"/>
    <n v="1927.269231747666"/>
  </r>
  <r>
    <s v="HEERAMOTI"/>
    <s v="HM220902RM-14K-2"/>
    <s v="K0289E55"/>
    <s v="14K YG"/>
    <n v="15"/>
    <n v="49.9"/>
    <n v="224.54999999999995"/>
    <n v="1879.70805"/>
    <m/>
    <x v="3"/>
    <x v="3"/>
    <n v="224.54999999999995"/>
    <n v="1902.4873326252928"/>
  </r>
  <r>
    <s v="HEERAMOTI"/>
    <s v="HM220701DM-1-14K"/>
    <s v="K0132B34 OV 6.75&quot;"/>
    <s v="14K WYG"/>
    <n v="15"/>
    <n v="114.28000000000002"/>
    <n v="570.41500000000008"/>
    <n v="3739.0973350000004"/>
    <m/>
    <x v="0"/>
    <x v="3"/>
    <n v="570.41500000000008"/>
    <n v="3796.9625966286194"/>
  </r>
  <r>
    <s v="HEERAMOTI"/>
    <s v="HM220701DM-1-14K"/>
    <s v="K0132B35 OV 6.75&quot;"/>
    <s v="14K WYG"/>
    <n v="15"/>
    <n v="113.75999999999999"/>
    <n v="567.55499999999995"/>
    <n v="3718.9891949999997"/>
    <m/>
    <x v="0"/>
    <x v="3"/>
    <n v="567.55499999999995"/>
    <n v="3776.564326375631"/>
  </r>
  <r>
    <s v="HEERAMOTI"/>
    <s v="HM220902RM-14K-1"/>
    <s v="K0289E23-RD 0.4&quot;"/>
    <s v="14K WG"/>
    <n v="30"/>
    <n v="73.889999999999986"/>
    <n v="258.61499999999995"/>
    <n v="2709.5093549999992"/>
    <m/>
    <x v="3"/>
    <x v="3"/>
    <n v="258.61499999999995"/>
    <n v="2735.7443324043193"/>
  </r>
  <r>
    <s v="HEERAMOTI"/>
    <s v="HM220902RM-14K-1"/>
    <s v="K0289E23-RD 0.4&quot;"/>
    <s v="14K YG"/>
    <n v="20"/>
    <n v="48.36999999999999"/>
    <n v="169.29499999999999"/>
    <n v="1773.7037149999996"/>
    <m/>
    <x v="3"/>
    <x v="3"/>
    <n v="169.29499999999999"/>
    <n v="1790.8777014264033"/>
  </r>
  <r>
    <s v="HEERAMOTI"/>
    <s v="HM220902RM-14K-1"/>
    <s v="K0289E24 0.4&quot;"/>
    <s v="14K WG"/>
    <n v="20"/>
    <n v="61.74"/>
    <n v="216.08999999999997"/>
    <n v="2263.9749299999999"/>
    <m/>
    <x v="3"/>
    <x v="3"/>
    <n v="216.08999999999997"/>
    <n v="2285.8959951636584"/>
  </r>
  <r>
    <s v="HEERAMOTI"/>
    <s v="HM220902RM-14K-1"/>
    <s v="K0289E24 0.4&quot;"/>
    <s v="14K YG"/>
    <n v="10"/>
    <n v="30.790000000000003"/>
    <n v="107.76500000000001"/>
    <n v="1129.0539050000002"/>
    <m/>
    <x v="3"/>
    <x v="3"/>
    <n v="107.76500000000001"/>
    <n v="1139.9860332213971"/>
  </r>
  <r>
    <s v="HEERAMOTI"/>
    <s v="HM220902RM-14K-1"/>
    <s v="K0289E26 0.4&quot;"/>
    <s v="14K WG"/>
    <n v="15"/>
    <n v="44.789999999999992"/>
    <n v="156.76499999999999"/>
    <n v="1642.4269049999998"/>
    <m/>
    <x v="3"/>
    <x v="3"/>
    <n v="156.76499999999999"/>
    <n v="1658.3297962970562"/>
  </r>
  <r>
    <s v="HEERAMOTI"/>
    <s v="HM220902RM-14K-1"/>
    <s v="K0289E26 0.4&quot;"/>
    <s v="14K YG"/>
    <n v="7"/>
    <n v="20.64"/>
    <n v="72.240000000000009"/>
    <n v="756.85847999999999"/>
    <m/>
    <x v="3"/>
    <x v="3"/>
    <n v="72.240000000000009"/>
    <n v="764.1868049915438"/>
  </r>
  <r>
    <s v="HEERAMOTI"/>
    <s v="HM220902RM-14K-1"/>
    <s v="K0289E25-RD 0.4&quot;"/>
    <s v="14K WG"/>
    <n v="20"/>
    <n v="59.629999999999995"/>
    <n v="208.70499999999998"/>
    <n v="2186.6022849999995"/>
    <m/>
    <x v="3"/>
    <x v="3"/>
    <n v="208.70499999999998"/>
    <n v="2207.774185157255"/>
  </r>
  <r>
    <s v="HEERAMOTI"/>
    <s v="HM220902RM-14K-1"/>
    <s v="K0289E25-RD 0.4&quot;"/>
    <s v="14K YG"/>
    <n v="10"/>
    <n v="29.510000000000005"/>
    <n v="103.28500000000003"/>
    <n v="1082.1169450000002"/>
    <m/>
    <x v="3"/>
    <x v="3"/>
    <n v="103.28500000000003"/>
    <n v="1092.5946034544797"/>
  </r>
  <r>
    <s v="HEERAMOTI"/>
    <s v="HM220902RM-14K-1"/>
    <s v="K0289E22-RD 0.4&quot;"/>
    <s v="14K WG"/>
    <n v="15"/>
    <n v="46.61"/>
    <n v="163.13500000000002"/>
    <n v="1709.1653949999998"/>
    <m/>
    <x v="3"/>
    <x v="3"/>
    <n v="163.13500000000002"/>
    <n v="1725.7144854968919"/>
  </r>
  <r>
    <s v="HEERAMOTI"/>
    <s v="HM220902RM-14K-1"/>
    <s v="K0289E22-RD 0.4&quot;"/>
    <s v="14K YG"/>
    <n v="10"/>
    <n v="30.970000000000002"/>
    <n v="108.39500000000001"/>
    <n v="1135.654415"/>
    <m/>
    <x v="3"/>
    <x v="3"/>
    <n v="108.39500000000001"/>
    <n v="1146.6504530323696"/>
  </r>
  <r>
    <s v="HEERAMOTI"/>
    <s v="HM220902RM-14K-1"/>
    <s v="K0289E14 0.4&quot;"/>
    <s v="14K WG"/>
    <n v="30"/>
    <n v="63.640000000000008"/>
    <n v="222.74"/>
    <n v="2333.6469800000004"/>
    <m/>
    <x v="3"/>
    <x v="3"/>
    <n v="222.74"/>
    <n v="2356.2426487239272"/>
  </r>
  <r>
    <s v="HEERAMOTI"/>
    <s v="HM220902RM-14K-1"/>
    <s v="K0289E14 0.4&quot;"/>
    <s v="14K YG"/>
    <n v="20"/>
    <n v="41.300000000000004"/>
    <n v="144.55000000000001"/>
    <n v="1514.4503500000001"/>
    <m/>
    <x v="3"/>
    <x v="3"/>
    <n v="144.55000000000001"/>
    <n v="1529.1141010731956"/>
  </r>
  <r>
    <s v="HEERAMOTI"/>
    <s v="HM220830RM-2-14K-1"/>
    <s v="K0099B08 6.75&quot;"/>
    <s v="14K WYG"/>
    <n v="20"/>
    <n v="248.24999999999997"/>
    <n v="1519.4249999999997"/>
    <n v="8864.8107749999981"/>
    <m/>
    <x v="0"/>
    <x v="3"/>
    <n v="1519.4249999999997"/>
    <n v="9018.9475441068134"/>
  </r>
  <r>
    <s v="HEERAMOTI"/>
    <s v="HM220830RM-3-14K"/>
    <s v="K0098B71 6.75&quot;"/>
    <s v="14K WYG"/>
    <n v="15"/>
    <n v="80.699999999999989"/>
    <n v="489.22500000000002"/>
    <n v="2832.6501749999998"/>
    <m/>
    <x v="0"/>
    <x v="3"/>
    <n v="489.22500000000002"/>
    <n v="2882.2791865446839"/>
  </r>
  <r>
    <s v="HEERAMOTI"/>
    <s v="HM220830RM-3-14K"/>
    <s v="K0098B71 6.75&quot;"/>
    <s v="14K WG"/>
    <n v="10"/>
    <n v="54.29"/>
    <n v="329.33499999999998"/>
    <n v="1907.8715049999998"/>
    <m/>
    <x v="0"/>
    <x v="3"/>
    <n v="329.33499999999998"/>
    <n v="1941.2806122963739"/>
  </r>
  <r>
    <s v="HEERAMOTI"/>
    <s v="HM220830RM-3-14K"/>
    <s v="K0098B81 6.75&quot;"/>
    <s v="14K WYG"/>
    <n v="15"/>
    <n v="88.03"/>
    <n v="536.87"/>
    <n v="3123.4276099999997"/>
    <m/>
    <x v="0"/>
    <x v="3"/>
    <n v="536.87"/>
    <n v="3177.8899278046797"/>
  </r>
  <r>
    <s v="HEERAMOTI"/>
    <s v="HM220830RM-3-14K"/>
    <s v="K0098B81 6.75&quot;"/>
    <s v="14K WG"/>
    <n v="10"/>
    <n v="57.709999999999994"/>
    <n v="351.56499999999994"/>
    <n v="2043.5411949999993"/>
    <m/>
    <x v="0"/>
    <x v="3"/>
    <n v="351.56499999999994"/>
    <n v="2079.2054056264124"/>
  </r>
  <r>
    <s v="HEERAMOTI"/>
    <s v="HM220830RM-3-14K"/>
    <s v="K0098B70 6.75&quot;"/>
    <s v="14K WYG"/>
    <n v="15"/>
    <n v="76.100000000000009"/>
    <n v="459.32500000000005"/>
    <n v="2650.1704749999999"/>
    <m/>
    <x v="0"/>
    <x v="3"/>
    <n v="459.32500000000005"/>
    <n v="2696.7663066270879"/>
  </r>
  <r>
    <s v="HEERAMOTI"/>
    <s v="HM220830RM-3-14K"/>
    <s v="K0098B44 6.75&quot;"/>
    <s v="14K WYG"/>
    <n v="15"/>
    <n v="82.609999999999985"/>
    <n v="501.63999999999987"/>
    <n v="2908.4189199999992"/>
    <m/>
    <x v="0"/>
    <x v="3"/>
    <n v="501.63999999999987"/>
    <n v="2959.3073605974246"/>
  </r>
  <r>
    <s v="HEERAMOTI"/>
    <s v="HM220830RM-3-14K"/>
    <s v="K0098B35 6.75&quot;"/>
    <s v="14K WYG"/>
    <n v="10"/>
    <n v="130.09"/>
    <n v="798.48500000000001"/>
    <n v="4669.033954999999"/>
    <m/>
    <x v="0"/>
    <x v="3"/>
    <n v="798.48500000000001"/>
    <n v="4750.0355826422028"/>
  </r>
  <r>
    <s v="HEERAMOTI"/>
    <s v="HM220830RM-3-14K"/>
    <s v="K0098B61 6.75&quot;"/>
    <s v="14K WYG"/>
    <n v="20"/>
    <n v="110.91999999999999"/>
    <n v="673.87999999999988"/>
    <n v="3908.5696399999988"/>
    <m/>
    <x v="0"/>
    <x v="3"/>
    <n v="673.87999999999988"/>
    <n v="3976.9308200290893"/>
  </r>
  <r>
    <s v="HEERAMOTI"/>
    <s v="HM220830RM-3-14K"/>
    <s v="K0098B96 6.75&quot;"/>
    <s v="14K WYG"/>
    <n v="10"/>
    <n v="160.47000000000003"/>
    <n v="1191.5250000000003"/>
    <n v="6195.8074650000017"/>
    <m/>
    <x v="0"/>
    <x v="3"/>
    <n v="1191.5250000000003"/>
    <n v="6316.6806991576595"/>
  </r>
  <r>
    <s v="HEERAMOTI"/>
    <s v="HM220830RM-3-14K"/>
    <s v="K01228B01 6.75&quot;"/>
    <s v="14K YG"/>
    <n v="10"/>
    <n v="117.09999999999998"/>
    <n v="585.49999999999989"/>
    <n v="4469.6484499999988"/>
    <m/>
    <x v="0"/>
    <x v="3"/>
    <n v="585.49999999999989"/>
    <n v="4529.0439965469104"/>
  </r>
  <r>
    <s v="HEERAMOTI"/>
    <s v="HM220830RM-3-14K"/>
    <s v="K0611B12 6.75&quot;"/>
    <s v="14K WG"/>
    <n v="3"/>
    <n v="75.5"/>
    <n v="418.12999999999994"/>
    <n v="2795.0563699999998"/>
    <m/>
    <x v="0"/>
    <x v="3"/>
    <n v="418.12999999999994"/>
    <n v="2837.4732100984797"/>
  </r>
  <r>
    <s v="HEERAMOTI"/>
    <s v="HM220830RM-3-14K"/>
    <s v="K0611B12 6.75&quot;"/>
    <s v="14K WYG"/>
    <n v="7"/>
    <n v="171.47"/>
    <n v="949.80499999999984"/>
    <n v="6340.180445"/>
    <m/>
    <x v="0"/>
    <x v="3"/>
    <n v="949.80499999999984"/>
    <n v="6436.5326005729958"/>
  </r>
  <r>
    <s v="HEERAMOTI"/>
    <s v="HM220830RM-3-14K"/>
    <s v="K0045B11 6.5&quot;"/>
    <s v="14K WG"/>
    <n v="7"/>
    <n v="185.41000000000003"/>
    <n v="1025.29"/>
    <n v="6955.3332100000007"/>
    <m/>
    <x v="0"/>
    <x v="3"/>
    <n v="1025.29"/>
    <n v="7059.3428768131225"/>
  </r>
  <r>
    <s v="HEERAMOTI"/>
    <s v="HM220830RM-3-14K"/>
    <s v="K0040B25 6.75&quot;"/>
    <s v="14K YG"/>
    <n v="3"/>
    <n v="58.19"/>
    <n v="241.39499999999998"/>
    <n v="1976.4915449999999"/>
    <m/>
    <x v="0"/>
    <x v="3"/>
    <n v="241.39499999999998"/>
    <n v="2000.9796542377312"/>
  </r>
  <r>
    <s v="HEERAMOTI"/>
    <s v="HM220830RM-3-14K"/>
    <s v="K0132B15 6.75&quot;"/>
    <s v="14K WYG"/>
    <n v="7"/>
    <n v="87.22999999999999"/>
    <n v="481.96999999999997"/>
    <n v="3219.7805299999995"/>
    <m/>
    <x v="0"/>
    <x v="3"/>
    <n v="481.96999999999997"/>
    <n v="3268.6735642770532"/>
  </r>
  <r>
    <s v="HEERAMOTI"/>
    <s v="HM220830RM-3-14K"/>
    <s v="K0676TB01 C1 7&quot;"/>
    <s v="14K WG"/>
    <n v="10"/>
    <n v="100.2"/>
    <n v="601.20000000000005"/>
    <n v="3924.7838999999994"/>
    <m/>
    <x v="0"/>
    <x v="3"/>
    <n v="601.20000000000005"/>
    <n v="3985.7721196140096"/>
  </r>
  <r>
    <s v="HEERAMOTI"/>
    <s v="HM220830RM-3-14K"/>
    <s v="K0676TB02 C1 7&quot;"/>
    <s v="14K WG"/>
    <n v="10"/>
    <n v="76.699999999999989"/>
    <n v="536.9"/>
    <n v="3081.0006499999995"/>
    <m/>
    <x v="0"/>
    <x v="3"/>
    <n v="536.9"/>
    <n v="3135.4660111290118"/>
  </r>
  <r>
    <s v="H&amp;S JEWELRY"/>
    <s v="HS220906RBAA-14K"/>
    <s v="K0385N27 28&quot; 11mm"/>
    <s v="14K YG"/>
    <n v="1"/>
    <n v="239.9"/>
    <n v="1518.2244000000001"/>
    <n v="18940.167911"/>
    <s v=" KING"/>
    <x v="9"/>
    <x v="3"/>
    <n v="1518.2244000000001"/>
    <n v="19094.182886267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14FC0-6F1B-450F-AA87-27C755277D9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O BOX">
  <location ref="A10:E38" firstHeaderRow="0" firstDataRow="1" firstDataCol="1"/>
  <pivotFields count="13">
    <pivotField showAll="0"/>
    <pivotField showAll="0"/>
    <pivotField showAll="0"/>
    <pivotField showAll="0"/>
    <pivotField dataField="1" showAll="0"/>
    <pivotField dataField="1" numFmtId="2" showAll="0"/>
    <pivotField showAll="0"/>
    <pivotField showAll="0"/>
    <pivotField showAll="0"/>
    <pivotField axis="axisRow" showAll="0" sortType="ascending">
      <items count="11">
        <item x="8"/>
        <item x="0"/>
        <item x="3"/>
        <item x="5"/>
        <item x="9"/>
        <item x="1"/>
        <item x="4"/>
        <item x="2"/>
        <item x="6"/>
        <item x="7"/>
        <item t="default"/>
      </items>
    </pivotField>
    <pivotField axis="axisRow" showAll="0" sortType="ascending">
      <items count="5">
        <item x="0"/>
        <item x="1"/>
        <item x="2"/>
        <item x="3"/>
        <item t="default"/>
      </items>
    </pivotField>
    <pivotField dataField="1" numFmtId="2" showAll="0"/>
    <pivotField dataField="1" numFmtId="2" showAll="0"/>
  </pivotFields>
  <rowFields count="2">
    <field x="10"/>
    <field x="9"/>
  </rowFields>
  <rowItems count="28">
    <i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2"/>
    </i>
    <i r="1">
      <x v="3"/>
    </i>
    <i r="1">
      <x v="6"/>
    </i>
    <i r="1">
      <x v="7"/>
    </i>
    <i>
      <x v="3"/>
    </i>
    <i r="1">
      <x v="1"/>
    </i>
    <i r="1">
      <x v="2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QTY" fld="4" baseField="0" baseItem="0"/>
    <dataField name="Sum of NEW TOTAL PRICE" fld="12" baseField="0" baseItem="0" numFmtId="2"/>
    <dataField name="Sum of NEW MAKLON" fld="11" baseField="0" baseItem="0" numFmtId="2"/>
    <dataField name="NET" fld="5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17">
      <pivotArea field="1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1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9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1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4">
      <pivotArea collapsedLevelsAreSubtotals="1" fieldPosition="0">
        <references count="2">
          <reference field="9" count="0"/>
          <reference field="10" count="0" selected="0"/>
        </references>
      </pivotArea>
    </format>
    <format dxfId="3">
      <pivotArea dataOnly="0" labelOnly="1" fieldPosition="0">
        <references count="2">
          <reference field="9" count="0"/>
          <reference field="10" count="0" selected="0"/>
        </references>
      </pivotArea>
    </format>
    <format dxfId="2">
      <pivotArea field="1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FC6DF-D416-4176-9220-4C36BE1D0EA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33" firstHeaderRow="0" firstDataRow="1" firstDataCol="1"/>
  <pivotFields count="13">
    <pivotField axis="axisRow" showAll="0">
      <items count="59">
        <item m="1" x="30"/>
        <item m="1" x="37"/>
        <item x="4"/>
        <item x="3"/>
        <item m="1" x="52"/>
        <item x="5"/>
        <item m="1" x="48"/>
        <item x="6"/>
        <item m="1" x="49"/>
        <item x="7"/>
        <item m="1" x="35"/>
        <item x="8"/>
        <item m="1" x="41"/>
        <item x="10"/>
        <item m="1" x="42"/>
        <item m="1" x="44"/>
        <item x="12"/>
        <item x="14"/>
        <item m="1" x="55"/>
        <item m="1" x="53"/>
        <item m="1" x="33"/>
        <item m="1" x="40"/>
        <item m="1" x="46"/>
        <item m="1" x="39"/>
        <item m="1" x="38"/>
        <item m="1" x="47"/>
        <item x="22"/>
        <item m="1" x="54"/>
        <item x="23"/>
        <item m="1" x="32"/>
        <item x="24"/>
        <item m="1" x="45"/>
        <item x="28"/>
        <item x="13"/>
        <item x="15"/>
        <item m="1" x="50"/>
        <item x="18"/>
        <item x="19"/>
        <item m="1" x="31"/>
        <item x="27"/>
        <item m="1" x="56"/>
        <item x="0"/>
        <item x="1"/>
        <item x="2"/>
        <item m="1" x="34"/>
        <item m="1" x="43"/>
        <item m="1" x="51"/>
        <item m="1" x="57"/>
        <item x="9"/>
        <item m="1" x="36"/>
        <item x="11"/>
        <item x="16"/>
        <item x="17"/>
        <item x="20"/>
        <item x="21"/>
        <item x="25"/>
        <item x="26"/>
        <item x="29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numFmtId="2" showAll="0"/>
    <pivotField numFmtId="2" showAll="0"/>
  </pivotFields>
  <rowFields count="1">
    <field x="0"/>
  </rowFields>
  <rowItems count="31">
    <i>
      <x v="2"/>
    </i>
    <i>
      <x v="3"/>
    </i>
    <i>
      <x v="5"/>
    </i>
    <i>
      <x v="7"/>
    </i>
    <i>
      <x v="9"/>
    </i>
    <i>
      <x v="11"/>
    </i>
    <i>
      <x v="13"/>
    </i>
    <i>
      <x v="16"/>
    </i>
    <i>
      <x v="17"/>
    </i>
    <i>
      <x v="26"/>
    </i>
    <i>
      <x v="28"/>
    </i>
    <i>
      <x v="30"/>
    </i>
    <i>
      <x v="32"/>
    </i>
    <i>
      <x v="33"/>
    </i>
    <i>
      <x v="34"/>
    </i>
    <i>
      <x v="36"/>
    </i>
    <i>
      <x v="37"/>
    </i>
    <i>
      <x v="39"/>
    </i>
    <i>
      <x v="41"/>
    </i>
    <i>
      <x v="42"/>
    </i>
    <i>
      <x v="43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'ty" fld="4" baseField="0" baseItem="0"/>
    <dataField name="Sum of MAKLON" fld="6" baseField="0" baseItem="0"/>
    <dataField name="Sum of TOTAL CO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4"/>
  <sheetViews>
    <sheetView tabSelected="1" zoomScaleNormal="100" workbookViewId="0">
      <pane xSplit="1" ySplit="3" topLeftCell="D661" activePane="bottomRight" state="frozen"/>
      <selection pane="topRight" activeCell="B1" sqref="B1"/>
      <selection pane="bottomLeft" activeCell="A4" sqref="A4"/>
      <selection pane="bottomRight" activeCell="O664" sqref="O664"/>
    </sheetView>
  </sheetViews>
  <sheetFormatPr defaultColWidth="8.7109375" defaultRowHeight="15" x14ac:dyDescent="0.25"/>
  <cols>
    <col min="1" max="1" width="30.7109375" style="1" bestFit="1" customWidth="1"/>
    <col min="2" max="2" width="27.85546875" style="1" bestFit="1" customWidth="1"/>
    <col min="3" max="3" width="32.140625" style="1" bestFit="1" customWidth="1"/>
    <col min="4" max="4" width="15.85546875" style="1" customWidth="1"/>
    <col min="5" max="5" width="9.42578125" style="1" bestFit="1" customWidth="1"/>
    <col min="6" max="6" width="11.140625" style="1" bestFit="1" customWidth="1"/>
    <col min="7" max="7" width="12.140625" style="1" bestFit="1" customWidth="1"/>
    <col min="8" max="8" width="14.42578125" style="1" customWidth="1"/>
    <col min="9" max="9" width="19.42578125" style="1" bestFit="1" customWidth="1"/>
    <col min="10" max="10" width="23.140625" style="1" bestFit="1" customWidth="1"/>
    <col min="11" max="11" width="8.7109375" style="1"/>
    <col min="12" max="12" width="12.85546875" style="1" bestFit="1" customWidth="1"/>
    <col min="13" max="13" width="16.140625" style="1" bestFit="1" customWidth="1"/>
    <col min="14" max="14" width="8.7109375" style="3"/>
    <col min="15" max="15" width="9.7109375" style="3" bestFit="1" customWidth="1"/>
    <col min="16" max="16384" width="8.7109375" style="3"/>
  </cols>
  <sheetData>
    <row r="1" spans="1:15" x14ac:dyDescent="0.25">
      <c r="L1" s="2"/>
      <c r="M1" s="2"/>
      <c r="O1" s="19"/>
    </row>
    <row r="2" spans="1:15" x14ac:dyDescent="0.25">
      <c r="E2" s="22">
        <f>SUBTOTAL(9,E4:E3826)</f>
        <v>0</v>
      </c>
      <c r="F2" s="1">
        <f>SUBTOTAL(9,F4:F3826)</f>
        <v>0</v>
      </c>
      <c r="G2" s="2">
        <f>SUBTOTAL(9,G4:G3826)</f>
        <v>0</v>
      </c>
      <c r="H2" s="2">
        <f>SUBTOTAL(9,H4:H3826)</f>
        <v>0</v>
      </c>
      <c r="L2" s="21" t="e">
        <f>SUBTOTAL(9,L4:L3826)</f>
        <v>#DIV/0!</v>
      </c>
      <c r="M2" s="21" t="e">
        <f>SUBTOTAL(9,M4:M3826)</f>
        <v>#DIV/0!</v>
      </c>
      <c r="O2" s="19"/>
    </row>
    <row r="3" spans="1:15" x14ac:dyDescent="0.25">
      <c r="A3" s="1" t="s">
        <v>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9</v>
      </c>
      <c r="H3" s="1" t="s">
        <v>8</v>
      </c>
      <c r="I3" s="1" t="s">
        <v>5</v>
      </c>
      <c r="J3" s="1" t="s">
        <v>7</v>
      </c>
      <c r="K3" s="1" t="s">
        <v>12</v>
      </c>
      <c r="L3" s="1" t="s">
        <v>20</v>
      </c>
      <c r="M3" s="1" t="s">
        <v>21</v>
      </c>
      <c r="N3" s="2"/>
    </row>
    <row r="4" spans="1:15" x14ac:dyDescent="0.25">
      <c r="F4" s="2"/>
      <c r="G4" s="2"/>
      <c r="H4" s="2"/>
      <c r="I4" s="2"/>
      <c r="J4" s="1" t="str">
        <f>CONCATENATE(MID(D4,1,3),MID(C4,7,1),I4)</f>
        <v/>
      </c>
      <c r="L4" s="2" t="e">
        <f>G4-(G4/$G$2*$L$1)</f>
        <v>#DIV/0!</v>
      </c>
      <c r="M4" s="2" t="e">
        <f>(H4-(G4/$G$2*$M$1))</f>
        <v>#DIV/0!</v>
      </c>
    </row>
    <row r="5" spans="1:15" x14ac:dyDescent="0.25">
      <c r="F5" s="2"/>
      <c r="G5" s="2"/>
      <c r="H5" s="2"/>
      <c r="I5" s="2"/>
      <c r="J5" s="1" t="str">
        <f t="shared" ref="J5:J68" si="0">CONCATENATE(MID(D5,1,3),MID(C5,7,1),I5)</f>
        <v/>
      </c>
      <c r="L5" s="2" t="e">
        <f t="shared" ref="L5:L68" si="1">G5-(G5/$G$2*$L$1)</f>
        <v>#DIV/0!</v>
      </c>
      <c r="M5" s="2" t="e">
        <f t="shared" ref="M5:M68" si="2">(H5-(G5/$G$2*$M$1))</f>
        <v>#DIV/0!</v>
      </c>
    </row>
    <row r="6" spans="1:15" x14ac:dyDescent="0.25">
      <c r="F6" s="2"/>
      <c r="G6" s="2"/>
      <c r="H6" s="2"/>
      <c r="I6" s="2"/>
      <c r="J6" s="1" t="str">
        <f t="shared" si="0"/>
        <v/>
      </c>
      <c r="L6" s="2" t="e">
        <f t="shared" si="1"/>
        <v>#DIV/0!</v>
      </c>
      <c r="M6" s="2" t="e">
        <f t="shared" si="2"/>
        <v>#DIV/0!</v>
      </c>
    </row>
    <row r="7" spans="1:15" x14ac:dyDescent="0.25">
      <c r="F7" s="2"/>
      <c r="G7" s="2"/>
      <c r="H7" s="2"/>
      <c r="I7" s="2"/>
      <c r="J7" s="1" t="str">
        <f t="shared" si="0"/>
        <v/>
      </c>
      <c r="L7" s="2" t="e">
        <f t="shared" si="1"/>
        <v>#DIV/0!</v>
      </c>
      <c r="M7" s="2" t="e">
        <f t="shared" si="2"/>
        <v>#DIV/0!</v>
      </c>
    </row>
    <row r="8" spans="1:15" x14ac:dyDescent="0.25">
      <c r="F8" s="2"/>
      <c r="G8" s="2"/>
      <c r="H8" s="2"/>
      <c r="I8" s="2"/>
      <c r="J8" s="1" t="str">
        <f t="shared" si="0"/>
        <v/>
      </c>
      <c r="L8" s="2" t="e">
        <f t="shared" si="1"/>
        <v>#DIV/0!</v>
      </c>
      <c r="M8" s="2" t="e">
        <f t="shared" si="2"/>
        <v>#DIV/0!</v>
      </c>
    </row>
    <row r="9" spans="1:15" x14ac:dyDescent="0.25">
      <c r="F9" s="2"/>
      <c r="G9" s="2"/>
      <c r="H9" s="2"/>
      <c r="I9" s="2"/>
      <c r="J9" s="1" t="str">
        <f t="shared" si="0"/>
        <v/>
      </c>
      <c r="L9" s="2" t="e">
        <f t="shared" si="1"/>
        <v>#DIV/0!</v>
      </c>
      <c r="M9" s="2" t="e">
        <f t="shared" si="2"/>
        <v>#DIV/0!</v>
      </c>
    </row>
    <row r="10" spans="1:15" x14ac:dyDescent="0.25">
      <c r="F10" s="2"/>
      <c r="G10" s="2"/>
      <c r="H10" s="2"/>
      <c r="I10" s="2"/>
      <c r="J10" s="1" t="str">
        <f t="shared" si="0"/>
        <v/>
      </c>
      <c r="L10" s="2" t="e">
        <f t="shared" si="1"/>
        <v>#DIV/0!</v>
      </c>
      <c r="M10" s="2" t="e">
        <f t="shared" si="2"/>
        <v>#DIV/0!</v>
      </c>
    </row>
    <row r="11" spans="1:15" x14ac:dyDescent="0.25">
      <c r="F11" s="2"/>
      <c r="G11" s="2"/>
      <c r="H11" s="2"/>
      <c r="I11" s="2"/>
      <c r="J11" s="1" t="str">
        <f t="shared" si="0"/>
        <v/>
      </c>
      <c r="L11" s="2" t="e">
        <f t="shared" si="1"/>
        <v>#DIV/0!</v>
      </c>
      <c r="M11" s="2" t="e">
        <f t="shared" si="2"/>
        <v>#DIV/0!</v>
      </c>
    </row>
    <row r="12" spans="1:15" x14ac:dyDescent="0.25">
      <c r="F12" s="2"/>
      <c r="G12" s="2"/>
      <c r="H12" s="2"/>
      <c r="I12" s="2"/>
      <c r="J12" s="1" t="str">
        <f t="shared" si="0"/>
        <v/>
      </c>
      <c r="L12" s="2" t="e">
        <f t="shared" si="1"/>
        <v>#DIV/0!</v>
      </c>
      <c r="M12" s="2" t="e">
        <f t="shared" si="2"/>
        <v>#DIV/0!</v>
      </c>
    </row>
    <row r="13" spans="1:15" x14ac:dyDescent="0.25">
      <c r="F13" s="2"/>
      <c r="G13" s="2"/>
      <c r="H13" s="2"/>
      <c r="I13" s="2"/>
      <c r="J13" s="1" t="str">
        <f t="shared" si="0"/>
        <v/>
      </c>
      <c r="L13" s="2" t="e">
        <f t="shared" si="1"/>
        <v>#DIV/0!</v>
      </c>
      <c r="M13" s="2" t="e">
        <f t="shared" si="2"/>
        <v>#DIV/0!</v>
      </c>
    </row>
    <row r="14" spans="1:15" x14ac:dyDescent="0.25">
      <c r="F14" s="2"/>
      <c r="G14" s="2"/>
      <c r="H14" s="2"/>
      <c r="I14" s="2"/>
      <c r="J14" s="1" t="str">
        <f t="shared" si="0"/>
        <v/>
      </c>
      <c r="L14" s="2" t="e">
        <f t="shared" si="1"/>
        <v>#DIV/0!</v>
      </c>
      <c r="M14" s="2" t="e">
        <f t="shared" si="2"/>
        <v>#DIV/0!</v>
      </c>
    </row>
    <row r="15" spans="1:15" x14ac:dyDescent="0.25">
      <c r="F15" s="2"/>
      <c r="G15" s="2"/>
      <c r="H15" s="2"/>
      <c r="I15" s="2"/>
      <c r="J15" s="1" t="str">
        <f t="shared" si="0"/>
        <v/>
      </c>
      <c r="L15" s="2" t="e">
        <f t="shared" si="1"/>
        <v>#DIV/0!</v>
      </c>
      <c r="M15" s="2" t="e">
        <f t="shared" si="2"/>
        <v>#DIV/0!</v>
      </c>
    </row>
    <row r="16" spans="1:15" x14ac:dyDescent="0.25">
      <c r="F16" s="2"/>
      <c r="G16" s="2"/>
      <c r="H16" s="2"/>
      <c r="I16" s="2"/>
      <c r="J16" s="1" t="str">
        <f t="shared" si="0"/>
        <v/>
      </c>
      <c r="L16" s="2" t="e">
        <f t="shared" si="1"/>
        <v>#DIV/0!</v>
      </c>
      <c r="M16" s="2" t="e">
        <f t="shared" si="2"/>
        <v>#DIV/0!</v>
      </c>
    </row>
    <row r="17" spans="6:13" x14ac:dyDescent="0.25">
      <c r="F17" s="2"/>
      <c r="G17" s="2"/>
      <c r="H17" s="2"/>
      <c r="I17" s="2"/>
      <c r="J17" s="1" t="str">
        <f t="shared" si="0"/>
        <v/>
      </c>
      <c r="L17" s="2" t="e">
        <f t="shared" si="1"/>
        <v>#DIV/0!</v>
      </c>
      <c r="M17" s="2" t="e">
        <f t="shared" si="2"/>
        <v>#DIV/0!</v>
      </c>
    </row>
    <row r="18" spans="6:13" x14ac:dyDescent="0.25">
      <c r="F18" s="2"/>
      <c r="G18" s="2"/>
      <c r="H18" s="2"/>
      <c r="I18" s="2"/>
      <c r="J18" s="1" t="str">
        <f t="shared" si="0"/>
        <v/>
      </c>
      <c r="L18" s="2" t="e">
        <f t="shared" si="1"/>
        <v>#DIV/0!</v>
      </c>
      <c r="M18" s="2" t="e">
        <f t="shared" si="2"/>
        <v>#DIV/0!</v>
      </c>
    </row>
    <row r="19" spans="6:13" x14ac:dyDescent="0.25">
      <c r="F19" s="2"/>
      <c r="G19" s="2"/>
      <c r="H19" s="2"/>
      <c r="I19" s="2"/>
      <c r="J19" s="1" t="str">
        <f t="shared" si="0"/>
        <v/>
      </c>
      <c r="L19" s="2" t="e">
        <f t="shared" si="1"/>
        <v>#DIV/0!</v>
      </c>
      <c r="M19" s="2" t="e">
        <f t="shared" si="2"/>
        <v>#DIV/0!</v>
      </c>
    </row>
    <row r="20" spans="6:13" x14ac:dyDescent="0.25">
      <c r="F20" s="2"/>
      <c r="G20" s="2"/>
      <c r="H20" s="2"/>
      <c r="I20" s="2"/>
      <c r="J20" s="1" t="str">
        <f t="shared" si="0"/>
        <v/>
      </c>
      <c r="L20" s="2" t="e">
        <f t="shared" si="1"/>
        <v>#DIV/0!</v>
      </c>
      <c r="M20" s="2" t="e">
        <f t="shared" si="2"/>
        <v>#DIV/0!</v>
      </c>
    </row>
    <row r="21" spans="6:13" x14ac:dyDescent="0.25">
      <c r="F21" s="2"/>
      <c r="G21" s="2"/>
      <c r="H21" s="2"/>
      <c r="I21" s="2"/>
      <c r="J21" s="1" t="str">
        <f t="shared" si="0"/>
        <v/>
      </c>
      <c r="L21" s="2" t="e">
        <f t="shared" si="1"/>
        <v>#DIV/0!</v>
      </c>
      <c r="M21" s="2" t="e">
        <f t="shared" si="2"/>
        <v>#DIV/0!</v>
      </c>
    </row>
    <row r="22" spans="6:13" x14ac:dyDescent="0.25">
      <c r="F22" s="2"/>
      <c r="G22" s="2"/>
      <c r="H22" s="2"/>
      <c r="I22" s="2"/>
      <c r="J22" s="1" t="str">
        <f t="shared" si="0"/>
        <v/>
      </c>
      <c r="L22" s="2" t="e">
        <f t="shared" si="1"/>
        <v>#DIV/0!</v>
      </c>
      <c r="M22" s="2" t="e">
        <f t="shared" si="2"/>
        <v>#DIV/0!</v>
      </c>
    </row>
    <row r="23" spans="6:13" x14ac:dyDescent="0.25">
      <c r="F23" s="2"/>
      <c r="G23" s="2"/>
      <c r="H23" s="2"/>
      <c r="I23" s="2"/>
      <c r="J23" s="1" t="str">
        <f t="shared" si="0"/>
        <v/>
      </c>
      <c r="L23" s="2" t="e">
        <f t="shared" si="1"/>
        <v>#DIV/0!</v>
      </c>
      <c r="M23" s="2" t="e">
        <f t="shared" si="2"/>
        <v>#DIV/0!</v>
      </c>
    </row>
    <row r="24" spans="6:13" x14ac:dyDescent="0.25">
      <c r="F24" s="2"/>
      <c r="G24" s="2"/>
      <c r="H24" s="2"/>
      <c r="I24" s="2"/>
      <c r="J24" s="1" t="str">
        <f t="shared" si="0"/>
        <v/>
      </c>
      <c r="L24" s="2" t="e">
        <f t="shared" si="1"/>
        <v>#DIV/0!</v>
      </c>
      <c r="M24" s="2" t="e">
        <f t="shared" si="2"/>
        <v>#DIV/0!</v>
      </c>
    </row>
    <row r="25" spans="6:13" x14ac:dyDescent="0.25">
      <c r="F25" s="2"/>
      <c r="G25" s="2"/>
      <c r="H25" s="2"/>
      <c r="I25" s="2"/>
      <c r="J25" s="1" t="str">
        <f t="shared" si="0"/>
        <v/>
      </c>
      <c r="L25" s="2" t="e">
        <f t="shared" si="1"/>
        <v>#DIV/0!</v>
      </c>
      <c r="M25" s="2" t="e">
        <f t="shared" si="2"/>
        <v>#DIV/0!</v>
      </c>
    </row>
    <row r="26" spans="6:13" x14ac:dyDescent="0.25">
      <c r="F26" s="2"/>
      <c r="G26" s="2"/>
      <c r="H26" s="2"/>
      <c r="I26" s="2"/>
      <c r="J26" s="1" t="str">
        <f t="shared" si="0"/>
        <v/>
      </c>
      <c r="L26" s="2" t="e">
        <f t="shared" si="1"/>
        <v>#DIV/0!</v>
      </c>
      <c r="M26" s="2" t="e">
        <f t="shared" si="2"/>
        <v>#DIV/0!</v>
      </c>
    </row>
    <row r="27" spans="6:13" x14ac:dyDescent="0.25">
      <c r="F27" s="2"/>
      <c r="G27" s="2"/>
      <c r="H27" s="2"/>
      <c r="I27" s="2"/>
      <c r="J27" s="1" t="str">
        <f t="shared" si="0"/>
        <v/>
      </c>
      <c r="L27" s="2" t="e">
        <f t="shared" si="1"/>
        <v>#DIV/0!</v>
      </c>
      <c r="M27" s="2" t="e">
        <f t="shared" si="2"/>
        <v>#DIV/0!</v>
      </c>
    </row>
    <row r="28" spans="6:13" x14ac:dyDescent="0.25">
      <c r="F28" s="2"/>
      <c r="G28" s="2"/>
      <c r="H28" s="2"/>
      <c r="I28" s="2"/>
      <c r="J28" s="1" t="str">
        <f t="shared" si="0"/>
        <v/>
      </c>
      <c r="L28" s="2" t="e">
        <f t="shared" si="1"/>
        <v>#DIV/0!</v>
      </c>
      <c r="M28" s="2" t="e">
        <f t="shared" si="2"/>
        <v>#DIV/0!</v>
      </c>
    </row>
    <row r="29" spans="6:13" x14ac:dyDescent="0.25">
      <c r="F29" s="2"/>
      <c r="G29" s="2"/>
      <c r="H29" s="2"/>
      <c r="J29" s="1" t="str">
        <f t="shared" si="0"/>
        <v/>
      </c>
      <c r="L29" s="2" t="e">
        <f t="shared" si="1"/>
        <v>#DIV/0!</v>
      </c>
      <c r="M29" s="2" t="e">
        <f t="shared" si="2"/>
        <v>#DIV/0!</v>
      </c>
    </row>
    <row r="30" spans="6:13" x14ac:dyDescent="0.25">
      <c r="F30" s="2"/>
      <c r="G30" s="2"/>
      <c r="H30" s="2"/>
      <c r="J30" s="1" t="str">
        <f t="shared" si="0"/>
        <v/>
      </c>
      <c r="L30" s="2" t="e">
        <f t="shared" si="1"/>
        <v>#DIV/0!</v>
      </c>
      <c r="M30" s="2" t="e">
        <f t="shared" si="2"/>
        <v>#DIV/0!</v>
      </c>
    </row>
    <row r="31" spans="6:13" x14ac:dyDescent="0.25">
      <c r="F31" s="2"/>
      <c r="G31" s="2"/>
      <c r="H31" s="2"/>
      <c r="J31" s="1" t="str">
        <f t="shared" si="0"/>
        <v/>
      </c>
      <c r="L31" s="2" t="e">
        <f t="shared" si="1"/>
        <v>#DIV/0!</v>
      </c>
      <c r="M31" s="2" t="e">
        <f t="shared" si="2"/>
        <v>#DIV/0!</v>
      </c>
    </row>
    <row r="32" spans="6:13" x14ac:dyDescent="0.25">
      <c r="F32" s="2"/>
      <c r="G32" s="2"/>
      <c r="H32" s="2"/>
      <c r="I32" s="2"/>
      <c r="J32" s="1" t="str">
        <f t="shared" si="0"/>
        <v/>
      </c>
      <c r="L32" s="2" t="e">
        <f t="shared" si="1"/>
        <v>#DIV/0!</v>
      </c>
      <c r="M32" s="2" t="e">
        <f t="shared" si="2"/>
        <v>#DIV/0!</v>
      </c>
    </row>
    <row r="33" spans="6:13" x14ac:dyDescent="0.25">
      <c r="F33" s="2"/>
      <c r="G33" s="2"/>
      <c r="H33" s="2"/>
      <c r="I33" s="2"/>
      <c r="J33" s="1" t="str">
        <f t="shared" si="0"/>
        <v/>
      </c>
      <c r="L33" s="2" t="e">
        <f t="shared" si="1"/>
        <v>#DIV/0!</v>
      </c>
      <c r="M33" s="2" t="e">
        <f t="shared" si="2"/>
        <v>#DIV/0!</v>
      </c>
    </row>
    <row r="34" spans="6:13" x14ac:dyDescent="0.25">
      <c r="F34" s="2"/>
      <c r="G34" s="2"/>
      <c r="H34" s="2"/>
      <c r="I34" s="2"/>
      <c r="J34" s="1" t="str">
        <f t="shared" si="0"/>
        <v/>
      </c>
      <c r="L34" s="2" t="e">
        <f t="shared" si="1"/>
        <v>#DIV/0!</v>
      </c>
      <c r="M34" s="2" t="e">
        <f t="shared" si="2"/>
        <v>#DIV/0!</v>
      </c>
    </row>
    <row r="35" spans="6:13" x14ac:dyDescent="0.25">
      <c r="F35" s="2"/>
      <c r="G35" s="2"/>
      <c r="H35" s="2"/>
      <c r="I35" s="2"/>
      <c r="J35" s="1" t="str">
        <f t="shared" si="0"/>
        <v/>
      </c>
      <c r="L35" s="2" t="e">
        <f t="shared" si="1"/>
        <v>#DIV/0!</v>
      </c>
      <c r="M35" s="2" t="e">
        <f t="shared" si="2"/>
        <v>#DIV/0!</v>
      </c>
    </row>
    <row r="36" spans="6:13" x14ac:dyDescent="0.25">
      <c r="F36" s="2"/>
      <c r="G36" s="2"/>
      <c r="H36" s="2"/>
      <c r="I36" s="2"/>
      <c r="J36" s="1" t="str">
        <f t="shared" si="0"/>
        <v/>
      </c>
      <c r="L36" s="2" t="e">
        <f t="shared" si="1"/>
        <v>#DIV/0!</v>
      </c>
      <c r="M36" s="2" t="e">
        <f t="shared" si="2"/>
        <v>#DIV/0!</v>
      </c>
    </row>
    <row r="37" spans="6:13" x14ac:dyDescent="0.25">
      <c r="F37" s="2"/>
      <c r="G37" s="2"/>
      <c r="H37" s="2"/>
      <c r="I37" s="2"/>
      <c r="J37" s="1" t="str">
        <f t="shared" si="0"/>
        <v/>
      </c>
      <c r="L37" s="2" t="e">
        <f t="shared" si="1"/>
        <v>#DIV/0!</v>
      </c>
      <c r="M37" s="2" t="e">
        <f t="shared" si="2"/>
        <v>#DIV/0!</v>
      </c>
    </row>
    <row r="38" spans="6:13" x14ac:dyDescent="0.25">
      <c r="F38" s="2"/>
      <c r="G38" s="2"/>
      <c r="H38" s="2"/>
      <c r="J38" s="1" t="str">
        <f t="shared" si="0"/>
        <v/>
      </c>
      <c r="L38" s="2" t="e">
        <f t="shared" si="1"/>
        <v>#DIV/0!</v>
      </c>
      <c r="M38" s="2" t="e">
        <f t="shared" si="2"/>
        <v>#DIV/0!</v>
      </c>
    </row>
    <row r="39" spans="6:13" x14ac:dyDescent="0.25">
      <c r="F39" s="2"/>
      <c r="G39" s="2"/>
      <c r="H39" s="2"/>
      <c r="J39" s="1" t="str">
        <f t="shared" si="0"/>
        <v/>
      </c>
      <c r="L39" s="2" t="e">
        <f t="shared" si="1"/>
        <v>#DIV/0!</v>
      </c>
      <c r="M39" s="2" t="e">
        <f t="shared" si="2"/>
        <v>#DIV/0!</v>
      </c>
    </row>
    <row r="40" spans="6:13" x14ac:dyDescent="0.25">
      <c r="F40" s="2"/>
      <c r="G40" s="2"/>
      <c r="H40" s="2"/>
      <c r="I40" s="2"/>
      <c r="J40" s="1" t="str">
        <f t="shared" si="0"/>
        <v/>
      </c>
      <c r="L40" s="2" t="e">
        <f t="shared" si="1"/>
        <v>#DIV/0!</v>
      </c>
      <c r="M40" s="2" t="e">
        <f t="shared" si="2"/>
        <v>#DIV/0!</v>
      </c>
    </row>
    <row r="41" spans="6:13" x14ac:dyDescent="0.25">
      <c r="F41" s="2"/>
      <c r="G41" s="2"/>
      <c r="H41" s="2"/>
      <c r="I41" s="2"/>
      <c r="J41" s="1" t="str">
        <f t="shared" si="0"/>
        <v/>
      </c>
      <c r="L41" s="2" t="e">
        <f t="shared" si="1"/>
        <v>#DIV/0!</v>
      </c>
      <c r="M41" s="2" t="e">
        <f t="shared" si="2"/>
        <v>#DIV/0!</v>
      </c>
    </row>
    <row r="42" spans="6:13" x14ac:dyDescent="0.25">
      <c r="F42" s="2"/>
      <c r="G42" s="2"/>
      <c r="H42" s="2"/>
      <c r="I42" s="2"/>
      <c r="J42" s="1" t="str">
        <f t="shared" si="0"/>
        <v/>
      </c>
      <c r="L42" s="2" t="e">
        <f t="shared" si="1"/>
        <v>#DIV/0!</v>
      </c>
      <c r="M42" s="2" t="e">
        <f t="shared" si="2"/>
        <v>#DIV/0!</v>
      </c>
    </row>
    <row r="43" spans="6:13" x14ac:dyDescent="0.25">
      <c r="F43" s="2"/>
      <c r="G43" s="2"/>
      <c r="H43" s="2"/>
      <c r="I43" s="2"/>
      <c r="J43" s="1" t="str">
        <f t="shared" si="0"/>
        <v/>
      </c>
      <c r="L43" s="2" t="e">
        <f t="shared" si="1"/>
        <v>#DIV/0!</v>
      </c>
      <c r="M43" s="2" t="e">
        <f t="shared" si="2"/>
        <v>#DIV/0!</v>
      </c>
    </row>
    <row r="44" spans="6:13" x14ac:dyDescent="0.25">
      <c r="F44" s="2"/>
      <c r="G44" s="2"/>
      <c r="H44" s="2"/>
      <c r="I44" s="2"/>
      <c r="J44" s="1" t="str">
        <f t="shared" si="0"/>
        <v/>
      </c>
      <c r="L44" s="2" t="e">
        <f t="shared" si="1"/>
        <v>#DIV/0!</v>
      </c>
      <c r="M44" s="2" t="e">
        <f t="shared" si="2"/>
        <v>#DIV/0!</v>
      </c>
    </row>
    <row r="45" spans="6:13" x14ac:dyDescent="0.25">
      <c r="F45" s="2"/>
      <c r="G45" s="2"/>
      <c r="H45" s="2"/>
      <c r="I45" s="2"/>
      <c r="J45" s="1" t="str">
        <f t="shared" si="0"/>
        <v/>
      </c>
      <c r="L45" s="2" t="e">
        <f t="shared" si="1"/>
        <v>#DIV/0!</v>
      </c>
      <c r="M45" s="2" t="e">
        <f t="shared" si="2"/>
        <v>#DIV/0!</v>
      </c>
    </row>
    <row r="46" spans="6:13" x14ac:dyDescent="0.25">
      <c r="F46" s="2"/>
      <c r="G46" s="2"/>
      <c r="H46" s="2"/>
      <c r="I46" s="2"/>
      <c r="J46" s="1" t="str">
        <f t="shared" si="0"/>
        <v/>
      </c>
      <c r="L46" s="2" t="e">
        <f t="shared" si="1"/>
        <v>#DIV/0!</v>
      </c>
      <c r="M46" s="2" t="e">
        <f t="shared" si="2"/>
        <v>#DIV/0!</v>
      </c>
    </row>
    <row r="47" spans="6:13" x14ac:dyDescent="0.25">
      <c r="F47" s="2"/>
      <c r="G47" s="2"/>
      <c r="H47" s="2"/>
      <c r="I47" s="2"/>
      <c r="J47" s="1" t="str">
        <f t="shared" si="0"/>
        <v/>
      </c>
      <c r="L47" s="2" t="e">
        <f t="shared" si="1"/>
        <v>#DIV/0!</v>
      </c>
      <c r="M47" s="2" t="e">
        <f t="shared" si="2"/>
        <v>#DIV/0!</v>
      </c>
    </row>
    <row r="48" spans="6:13" x14ac:dyDescent="0.25">
      <c r="F48" s="2"/>
      <c r="G48" s="2"/>
      <c r="H48" s="2"/>
      <c r="J48" s="1" t="str">
        <f t="shared" si="0"/>
        <v/>
      </c>
      <c r="L48" s="2" t="e">
        <f t="shared" si="1"/>
        <v>#DIV/0!</v>
      </c>
      <c r="M48" s="2" t="e">
        <f t="shared" si="2"/>
        <v>#DIV/0!</v>
      </c>
    </row>
    <row r="49" spans="6:13" x14ac:dyDescent="0.25">
      <c r="F49" s="2"/>
      <c r="G49" s="2"/>
      <c r="H49" s="2"/>
      <c r="J49" s="1" t="str">
        <f t="shared" si="0"/>
        <v/>
      </c>
      <c r="L49" s="2" t="e">
        <f t="shared" si="1"/>
        <v>#DIV/0!</v>
      </c>
      <c r="M49" s="2" t="e">
        <f t="shared" si="2"/>
        <v>#DIV/0!</v>
      </c>
    </row>
    <row r="50" spans="6:13" x14ac:dyDescent="0.25">
      <c r="F50" s="2"/>
      <c r="G50" s="2"/>
      <c r="H50" s="2"/>
      <c r="J50" s="1" t="str">
        <f t="shared" si="0"/>
        <v/>
      </c>
      <c r="L50" s="2" t="e">
        <f t="shared" si="1"/>
        <v>#DIV/0!</v>
      </c>
      <c r="M50" s="2" t="e">
        <f t="shared" si="2"/>
        <v>#DIV/0!</v>
      </c>
    </row>
    <row r="51" spans="6:13" x14ac:dyDescent="0.25">
      <c r="F51" s="2"/>
      <c r="G51" s="2"/>
      <c r="H51" s="2"/>
      <c r="I51" s="2"/>
      <c r="J51" s="1" t="str">
        <f t="shared" si="0"/>
        <v/>
      </c>
      <c r="L51" s="2" t="e">
        <f t="shared" si="1"/>
        <v>#DIV/0!</v>
      </c>
      <c r="M51" s="2" t="e">
        <f t="shared" si="2"/>
        <v>#DIV/0!</v>
      </c>
    </row>
    <row r="52" spans="6:13" x14ac:dyDescent="0.25">
      <c r="F52" s="2"/>
      <c r="G52" s="2"/>
      <c r="H52" s="2"/>
      <c r="I52" s="2"/>
      <c r="J52" s="1" t="str">
        <f t="shared" si="0"/>
        <v/>
      </c>
      <c r="L52" s="2" t="e">
        <f t="shared" si="1"/>
        <v>#DIV/0!</v>
      </c>
      <c r="M52" s="2" t="e">
        <f t="shared" si="2"/>
        <v>#DIV/0!</v>
      </c>
    </row>
    <row r="53" spans="6:13" x14ac:dyDescent="0.25">
      <c r="F53" s="2"/>
      <c r="G53" s="2"/>
      <c r="H53" s="2"/>
      <c r="I53" s="2"/>
      <c r="J53" s="1" t="str">
        <f t="shared" si="0"/>
        <v/>
      </c>
      <c r="L53" s="2" t="e">
        <f t="shared" si="1"/>
        <v>#DIV/0!</v>
      </c>
      <c r="M53" s="2" t="e">
        <f t="shared" si="2"/>
        <v>#DIV/0!</v>
      </c>
    </row>
    <row r="54" spans="6:13" x14ac:dyDescent="0.25">
      <c r="F54" s="2"/>
      <c r="G54" s="2"/>
      <c r="H54" s="2"/>
      <c r="I54" s="2"/>
      <c r="J54" s="1" t="str">
        <f t="shared" si="0"/>
        <v/>
      </c>
      <c r="L54" s="2" t="e">
        <f t="shared" si="1"/>
        <v>#DIV/0!</v>
      </c>
      <c r="M54" s="2" t="e">
        <f t="shared" si="2"/>
        <v>#DIV/0!</v>
      </c>
    </row>
    <row r="55" spans="6:13" x14ac:dyDescent="0.25">
      <c r="F55" s="2"/>
      <c r="G55" s="2"/>
      <c r="H55" s="2"/>
      <c r="J55" s="1" t="str">
        <f t="shared" si="0"/>
        <v/>
      </c>
      <c r="L55" s="2" t="e">
        <f t="shared" si="1"/>
        <v>#DIV/0!</v>
      </c>
      <c r="M55" s="2" t="e">
        <f t="shared" si="2"/>
        <v>#DIV/0!</v>
      </c>
    </row>
    <row r="56" spans="6:13" x14ac:dyDescent="0.25">
      <c r="F56" s="2"/>
      <c r="G56" s="2"/>
      <c r="H56" s="2"/>
      <c r="J56" s="1" t="str">
        <f t="shared" si="0"/>
        <v/>
      </c>
      <c r="L56" s="2" t="e">
        <f t="shared" si="1"/>
        <v>#DIV/0!</v>
      </c>
      <c r="M56" s="2" t="e">
        <f t="shared" si="2"/>
        <v>#DIV/0!</v>
      </c>
    </row>
    <row r="57" spans="6:13" x14ac:dyDescent="0.25">
      <c r="F57" s="2"/>
      <c r="G57" s="2"/>
      <c r="H57" s="2"/>
      <c r="J57" s="1" t="str">
        <f t="shared" si="0"/>
        <v/>
      </c>
      <c r="L57" s="2" t="e">
        <f t="shared" si="1"/>
        <v>#DIV/0!</v>
      </c>
      <c r="M57" s="2" t="e">
        <f t="shared" si="2"/>
        <v>#DIV/0!</v>
      </c>
    </row>
    <row r="58" spans="6:13" x14ac:dyDescent="0.25">
      <c r="F58" s="2"/>
      <c r="G58" s="2"/>
      <c r="H58" s="2"/>
      <c r="J58" s="1" t="str">
        <f t="shared" si="0"/>
        <v/>
      </c>
      <c r="L58" s="2" t="e">
        <f t="shared" si="1"/>
        <v>#DIV/0!</v>
      </c>
      <c r="M58" s="2" t="e">
        <f t="shared" si="2"/>
        <v>#DIV/0!</v>
      </c>
    </row>
    <row r="59" spans="6:13" x14ac:dyDescent="0.25">
      <c r="F59" s="2"/>
      <c r="G59" s="2"/>
      <c r="H59" s="2"/>
      <c r="J59" s="1" t="str">
        <f t="shared" si="0"/>
        <v/>
      </c>
      <c r="L59" s="2" t="e">
        <f t="shared" si="1"/>
        <v>#DIV/0!</v>
      </c>
      <c r="M59" s="2" t="e">
        <f t="shared" si="2"/>
        <v>#DIV/0!</v>
      </c>
    </row>
    <row r="60" spans="6:13" x14ac:dyDescent="0.25">
      <c r="F60" s="2"/>
      <c r="G60" s="2"/>
      <c r="H60" s="2"/>
      <c r="J60" s="1" t="str">
        <f t="shared" si="0"/>
        <v/>
      </c>
      <c r="L60" s="2" t="e">
        <f t="shared" si="1"/>
        <v>#DIV/0!</v>
      </c>
      <c r="M60" s="2" t="e">
        <f t="shared" si="2"/>
        <v>#DIV/0!</v>
      </c>
    </row>
    <row r="61" spans="6:13" x14ac:dyDescent="0.25">
      <c r="F61" s="2"/>
      <c r="G61" s="2"/>
      <c r="H61" s="2"/>
      <c r="J61" s="1" t="str">
        <f t="shared" si="0"/>
        <v/>
      </c>
      <c r="L61" s="2" t="e">
        <f t="shared" si="1"/>
        <v>#DIV/0!</v>
      </c>
      <c r="M61" s="2" t="e">
        <f t="shared" si="2"/>
        <v>#DIV/0!</v>
      </c>
    </row>
    <row r="62" spans="6:13" x14ac:dyDescent="0.25">
      <c r="F62" s="2"/>
      <c r="G62" s="2"/>
      <c r="H62" s="2"/>
      <c r="J62" s="1" t="str">
        <f t="shared" si="0"/>
        <v/>
      </c>
      <c r="L62" s="2" t="e">
        <f t="shared" si="1"/>
        <v>#DIV/0!</v>
      </c>
      <c r="M62" s="2" t="e">
        <f t="shared" si="2"/>
        <v>#DIV/0!</v>
      </c>
    </row>
    <row r="63" spans="6:13" x14ac:dyDescent="0.25">
      <c r="F63" s="2"/>
      <c r="G63" s="2"/>
      <c r="H63" s="2"/>
      <c r="J63" s="1" t="str">
        <f t="shared" si="0"/>
        <v/>
      </c>
      <c r="L63" s="2" t="e">
        <f t="shared" si="1"/>
        <v>#DIV/0!</v>
      </c>
      <c r="M63" s="2" t="e">
        <f t="shared" si="2"/>
        <v>#DIV/0!</v>
      </c>
    </row>
    <row r="64" spans="6:13" x14ac:dyDescent="0.25">
      <c r="F64" s="2"/>
      <c r="G64" s="2"/>
      <c r="H64" s="2"/>
      <c r="J64" s="1" t="str">
        <f t="shared" si="0"/>
        <v/>
      </c>
      <c r="L64" s="2" t="e">
        <f t="shared" si="1"/>
        <v>#DIV/0!</v>
      </c>
      <c r="M64" s="2" t="e">
        <f t="shared" si="2"/>
        <v>#DIV/0!</v>
      </c>
    </row>
    <row r="65" spans="6:13" x14ac:dyDescent="0.25">
      <c r="F65" s="2"/>
      <c r="G65" s="2"/>
      <c r="H65" s="2"/>
      <c r="J65" s="1" t="str">
        <f t="shared" si="0"/>
        <v/>
      </c>
      <c r="L65" s="2" t="e">
        <f t="shared" si="1"/>
        <v>#DIV/0!</v>
      </c>
      <c r="M65" s="2" t="e">
        <f t="shared" si="2"/>
        <v>#DIV/0!</v>
      </c>
    </row>
    <row r="66" spans="6:13" x14ac:dyDescent="0.25">
      <c r="F66" s="2"/>
      <c r="G66" s="2"/>
      <c r="H66" s="2"/>
      <c r="J66" s="1" t="str">
        <f t="shared" si="0"/>
        <v/>
      </c>
      <c r="L66" s="2" t="e">
        <f t="shared" si="1"/>
        <v>#DIV/0!</v>
      </c>
      <c r="M66" s="2" t="e">
        <f t="shared" si="2"/>
        <v>#DIV/0!</v>
      </c>
    </row>
    <row r="67" spans="6:13" x14ac:dyDescent="0.25">
      <c r="F67" s="2"/>
      <c r="G67" s="2"/>
      <c r="H67" s="2"/>
      <c r="J67" s="1" t="str">
        <f t="shared" si="0"/>
        <v/>
      </c>
      <c r="L67" s="2" t="e">
        <f t="shared" si="1"/>
        <v>#DIV/0!</v>
      </c>
      <c r="M67" s="2" t="e">
        <f t="shared" si="2"/>
        <v>#DIV/0!</v>
      </c>
    </row>
    <row r="68" spans="6:13" x14ac:dyDescent="0.25">
      <c r="F68" s="2"/>
      <c r="G68" s="2"/>
      <c r="H68" s="2"/>
      <c r="J68" s="1" t="str">
        <f t="shared" si="0"/>
        <v/>
      </c>
      <c r="L68" s="2" t="e">
        <f t="shared" si="1"/>
        <v>#DIV/0!</v>
      </c>
      <c r="M68" s="2" t="e">
        <f t="shared" si="2"/>
        <v>#DIV/0!</v>
      </c>
    </row>
    <row r="69" spans="6:13" x14ac:dyDescent="0.25">
      <c r="F69" s="2"/>
      <c r="G69" s="2"/>
      <c r="H69" s="2"/>
      <c r="J69" s="1" t="str">
        <f t="shared" ref="J69:J132" si="3">CONCATENATE(MID(D69,1,3),MID(C69,7,1),I69)</f>
        <v/>
      </c>
      <c r="L69" s="2" t="e">
        <f t="shared" ref="L69:L132" si="4">G69-(G69/$G$2*$L$1)</f>
        <v>#DIV/0!</v>
      </c>
      <c r="M69" s="2" t="e">
        <f t="shared" ref="M69:M132" si="5">(H69-(G69/$G$2*$M$1))</f>
        <v>#DIV/0!</v>
      </c>
    </row>
    <row r="70" spans="6:13" x14ac:dyDescent="0.25">
      <c r="F70" s="2"/>
      <c r="G70" s="2"/>
      <c r="H70" s="2"/>
      <c r="J70" s="1" t="str">
        <f t="shared" si="3"/>
        <v/>
      </c>
      <c r="L70" s="2" t="e">
        <f t="shared" si="4"/>
        <v>#DIV/0!</v>
      </c>
      <c r="M70" s="2" t="e">
        <f t="shared" si="5"/>
        <v>#DIV/0!</v>
      </c>
    </row>
    <row r="71" spans="6:13" x14ac:dyDescent="0.25">
      <c r="F71" s="2"/>
      <c r="G71" s="2"/>
      <c r="H71" s="2"/>
      <c r="J71" s="1" t="str">
        <f t="shared" si="3"/>
        <v/>
      </c>
      <c r="L71" s="2" t="e">
        <f t="shared" si="4"/>
        <v>#DIV/0!</v>
      </c>
      <c r="M71" s="2" t="e">
        <f t="shared" si="5"/>
        <v>#DIV/0!</v>
      </c>
    </row>
    <row r="72" spans="6:13" x14ac:dyDescent="0.25">
      <c r="F72" s="2"/>
      <c r="G72" s="2"/>
      <c r="H72" s="2"/>
      <c r="J72" s="1" t="str">
        <f t="shared" si="3"/>
        <v/>
      </c>
      <c r="L72" s="2" t="e">
        <f t="shared" si="4"/>
        <v>#DIV/0!</v>
      </c>
      <c r="M72" s="2" t="e">
        <f t="shared" si="5"/>
        <v>#DIV/0!</v>
      </c>
    </row>
    <row r="73" spans="6:13" x14ac:dyDescent="0.25">
      <c r="F73" s="2"/>
      <c r="G73" s="2"/>
      <c r="H73" s="2"/>
      <c r="J73" s="1" t="str">
        <f t="shared" si="3"/>
        <v/>
      </c>
      <c r="L73" s="2" t="e">
        <f t="shared" si="4"/>
        <v>#DIV/0!</v>
      </c>
      <c r="M73" s="2" t="e">
        <f t="shared" si="5"/>
        <v>#DIV/0!</v>
      </c>
    </row>
    <row r="74" spans="6:13" x14ac:dyDescent="0.25">
      <c r="F74" s="2"/>
      <c r="G74" s="2"/>
      <c r="H74" s="2"/>
      <c r="J74" s="1" t="str">
        <f t="shared" si="3"/>
        <v/>
      </c>
      <c r="L74" s="2" t="e">
        <f t="shared" si="4"/>
        <v>#DIV/0!</v>
      </c>
      <c r="M74" s="2" t="e">
        <f t="shared" si="5"/>
        <v>#DIV/0!</v>
      </c>
    </row>
    <row r="75" spans="6:13" x14ac:dyDescent="0.25">
      <c r="F75" s="2"/>
      <c r="G75" s="2"/>
      <c r="H75" s="2"/>
      <c r="J75" s="1" t="str">
        <f t="shared" si="3"/>
        <v/>
      </c>
      <c r="L75" s="2" t="e">
        <f t="shared" si="4"/>
        <v>#DIV/0!</v>
      </c>
      <c r="M75" s="2" t="e">
        <f t="shared" si="5"/>
        <v>#DIV/0!</v>
      </c>
    </row>
    <row r="76" spans="6:13" x14ac:dyDescent="0.25">
      <c r="F76" s="2"/>
      <c r="G76" s="2"/>
      <c r="H76" s="2"/>
      <c r="I76" s="2"/>
      <c r="J76" s="1" t="str">
        <f t="shared" si="3"/>
        <v/>
      </c>
      <c r="L76" s="2" t="e">
        <f t="shared" si="4"/>
        <v>#DIV/0!</v>
      </c>
      <c r="M76" s="2" t="e">
        <f t="shared" si="5"/>
        <v>#DIV/0!</v>
      </c>
    </row>
    <row r="77" spans="6:13" x14ac:dyDescent="0.25">
      <c r="F77" s="2"/>
      <c r="G77" s="2"/>
      <c r="H77" s="2"/>
      <c r="J77" s="1" t="str">
        <f t="shared" si="3"/>
        <v/>
      </c>
      <c r="L77" s="2" t="e">
        <f t="shared" si="4"/>
        <v>#DIV/0!</v>
      </c>
      <c r="M77" s="2" t="e">
        <f t="shared" si="5"/>
        <v>#DIV/0!</v>
      </c>
    </row>
    <row r="78" spans="6:13" x14ac:dyDescent="0.25">
      <c r="F78" s="2"/>
      <c r="G78" s="2"/>
      <c r="H78" s="2"/>
      <c r="J78" s="1" t="str">
        <f t="shared" si="3"/>
        <v/>
      </c>
      <c r="L78" s="2" t="e">
        <f t="shared" si="4"/>
        <v>#DIV/0!</v>
      </c>
      <c r="M78" s="2" t="e">
        <f t="shared" si="5"/>
        <v>#DIV/0!</v>
      </c>
    </row>
    <row r="79" spans="6:13" x14ac:dyDescent="0.25">
      <c r="F79" s="2"/>
      <c r="G79" s="2"/>
      <c r="H79" s="2"/>
      <c r="J79" s="1" t="str">
        <f t="shared" si="3"/>
        <v/>
      </c>
      <c r="L79" s="2" t="e">
        <f t="shared" si="4"/>
        <v>#DIV/0!</v>
      </c>
      <c r="M79" s="2" t="e">
        <f t="shared" si="5"/>
        <v>#DIV/0!</v>
      </c>
    </row>
    <row r="80" spans="6:13" x14ac:dyDescent="0.25">
      <c r="F80" s="2"/>
      <c r="G80" s="2"/>
      <c r="H80" s="2"/>
      <c r="J80" s="1" t="str">
        <f t="shared" si="3"/>
        <v/>
      </c>
      <c r="L80" s="2" t="e">
        <f t="shared" si="4"/>
        <v>#DIV/0!</v>
      </c>
      <c r="M80" s="2" t="e">
        <f t="shared" si="5"/>
        <v>#DIV/0!</v>
      </c>
    </row>
    <row r="81" spans="6:13" x14ac:dyDescent="0.25">
      <c r="F81" s="2"/>
      <c r="G81" s="2"/>
      <c r="H81" s="2"/>
      <c r="J81" s="1" t="str">
        <f t="shared" si="3"/>
        <v/>
      </c>
      <c r="L81" s="2" t="e">
        <f t="shared" si="4"/>
        <v>#DIV/0!</v>
      </c>
      <c r="M81" s="2" t="e">
        <f t="shared" si="5"/>
        <v>#DIV/0!</v>
      </c>
    </row>
    <row r="82" spans="6:13" x14ac:dyDescent="0.25">
      <c r="F82" s="2"/>
      <c r="G82" s="2"/>
      <c r="H82" s="2"/>
      <c r="J82" s="1" t="str">
        <f t="shared" si="3"/>
        <v/>
      </c>
      <c r="L82" s="2" t="e">
        <f t="shared" si="4"/>
        <v>#DIV/0!</v>
      </c>
      <c r="M82" s="2" t="e">
        <f t="shared" si="5"/>
        <v>#DIV/0!</v>
      </c>
    </row>
    <row r="83" spans="6:13" x14ac:dyDescent="0.25">
      <c r="F83" s="2"/>
      <c r="G83" s="2"/>
      <c r="H83" s="2"/>
      <c r="J83" s="1" t="str">
        <f t="shared" si="3"/>
        <v/>
      </c>
      <c r="L83" s="2" t="e">
        <f t="shared" si="4"/>
        <v>#DIV/0!</v>
      </c>
      <c r="M83" s="2" t="e">
        <f t="shared" si="5"/>
        <v>#DIV/0!</v>
      </c>
    </row>
    <row r="84" spans="6:13" x14ac:dyDescent="0.25">
      <c r="F84" s="2"/>
      <c r="G84" s="2"/>
      <c r="H84" s="2"/>
      <c r="I84" s="2"/>
      <c r="J84" s="1" t="str">
        <f t="shared" si="3"/>
        <v/>
      </c>
      <c r="L84" s="2" t="e">
        <f t="shared" si="4"/>
        <v>#DIV/0!</v>
      </c>
      <c r="M84" s="2" t="e">
        <f t="shared" si="5"/>
        <v>#DIV/0!</v>
      </c>
    </row>
    <row r="85" spans="6:13" x14ac:dyDescent="0.25">
      <c r="F85" s="2"/>
      <c r="G85" s="2"/>
      <c r="H85" s="2"/>
      <c r="J85" s="1" t="str">
        <f t="shared" si="3"/>
        <v/>
      </c>
      <c r="L85" s="2" t="e">
        <f t="shared" si="4"/>
        <v>#DIV/0!</v>
      </c>
      <c r="M85" s="2" t="e">
        <f t="shared" si="5"/>
        <v>#DIV/0!</v>
      </c>
    </row>
    <row r="86" spans="6:13" x14ac:dyDescent="0.25">
      <c r="F86" s="2"/>
      <c r="G86" s="2"/>
      <c r="H86" s="2"/>
      <c r="J86" s="1" t="str">
        <f t="shared" si="3"/>
        <v/>
      </c>
      <c r="L86" s="2" t="e">
        <f t="shared" si="4"/>
        <v>#DIV/0!</v>
      </c>
      <c r="M86" s="2" t="e">
        <f t="shared" si="5"/>
        <v>#DIV/0!</v>
      </c>
    </row>
    <row r="87" spans="6:13" x14ac:dyDescent="0.25">
      <c r="F87" s="2"/>
      <c r="G87" s="2"/>
      <c r="H87" s="2"/>
      <c r="J87" s="1" t="str">
        <f t="shared" si="3"/>
        <v/>
      </c>
      <c r="L87" s="2" t="e">
        <f t="shared" si="4"/>
        <v>#DIV/0!</v>
      </c>
      <c r="M87" s="2" t="e">
        <f t="shared" si="5"/>
        <v>#DIV/0!</v>
      </c>
    </row>
    <row r="88" spans="6:13" x14ac:dyDescent="0.25">
      <c r="F88" s="2"/>
      <c r="G88" s="2"/>
      <c r="H88" s="2"/>
      <c r="J88" s="1" t="str">
        <f t="shared" si="3"/>
        <v/>
      </c>
      <c r="L88" s="2" t="e">
        <f t="shared" si="4"/>
        <v>#DIV/0!</v>
      </c>
      <c r="M88" s="2" t="e">
        <f t="shared" si="5"/>
        <v>#DIV/0!</v>
      </c>
    </row>
    <row r="89" spans="6:13" x14ac:dyDescent="0.25">
      <c r="F89" s="2"/>
      <c r="G89" s="2"/>
      <c r="H89" s="2"/>
      <c r="J89" s="1" t="str">
        <f t="shared" si="3"/>
        <v/>
      </c>
      <c r="L89" s="2" t="e">
        <f t="shared" si="4"/>
        <v>#DIV/0!</v>
      </c>
      <c r="M89" s="2" t="e">
        <f t="shared" si="5"/>
        <v>#DIV/0!</v>
      </c>
    </row>
    <row r="90" spans="6:13" x14ac:dyDescent="0.25">
      <c r="F90" s="2"/>
      <c r="G90" s="2"/>
      <c r="H90" s="2"/>
      <c r="I90" s="2"/>
      <c r="J90" s="1" t="str">
        <f t="shared" si="3"/>
        <v/>
      </c>
      <c r="L90" s="2" t="e">
        <f t="shared" si="4"/>
        <v>#DIV/0!</v>
      </c>
      <c r="M90" s="2" t="e">
        <f t="shared" si="5"/>
        <v>#DIV/0!</v>
      </c>
    </row>
    <row r="91" spans="6:13" x14ac:dyDescent="0.25">
      <c r="F91" s="2"/>
      <c r="G91" s="2"/>
      <c r="H91" s="2"/>
      <c r="J91" s="1" t="str">
        <f t="shared" si="3"/>
        <v/>
      </c>
      <c r="L91" s="2" t="e">
        <f t="shared" si="4"/>
        <v>#DIV/0!</v>
      </c>
      <c r="M91" s="2" t="e">
        <f t="shared" si="5"/>
        <v>#DIV/0!</v>
      </c>
    </row>
    <row r="92" spans="6:13" x14ac:dyDescent="0.25">
      <c r="F92" s="2"/>
      <c r="G92" s="2"/>
      <c r="H92" s="2"/>
      <c r="J92" s="1" t="str">
        <f t="shared" si="3"/>
        <v/>
      </c>
      <c r="L92" s="2" t="e">
        <f t="shared" si="4"/>
        <v>#DIV/0!</v>
      </c>
      <c r="M92" s="2" t="e">
        <f t="shared" si="5"/>
        <v>#DIV/0!</v>
      </c>
    </row>
    <row r="93" spans="6:13" x14ac:dyDescent="0.25">
      <c r="F93" s="2"/>
      <c r="G93" s="2"/>
      <c r="H93" s="2"/>
      <c r="I93" s="2"/>
      <c r="J93" s="1" t="str">
        <f t="shared" si="3"/>
        <v/>
      </c>
      <c r="L93" s="2" t="e">
        <f t="shared" si="4"/>
        <v>#DIV/0!</v>
      </c>
      <c r="M93" s="2" t="e">
        <f t="shared" si="5"/>
        <v>#DIV/0!</v>
      </c>
    </row>
    <row r="94" spans="6:13" x14ac:dyDescent="0.25">
      <c r="F94" s="2"/>
      <c r="G94" s="2"/>
      <c r="H94" s="2"/>
      <c r="I94" s="2"/>
      <c r="J94" s="1" t="str">
        <f t="shared" si="3"/>
        <v/>
      </c>
      <c r="L94" s="2" t="e">
        <f t="shared" si="4"/>
        <v>#DIV/0!</v>
      </c>
      <c r="M94" s="2" t="e">
        <f t="shared" si="5"/>
        <v>#DIV/0!</v>
      </c>
    </row>
    <row r="95" spans="6:13" x14ac:dyDescent="0.25">
      <c r="F95" s="2"/>
      <c r="G95" s="2"/>
      <c r="H95" s="2"/>
      <c r="I95" s="2"/>
      <c r="J95" s="1" t="str">
        <f t="shared" si="3"/>
        <v/>
      </c>
      <c r="L95" s="2" t="e">
        <f t="shared" si="4"/>
        <v>#DIV/0!</v>
      </c>
      <c r="M95" s="2" t="e">
        <f t="shared" si="5"/>
        <v>#DIV/0!</v>
      </c>
    </row>
    <row r="96" spans="6:13" x14ac:dyDescent="0.25">
      <c r="F96" s="2"/>
      <c r="G96" s="2"/>
      <c r="H96" s="2"/>
      <c r="I96" s="2"/>
      <c r="J96" s="1" t="str">
        <f t="shared" si="3"/>
        <v/>
      </c>
      <c r="L96" s="2" t="e">
        <f t="shared" si="4"/>
        <v>#DIV/0!</v>
      </c>
      <c r="M96" s="2" t="e">
        <f t="shared" si="5"/>
        <v>#DIV/0!</v>
      </c>
    </row>
    <row r="97" spans="6:13" x14ac:dyDescent="0.25">
      <c r="F97" s="2"/>
      <c r="G97" s="2"/>
      <c r="H97" s="2"/>
      <c r="I97" s="2"/>
      <c r="J97" s="1" t="str">
        <f t="shared" si="3"/>
        <v/>
      </c>
      <c r="L97" s="2" t="e">
        <f t="shared" si="4"/>
        <v>#DIV/0!</v>
      </c>
      <c r="M97" s="2" t="e">
        <f t="shared" si="5"/>
        <v>#DIV/0!</v>
      </c>
    </row>
    <row r="98" spans="6:13" x14ac:dyDescent="0.25">
      <c r="F98" s="2"/>
      <c r="G98" s="2"/>
      <c r="H98" s="2"/>
      <c r="J98" s="1" t="str">
        <f t="shared" si="3"/>
        <v/>
      </c>
      <c r="L98" s="2" t="e">
        <f t="shared" si="4"/>
        <v>#DIV/0!</v>
      </c>
      <c r="M98" s="2" t="e">
        <f t="shared" si="5"/>
        <v>#DIV/0!</v>
      </c>
    </row>
    <row r="99" spans="6:13" x14ac:dyDescent="0.25">
      <c r="F99" s="2"/>
      <c r="G99" s="2"/>
      <c r="H99" s="2"/>
      <c r="J99" s="1" t="str">
        <f t="shared" si="3"/>
        <v/>
      </c>
      <c r="L99" s="2" t="e">
        <f t="shared" si="4"/>
        <v>#DIV/0!</v>
      </c>
      <c r="M99" s="2" t="e">
        <f t="shared" si="5"/>
        <v>#DIV/0!</v>
      </c>
    </row>
    <row r="100" spans="6:13" x14ac:dyDescent="0.25">
      <c r="F100" s="2"/>
      <c r="G100" s="2"/>
      <c r="H100" s="2"/>
      <c r="J100" s="1" t="str">
        <f t="shared" si="3"/>
        <v/>
      </c>
      <c r="L100" s="2" t="e">
        <f t="shared" si="4"/>
        <v>#DIV/0!</v>
      </c>
      <c r="M100" s="2" t="e">
        <f t="shared" si="5"/>
        <v>#DIV/0!</v>
      </c>
    </row>
    <row r="101" spans="6:13" x14ac:dyDescent="0.25">
      <c r="F101" s="2"/>
      <c r="G101" s="2"/>
      <c r="H101" s="2"/>
      <c r="J101" s="1" t="str">
        <f t="shared" si="3"/>
        <v/>
      </c>
      <c r="L101" s="2" t="e">
        <f t="shared" si="4"/>
        <v>#DIV/0!</v>
      </c>
      <c r="M101" s="2" t="e">
        <f t="shared" si="5"/>
        <v>#DIV/0!</v>
      </c>
    </row>
    <row r="102" spans="6:13" x14ac:dyDescent="0.25">
      <c r="F102" s="2"/>
      <c r="G102" s="2"/>
      <c r="H102" s="2"/>
      <c r="J102" s="1" t="str">
        <f t="shared" si="3"/>
        <v/>
      </c>
      <c r="L102" s="2" t="e">
        <f t="shared" si="4"/>
        <v>#DIV/0!</v>
      </c>
      <c r="M102" s="2" t="e">
        <f t="shared" si="5"/>
        <v>#DIV/0!</v>
      </c>
    </row>
    <row r="103" spans="6:13" x14ac:dyDescent="0.25">
      <c r="F103" s="2"/>
      <c r="G103" s="2"/>
      <c r="H103" s="2"/>
      <c r="J103" s="1" t="str">
        <f t="shared" si="3"/>
        <v/>
      </c>
      <c r="L103" s="2" t="e">
        <f t="shared" si="4"/>
        <v>#DIV/0!</v>
      </c>
      <c r="M103" s="2" t="e">
        <f t="shared" si="5"/>
        <v>#DIV/0!</v>
      </c>
    </row>
    <row r="104" spans="6:13" x14ac:dyDescent="0.25">
      <c r="F104" s="2"/>
      <c r="G104" s="2"/>
      <c r="H104" s="2"/>
      <c r="J104" s="1" t="str">
        <f t="shared" si="3"/>
        <v/>
      </c>
      <c r="L104" s="2" t="e">
        <f t="shared" si="4"/>
        <v>#DIV/0!</v>
      </c>
      <c r="M104" s="2" t="e">
        <f t="shared" si="5"/>
        <v>#DIV/0!</v>
      </c>
    </row>
    <row r="105" spans="6:13" x14ac:dyDescent="0.25">
      <c r="F105" s="2"/>
      <c r="G105" s="2"/>
      <c r="H105" s="2"/>
      <c r="J105" s="1" t="str">
        <f t="shared" si="3"/>
        <v/>
      </c>
      <c r="L105" s="2" t="e">
        <f t="shared" si="4"/>
        <v>#DIV/0!</v>
      </c>
      <c r="M105" s="2" t="e">
        <f t="shared" si="5"/>
        <v>#DIV/0!</v>
      </c>
    </row>
    <row r="106" spans="6:13" x14ac:dyDescent="0.25">
      <c r="F106" s="2"/>
      <c r="G106" s="2"/>
      <c r="H106" s="2"/>
      <c r="I106" s="2"/>
      <c r="J106" s="1" t="str">
        <f t="shared" si="3"/>
        <v/>
      </c>
      <c r="L106" s="2" t="e">
        <f t="shared" si="4"/>
        <v>#DIV/0!</v>
      </c>
      <c r="M106" s="2" t="e">
        <f t="shared" si="5"/>
        <v>#DIV/0!</v>
      </c>
    </row>
    <row r="107" spans="6:13" x14ac:dyDescent="0.25">
      <c r="F107" s="2"/>
      <c r="G107" s="2"/>
      <c r="H107" s="2"/>
      <c r="I107" s="2"/>
      <c r="J107" s="1" t="str">
        <f t="shared" si="3"/>
        <v/>
      </c>
      <c r="L107" s="2" t="e">
        <f t="shared" si="4"/>
        <v>#DIV/0!</v>
      </c>
      <c r="M107" s="2" t="e">
        <f t="shared" si="5"/>
        <v>#DIV/0!</v>
      </c>
    </row>
    <row r="108" spans="6:13" x14ac:dyDescent="0.25">
      <c r="F108" s="2"/>
      <c r="G108" s="2"/>
      <c r="H108" s="2"/>
      <c r="I108" s="2"/>
      <c r="J108" s="1" t="str">
        <f t="shared" si="3"/>
        <v/>
      </c>
      <c r="L108" s="2" t="e">
        <f t="shared" si="4"/>
        <v>#DIV/0!</v>
      </c>
      <c r="M108" s="2" t="e">
        <f t="shared" si="5"/>
        <v>#DIV/0!</v>
      </c>
    </row>
    <row r="109" spans="6:13" x14ac:dyDescent="0.25">
      <c r="F109" s="2"/>
      <c r="G109" s="2"/>
      <c r="H109" s="2"/>
      <c r="J109" s="1" t="str">
        <f t="shared" si="3"/>
        <v/>
      </c>
      <c r="L109" s="2" t="e">
        <f t="shared" si="4"/>
        <v>#DIV/0!</v>
      </c>
      <c r="M109" s="2" t="e">
        <f t="shared" si="5"/>
        <v>#DIV/0!</v>
      </c>
    </row>
    <row r="110" spans="6:13" x14ac:dyDescent="0.25">
      <c r="F110" s="2"/>
      <c r="G110" s="2"/>
      <c r="H110" s="2"/>
      <c r="I110" s="2"/>
      <c r="J110" s="1" t="str">
        <f t="shared" si="3"/>
        <v/>
      </c>
      <c r="L110" s="2" t="e">
        <f t="shared" si="4"/>
        <v>#DIV/0!</v>
      </c>
      <c r="M110" s="2" t="e">
        <f t="shared" si="5"/>
        <v>#DIV/0!</v>
      </c>
    </row>
    <row r="111" spans="6:13" x14ac:dyDescent="0.25">
      <c r="F111" s="2"/>
      <c r="G111" s="2"/>
      <c r="H111" s="2"/>
      <c r="I111" s="2"/>
      <c r="J111" s="1" t="str">
        <f t="shared" si="3"/>
        <v/>
      </c>
      <c r="L111" s="2" t="e">
        <f t="shared" si="4"/>
        <v>#DIV/0!</v>
      </c>
      <c r="M111" s="2" t="e">
        <f t="shared" si="5"/>
        <v>#DIV/0!</v>
      </c>
    </row>
    <row r="112" spans="6:13" x14ac:dyDescent="0.25">
      <c r="F112" s="2"/>
      <c r="G112" s="2"/>
      <c r="H112" s="2"/>
      <c r="I112" s="2"/>
      <c r="J112" s="1" t="str">
        <f t="shared" si="3"/>
        <v/>
      </c>
      <c r="L112" s="2" t="e">
        <f t="shared" si="4"/>
        <v>#DIV/0!</v>
      </c>
      <c r="M112" s="2" t="e">
        <f t="shared" si="5"/>
        <v>#DIV/0!</v>
      </c>
    </row>
    <row r="113" spans="6:13" x14ac:dyDescent="0.25">
      <c r="F113" s="2"/>
      <c r="G113" s="2"/>
      <c r="H113" s="2"/>
      <c r="I113" s="2"/>
      <c r="J113" s="1" t="str">
        <f t="shared" si="3"/>
        <v/>
      </c>
      <c r="L113" s="2" t="e">
        <f t="shared" si="4"/>
        <v>#DIV/0!</v>
      </c>
      <c r="M113" s="2" t="e">
        <f t="shared" si="5"/>
        <v>#DIV/0!</v>
      </c>
    </row>
    <row r="114" spans="6:13" x14ac:dyDescent="0.25">
      <c r="F114" s="2"/>
      <c r="G114" s="2"/>
      <c r="H114" s="2"/>
      <c r="J114" s="1" t="str">
        <f t="shared" si="3"/>
        <v/>
      </c>
      <c r="L114" s="2" t="e">
        <f t="shared" si="4"/>
        <v>#DIV/0!</v>
      </c>
      <c r="M114" s="2" t="e">
        <f t="shared" si="5"/>
        <v>#DIV/0!</v>
      </c>
    </row>
    <row r="115" spans="6:13" x14ac:dyDescent="0.25">
      <c r="F115" s="2"/>
      <c r="G115" s="2"/>
      <c r="H115" s="2"/>
      <c r="I115" s="2"/>
      <c r="J115" s="1" t="str">
        <f t="shared" si="3"/>
        <v/>
      </c>
      <c r="L115" s="2" t="e">
        <f t="shared" si="4"/>
        <v>#DIV/0!</v>
      </c>
      <c r="M115" s="2" t="e">
        <f t="shared" si="5"/>
        <v>#DIV/0!</v>
      </c>
    </row>
    <row r="116" spans="6:13" x14ac:dyDescent="0.25">
      <c r="F116" s="2"/>
      <c r="G116" s="2"/>
      <c r="H116" s="2"/>
      <c r="J116" s="1" t="str">
        <f t="shared" si="3"/>
        <v/>
      </c>
      <c r="L116" s="2" t="e">
        <f t="shared" si="4"/>
        <v>#DIV/0!</v>
      </c>
      <c r="M116" s="2" t="e">
        <f t="shared" si="5"/>
        <v>#DIV/0!</v>
      </c>
    </row>
    <row r="117" spans="6:13" x14ac:dyDescent="0.25">
      <c r="F117" s="2"/>
      <c r="G117" s="2"/>
      <c r="H117" s="2"/>
      <c r="J117" s="1" t="str">
        <f t="shared" si="3"/>
        <v/>
      </c>
      <c r="L117" s="2" t="e">
        <f t="shared" si="4"/>
        <v>#DIV/0!</v>
      </c>
      <c r="M117" s="2" t="e">
        <f t="shared" si="5"/>
        <v>#DIV/0!</v>
      </c>
    </row>
    <row r="118" spans="6:13" x14ac:dyDescent="0.25">
      <c r="F118" s="2"/>
      <c r="G118" s="2"/>
      <c r="H118" s="2"/>
      <c r="J118" s="1" t="str">
        <f t="shared" si="3"/>
        <v/>
      </c>
      <c r="L118" s="2" t="e">
        <f t="shared" si="4"/>
        <v>#DIV/0!</v>
      </c>
      <c r="M118" s="2" t="e">
        <f t="shared" si="5"/>
        <v>#DIV/0!</v>
      </c>
    </row>
    <row r="119" spans="6:13" x14ac:dyDescent="0.25">
      <c r="F119" s="2"/>
      <c r="G119" s="2"/>
      <c r="H119" s="2"/>
      <c r="J119" s="1" t="str">
        <f t="shared" si="3"/>
        <v/>
      </c>
      <c r="L119" s="2" t="e">
        <f t="shared" si="4"/>
        <v>#DIV/0!</v>
      </c>
      <c r="M119" s="2" t="e">
        <f t="shared" si="5"/>
        <v>#DIV/0!</v>
      </c>
    </row>
    <row r="120" spans="6:13" x14ac:dyDescent="0.25">
      <c r="F120" s="2"/>
      <c r="G120" s="2"/>
      <c r="H120" s="2"/>
      <c r="J120" s="1" t="str">
        <f t="shared" si="3"/>
        <v/>
      </c>
      <c r="L120" s="2" t="e">
        <f t="shared" si="4"/>
        <v>#DIV/0!</v>
      </c>
      <c r="M120" s="2" t="e">
        <f t="shared" si="5"/>
        <v>#DIV/0!</v>
      </c>
    </row>
    <row r="121" spans="6:13" x14ac:dyDescent="0.25">
      <c r="F121" s="2"/>
      <c r="G121" s="2"/>
      <c r="H121" s="2"/>
      <c r="J121" s="1" t="str">
        <f t="shared" si="3"/>
        <v/>
      </c>
      <c r="L121" s="2" t="e">
        <f t="shared" si="4"/>
        <v>#DIV/0!</v>
      </c>
      <c r="M121" s="2" t="e">
        <f t="shared" si="5"/>
        <v>#DIV/0!</v>
      </c>
    </row>
    <row r="122" spans="6:13" x14ac:dyDescent="0.25">
      <c r="F122" s="2"/>
      <c r="G122" s="2"/>
      <c r="H122" s="2"/>
      <c r="J122" s="1" t="str">
        <f t="shared" si="3"/>
        <v/>
      </c>
      <c r="L122" s="2" t="e">
        <f t="shared" si="4"/>
        <v>#DIV/0!</v>
      </c>
      <c r="M122" s="2" t="e">
        <f t="shared" si="5"/>
        <v>#DIV/0!</v>
      </c>
    </row>
    <row r="123" spans="6:13" x14ac:dyDescent="0.25">
      <c r="F123" s="2"/>
      <c r="G123" s="2"/>
      <c r="H123" s="2"/>
      <c r="J123" s="1" t="str">
        <f t="shared" si="3"/>
        <v/>
      </c>
      <c r="L123" s="2" t="e">
        <f t="shared" si="4"/>
        <v>#DIV/0!</v>
      </c>
      <c r="M123" s="2" t="e">
        <f t="shared" si="5"/>
        <v>#DIV/0!</v>
      </c>
    </row>
    <row r="124" spans="6:13" x14ac:dyDescent="0.25">
      <c r="F124" s="2"/>
      <c r="G124" s="2"/>
      <c r="H124" s="2"/>
      <c r="I124" s="2"/>
      <c r="J124" s="1" t="str">
        <f t="shared" si="3"/>
        <v/>
      </c>
      <c r="L124" s="2" t="e">
        <f t="shared" si="4"/>
        <v>#DIV/0!</v>
      </c>
      <c r="M124" s="2" t="e">
        <f t="shared" si="5"/>
        <v>#DIV/0!</v>
      </c>
    </row>
    <row r="125" spans="6:13" x14ac:dyDescent="0.25">
      <c r="F125" s="2"/>
      <c r="G125" s="2"/>
      <c r="H125" s="2"/>
      <c r="I125" s="2"/>
      <c r="J125" s="1" t="str">
        <f t="shared" si="3"/>
        <v/>
      </c>
      <c r="L125" s="2" t="e">
        <f t="shared" si="4"/>
        <v>#DIV/0!</v>
      </c>
      <c r="M125" s="2" t="e">
        <f t="shared" si="5"/>
        <v>#DIV/0!</v>
      </c>
    </row>
    <row r="126" spans="6:13" x14ac:dyDescent="0.25">
      <c r="F126" s="2"/>
      <c r="G126" s="2"/>
      <c r="H126" s="2"/>
      <c r="I126" s="2"/>
      <c r="J126" s="1" t="str">
        <f t="shared" si="3"/>
        <v/>
      </c>
      <c r="L126" s="2" t="e">
        <f t="shared" si="4"/>
        <v>#DIV/0!</v>
      </c>
      <c r="M126" s="2" t="e">
        <f t="shared" si="5"/>
        <v>#DIV/0!</v>
      </c>
    </row>
    <row r="127" spans="6:13" x14ac:dyDescent="0.25">
      <c r="F127" s="2"/>
      <c r="G127" s="2"/>
      <c r="H127" s="2"/>
      <c r="I127" s="2"/>
      <c r="J127" s="1" t="str">
        <f t="shared" si="3"/>
        <v/>
      </c>
      <c r="L127" s="2" t="e">
        <f t="shared" si="4"/>
        <v>#DIV/0!</v>
      </c>
      <c r="M127" s="2" t="e">
        <f t="shared" si="5"/>
        <v>#DIV/0!</v>
      </c>
    </row>
    <row r="128" spans="6:13" x14ac:dyDescent="0.25">
      <c r="F128" s="2"/>
      <c r="G128" s="2"/>
      <c r="H128" s="2"/>
      <c r="I128" s="2"/>
      <c r="J128" s="1" t="str">
        <f t="shared" si="3"/>
        <v/>
      </c>
      <c r="L128" s="2" t="e">
        <f t="shared" si="4"/>
        <v>#DIV/0!</v>
      </c>
      <c r="M128" s="2" t="e">
        <f t="shared" si="5"/>
        <v>#DIV/0!</v>
      </c>
    </row>
    <row r="129" spans="6:13" x14ac:dyDescent="0.25">
      <c r="F129" s="2"/>
      <c r="G129" s="2"/>
      <c r="H129" s="2"/>
      <c r="I129" s="2"/>
      <c r="J129" s="1" t="str">
        <f t="shared" si="3"/>
        <v/>
      </c>
      <c r="L129" s="2" t="e">
        <f t="shared" si="4"/>
        <v>#DIV/0!</v>
      </c>
      <c r="M129" s="2" t="e">
        <f t="shared" si="5"/>
        <v>#DIV/0!</v>
      </c>
    </row>
    <row r="130" spans="6:13" x14ac:dyDescent="0.25">
      <c r="F130" s="2"/>
      <c r="G130" s="2"/>
      <c r="H130" s="2"/>
      <c r="I130" s="2"/>
      <c r="J130" s="1" t="str">
        <f t="shared" si="3"/>
        <v/>
      </c>
      <c r="L130" s="2" t="e">
        <f t="shared" si="4"/>
        <v>#DIV/0!</v>
      </c>
      <c r="M130" s="2" t="e">
        <f t="shared" si="5"/>
        <v>#DIV/0!</v>
      </c>
    </row>
    <row r="131" spans="6:13" x14ac:dyDescent="0.25">
      <c r="F131" s="2"/>
      <c r="G131" s="2"/>
      <c r="H131" s="2"/>
      <c r="I131" s="2"/>
      <c r="J131" s="1" t="str">
        <f t="shared" si="3"/>
        <v/>
      </c>
      <c r="L131" s="2" t="e">
        <f t="shared" si="4"/>
        <v>#DIV/0!</v>
      </c>
      <c r="M131" s="2" t="e">
        <f t="shared" si="5"/>
        <v>#DIV/0!</v>
      </c>
    </row>
    <row r="132" spans="6:13" x14ac:dyDescent="0.25">
      <c r="F132" s="2"/>
      <c r="G132" s="2"/>
      <c r="H132" s="2"/>
      <c r="J132" s="1" t="str">
        <f t="shared" si="3"/>
        <v/>
      </c>
      <c r="L132" s="2" t="e">
        <f t="shared" si="4"/>
        <v>#DIV/0!</v>
      </c>
      <c r="M132" s="2" t="e">
        <f t="shared" si="5"/>
        <v>#DIV/0!</v>
      </c>
    </row>
    <row r="133" spans="6:13" x14ac:dyDescent="0.25">
      <c r="F133" s="2"/>
      <c r="G133" s="2"/>
      <c r="H133" s="2"/>
      <c r="I133" s="2"/>
      <c r="J133" s="1" t="str">
        <f t="shared" ref="J133:J196" si="6">CONCATENATE(MID(D133,1,3),MID(C133,7,1),I133)</f>
        <v/>
      </c>
      <c r="L133" s="2" t="e">
        <f t="shared" ref="L133:L196" si="7">G133-(G133/$G$2*$L$1)</f>
        <v>#DIV/0!</v>
      </c>
      <c r="M133" s="2" t="e">
        <f t="shared" ref="M133:M196" si="8">(H133-(G133/$G$2*$M$1))</f>
        <v>#DIV/0!</v>
      </c>
    </row>
    <row r="134" spans="6:13" x14ac:dyDescent="0.25">
      <c r="F134" s="2"/>
      <c r="G134" s="2"/>
      <c r="H134" s="2"/>
      <c r="I134" s="2"/>
      <c r="J134" s="1" t="str">
        <f t="shared" si="6"/>
        <v/>
      </c>
      <c r="L134" s="2" t="e">
        <f t="shared" si="7"/>
        <v>#DIV/0!</v>
      </c>
      <c r="M134" s="2" t="e">
        <f t="shared" si="8"/>
        <v>#DIV/0!</v>
      </c>
    </row>
    <row r="135" spans="6:13" x14ac:dyDescent="0.25">
      <c r="F135" s="2"/>
      <c r="G135" s="2"/>
      <c r="H135" s="2"/>
      <c r="I135" s="2"/>
      <c r="J135" s="1" t="str">
        <f t="shared" si="6"/>
        <v/>
      </c>
      <c r="L135" s="2" t="e">
        <f t="shared" si="7"/>
        <v>#DIV/0!</v>
      </c>
      <c r="M135" s="2" t="e">
        <f t="shared" si="8"/>
        <v>#DIV/0!</v>
      </c>
    </row>
    <row r="136" spans="6:13" x14ac:dyDescent="0.25">
      <c r="F136" s="2"/>
      <c r="G136" s="2"/>
      <c r="H136" s="2"/>
      <c r="I136" s="2"/>
      <c r="J136" s="1" t="str">
        <f t="shared" si="6"/>
        <v/>
      </c>
      <c r="L136" s="2" t="e">
        <f t="shared" si="7"/>
        <v>#DIV/0!</v>
      </c>
      <c r="M136" s="2" t="e">
        <f t="shared" si="8"/>
        <v>#DIV/0!</v>
      </c>
    </row>
    <row r="137" spans="6:13" x14ac:dyDescent="0.25">
      <c r="F137" s="2"/>
      <c r="G137" s="2"/>
      <c r="H137" s="2"/>
      <c r="J137" s="1" t="str">
        <f t="shared" si="6"/>
        <v/>
      </c>
      <c r="L137" s="2" t="e">
        <f t="shared" si="7"/>
        <v>#DIV/0!</v>
      </c>
      <c r="M137" s="2" t="e">
        <f t="shared" si="8"/>
        <v>#DIV/0!</v>
      </c>
    </row>
    <row r="138" spans="6:13" x14ac:dyDescent="0.25">
      <c r="F138" s="2"/>
      <c r="G138" s="2"/>
      <c r="H138" s="2"/>
      <c r="J138" s="1" t="str">
        <f t="shared" si="6"/>
        <v/>
      </c>
      <c r="L138" s="2" t="e">
        <f t="shared" si="7"/>
        <v>#DIV/0!</v>
      </c>
      <c r="M138" s="2" t="e">
        <f t="shared" si="8"/>
        <v>#DIV/0!</v>
      </c>
    </row>
    <row r="139" spans="6:13" x14ac:dyDescent="0.25">
      <c r="F139" s="2"/>
      <c r="G139" s="2"/>
      <c r="H139" s="2"/>
      <c r="J139" s="1" t="str">
        <f t="shared" si="6"/>
        <v/>
      </c>
      <c r="L139" s="2" t="e">
        <f t="shared" si="7"/>
        <v>#DIV/0!</v>
      </c>
      <c r="M139" s="2" t="e">
        <f t="shared" si="8"/>
        <v>#DIV/0!</v>
      </c>
    </row>
    <row r="140" spans="6:13" x14ac:dyDescent="0.25">
      <c r="F140" s="2"/>
      <c r="G140" s="2"/>
      <c r="H140" s="2"/>
      <c r="J140" s="1" t="str">
        <f t="shared" si="6"/>
        <v/>
      </c>
      <c r="L140" s="2" t="e">
        <f t="shared" si="7"/>
        <v>#DIV/0!</v>
      </c>
      <c r="M140" s="2" t="e">
        <f t="shared" si="8"/>
        <v>#DIV/0!</v>
      </c>
    </row>
    <row r="141" spans="6:13" x14ac:dyDescent="0.25">
      <c r="F141" s="2"/>
      <c r="G141" s="2"/>
      <c r="H141" s="2"/>
      <c r="J141" s="1" t="str">
        <f t="shared" si="6"/>
        <v/>
      </c>
      <c r="L141" s="2" t="e">
        <f t="shared" si="7"/>
        <v>#DIV/0!</v>
      </c>
      <c r="M141" s="2" t="e">
        <f t="shared" si="8"/>
        <v>#DIV/0!</v>
      </c>
    </row>
    <row r="142" spans="6:13" x14ac:dyDescent="0.25">
      <c r="F142" s="2"/>
      <c r="G142" s="2"/>
      <c r="H142" s="2"/>
      <c r="J142" s="1" t="str">
        <f t="shared" si="6"/>
        <v/>
      </c>
      <c r="L142" s="2" t="e">
        <f t="shared" si="7"/>
        <v>#DIV/0!</v>
      </c>
      <c r="M142" s="2" t="e">
        <f t="shared" si="8"/>
        <v>#DIV/0!</v>
      </c>
    </row>
    <row r="143" spans="6:13" x14ac:dyDescent="0.25">
      <c r="F143" s="2"/>
      <c r="G143" s="2"/>
      <c r="H143" s="2"/>
      <c r="J143" s="1" t="str">
        <f t="shared" si="6"/>
        <v/>
      </c>
      <c r="L143" s="2" t="e">
        <f t="shared" si="7"/>
        <v>#DIV/0!</v>
      </c>
      <c r="M143" s="2" t="e">
        <f t="shared" si="8"/>
        <v>#DIV/0!</v>
      </c>
    </row>
    <row r="144" spans="6:13" x14ac:dyDescent="0.25">
      <c r="F144" s="2"/>
      <c r="G144" s="2"/>
      <c r="H144" s="2"/>
      <c r="J144" s="1" t="str">
        <f t="shared" si="6"/>
        <v/>
      </c>
      <c r="L144" s="2" t="e">
        <f t="shared" si="7"/>
        <v>#DIV/0!</v>
      </c>
      <c r="M144" s="2" t="e">
        <f t="shared" si="8"/>
        <v>#DIV/0!</v>
      </c>
    </row>
    <row r="145" spans="6:13" x14ac:dyDescent="0.25">
      <c r="F145" s="2"/>
      <c r="G145" s="2"/>
      <c r="H145" s="2"/>
      <c r="J145" s="1" t="str">
        <f t="shared" si="6"/>
        <v/>
      </c>
      <c r="L145" s="2" t="e">
        <f t="shared" si="7"/>
        <v>#DIV/0!</v>
      </c>
      <c r="M145" s="2" t="e">
        <f t="shared" si="8"/>
        <v>#DIV/0!</v>
      </c>
    </row>
    <row r="146" spans="6:13" x14ac:dyDescent="0.25">
      <c r="F146" s="2"/>
      <c r="G146" s="2"/>
      <c r="H146" s="2"/>
      <c r="J146" s="1" t="str">
        <f t="shared" si="6"/>
        <v/>
      </c>
      <c r="L146" s="2" t="e">
        <f t="shared" si="7"/>
        <v>#DIV/0!</v>
      </c>
      <c r="M146" s="2" t="e">
        <f t="shared" si="8"/>
        <v>#DIV/0!</v>
      </c>
    </row>
    <row r="147" spans="6:13" x14ac:dyDescent="0.25">
      <c r="F147" s="2"/>
      <c r="G147" s="2"/>
      <c r="H147" s="2"/>
      <c r="J147" s="1" t="str">
        <f t="shared" si="6"/>
        <v/>
      </c>
      <c r="L147" s="2" t="e">
        <f t="shared" si="7"/>
        <v>#DIV/0!</v>
      </c>
      <c r="M147" s="2" t="e">
        <f t="shared" si="8"/>
        <v>#DIV/0!</v>
      </c>
    </row>
    <row r="148" spans="6:13" x14ac:dyDescent="0.25">
      <c r="F148" s="2"/>
      <c r="G148" s="2"/>
      <c r="H148" s="2"/>
      <c r="J148" s="1" t="str">
        <f t="shared" si="6"/>
        <v/>
      </c>
      <c r="L148" s="2" t="e">
        <f t="shared" si="7"/>
        <v>#DIV/0!</v>
      </c>
      <c r="M148" s="2" t="e">
        <f t="shared" si="8"/>
        <v>#DIV/0!</v>
      </c>
    </row>
    <row r="149" spans="6:13" x14ac:dyDescent="0.25">
      <c r="F149" s="2"/>
      <c r="G149" s="2"/>
      <c r="H149" s="2"/>
      <c r="J149" s="1" t="str">
        <f t="shared" si="6"/>
        <v/>
      </c>
      <c r="L149" s="2" t="e">
        <f t="shared" si="7"/>
        <v>#DIV/0!</v>
      </c>
      <c r="M149" s="2" t="e">
        <f t="shared" si="8"/>
        <v>#DIV/0!</v>
      </c>
    </row>
    <row r="150" spans="6:13" x14ac:dyDescent="0.25">
      <c r="F150" s="2"/>
      <c r="G150" s="2"/>
      <c r="H150" s="2"/>
      <c r="J150" s="1" t="str">
        <f t="shared" si="6"/>
        <v/>
      </c>
      <c r="L150" s="2" t="e">
        <f t="shared" si="7"/>
        <v>#DIV/0!</v>
      </c>
      <c r="M150" s="2" t="e">
        <f t="shared" si="8"/>
        <v>#DIV/0!</v>
      </c>
    </row>
    <row r="151" spans="6:13" x14ac:dyDescent="0.25">
      <c r="F151" s="2"/>
      <c r="G151" s="2"/>
      <c r="H151" s="2"/>
      <c r="J151" s="1" t="str">
        <f t="shared" si="6"/>
        <v/>
      </c>
      <c r="L151" s="2" t="e">
        <f t="shared" si="7"/>
        <v>#DIV/0!</v>
      </c>
      <c r="M151" s="2" t="e">
        <f t="shared" si="8"/>
        <v>#DIV/0!</v>
      </c>
    </row>
    <row r="152" spans="6:13" x14ac:dyDescent="0.25">
      <c r="F152" s="2"/>
      <c r="G152" s="2"/>
      <c r="H152" s="2"/>
      <c r="J152" s="1" t="str">
        <f t="shared" si="6"/>
        <v/>
      </c>
      <c r="L152" s="2" t="e">
        <f t="shared" si="7"/>
        <v>#DIV/0!</v>
      </c>
      <c r="M152" s="2" t="e">
        <f t="shared" si="8"/>
        <v>#DIV/0!</v>
      </c>
    </row>
    <row r="153" spans="6:13" x14ac:dyDescent="0.25">
      <c r="F153" s="2"/>
      <c r="G153" s="2"/>
      <c r="H153" s="2"/>
      <c r="J153" s="1" t="str">
        <f t="shared" si="6"/>
        <v/>
      </c>
      <c r="L153" s="2" t="e">
        <f t="shared" si="7"/>
        <v>#DIV/0!</v>
      </c>
      <c r="M153" s="2" t="e">
        <f t="shared" si="8"/>
        <v>#DIV/0!</v>
      </c>
    </row>
    <row r="154" spans="6:13" x14ac:dyDescent="0.25">
      <c r="F154" s="2"/>
      <c r="G154" s="2"/>
      <c r="H154" s="2"/>
      <c r="J154" s="1" t="str">
        <f t="shared" si="6"/>
        <v/>
      </c>
      <c r="L154" s="2" t="e">
        <f t="shared" si="7"/>
        <v>#DIV/0!</v>
      </c>
      <c r="M154" s="2" t="e">
        <f t="shared" si="8"/>
        <v>#DIV/0!</v>
      </c>
    </row>
    <row r="155" spans="6:13" x14ac:dyDescent="0.25">
      <c r="F155" s="2"/>
      <c r="G155" s="2"/>
      <c r="H155" s="2"/>
      <c r="J155" s="1" t="str">
        <f t="shared" si="6"/>
        <v/>
      </c>
      <c r="L155" s="2" t="e">
        <f t="shared" si="7"/>
        <v>#DIV/0!</v>
      </c>
      <c r="M155" s="2" t="e">
        <f t="shared" si="8"/>
        <v>#DIV/0!</v>
      </c>
    </row>
    <row r="156" spans="6:13" x14ac:dyDescent="0.25">
      <c r="F156" s="2"/>
      <c r="G156" s="2"/>
      <c r="H156" s="2"/>
      <c r="I156" s="2"/>
      <c r="J156" s="1" t="str">
        <f t="shared" si="6"/>
        <v/>
      </c>
      <c r="L156" s="2" t="e">
        <f t="shared" si="7"/>
        <v>#DIV/0!</v>
      </c>
      <c r="M156" s="2" t="e">
        <f t="shared" si="8"/>
        <v>#DIV/0!</v>
      </c>
    </row>
    <row r="157" spans="6:13" x14ac:dyDescent="0.25">
      <c r="F157" s="2"/>
      <c r="H157" s="2"/>
      <c r="J157" s="1" t="str">
        <f t="shared" si="6"/>
        <v/>
      </c>
      <c r="L157" s="2" t="e">
        <f t="shared" si="7"/>
        <v>#DIV/0!</v>
      </c>
      <c r="M157" s="2" t="e">
        <f t="shared" si="8"/>
        <v>#DIV/0!</v>
      </c>
    </row>
    <row r="158" spans="6:13" x14ac:dyDescent="0.25">
      <c r="F158" s="2"/>
      <c r="H158" s="2"/>
      <c r="J158" s="1" t="str">
        <f t="shared" si="6"/>
        <v/>
      </c>
      <c r="L158" s="2" t="e">
        <f t="shared" si="7"/>
        <v>#DIV/0!</v>
      </c>
      <c r="M158" s="2" t="e">
        <f t="shared" si="8"/>
        <v>#DIV/0!</v>
      </c>
    </row>
    <row r="159" spans="6:13" x14ac:dyDescent="0.25">
      <c r="F159" s="2"/>
      <c r="H159" s="2"/>
      <c r="I159" s="2"/>
      <c r="J159" s="1" t="str">
        <f t="shared" si="6"/>
        <v/>
      </c>
      <c r="L159" s="2" t="e">
        <f t="shared" si="7"/>
        <v>#DIV/0!</v>
      </c>
      <c r="M159" s="2" t="e">
        <f t="shared" si="8"/>
        <v>#DIV/0!</v>
      </c>
    </row>
    <row r="160" spans="6:13" x14ac:dyDescent="0.25">
      <c r="F160" s="2"/>
      <c r="H160" s="2"/>
      <c r="I160" s="2"/>
      <c r="J160" s="1" t="str">
        <f t="shared" si="6"/>
        <v/>
      </c>
      <c r="L160" s="2" t="e">
        <f t="shared" si="7"/>
        <v>#DIV/0!</v>
      </c>
      <c r="M160" s="2" t="e">
        <f t="shared" si="8"/>
        <v>#DIV/0!</v>
      </c>
    </row>
    <row r="161" spans="6:13" x14ac:dyDescent="0.25">
      <c r="F161" s="2"/>
      <c r="H161" s="2"/>
      <c r="I161" s="2"/>
      <c r="J161" s="1" t="str">
        <f t="shared" si="6"/>
        <v/>
      </c>
      <c r="L161" s="2" t="e">
        <f t="shared" si="7"/>
        <v>#DIV/0!</v>
      </c>
      <c r="M161" s="2" t="e">
        <f t="shared" si="8"/>
        <v>#DIV/0!</v>
      </c>
    </row>
    <row r="162" spans="6:13" x14ac:dyDescent="0.25">
      <c r="F162" s="2"/>
      <c r="H162" s="2"/>
      <c r="I162" s="2"/>
      <c r="J162" s="1" t="str">
        <f t="shared" si="6"/>
        <v/>
      </c>
      <c r="L162" s="2" t="e">
        <f t="shared" si="7"/>
        <v>#DIV/0!</v>
      </c>
      <c r="M162" s="2" t="e">
        <f t="shared" si="8"/>
        <v>#DIV/0!</v>
      </c>
    </row>
    <row r="163" spans="6:13" x14ac:dyDescent="0.25">
      <c r="F163" s="2"/>
      <c r="H163" s="2"/>
      <c r="I163" s="2"/>
      <c r="J163" s="1" t="str">
        <f t="shared" si="6"/>
        <v/>
      </c>
      <c r="L163" s="2" t="e">
        <f t="shared" si="7"/>
        <v>#DIV/0!</v>
      </c>
      <c r="M163" s="2" t="e">
        <f t="shared" si="8"/>
        <v>#DIV/0!</v>
      </c>
    </row>
    <row r="164" spans="6:13" x14ac:dyDescent="0.25">
      <c r="F164" s="2"/>
      <c r="H164" s="2"/>
      <c r="I164" s="2"/>
      <c r="J164" s="1" t="str">
        <f t="shared" si="6"/>
        <v/>
      </c>
      <c r="L164" s="2" t="e">
        <f t="shared" si="7"/>
        <v>#DIV/0!</v>
      </c>
      <c r="M164" s="2" t="e">
        <f t="shared" si="8"/>
        <v>#DIV/0!</v>
      </c>
    </row>
    <row r="165" spans="6:13" x14ac:dyDescent="0.25">
      <c r="F165" s="2"/>
      <c r="H165" s="2"/>
      <c r="I165" s="2"/>
      <c r="J165" s="1" t="str">
        <f t="shared" si="6"/>
        <v/>
      </c>
      <c r="L165" s="2" t="e">
        <f t="shared" si="7"/>
        <v>#DIV/0!</v>
      </c>
      <c r="M165" s="2" t="e">
        <f t="shared" si="8"/>
        <v>#DIV/0!</v>
      </c>
    </row>
    <row r="166" spans="6:13" x14ac:dyDescent="0.25">
      <c r="F166" s="2"/>
      <c r="H166" s="2"/>
      <c r="I166" s="2"/>
      <c r="J166" s="1" t="str">
        <f t="shared" si="6"/>
        <v/>
      </c>
      <c r="L166" s="2" t="e">
        <f t="shared" si="7"/>
        <v>#DIV/0!</v>
      </c>
      <c r="M166" s="2" t="e">
        <f t="shared" si="8"/>
        <v>#DIV/0!</v>
      </c>
    </row>
    <row r="167" spans="6:13" x14ac:dyDescent="0.25">
      <c r="F167" s="2"/>
      <c r="H167" s="2"/>
      <c r="I167" s="2"/>
      <c r="J167" s="1" t="str">
        <f t="shared" si="6"/>
        <v/>
      </c>
      <c r="L167" s="2" t="e">
        <f t="shared" si="7"/>
        <v>#DIV/0!</v>
      </c>
      <c r="M167" s="2" t="e">
        <f t="shared" si="8"/>
        <v>#DIV/0!</v>
      </c>
    </row>
    <row r="168" spans="6:13" x14ac:dyDescent="0.25">
      <c r="F168" s="2"/>
      <c r="H168" s="2"/>
      <c r="I168" s="2"/>
      <c r="J168" s="1" t="str">
        <f t="shared" si="6"/>
        <v/>
      </c>
      <c r="L168" s="2" t="e">
        <f t="shared" si="7"/>
        <v>#DIV/0!</v>
      </c>
      <c r="M168" s="2" t="e">
        <f t="shared" si="8"/>
        <v>#DIV/0!</v>
      </c>
    </row>
    <row r="169" spans="6:13" x14ac:dyDescent="0.25">
      <c r="F169" s="2"/>
      <c r="H169" s="2"/>
      <c r="I169" s="2"/>
      <c r="J169" s="1" t="str">
        <f t="shared" si="6"/>
        <v/>
      </c>
      <c r="L169" s="2" t="e">
        <f t="shared" si="7"/>
        <v>#DIV/0!</v>
      </c>
      <c r="M169" s="2" t="e">
        <f t="shared" si="8"/>
        <v>#DIV/0!</v>
      </c>
    </row>
    <row r="170" spans="6:13" x14ac:dyDescent="0.25">
      <c r="F170" s="2"/>
      <c r="H170" s="2"/>
      <c r="I170" s="2"/>
      <c r="J170" s="1" t="str">
        <f t="shared" si="6"/>
        <v/>
      </c>
      <c r="L170" s="2" t="e">
        <f t="shared" si="7"/>
        <v>#DIV/0!</v>
      </c>
      <c r="M170" s="2" t="e">
        <f t="shared" si="8"/>
        <v>#DIV/0!</v>
      </c>
    </row>
    <row r="171" spans="6:13" x14ac:dyDescent="0.25">
      <c r="F171" s="2"/>
      <c r="H171" s="2"/>
      <c r="J171" s="1" t="str">
        <f t="shared" si="6"/>
        <v/>
      </c>
      <c r="L171" s="2" t="e">
        <f t="shared" si="7"/>
        <v>#DIV/0!</v>
      </c>
      <c r="M171" s="2" t="e">
        <f t="shared" si="8"/>
        <v>#DIV/0!</v>
      </c>
    </row>
    <row r="172" spans="6:13" x14ac:dyDescent="0.25">
      <c r="F172" s="2"/>
      <c r="H172" s="2"/>
      <c r="J172" s="1" t="str">
        <f t="shared" si="6"/>
        <v/>
      </c>
      <c r="L172" s="2" t="e">
        <f t="shared" si="7"/>
        <v>#DIV/0!</v>
      </c>
      <c r="M172" s="2" t="e">
        <f t="shared" si="8"/>
        <v>#DIV/0!</v>
      </c>
    </row>
    <row r="173" spans="6:13" x14ac:dyDescent="0.25">
      <c r="F173" s="2"/>
      <c r="H173" s="2"/>
      <c r="I173" s="2"/>
      <c r="J173" s="1" t="str">
        <f t="shared" si="6"/>
        <v/>
      </c>
      <c r="L173" s="2" t="e">
        <f t="shared" si="7"/>
        <v>#DIV/0!</v>
      </c>
      <c r="M173" s="2" t="e">
        <f t="shared" si="8"/>
        <v>#DIV/0!</v>
      </c>
    </row>
    <row r="174" spans="6:13" x14ac:dyDescent="0.25">
      <c r="F174" s="2"/>
      <c r="H174" s="2"/>
      <c r="I174" s="2"/>
      <c r="J174" s="1" t="str">
        <f t="shared" si="6"/>
        <v/>
      </c>
      <c r="L174" s="2" t="e">
        <f t="shared" si="7"/>
        <v>#DIV/0!</v>
      </c>
      <c r="M174" s="2" t="e">
        <f t="shared" si="8"/>
        <v>#DIV/0!</v>
      </c>
    </row>
    <row r="175" spans="6:13" x14ac:dyDescent="0.25">
      <c r="F175" s="2"/>
      <c r="H175" s="2"/>
      <c r="I175" s="2"/>
      <c r="J175" s="1" t="str">
        <f t="shared" si="6"/>
        <v/>
      </c>
      <c r="L175" s="2" t="e">
        <f t="shared" si="7"/>
        <v>#DIV/0!</v>
      </c>
      <c r="M175" s="2" t="e">
        <f t="shared" si="8"/>
        <v>#DIV/0!</v>
      </c>
    </row>
    <row r="176" spans="6:13" x14ac:dyDescent="0.25">
      <c r="F176" s="2"/>
      <c r="H176" s="2"/>
      <c r="I176" s="2"/>
      <c r="J176" s="1" t="str">
        <f t="shared" si="6"/>
        <v/>
      </c>
      <c r="L176" s="2" t="e">
        <f t="shared" si="7"/>
        <v>#DIV/0!</v>
      </c>
      <c r="M176" s="2" t="e">
        <f t="shared" si="8"/>
        <v>#DIV/0!</v>
      </c>
    </row>
    <row r="177" spans="6:13" x14ac:dyDescent="0.25">
      <c r="F177" s="2"/>
      <c r="H177" s="2"/>
      <c r="I177" s="2"/>
      <c r="J177" s="1" t="str">
        <f t="shared" si="6"/>
        <v/>
      </c>
      <c r="L177" s="2" t="e">
        <f t="shared" si="7"/>
        <v>#DIV/0!</v>
      </c>
      <c r="M177" s="2" t="e">
        <f t="shared" si="8"/>
        <v>#DIV/0!</v>
      </c>
    </row>
    <row r="178" spans="6:13" x14ac:dyDescent="0.25">
      <c r="F178" s="2"/>
      <c r="H178" s="2"/>
      <c r="I178" s="2"/>
      <c r="J178" s="1" t="str">
        <f t="shared" si="6"/>
        <v/>
      </c>
      <c r="L178" s="2" t="e">
        <f t="shared" si="7"/>
        <v>#DIV/0!</v>
      </c>
      <c r="M178" s="2" t="e">
        <f t="shared" si="8"/>
        <v>#DIV/0!</v>
      </c>
    </row>
    <row r="179" spans="6:13" x14ac:dyDescent="0.25">
      <c r="F179" s="2"/>
      <c r="H179" s="2"/>
      <c r="I179" s="2"/>
      <c r="J179" s="1" t="str">
        <f t="shared" si="6"/>
        <v/>
      </c>
      <c r="L179" s="2" t="e">
        <f t="shared" si="7"/>
        <v>#DIV/0!</v>
      </c>
      <c r="M179" s="2" t="e">
        <f t="shared" si="8"/>
        <v>#DIV/0!</v>
      </c>
    </row>
    <row r="180" spans="6:13" x14ac:dyDescent="0.25">
      <c r="F180" s="2"/>
      <c r="H180" s="2"/>
      <c r="I180" s="2"/>
      <c r="J180" s="1" t="str">
        <f t="shared" si="6"/>
        <v/>
      </c>
      <c r="L180" s="2" t="e">
        <f t="shared" si="7"/>
        <v>#DIV/0!</v>
      </c>
      <c r="M180" s="2" t="e">
        <f t="shared" si="8"/>
        <v>#DIV/0!</v>
      </c>
    </row>
    <row r="181" spans="6:13" x14ac:dyDescent="0.25">
      <c r="F181" s="2"/>
      <c r="H181" s="2"/>
      <c r="J181" s="1" t="str">
        <f t="shared" si="6"/>
        <v/>
      </c>
      <c r="L181" s="2" t="e">
        <f t="shared" si="7"/>
        <v>#DIV/0!</v>
      </c>
      <c r="M181" s="2" t="e">
        <f t="shared" si="8"/>
        <v>#DIV/0!</v>
      </c>
    </row>
    <row r="182" spans="6:13" x14ac:dyDescent="0.25">
      <c r="F182" s="2"/>
      <c r="H182" s="2"/>
      <c r="J182" s="1" t="str">
        <f t="shared" si="6"/>
        <v/>
      </c>
      <c r="L182" s="2" t="e">
        <f t="shared" si="7"/>
        <v>#DIV/0!</v>
      </c>
      <c r="M182" s="2" t="e">
        <f t="shared" si="8"/>
        <v>#DIV/0!</v>
      </c>
    </row>
    <row r="183" spans="6:13" x14ac:dyDescent="0.25">
      <c r="F183" s="2"/>
      <c r="H183" s="2"/>
      <c r="J183" s="1" t="str">
        <f t="shared" si="6"/>
        <v/>
      </c>
      <c r="L183" s="2" t="e">
        <f t="shared" si="7"/>
        <v>#DIV/0!</v>
      </c>
      <c r="M183" s="2" t="e">
        <f t="shared" si="8"/>
        <v>#DIV/0!</v>
      </c>
    </row>
    <row r="184" spans="6:13" x14ac:dyDescent="0.25">
      <c r="F184" s="2"/>
      <c r="H184" s="2"/>
      <c r="J184" s="1" t="str">
        <f t="shared" si="6"/>
        <v/>
      </c>
      <c r="L184" s="2" t="e">
        <f t="shared" si="7"/>
        <v>#DIV/0!</v>
      </c>
      <c r="M184" s="2" t="e">
        <f t="shared" si="8"/>
        <v>#DIV/0!</v>
      </c>
    </row>
    <row r="185" spans="6:13" x14ac:dyDescent="0.25">
      <c r="F185" s="2"/>
      <c r="H185" s="2"/>
      <c r="I185" s="2"/>
      <c r="J185" s="1" t="str">
        <f t="shared" si="6"/>
        <v/>
      </c>
      <c r="L185" s="2" t="e">
        <f t="shared" si="7"/>
        <v>#DIV/0!</v>
      </c>
      <c r="M185" s="2" t="e">
        <f t="shared" si="8"/>
        <v>#DIV/0!</v>
      </c>
    </row>
    <row r="186" spans="6:13" x14ac:dyDescent="0.25">
      <c r="F186" s="2"/>
      <c r="H186" s="2"/>
      <c r="J186" s="1" t="str">
        <f t="shared" si="6"/>
        <v/>
      </c>
      <c r="L186" s="2" t="e">
        <f t="shared" si="7"/>
        <v>#DIV/0!</v>
      </c>
      <c r="M186" s="2" t="e">
        <f t="shared" si="8"/>
        <v>#DIV/0!</v>
      </c>
    </row>
    <row r="187" spans="6:13" x14ac:dyDescent="0.25">
      <c r="F187" s="2"/>
      <c r="H187" s="2"/>
      <c r="J187" s="1" t="str">
        <f t="shared" si="6"/>
        <v/>
      </c>
      <c r="L187" s="2" t="e">
        <f t="shared" si="7"/>
        <v>#DIV/0!</v>
      </c>
      <c r="M187" s="2" t="e">
        <f t="shared" si="8"/>
        <v>#DIV/0!</v>
      </c>
    </row>
    <row r="188" spans="6:13" x14ac:dyDescent="0.25">
      <c r="F188" s="2"/>
      <c r="H188" s="2"/>
      <c r="I188" s="2"/>
      <c r="J188" s="1" t="str">
        <f t="shared" si="6"/>
        <v/>
      </c>
      <c r="L188" s="2" t="e">
        <f t="shared" si="7"/>
        <v>#DIV/0!</v>
      </c>
      <c r="M188" s="2" t="e">
        <f t="shared" si="8"/>
        <v>#DIV/0!</v>
      </c>
    </row>
    <row r="189" spans="6:13" x14ac:dyDescent="0.25">
      <c r="F189" s="2"/>
      <c r="H189" s="2"/>
      <c r="I189" s="2"/>
      <c r="J189" s="1" t="str">
        <f t="shared" si="6"/>
        <v/>
      </c>
      <c r="L189" s="2" t="e">
        <f t="shared" si="7"/>
        <v>#DIV/0!</v>
      </c>
      <c r="M189" s="2" t="e">
        <f t="shared" si="8"/>
        <v>#DIV/0!</v>
      </c>
    </row>
    <row r="190" spans="6:13" x14ac:dyDescent="0.25">
      <c r="F190" s="2"/>
      <c r="H190" s="2"/>
      <c r="I190" s="2"/>
      <c r="J190" s="1" t="str">
        <f t="shared" si="6"/>
        <v/>
      </c>
      <c r="L190" s="2" t="e">
        <f t="shared" si="7"/>
        <v>#DIV/0!</v>
      </c>
      <c r="M190" s="2" t="e">
        <f t="shared" si="8"/>
        <v>#DIV/0!</v>
      </c>
    </row>
    <row r="191" spans="6:13" x14ac:dyDescent="0.25">
      <c r="F191" s="2"/>
      <c r="H191" s="2"/>
      <c r="I191" s="2"/>
      <c r="J191" s="1" t="str">
        <f t="shared" si="6"/>
        <v/>
      </c>
      <c r="L191" s="2" t="e">
        <f t="shared" si="7"/>
        <v>#DIV/0!</v>
      </c>
      <c r="M191" s="2" t="e">
        <f t="shared" si="8"/>
        <v>#DIV/0!</v>
      </c>
    </row>
    <row r="192" spans="6:13" x14ac:dyDescent="0.25">
      <c r="F192" s="2"/>
      <c r="H192" s="2"/>
      <c r="I192" s="2"/>
      <c r="J192" s="1" t="str">
        <f t="shared" si="6"/>
        <v/>
      </c>
      <c r="L192" s="2" t="e">
        <f t="shared" si="7"/>
        <v>#DIV/0!</v>
      </c>
      <c r="M192" s="2" t="e">
        <f t="shared" si="8"/>
        <v>#DIV/0!</v>
      </c>
    </row>
    <row r="193" spans="6:13" x14ac:dyDescent="0.25">
      <c r="F193" s="2"/>
      <c r="H193" s="2"/>
      <c r="I193" s="2"/>
      <c r="J193" s="1" t="str">
        <f t="shared" si="6"/>
        <v/>
      </c>
      <c r="L193" s="2" t="e">
        <f t="shared" si="7"/>
        <v>#DIV/0!</v>
      </c>
      <c r="M193" s="2" t="e">
        <f t="shared" si="8"/>
        <v>#DIV/0!</v>
      </c>
    </row>
    <row r="194" spans="6:13" x14ac:dyDescent="0.25">
      <c r="F194" s="2"/>
      <c r="H194" s="2"/>
      <c r="I194" s="2"/>
      <c r="J194" s="1" t="str">
        <f t="shared" si="6"/>
        <v/>
      </c>
      <c r="L194" s="2" t="e">
        <f t="shared" si="7"/>
        <v>#DIV/0!</v>
      </c>
      <c r="M194" s="2" t="e">
        <f t="shared" si="8"/>
        <v>#DIV/0!</v>
      </c>
    </row>
    <row r="195" spans="6:13" x14ac:dyDescent="0.25">
      <c r="F195" s="2"/>
      <c r="H195" s="2"/>
      <c r="I195" s="2"/>
      <c r="J195" s="1" t="str">
        <f t="shared" si="6"/>
        <v/>
      </c>
      <c r="L195" s="2" t="e">
        <f t="shared" si="7"/>
        <v>#DIV/0!</v>
      </c>
      <c r="M195" s="2" t="e">
        <f t="shared" si="8"/>
        <v>#DIV/0!</v>
      </c>
    </row>
    <row r="196" spans="6:13" x14ac:dyDescent="0.25">
      <c r="F196" s="2"/>
      <c r="H196" s="2"/>
      <c r="I196" s="2"/>
      <c r="J196" s="1" t="str">
        <f t="shared" si="6"/>
        <v/>
      </c>
      <c r="L196" s="2" t="e">
        <f t="shared" si="7"/>
        <v>#DIV/0!</v>
      </c>
      <c r="M196" s="2" t="e">
        <f t="shared" si="8"/>
        <v>#DIV/0!</v>
      </c>
    </row>
    <row r="197" spans="6:13" x14ac:dyDescent="0.25">
      <c r="F197" s="2"/>
      <c r="H197" s="2"/>
      <c r="I197" s="2"/>
      <c r="J197" s="1" t="str">
        <f t="shared" ref="J197:J260" si="9">CONCATENATE(MID(D197,1,3),MID(C197,7,1),I197)</f>
        <v/>
      </c>
      <c r="L197" s="2" t="e">
        <f t="shared" ref="L197:L260" si="10">G197-(G197/$G$2*$L$1)</f>
        <v>#DIV/0!</v>
      </c>
      <c r="M197" s="2" t="e">
        <f t="shared" ref="M197:M260" si="11">(H197-(G197/$G$2*$M$1))</f>
        <v>#DIV/0!</v>
      </c>
    </row>
    <row r="198" spans="6:13" x14ac:dyDescent="0.25">
      <c r="F198" s="2"/>
      <c r="H198" s="2"/>
      <c r="I198" s="2"/>
      <c r="J198" s="1" t="str">
        <f t="shared" si="9"/>
        <v/>
      </c>
      <c r="L198" s="2" t="e">
        <f t="shared" si="10"/>
        <v>#DIV/0!</v>
      </c>
      <c r="M198" s="2" t="e">
        <f t="shared" si="11"/>
        <v>#DIV/0!</v>
      </c>
    </row>
    <row r="199" spans="6:13" x14ac:dyDescent="0.25">
      <c r="F199" s="2"/>
      <c r="H199" s="2"/>
      <c r="I199" s="2"/>
      <c r="J199" s="1" t="str">
        <f t="shared" si="9"/>
        <v/>
      </c>
      <c r="L199" s="2" t="e">
        <f t="shared" si="10"/>
        <v>#DIV/0!</v>
      </c>
      <c r="M199" s="2" t="e">
        <f t="shared" si="11"/>
        <v>#DIV/0!</v>
      </c>
    </row>
    <row r="200" spans="6:13" x14ac:dyDescent="0.25">
      <c r="F200" s="2"/>
      <c r="H200" s="2"/>
      <c r="I200" s="2"/>
      <c r="J200" s="1" t="str">
        <f t="shared" si="9"/>
        <v/>
      </c>
      <c r="L200" s="2" t="e">
        <f t="shared" si="10"/>
        <v>#DIV/0!</v>
      </c>
      <c r="M200" s="2" t="e">
        <f t="shared" si="11"/>
        <v>#DIV/0!</v>
      </c>
    </row>
    <row r="201" spans="6:13" x14ac:dyDescent="0.25">
      <c r="F201" s="2"/>
      <c r="H201" s="2"/>
      <c r="I201" s="2"/>
      <c r="J201" s="1" t="str">
        <f t="shared" si="9"/>
        <v/>
      </c>
      <c r="L201" s="2" t="e">
        <f t="shared" si="10"/>
        <v>#DIV/0!</v>
      </c>
      <c r="M201" s="2" t="e">
        <f t="shared" si="11"/>
        <v>#DIV/0!</v>
      </c>
    </row>
    <row r="202" spans="6:13" x14ac:dyDescent="0.25">
      <c r="F202" s="2"/>
      <c r="H202" s="2"/>
      <c r="I202" s="2"/>
      <c r="J202" s="1" t="str">
        <f t="shared" si="9"/>
        <v/>
      </c>
      <c r="L202" s="2" t="e">
        <f t="shared" si="10"/>
        <v>#DIV/0!</v>
      </c>
      <c r="M202" s="2" t="e">
        <f t="shared" si="11"/>
        <v>#DIV/0!</v>
      </c>
    </row>
    <row r="203" spans="6:13" x14ac:dyDescent="0.25">
      <c r="F203" s="2"/>
      <c r="H203" s="2"/>
      <c r="I203" s="2"/>
      <c r="J203" s="1" t="str">
        <f t="shared" si="9"/>
        <v/>
      </c>
      <c r="L203" s="2" t="e">
        <f t="shared" si="10"/>
        <v>#DIV/0!</v>
      </c>
      <c r="M203" s="2" t="e">
        <f t="shared" si="11"/>
        <v>#DIV/0!</v>
      </c>
    </row>
    <row r="204" spans="6:13" x14ac:dyDescent="0.25">
      <c r="F204" s="2"/>
      <c r="H204" s="2"/>
      <c r="J204" s="1" t="str">
        <f t="shared" si="9"/>
        <v/>
      </c>
      <c r="L204" s="2" t="e">
        <f t="shared" si="10"/>
        <v>#DIV/0!</v>
      </c>
      <c r="M204" s="2" t="e">
        <f t="shared" si="11"/>
        <v>#DIV/0!</v>
      </c>
    </row>
    <row r="205" spans="6:13" x14ac:dyDescent="0.25">
      <c r="F205" s="2"/>
      <c r="H205" s="2"/>
      <c r="J205" s="1" t="str">
        <f t="shared" si="9"/>
        <v/>
      </c>
      <c r="L205" s="2" t="e">
        <f t="shared" si="10"/>
        <v>#DIV/0!</v>
      </c>
      <c r="M205" s="2" t="e">
        <f t="shared" si="11"/>
        <v>#DIV/0!</v>
      </c>
    </row>
    <row r="206" spans="6:13" x14ac:dyDescent="0.25">
      <c r="F206" s="2"/>
      <c r="H206" s="2"/>
      <c r="J206" s="1" t="str">
        <f t="shared" si="9"/>
        <v/>
      </c>
      <c r="L206" s="2" t="e">
        <f t="shared" si="10"/>
        <v>#DIV/0!</v>
      </c>
      <c r="M206" s="2" t="e">
        <f t="shared" si="11"/>
        <v>#DIV/0!</v>
      </c>
    </row>
    <row r="207" spans="6:13" x14ac:dyDescent="0.25">
      <c r="F207" s="2"/>
      <c r="H207" s="2"/>
      <c r="J207" s="1" t="str">
        <f t="shared" si="9"/>
        <v/>
      </c>
      <c r="L207" s="2" t="e">
        <f t="shared" si="10"/>
        <v>#DIV/0!</v>
      </c>
      <c r="M207" s="2" t="e">
        <f t="shared" si="11"/>
        <v>#DIV/0!</v>
      </c>
    </row>
    <row r="208" spans="6:13" x14ac:dyDescent="0.25">
      <c r="F208" s="2"/>
      <c r="H208" s="2"/>
      <c r="J208" s="1" t="str">
        <f t="shared" si="9"/>
        <v/>
      </c>
      <c r="L208" s="2" t="e">
        <f t="shared" si="10"/>
        <v>#DIV/0!</v>
      </c>
      <c r="M208" s="2" t="e">
        <f t="shared" si="11"/>
        <v>#DIV/0!</v>
      </c>
    </row>
    <row r="209" spans="6:13" x14ac:dyDescent="0.25">
      <c r="F209" s="2"/>
      <c r="H209" s="2"/>
      <c r="J209" s="1" t="str">
        <f t="shared" si="9"/>
        <v/>
      </c>
      <c r="L209" s="2" t="e">
        <f t="shared" si="10"/>
        <v>#DIV/0!</v>
      </c>
      <c r="M209" s="2" t="e">
        <f t="shared" si="11"/>
        <v>#DIV/0!</v>
      </c>
    </row>
    <row r="210" spans="6:13" x14ac:dyDescent="0.25">
      <c r="F210" s="2"/>
      <c r="H210" s="2"/>
      <c r="J210" s="1" t="str">
        <f t="shared" si="9"/>
        <v/>
      </c>
      <c r="L210" s="2" t="e">
        <f t="shared" si="10"/>
        <v>#DIV/0!</v>
      </c>
      <c r="M210" s="2" t="e">
        <f t="shared" si="11"/>
        <v>#DIV/0!</v>
      </c>
    </row>
    <row r="211" spans="6:13" x14ac:dyDescent="0.25">
      <c r="F211" s="2"/>
      <c r="H211" s="2"/>
      <c r="J211" s="1" t="str">
        <f t="shared" si="9"/>
        <v/>
      </c>
      <c r="L211" s="2" t="e">
        <f t="shared" si="10"/>
        <v>#DIV/0!</v>
      </c>
      <c r="M211" s="2" t="e">
        <f t="shared" si="11"/>
        <v>#DIV/0!</v>
      </c>
    </row>
    <row r="212" spans="6:13" x14ac:dyDescent="0.25">
      <c r="F212" s="2"/>
      <c r="H212" s="2"/>
      <c r="J212" s="1" t="str">
        <f t="shared" si="9"/>
        <v/>
      </c>
      <c r="L212" s="2" t="e">
        <f t="shared" si="10"/>
        <v>#DIV/0!</v>
      </c>
      <c r="M212" s="2" t="e">
        <f t="shared" si="11"/>
        <v>#DIV/0!</v>
      </c>
    </row>
    <row r="213" spans="6:13" x14ac:dyDescent="0.25">
      <c r="F213" s="2"/>
      <c r="H213" s="2"/>
      <c r="J213" s="1" t="str">
        <f t="shared" si="9"/>
        <v/>
      </c>
      <c r="L213" s="2" t="e">
        <f t="shared" si="10"/>
        <v>#DIV/0!</v>
      </c>
      <c r="M213" s="2" t="e">
        <f t="shared" si="11"/>
        <v>#DIV/0!</v>
      </c>
    </row>
    <row r="214" spans="6:13" x14ac:dyDescent="0.25">
      <c r="F214" s="2"/>
      <c r="H214" s="2"/>
      <c r="J214" s="1" t="str">
        <f t="shared" si="9"/>
        <v/>
      </c>
      <c r="L214" s="2" t="e">
        <f t="shared" si="10"/>
        <v>#DIV/0!</v>
      </c>
      <c r="M214" s="2" t="e">
        <f t="shared" si="11"/>
        <v>#DIV/0!</v>
      </c>
    </row>
    <row r="215" spans="6:13" x14ac:dyDescent="0.25">
      <c r="F215" s="2"/>
      <c r="H215" s="2"/>
      <c r="J215" s="1" t="str">
        <f t="shared" si="9"/>
        <v/>
      </c>
      <c r="L215" s="2" t="e">
        <f t="shared" si="10"/>
        <v>#DIV/0!</v>
      </c>
      <c r="M215" s="2" t="e">
        <f t="shared" si="11"/>
        <v>#DIV/0!</v>
      </c>
    </row>
    <row r="216" spans="6:13" x14ac:dyDescent="0.25">
      <c r="F216" s="2"/>
      <c r="H216" s="2"/>
      <c r="J216" s="1" t="str">
        <f t="shared" si="9"/>
        <v/>
      </c>
      <c r="L216" s="2" t="e">
        <f t="shared" si="10"/>
        <v>#DIV/0!</v>
      </c>
      <c r="M216" s="2" t="e">
        <f t="shared" si="11"/>
        <v>#DIV/0!</v>
      </c>
    </row>
    <row r="217" spans="6:13" x14ac:dyDescent="0.25">
      <c r="F217" s="2"/>
      <c r="H217" s="2"/>
      <c r="J217" s="1" t="str">
        <f t="shared" si="9"/>
        <v/>
      </c>
      <c r="L217" s="2" t="e">
        <f t="shared" si="10"/>
        <v>#DIV/0!</v>
      </c>
      <c r="M217" s="2" t="e">
        <f t="shared" si="11"/>
        <v>#DIV/0!</v>
      </c>
    </row>
    <row r="218" spans="6:13" x14ac:dyDescent="0.25">
      <c r="F218" s="2"/>
      <c r="H218" s="2"/>
      <c r="J218" s="1" t="str">
        <f t="shared" si="9"/>
        <v/>
      </c>
      <c r="L218" s="2" t="e">
        <f t="shared" si="10"/>
        <v>#DIV/0!</v>
      </c>
      <c r="M218" s="2" t="e">
        <f t="shared" si="11"/>
        <v>#DIV/0!</v>
      </c>
    </row>
    <row r="219" spans="6:13" x14ac:dyDescent="0.25">
      <c r="F219" s="2"/>
      <c r="H219" s="2"/>
      <c r="J219" s="1" t="str">
        <f t="shared" si="9"/>
        <v/>
      </c>
      <c r="L219" s="2" t="e">
        <f t="shared" si="10"/>
        <v>#DIV/0!</v>
      </c>
      <c r="M219" s="2" t="e">
        <f t="shared" si="11"/>
        <v>#DIV/0!</v>
      </c>
    </row>
    <row r="220" spans="6:13" x14ac:dyDescent="0.25">
      <c r="F220" s="2"/>
      <c r="H220" s="2"/>
      <c r="J220" s="1" t="str">
        <f t="shared" si="9"/>
        <v/>
      </c>
      <c r="L220" s="2" t="e">
        <f t="shared" si="10"/>
        <v>#DIV/0!</v>
      </c>
      <c r="M220" s="2" t="e">
        <f t="shared" si="11"/>
        <v>#DIV/0!</v>
      </c>
    </row>
    <row r="221" spans="6:13" x14ac:dyDescent="0.25">
      <c r="F221" s="2"/>
      <c r="H221" s="2"/>
      <c r="J221" s="1" t="str">
        <f t="shared" si="9"/>
        <v/>
      </c>
      <c r="L221" s="2" t="e">
        <f t="shared" si="10"/>
        <v>#DIV/0!</v>
      </c>
      <c r="M221" s="2" t="e">
        <f t="shared" si="11"/>
        <v>#DIV/0!</v>
      </c>
    </row>
    <row r="222" spans="6:13" x14ac:dyDescent="0.25">
      <c r="F222" s="2"/>
      <c r="H222" s="2"/>
      <c r="J222" s="1" t="str">
        <f t="shared" si="9"/>
        <v/>
      </c>
      <c r="L222" s="2" t="e">
        <f t="shared" si="10"/>
        <v>#DIV/0!</v>
      </c>
      <c r="M222" s="2" t="e">
        <f t="shared" si="11"/>
        <v>#DIV/0!</v>
      </c>
    </row>
    <row r="223" spans="6:13" x14ac:dyDescent="0.25">
      <c r="F223" s="2"/>
      <c r="H223" s="2"/>
      <c r="J223" s="1" t="str">
        <f t="shared" si="9"/>
        <v/>
      </c>
      <c r="L223" s="2" t="e">
        <f t="shared" si="10"/>
        <v>#DIV/0!</v>
      </c>
      <c r="M223" s="2" t="e">
        <f t="shared" si="11"/>
        <v>#DIV/0!</v>
      </c>
    </row>
    <row r="224" spans="6:13" x14ac:dyDescent="0.25">
      <c r="F224" s="2"/>
      <c r="H224" s="2"/>
      <c r="J224" s="1" t="str">
        <f t="shared" si="9"/>
        <v/>
      </c>
      <c r="L224" s="2" t="e">
        <f t="shared" si="10"/>
        <v>#DIV/0!</v>
      </c>
      <c r="M224" s="2" t="e">
        <f t="shared" si="11"/>
        <v>#DIV/0!</v>
      </c>
    </row>
    <row r="225" spans="6:13" x14ac:dyDescent="0.25">
      <c r="F225" s="2"/>
      <c r="H225" s="2"/>
      <c r="J225" s="1" t="str">
        <f t="shared" si="9"/>
        <v/>
      </c>
      <c r="L225" s="2" t="e">
        <f t="shared" si="10"/>
        <v>#DIV/0!</v>
      </c>
      <c r="M225" s="2" t="e">
        <f t="shared" si="11"/>
        <v>#DIV/0!</v>
      </c>
    </row>
    <row r="226" spans="6:13" x14ac:dyDescent="0.25">
      <c r="F226" s="2"/>
      <c r="H226" s="2"/>
      <c r="J226" s="1" t="str">
        <f t="shared" si="9"/>
        <v/>
      </c>
      <c r="L226" s="2" t="e">
        <f t="shared" si="10"/>
        <v>#DIV/0!</v>
      </c>
      <c r="M226" s="2" t="e">
        <f t="shared" si="11"/>
        <v>#DIV/0!</v>
      </c>
    </row>
    <row r="227" spans="6:13" x14ac:dyDescent="0.25">
      <c r="F227" s="2"/>
      <c r="H227" s="2"/>
      <c r="J227" s="1" t="str">
        <f t="shared" si="9"/>
        <v/>
      </c>
      <c r="L227" s="2" t="e">
        <f t="shared" si="10"/>
        <v>#DIV/0!</v>
      </c>
      <c r="M227" s="2" t="e">
        <f t="shared" si="11"/>
        <v>#DIV/0!</v>
      </c>
    </row>
    <row r="228" spans="6:13" x14ac:dyDescent="0.25">
      <c r="F228" s="2"/>
      <c r="H228" s="2"/>
      <c r="J228" s="1" t="str">
        <f t="shared" si="9"/>
        <v/>
      </c>
      <c r="L228" s="2" t="e">
        <f t="shared" si="10"/>
        <v>#DIV/0!</v>
      </c>
      <c r="M228" s="2" t="e">
        <f t="shared" si="11"/>
        <v>#DIV/0!</v>
      </c>
    </row>
    <row r="229" spans="6:13" x14ac:dyDescent="0.25">
      <c r="F229" s="2"/>
      <c r="H229" s="2"/>
      <c r="J229" s="1" t="str">
        <f t="shared" si="9"/>
        <v/>
      </c>
      <c r="L229" s="2" t="e">
        <f t="shared" si="10"/>
        <v>#DIV/0!</v>
      </c>
      <c r="M229" s="2" t="e">
        <f t="shared" si="11"/>
        <v>#DIV/0!</v>
      </c>
    </row>
    <row r="230" spans="6:13" x14ac:dyDescent="0.25">
      <c r="F230" s="2"/>
      <c r="H230" s="2"/>
      <c r="J230" s="1" t="str">
        <f t="shared" si="9"/>
        <v/>
      </c>
      <c r="L230" s="2" t="e">
        <f t="shared" si="10"/>
        <v>#DIV/0!</v>
      </c>
      <c r="M230" s="2" t="e">
        <f t="shared" si="11"/>
        <v>#DIV/0!</v>
      </c>
    </row>
    <row r="231" spans="6:13" x14ac:dyDescent="0.25">
      <c r="F231" s="2"/>
      <c r="H231" s="2"/>
      <c r="J231" s="1" t="str">
        <f t="shared" si="9"/>
        <v/>
      </c>
      <c r="L231" s="2" t="e">
        <f t="shared" si="10"/>
        <v>#DIV/0!</v>
      </c>
      <c r="M231" s="2" t="e">
        <f t="shared" si="11"/>
        <v>#DIV/0!</v>
      </c>
    </row>
    <row r="232" spans="6:13" x14ac:dyDescent="0.25">
      <c r="F232" s="2"/>
      <c r="H232" s="2"/>
      <c r="J232" s="1" t="str">
        <f t="shared" si="9"/>
        <v/>
      </c>
      <c r="L232" s="2" t="e">
        <f t="shared" si="10"/>
        <v>#DIV/0!</v>
      </c>
      <c r="M232" s="2" t="e">
        <f t="shared" si="11"/>
        <v>#DIV/0!</v>
      </c>
    </row>
    <row r="233" spans="6:13" x14ac:dyDescent="0.25">
      <c r="F233" s="2"/>
      <c r="H233" s="2"/>
      <c r="J233" s="1" t="str">
        <f t="shared" si="9"/>
        <v/>
      </c>
      <c r="L233" s="2" t="e">
        <f t="shared" si="10"/>
        <v>#DIV/0!</v>
      </c>
      <c r="M233" s="2" t="e">
        <f t="shared" si="11"/>
        <v>#DIV/0!</v>
      </c>
    </row>
    <row r="234" spans="6:13" x14ac:dyDescent="0.25">
      <c r="F234" s="2"/>
      <c r="H234" s="2"/>
      <c r="J234" s="1" t="str">
        <f t="shared" si="9"/>
        <v/>
      </c>
      <c r="L234" s="2" t="e">
        <f t="shared" si="10"/>
        <v>#DIV/0!</v>
      </c>
      <c r="M234" s="2" t="e">
        <f t="shared" si="11"/>
        <v>#DIV/0!</v>
      </c>
    </row>
    <row r="235" spans="6:13" x14ac:dyDescent="0.25">
      <c r="F235" s="2"/>
      <c r="H235" s="2"/>
      <c r="J235" s="1" t="str">
        <f t="shared" si="9"/>
        <v/>
      </c>
      <c r="L235" s="2" t="e">
        <f t="shared" si="10"/>
        <v>#DIV/0!</v>
      </c>
      <c r="M235" s="2" t="e">
        <f t="shared" si="11"/>
        <v>#DIV/0!</v>
      </c>
    </row>
    <row r="236" spans="6:13" x14ac:dyDescent="0.25">
      <c r="F236" s="2"/>
      <c r="H236" s="2"/>
      <c r="J236" s="1" t="str">
        <f t="shared" si="9"/>
        <v/>
      </c>
      <c r="L236" s="2" t="e">
        <f t="shared" si="10"/>
        <v>#DIV/0!</v>
      </c>
      <c r="M236" s="2" t="e">
        <f t="shared" si="11"/>
        <v>#DIV/0!</v>
      </c>
    </row>
    <row r="237" spans="6:13" x14ac:dyDescent="0.25">
      <c r="F237" s="2"/>
      <c r="H237" s="2"/>
      <c r="J237" s="1" t="str">
        <f t="shared" si="9"/>
        <v/>
      </c>
      <c r="L237" s="2" t="e">
        <f t="shared" si="10"/>
        <v>#DIV/0!</v>
      </c>
      <c r="M237" s="2" t="e">
        <f t="shared" si="11"/>
        <v>#DIV/0!</v>
      </c>
    </row>
    <row r="238" spans="6:13" x14ac:dyDescent="0.25">
      <c r="F238" s="2"/>
      <c r="H238" s="2"/>
      <c r="J238" s="1" t="str">
        <f t="shared" si="9"/>
        <v/>
      </c>
      <c r="L238" s="2" t="e">
        <f t="shared" si="10"/>
        <v>#DIV/0!</v>
      </c>
      <c r="M238" s="2" t="e">
        <f t="shared" si="11"/>
        <v>#DIV/0!</v>
      </c>
    </row>
    <row r="239" spans="6:13" x14ac:dyDescent="0.25">
      <c r="F239" s="2"/>
      <c r="H239" s="2"/>
      <c r="J239" s="1" t="str">
        <f t="shared" si="9"/>
        <v/>
      </c>
      <c r="L239" s="2" t="e">
        <f t="shared" si="10"/>
        <v>#DIV/0!</v>
      </c>
      <c r="M239" s="2" t="e">
        <f t="shared" si="11"/>
        <v>#DIV/0!</v>
      </c>
    </row>
    <row r="240" spans="6:13" x14ac:dyDescent="0.25">
      <c r="F240" s="2"/>
      <c r="H240" s="2"/>
      <c r="J240" s="1" t="str">
        <f t="shared" si="9"/>
        <v/>
      </c>
      <c r="L240" s="2" t="e">
        <f t="shared" si="10"/>
        <v>#DIV/0!</v>
      </c>
      <c r="M240" s="2" t="e">
        <f t="shared" si="11"/>
        <v>#DIV/0!</v>
      </c>
    </row>
    <row r="241" spans="6:13" x14ac:dyDescent="0.25">
      <c r="F241" s="2"/>
      <c r="H241" s="2"/>
      <c r="J241" s="1" t="str">
        <f t="shared" si="9"/>
        <v/>
      </c>
      <c r="L241" s="2" t="e">
        <f t="shared" si="10"/>
        <v>#DIV/0!</v>
      </c>
      <c r="M241" s="2" t="e">
        <f t="shared" si="11"/>
        <v>#DIV/0!</v>
      </c>
    </row>
    <row r="242" spans="6:13" x14ac:dyDescent="0.25">
      <c r="F242" s="2"/>
      <c r="H242" s="2"/>
      <c r="J242" s="1" t="str">
        <f t="shared" si="9"/>
        <v/>
      </c>
      <c r="L242" s="2" t="e">
        <f t="shared" si="10"/>
        <v>#DIV/0!</v>
      </c>
      <c r="M242" s="2" t="e">
        <f t="shared" si="11"/>
        <v>#DIV/0!</v>
      </c>
    </row>
    <row r="243" spans="6:13" x14ac:dyDescent="0.25">
      <c r="F243" s="2"/>
      <c r="H243" s="2"/>
      <c r="J243" s="1" t="str">
        <f t="shared" si="9"/>
        <v/>
      </c>
      <c r="L243" s="2" t="e">
        <f t="shared" si="10"/>
        <v>#DIV/0!</v>
      </c>
      <c r="M243" s="2" t="e">
        <f t="shared" si="11"/>
        <v>#DIV/0!</v>
      </c>
    </row>
    <row r="244" spans="6:13" x14ac:dyDescent="0.25">
      <c r="F244" s="2"/>
      <c r="H244" s="2"/>
      <c r="J244" s="1" t="str">
        <f t="shared" si="9"/>
        <v/>
      </c>
      <c r="L244" s="2" t="e">
        <f t="shared" si="10"/>
        <v>#DIV/0!</v>
      </c>
      <c r="M244" s="2" t="e">
        <f t="shared" si="11"/>
        <v>#DIV/0!</v>
      </c>
    </row>
    <row r="245" spans="6:13" x14ac:dyDescent="0.25">
      <c r="F245" s="2"/>
      <c r="H245" s="2"/>
      <c r="J245" s="1" t="str">
        <f t="shared" si="9"/>
        <v/>
      </c>
      <c r="L245" s="2" t="e">
        <f t="shared" si="10"/>
        <v>#DIV/0!</v>
      </c>
      <c r="M245" s="2" t="e">
        <f t="shared" si="11"/>
        <v>#DIV/0!</v>
      </c>
    </row>
    <row r="246" spans="6:13" x14ac:dyDescent="0.25">
      <c r="F246" s="2"/>
      <c r="H246" s="2"/>
      <c r="J246" s="1" t="str">
        <f t="shared" si="9"/>
        <v/>
      </c>
      <c r="L246" s="2" t="e">
        <f t="shared" si="10"/>
        <v>#DIV/0!</v>
      </c>
      <c r="M246" s="2" t="e">
        <f t="shared" si="11"/>
        <v>#DIV/0!</v>
      </c>
    </row>
    <row r="247" spans="6:13" x14ac:dyDescent="0.25">
      <c r="F247" s="2"/>
      <c r="H247" s="2"/>
      <c r="J247" s="1" t="str">
        <f t="shared" si="9"/>
        <v/>
      </c>
      <c r="L247" s="2" t="e">
        <f t="shared" si="10"/>
        <v>#DIV/0!</v>
      </c>
      <c r="M247" s="2" t="e">
        <f t="shared" si="11"/>
        <v>#DIV/0!</v>
      </c>
    </row>
    <row r="248" spans="6:13" x14ac:dyDescent="0.25">
      <c r="F248" s="2"/>
      <c r="H248" s="2"/>
      <c r="J248" s="1" t="str">
        <f t="shared" si="9"/>
        <v/>
      </c>
      <c r="L248" s="2" t="e">
        <f t="shared" si="10"/>
        <v>#DIV/0!</v>
      </c>
      <c r="M248" s="2" t="e">
        <f t="shared" si="11"/>
        <v>#DIV/0!</v>
      </c>
    </row>
    <row r="249" spans="6:13" x14ac:dyDescent="0.25">
      <c r="F249" s="2"/>
      <c r="H249" s="2"/>
      <c r="J249" s="1" t="str">
        <f t="shared" si="9"/>
        <v/>
      </c>
      <c r="L249" s="2" t="e">
        <f t="shared" si="10"/>
        <v>#DIV/0!</v>
      </c>
      <c r="M249" s="2" t="e">
        <f t="shared" si="11"/>
        <v>#DIV/0!</v>
      </c>
    </row>
    <row r="250" spans="6:13" x14ac:dyDescent="0.25">
      <c r="F250" s="2"/>
      <c r="H250" s="2"/>
      <c r="J250" s="1" t="str">
        <f t="shared" si="9"/>
        <v/>
      </c>
      <c r="L250" s="2" t="e">
        <f t="shared" si="10"/>
        <v>#DIV/0!</v>
      </c>
      <c r="M250" s="2" t="e">
        <f t="shared" si="11"/>
        <v>#DIV/0!</v>
      </c>
    </row>
    <row r="251" spans="6:13" x14ac:dyDescent="0.25">
      <c r="F251" s="2"/>
      <c r="H251" s="2"/>
      <c r="J251" s="1" t="str">
        <f t="shared" si="9"/>
        <v/>
      </c>
      <c r="L251" s="2" t="e">
        <f t="shared" si="10"/>
        <v>#DIV/0!</v>
      </c>
      <c r="M251" s="2" t="e">
        <f t="shared" si="11"/>
        <v>#DIV/0!</v>
      </c>
    </row>
    <row r="252" spans="6:13" x14ac:dyDescent="0.25">
      <c r="F252" s="2"/>
      <c r="H252" s="2"/>
      <c r="J252" s="1" t="str">
        <f t="shared" si="9"/>
        <v/>
      </c>
      <c r="L252" s="2" t="e">
        <f t="shared" si="10"/>
        <v>#DIV/0!</v>
      </c>
      <c r="M252" s="2" t="e">
        <f t="shared" si="11"/>
        <v>#DIV/0!</v>
      </c>
    </row>
    <row r="253" spans="6:13" x14ac:dyDescent="0.25">
      <c r="F253" s="2"/>
      <c r="H253" s="2"/>
      <c r="J253" s="1" t="str">
        <f t="shared" si="9"/>
        <v/>
      </c>
      <c r="L253" s="2" t="e">
        <f t="shared" si="10"/>
        <v>#DIV/0!</v>
      </c>
      <c r="M253" s="2" t="e">
        <f t="shared" si="11"/>
        <v>#DIV/0!</v>
      </c>
    </row>
    <row r="254" spans="6:13" x14ac:dyDescent="0.25">
      <c r="F254" s="2"/>
      <c r="H254" s="2"/>
      <c r="J254" s="1" t="str">
        <f t="shared" si="9"/>
        <v/>
      </c>
      <c r="L254" s="2" t="e">
        <f t="shared" si="10"/>
        <v>#DIV/0!</v>
      </c>
      <c r="M254" s="2" t="e">
        <f t="shared" si="11"/>
        <v>#DIV/0!</v>
      </c>
    </row>
    <row r="255" spans="6:13" x14ac:dyDescent="0.25">
      <c r="F255" s="2"/>
      <c r="H255" s="2"/>
      <c r="J255" s="1" t="str">
        <f t="shared" si="9"/>
        <v/>
      </c>
      <c r="L255" s="2" t="e">
        <f t="shared" si="10"/>
        <v>#DIV/0!</v>
      </c>
      <c r="M255" s="2" t="e">
        <f t="shared" si="11"/>
        <v>#DIV/0!</v>
      </c>
    </row>
    <row r="256" spans="6:13" x14ac:dyDescent="0.25">
      <c r="F256" s="2"/>
      <c r="H256" s="2"/>
      <c r="J256" s="1" t="str">
        <f t="shared" si="9"/>
        <v/>
      </c>
      <c r="L256" s="2" t="e">
        <f t="shared" si="10"/>
        <v>#DIV/0!</v>
      </c>
      <c r="M256" s="2" t="e">
        <f t="shared" si="11"/>
        <v>#DIV/0!</v>
      </c>
    </row>
    <row r="257" spans="6:13" x14ac:dyDescent="0.25">
      <c r="F257" s="2"/>
      <c r="H257" s="2"/>
      <c r="J257" s="1" t="str">
        <f t="shared" si="9"/>
        <v/>
      </c>
      <c r="L257" s="2" t="e">
        <f t="shared" si="10"/>
        <v>#DIV/0!</v>
      </c>
      <c r="M257" s="2" t="e">
        <f t="shared" si="11"/>
        <v>#DIV/0!</v>
      </c>
    </row>
    <row r="258" spans="6:13" x14ac:dyDescent="0.25">
      <c r="F258" s="2"/>
      <c r="H258" s="2"/>
      <c r="J258" s="1" t="str">
        <f t="shared" si="9"/>
        <v/>
      </c>
      <c r="L258" s="2" t="e">
        <f t="shared" si="10"/>
        <v>#DIV/0!</v>
      </c>
      <c r="M258" s="2" t="e">
        <f t="shared" si="11"/>
        <v>#DIV/0!</v>
      </c>
    </row>
    <row r="259" spans="6:13" x14ac:dyDescent="0.25">
      <c r="F259" s="2"/>
      <c r="H259" s="2"/>
      <c r="J259" s="1" t="str">
        <f t="shared" si="9"/>
        <v/>
      </c>
      <c r="L259" s="2" t="e">
        <f t="shared" si="10"/>
        <v>#DIV/0!</v>
      </c>
      <c r="M259" s="2" t="e">
        <f t="shared" si="11"/>
        <v>#DIV/0!</v>
      </c>
    </row>
    <row r="260" spans="6:13" x14ac:dyDescent="0.25">
      <c r="F260" s="2"/>
      <c r="H260" s="2"/>
      <c r="J260" s="1" t="str">
        <f t="shared" si="9"/>
        <v/>
      </c>
      <c r="L260" s="2" t="e">
        <f t="shared" si="10"/>
        <v>#DIV/0!</v>
      </c>
      <c r="M260" s="2" t="e">
        <f t="shared" si="11"/>
        <v>#DIV/0!</v>
      </c>
    </row>
    <row r="261" spans="6:13" x14ac:dyDescent="0.25">
      <c r="F261" s="2"/>
      <c r="H261" s="2"/>
      <c r="J261" s="1" t="str">
        <f t="shared" ref="J261:J324" si="12">CONCATENATE(MID(D261,1,3),MID(C261,7,1),I261)</f>
        <v/>
      </c>
      <c r="L261" s="2" t="e">
        <f t="shared" ref="L261:L324" si="13">G261-(G261/$G$2*$L$1)</f>
        <v>#DIV/0!</v>
      </c>
      <c r="M261" s="2" t="e">
        <f t="shared" ref="M261:M324" si="14">(H261-(G261/$G$2*$M$1))</f>
        <v>#DIV/0!</v>
      </c>
    </row>
    <row r="262" spans="6:13" x14ac:dyDescent="0.25">
      <c r="F262" s="2"/>
      <c r="H262" s="2"/>
      <c r="J262" s="1" t="str">
        <f t="shared" si="12"/>
        <v/>
      </c>
      <c r="L262" s="2" t="e">
        <f t="shared" si="13"/>
        <v>#DIV/0!</v>
      </c>
      <c r="M262" s="2" t="e">
        <f t="shared" si="14"/>
        <v>#DIV/0!</v>
      </c>
    </row>
    <row r="263" spans="6:13" x14ac:dyDescent="0.25">
      <c r="F263" s="2"/>
      <c r="H263" s="2"/>
      <c r="J263" s="1" t="str">
        <f t="shared" si="12"/>
        <v/>
      </c>
      <c r="L263" s="2" t="e">
        <f t="shared" si="13"/>
        <v>#DIV/0!</v>
      </c>
      <c r="M263" s="2" t="e">
        <f t="shared" si="14"/>
        <v>#DIV/0!</v>
      </c>
    </row>
    <row r="264" spans="6:13" x14ac:dyDescent="0.25">
      <c r="F264" s="2"/>
      <c r="H264" s="2"/>
      <c r="J264" s="1" t="str">
        <f t="shared" si="12"/>
        <v/>
      </c>
      <c r="L264" s="2" t="e">
        <f t="shared" si="13"/>
        <v>#DIV/0!</v>
      </c>
      <c r="M264" s="2" t="e">
        <f t="shared" si="14"/>
        <v>#DIV/0!</v>
      </c>
    </row>
    <row r="265" spans="6:13" x14ac:dyDescent="0.25">
      <c r="F265" s="2"/>
      <c r="H265" s="2"/>
      <c r="J265" s="1" t="str">
        <f t="shared" si="12"/>
        <v/>
      </c>
      <c r="L265" s="2" t="e">
        <f t="shared" si="13"/>
        <v>#DIV/0!</v>
      </c>
      <c r="M265" s="2" t="e">
        <f t="shared" si="14"/>
        <v>#DIV/0!</v>
      </c>
    </row>
    <row r="266" spans="6:13" x14ac:dyDescent="0.25">
      <c r="F266" s="2"/>
      <c r="H266" s="2"/>
      <c r="J266" s="1" t="str">
        <f t="shared" si="12"/>
        <v/>
      </c>
      <c r="L266" s="2" t="e">
        <f t="shared" si="13"/>
        <v>#DIV/0!</v>
      </c>
      <c r="M266" s="2" t="e">
        <f t="shared" si="14"/>
        <v>#DIV/0!</v>
      </c>
    </row>
    <row r="267" spans="6:13" x14ac:dyDescent="0.25">
      <c r="F267" s="2"/>
      <c r="H267" s="2"/>
      <c r="J267" s="1" t="str">
        <f t="shared" si="12"/>
        <v/>
      </c>
      <c r="L267" s="2" t="e">
        <f t="shared" si="13"/>
        <v>#DIV/0!</v>
      </c>
      <c r="M267" s="2" t="e">
        <f t="shared" si="14"/>
        <v>#DIV/0!</v>
      </c>
    </row>
    <row r="268" spans="6:13" x14ac:dyDescent="0.25">
      <c r="F268" s="2"/>
      <c r="H268" s="2"/>
      <c r="J268" s="1" t="str">
        <f t="shared" si="12"/>
        <v/>
      </c>
      <c r="L268" s="2" t="e">
        <f t="shared" si="13"/>
        <v>#DIV/0!</v>
      </c>
      <c r="M268" s="2" t="e">
        <f t="shared" si="14"/>
        <v>#DIV/0!</v>
      </c>
    </row>
    <row r="269" spans="6:13" x14ac:dyDescent="0.25">
      <c r="F269" s="2"/>
      <c r="H269" s="2"/>
      <c r="J269" s="1" t="str">
        <f t="shared" si="12"/>
        <v/>
      </c>
      <c r="L269" s="2" t="e">
        <f t="shared" si="13"/>
        <v>#DIV/0!</v>
      </c>
      <c r="M269" s="2" t="e">
        <f t="shared" si="14"/>
        <v>#DIV/0!</v>
      </c>
    </row>
    <row r="270" spans="6:13" x14ac:dyDescent="0.25">
      <c r="F270" s="2"/>
      <c r="H270" s="2"/>
      <c r="J270" s="1" t="str">
        <f t="shared" si="12"/>
        <v/>
      </c>
      <c r="L270" s="2" t="e">
        <f t="shared" si="13"/>
        <v>#DIV/0!</v>
      </c>
      <c r="M270" s="2" t="e">
        <f t="shared" si="14"/>
        <v>#DIV/0!</v>
      </c>
    </row>
    <row r="271" spans="6:13" x14ac:dyDescent="0.25">
      <c r="F271" s="2"/>
      <c r="H271" s="2"/>
      <c r="J271" s="1" t="str">
        <f t="shared" si="12"/>
        <v/>
      </c>
      <c r="L271" s="2" t="e">
        <f t="shared" si="13"/>
        <v>#DIV/0!</v>
      </c>
      <c r="M271" s="2" t="e">
        <f t="shared" si="14"/>
        <v>#DIV/0!</v>
      </c>
    </row>
    <row r="272" spans="6:13" x14ac:dyDescent="0.25">
      <c r="F272" s="2"/>
      <c r="H272" s="2"/>
      <c r="J272" s="1" t="str">
        <f t="shared" si="12"/>
        <v/>
      </c>
      <c r="L272" s="2" t="e">
        <f t="shared" si="13"/>
        <v>#DIV/0!</v>
      </c>
      <c r="M272" s="2" t="e">
        <f t="shared" si="14"/>
        <v>#DIV/0!</v>
      </c>
    </row>
    <row r="273" spans="6:13" x14ac:dyDescent="0.25">
      <c r="F273" s="2"/>
      <c r="H273" s="2"/>
      <c r="J273" s="1" t="str">
        <f t="shared" si="12"/>
        <v/>
      </c>
      <c r="L273" s="2" t="e">
        <f t="shared" si="13"/>
        <v>#DIV/0!</v>
      </c>
      <c r="M273" s="2" t="e">
        <f t="shared" si="14"/>
        <v>#DIV/0!</v>
      </c>
    </row>
    <row r="274" spans="6:13" x14ac:dyDescent="0.25">
      <c r="F274" s="2"/>
      <c r="H274" s="2"/>
      <c r="I274" s="2"/>
      <c r="J274" s="1" t="str">
        <f t="shared" si="12"/>
        <v/>
      </c>
      <c r="L274" s="2" t="e">
        <f t="shared" si="13"/>
        <v>#DIV/0!</v>
      </c>
      <c r="M274" s="2" t="e">
        <f t="shared" si="14"/>
        <v>#DIV/0!</v>
      </c>
    </row>
    <row r="275" spans="6:13" x14ac:dyDescent="0.25">
      <c r="F275" s="2"/>
      <c r="H275" s="2"/>
      <c r="I275" s="2"/>
      <c r="J275" s="1" t="str">
        <f t="shared" si="12"/>
        <v/>
      </c>
      <c r="L275" s="2" t="e">
        <f t="shared" si="13"/>
        <v>#DIV/0!</v>
      </c>
      <c r="M275" s="2" t="e">
        <f t="shared" si="14"/>
        <v>#DIV/0!</v>
      </c>
    </row>
    <row r="276" spans="6:13" x14ac:dyDescent="0.25">
      <c r="F276" s="2"/>
      <c r="H276" s="2"/>
      <c r="J276" s="1" t="str">
        <f t="shared" si="12"/>
        <v/>
      </c>
      <c r="L276" s="2" t="e">
        <f t="shared" si="13"/>
        <v>#DIV/0!</v>
      </c>
      <c r="M276" s="2" t="e">
        <f t="shared" si="14"/>
        <v>#DIV/0!</v>
      </c>
    </row>
    <row r="277" spans="6:13" x14ac:dyDescent="0.25">
      <c r="F277" s="2"/>
      <c r="H277" s="2"/>
      <c r="J277" s="1" t="str">
        <f t="shared" si="12"/>
        <v/>
      </c>
      <c r="L277" s="2" t="e">
        <f t="shared" si="13"/>
        <v>#DIV/0!</v>
      </c>
      <c r="M277" s="2" t="e">
        <f t="shared" si="14"/>
        <v>#DIV/0!</v>
      </c>
    </row>
    <row r="278" spans="6:13" x14ac:dyDescent="0.25">
      <c r="F278" s="2"/>
      <c r="H278" s="2"/>
      <c r="J278" s="1" t="str">
        <f t="shared" si="12"/>
        <v/>
      </c>
      <c r="L278" s="2" t="e">
        <f t="shared" si="13"/>
        <v>#DIV/0!</v>
      </c>
      <c r="M278" s="2" t="e">
        <f t="shared" si="14"/>
        <v>#DIV/0!</v>
      </c>
    </row>
    <row r="279" spans="6:13" x14ac:dyDescent="0.25">
      <c r="F279" s="2"/>
      <c r="H279" s="2"/>
      <c r="J279" s="1" t="str">
        <f t="shared" si="12"/>
        <v/>
      </c>
      <c r="L279" s="2" t="e">
        <f t="shared" si="13"/>
        <v>#DIV/0!</v>
      </c>
      <c r="M279" s="2" t="e">
        <f t="shared" si="14"/>
        <v>#DIV/0!</v>
      </c>
    </row>
    <row r="280" spans="6:13" x14ac:dyDescent="0.25">
      <c r="F280" s="2"/>
      <c r="H280" s="2"/>
      <c r="J280" s="1" t="str">
        <f t="shared" si="12"/>
        <v/>
      </c>
      <c r="L280" s="2" t="e">
        <f t="shared" si="13"/>
        <v>#DIV/0!</v>
      </c>
      <c r="M280" s="2" t="e">
        <f t="shared" si="14"/>
        <v>#DIV/0!</v>
      </c>
    </row>
    <row r="281" spans="6:13" x14ac:dyDescent="0.25">
      <c r="F281" s="2"/>
      <c r="H281" s="2"/>
      <c r="J281" s="1" t="str">
        <f t="shared" si="12"/>
        <v/>
      </c>
      <c r="L281" s="2" t="e">
        <f t="shared" si="13"/>
        <v>#DIV/0!</v>
      </c>
      <c r="M281" s="2" t="e">
        <f t="shared" si="14"/>
        <v>#DIV/0!</v>
      </c>
    </row>
    <row r="282" spans="6:13" x14ac:dyDescent="0.25">
      <c r="F282" s="2"/>
      <c r="H282" s="2"/>
      <c r="J282" s="1" t="str">
        <f t="shared" si="12"/>
        <v/>
      </c>
      <c r="L282" s="2" t="e">
        <f t="shared" si="13"/>
        <v>#DIV/0!</v>
      </c>
      <c r="M282" s="2" t="e">
        <f t="shared" si="14"/>
        <v>#DIV/0!</v>
      </c>
    </row>
    <row r="283" spans="6:13" x14ac:dyDescent="0.25">
      <c r="F283" s="2"/>
      <c r="H283" s="2"/>
      <c r="J283" s="1" t="str">
        <f t="shared" si="12"/>
        <v/>
      </c>
      <c r="L283" s="2" t="e">
        <f t="shared" si="13"/>
        <v>#DIV/0!</v>
      </c>
      <c r="M283" s="2" t="e">
        <f t="shared" si="14"/>
        <v>#DIV/0!</v>
      </c>
    </row>
    <row r="284" spans="6:13" x14ac:dyDescent="0.25">
      <c r="F284" s="2"/>
      <c r="H284" s="2"/>
      <c r="J284" s="1" t="str">
        <f t="shared" si="12"/>
        <v/>
      </c>
      <c r="L284" s="2" t="e">
        <f t="shared" si="13"/>
        <v>#DIV/0!</v>
      </c>
      <c r="M284" s="2" t="e">
        <f t="shared" si="14"/>
        <v>#DIV/0!</v>
      </c>
    </row>
    <row r="285" spans="6:13" x14ac:dyDescent="0.25">
      <c r="F285" s="2"/>
      <c r="H285" s="2"/>
      <c r="J285" s="1" t="str">
        <f t="shared" si="12"/>
        <v/>
      </c>
      <c r="L285" s="2" t="e">
        <f t="shared" si="13"/>
        <v>#DIV/0!</v>
      </c>
      <c r="M285" s="2" t="e">
        <f t="shared" si="14"/>
        <v>#DIV/0!</v>
      </c>
    </row>
    <row r="286" spans="6:13" x14ac:dyDescent="0.25">
      <c r="F286" s="2"/>
      <c r="H286" s="2"/>
      <c r="J286" s="1" t="str">
        <f t="shared" si="12"/>
        <v/>
      </c>
      <c r="L286" s="2" t="e">
        <f t="shared" si="13"/>
        <v>#DIV/0!</v>
      </c>
      <c r="M286" s="2" t="e">
        <f t="shared" si="14"/>
        <v>#DIV/0!</v>
      </c>
    </row>
    <row r="287" spans="6:13" x14ac:dyDescent="0.25">
      <c r="F287" s="2"/>
      <c r="H287" s="2"/>
      <c r="J287" s="1" t="str">
        <f t="shared" si="12"/>
        <v/>
      </c>
      <c r="L287" s="2" t="e">
        <f t="shared" si="13"/>
        <v>#DIV/0!</v>
      </c>
      <c r="M287" s="2" t="e">
        <f t="shared" si="14"/>
        <v>#DIV/0!</v>
      </c>
    </row>
    <row r="288" spans="6:13" x14ac:dyDescent="0.25">
      <c r="F288" s="2"/>
      <c r="H288" s="2"/>
      <c r="J288" s="1" t="str">
        <f t="shared" si="12"/>
        <v/>
      </c>
      <c r="L288" s="2" t="e">
        <f t="shared" si="13"/>
        <v>#DIV/0!</v>
      </c>
      <c r="M288" s="2" t="e">
        <f t="shared" si="14"/>
        <v>#DIV/0!</v>
      </c>
    </row>
    <row r="289" spans="6:13" x14ac:dyDescent="0.25">
      <c r="F289" s="2"/>
      <c r="H289" s="2"/>
      <c r="J289" s="1" t="str">
        <f t="shared" si="12"/>
        <v/>
      </c>
      <c r="L289" s="2" t="e">
        <f t="shared" si="13"/>
        <v>#DIV/0!</v>
      </c>
      <c r="M289" s="2" t="e">
        <f t="shared" si="14"/>
        <v>#DIV/0!</v>
      </c>
    </row>
    <row r="290" spans="6:13" x14ac:dyDescent="0.25">
      <c r="F290" s="2"/>
      <c r="H290" s="2"/>
      <c r="J290" s="1" t="str">
        <f t="shared" si="12"/>
        <v/>
      </c>
      <c r="L290" s="2" t="e">
        <f t="shared" si="13"/>
        <v>#DIV/0!</v>
      </c>
      <c r="M290" s="2" t="e">
        <f t="shared" si="14"/>
        <v>#DIV/0!</v>
      </c>
    </row>
    <row r="291" spans="6:13" x14ac:dyDescent="0.25">
      <c r="F291" s="2"/>
      <c r="H291" s="2"/>
      <c r="J291" s="1" t="str">
        <f t="shared" si="12"/>
        <v/>
      </c>
      <c r="L291" s="2" t="e">
        <f t="shared" si="13"/>
        <v>#DIV/0!</v>
      </c>
      <c r="M291" s="2" t="e">
        <f t="shared" si="14"/>
        <v>#DIV/0!</v>
      </c>
    </row>
    <row r="292" spans="6:13" x14ac:dyDescent="0.25">
      <c r="F292" s="2"/>
      <c r="H292" s="2"/>
      <c r="J292" s="1" t="str">
        <f t="shared" si="12"/>
        <v/>
      </c>
      <c r="L292" s="2" t="e">
        <f t="shared" si="13"/>
        <v>#DIV/0!</v>
      </c>
      <c r="M292" s="2" t="e">
        <f t="shared" si="14"/>
        <v>#DIV/0!</v>
      </c>
    </row>
    <row r="293" spans="6:13" x14ac:dyDescent="0.25">
      <c r="F293" s="2"/>
      <c r="H293" s="2"/>
      <c r="J293" s="1" t="str">
        <f t="shared" si="12"/>
        <v/>
      </c>
      <c r="L293" s="2" t="e">
        <f t="shared" si="13"/>
        <v>#DIV/0!</v>
      </c>
      <c r="M293" s="2" t="e">
        <f t="shared" si="14"/>
        <v>#DIV/0!</v>
      </c>
    </row>
    <row r="294" spans="6:13" x14ac:dyDescent="0.25">
      <c r="F294" s="2"/>
      <c r="H294" s="2"/>
      <c r="J294" s="1" t="str">
        <f t="shared" si="12"/>
        <v/>
      </c>
      <c r="L294" s="2" t="e">
        <f t="shared" si="13"/>
        <v>#DIV/0!</v>
      </c>
      <c r="M294" s="2" t="e">
        <f t="shared" si="14"/>
        <v>#DIV/0!</v>
      </c>
    </row>
    <row r="295" spans="6:13" x14ac:dyDescent="0.25">
      <c r="F295" s="2"/>
      <c r="H295" s="2"/>
      <c r="J295" s="1" t="str">
        <f t="shared" si="12"/>
        <v/>
      </c>
      <c r="L295" s="2" t="e">
        <f t="shared" si="13"/>
        <v>#DIV/0!</v>
      </c>
      <c r="M295" s="2" t="e">
        <f t="shared" si="14"/>
        <v>#DIV/0!</v>
      </c>
    </row>
    <row r="296" spans="6:13" x14ac:dyDescent="0.25">
      <c r="F296" s="2"/>
      <c r="H296" s="2"/>
      <c r="J296" s="1" t="str">
        <f t="shared" si="12"/>
        <v/>
      </c>
      <c r="L296" s="2" t="e">
        <f t="shared" si="13"/>
        <v>#DIV/0!</v>
      </c>
      <c r="M296" s="2" t="e">
        <f t="shared" si="14"/>
        <v>#DIV/0!</v>
      </c>
    </row>
    <row r="297" spans="6:13" x14ac:dyDescent="0.25">
      <c r="F297" s="2"/>
      <c r="H297" s="2"/>
      <c r="J297" s="1" t="str">
        <f t="shared" si="12"/>
        <v/>
      </c>
      <c r="L297" s="2" t="e">
        <f t="shared" si="13"/>
        <v>#DIV/0!</v>
      </c>
      <c r="M297" s="2" t="e">
        <f t="shared" si="14"/>
        <v>#DIV/0!</v>
      </c>
    </row>
    <row r="298" spans="6:13" x14ac:dyDescent="0.25">
      <c r="F298" s="2"/>
      <c r="H298" s="2"/>
      <c r="J298" s="1" t="str">
        <f t="shared" si="12"/>
        <v/>
      </c>
      <c r="L298" s="2" t="e">
        <f t="shared" si="13"/>
        <v>#DIV/0!</v>
      </c>
      <c r="M298" s="2" t="e">
        <f t="shared" si="14"/>
        <v>#DIV/0!</v>
      </c>
    </row>
    <row r="299" spans="6:13" x14ac:dyDescent="0.25">
      <c r="F299" s="2"/>
      <c r="H299" s="2"/>
      <c r="J299" s="1" t="str">
        <f t="shared" si="12"/>
        <v/>
      </c>
      <c r="L299" s="2" t="e">
        <f t="shared" si="13"/>
        <v>#DIV/0!</v>
      </c>
      <c r="M299" s="2" t="e">
        <f t="shared" si="14"/>
        <v>#DIV/0!</v>
      </c>
    </row>
    <row r="300" spans="6:13" x14ac:dyDescent="0.25">
      <c r="F300" s="2"/>
      <c r="H300" s="2"/>
      <c r="J300" s="1" t="str">
        <f t="shared" si="12"/>
        <v/>
      </c>
      <c r="L300" s="2" t="e">
        <f t="shared" si="13"/>
        <v>#DIV/0!</v>
      </c>
      <c r="M300" s="2" t="e">
        <f t="shared" si="14"/>
        <v>#DIV/0!</v>
      </c>
    </row>
    <row r="301" spans="6:13" x14ac:dyDescent="0.25">
      <c r="F301" s="2"/>
      <c r="H301" s="2"/>
      <c r="J301" s="1" t="str">
        <f t="shared" si="12"/>
        <v/>
      </c>
      <c r="L301" s="2" t="e">
        <f t="shared" si="13"/>
        <v>#DIV/0!</v>
      </c>
      <c r="M301" s="2" t="e">
        <f t="shared" si="14"/>
        <v>#DIV/0!</v>
      </c>
    </row>
    <row r="302" spans="6:13" x14ac:dyDescent="0.25">
      <c r="H302" s="2"/>
      <c r="J302" s="1" t="str">
        <f t="shared" si="12"/>
        <v/>
      </c>
      <c r="L302" s="2" t="e">
        <f t="shared" si="13"/>
        <v>#DIV/0!</v>
      </c>
      <c r="M302" s="2" t="e">
        <f t="shared" si="14"/>
        <v>#DIV/0!</v>
      </c>
    </row>
    <row r="303" spans="6:13" x14ac:dyDescent="0.25">
      <c r="H303" s="2"/>
      <c r="J303" s="1" t="str">
        <f t="shared" si="12"/>
        <v/>
      </c>
      <c r="L303" s="2" t="e">
        <f t="shared" si="13"/>
        <v>#DIV/0!</v>
      </c>
      <c r="M303" s="2" t="e">
        <f t="shared" si="14"/>
        <v>#DIV/0!</v>
      </c>
    </row>
    <row r="304" spans="6:13" x14ac:dyDescent="0.25">
      <c r="H304" s="2"/>
      <c r="J304" s="1" t="str">
        <f t="shared" si="12"/>
        <v/>
      </c>
      <c r="L304" s="2" t="e">
        <f t="shared" si="13"/>
        <v>#DIV/0!</v>
      </c>
      <c r="M304" s="2" t="e">
        <f t="shared" si="14"/>
        <v>#DIV/0!</v>
      </c>
    </row>
    <row r="305" spans="8:13" x14ac:dyDescent="0.25">
      <c r="H305" s="2"/>
      <c r="J305" s="1" t="str">
        <f t="shared" si="12"/>
        <v/>
      </c>
      <c r="L305" s="2" t="e">
        <f t="shared" si="13"/>
        <v>#DIV/0!</v>
      </c>
      <c r="M305" s="2" t="e">
        <f t="shared" si="14"/>
        <v>#DIV/0!</v>
      </c>
    </row>
    <row r="306" spans="8:13" x14ac:dyDescent="0.25">
      <c r="H306" s="2"/>
      <c r="J306" s="1" t="str">
        <f t="shared" si="12"/>
        <v/>
      </c>
      <c r="L306" s="2" t="e">
        <f t="shared" si="13"/>
        <v>#DIV/0!</v>
      </c>
      <c r="M306" s="2" t="e">
        <f t="shared" si="14"/>
        <v>#DIV/0!</v>
      </c>
    </row>
    <row r="307" spans="8:13" x14ac:dyDescent="0.25">
      <c r="H307" s="2"/>
      <c r="J307" s="1" t="str">
        <f t="shared" si="12"/>
        <v/>
      </c>
      <c r="L307" s="2" t="e">
        <f t="shared" si="13"/>
        <v>#DIV/0!</v>
      </c>
      <c r="M307" s="2" t="e">
        <f t="shared" si="14"/>
        <v>#DIV/0!</v>
      </c>
    </row>
    <row r="308" spans="8:13" x14ac:dyDescent="0.25">
      <c r="H308" s="2"/>
      <c r="J308" s="1" t="str">
        <f t="shared" si="12"/>
        <v/>
      </c>
      <c r="L308" s="2" t="e">
        <f t="shared" si="13"/>
        <v>#DIV/0!</v>
      </c>
      <c r="M308" s="2" t="e">
        <f t="shared" si="14"/>
        <v>#DIV/0!</v>
      </c>
    </row>
    <row r="309" spans="8:13" x14ac:dyDescent="0.25">
      <c r="H309" s="2"/>
      <c r="J309" s="1" t="str">
        <f t="shared" si="12"/>
        <v/>
      </c>
      <c r="L309" s="2" t="e">
        <f t="shared" si="13"/>
        <v>#DIV/0!</v>
      </c>
      <c r="M309" s="2" t="e">
        <f t="shared" si="14"/>
        <v>#DIV/0!</v>
      </c>
    </row>
    <row r="310" spans="8:13" x14ac:dyDescent="0.25">
      <c r="H310" s="2"/>
      <c r="J310" s="1" t="str">
        <f t="shared" si="12"/>
        <v/>
      </c>
      <c r="L310" s="2" t="e">
        <f t="shared" si="13"/>
        <v>#DIV/0!</v>
      </c>
      <c r="M310" s="2" t="e">
        <f t="shared" si="14"/>
        <v>#DIV/0!</v>
      </c>
    </row>
    <row r="311" spans="8:13" x14ac:dyDescent="0.25">
      <c r="H311" s="2"/>
      <c r="J311" s="1" t="str">
        <f t="shared" si="12"/>
        <v/>
      </c>
      <c r="L311" s="2" t="e">
        <f t="shared" si="13"/>
        <v>#DIV/0!</v>
      </c>
      <c r="M311" s="2" t="e">
        <f t="shared" si="14"/>
        <v>#DIV/0!</v>
      </c>
    </row>
    <row r="312" spans="8:13" x14ac:dyDescent="0.25">
      <c r="H312" s="2"/>
      <c r="J312" s="1" t="str">
        <f t="shared" si="12"/>
        <v/>
      </c>
      <c r="L312" s="2" t="e">
        <f t="shared" si="13"/>
        <v>#DIV/0!</v>
      </c>
      <c r="M312" s="2" t="e">
        <f t="shared" si="14"/>
        <v>#DIV/0!</v>
      </c>
    </row>
    <row r="313" spans="8:13" x14ac:dyDescent="0.25">
      <c r="H313" s="2"/>
      <c r="J313" s="1" t="str">
        <f t="shared" si="12"/>
        <v/>
      </c>
      <c r="L313" s="2" t="e">
        <f t="shared" si="13"/>
        <v>#DIV/0!</v>
      </c>
      <c r="M313" s="2" t="e">
        <f t="shared" si="14"/>
        <v>#DIV/0!</v>
      </c>
    </row>
    <row r="314" spans="8:13" x14ac:dyDescent="0.25">
      <c r="H314" s="2"/>
      <c r="J314" s="1" t="str">
        <f t="shared" si="12"/>
        <v/>
      </c>
      <c r="L314" s="2" t="e">
        <f t="shared" si="13"/>
        <v>#DIV/0!</v>
      </c>
      <c r="M314" s="2" t="e">
        <f t="shared" si="14"/>
        <v>#DIV/0!</v>
      </c>
    </row>
    <row r="315" spans="8:13" x14ac:dyDescent="0.25">
      <c r="H315" s="2"/>
      <c r="J315" s="1" t="str">
        <f t="shared" si="12"/>
        <v/>
      </c>
      <c r="L315" s="2" t="e">
        <f t="shared" si="13"/>
        <v>#DIV/0!</v>
      </c>
      <c r="M315" s="2" t="e">
        <f t="shared" si="14"/>
        <v>#DIV/0!</v>
      </c>
    </row>
    <row r="316" spans="8:13" x14ac:dyDescent="0.25">
      <c r="H316" s="2"/>
      <c r="J316" s="1" t="str">
        <f t="shared" si="12"/>
        <v/>
      </c>
      <c r="L316" s="2" t="e">
        <f t="shared" si="13"/>
        <v>#DIV/0!</v>
      </c>
      <c r="M316" s="2" t="e">
        <f t="shared" si="14"/>
        <v>#DIV/0!</v>
      </c>
    </row>
    <row r="317" spans="8:13" x14ac:dyDescent="0.25">
      <c r="H317" s="2"/>
      <c r="J317" s="1" t="str">
        <f t="shared" si="12"/>
        <v/>
      </c>
      <c r="L317" s="2" t="e">
        <f t="shared" si="13"/>
        <v>#DIV/0!</v>
      </c>
      <c r="M317" s="2" t="e">
        <f t="shared" si="14"/>
        <v>#DIV/0!</v>
      </c>
    </row>
    <row r="318" spans="8:13" x14ac:dyDescent="0.25">
      <c r="H318" s="2"/>
      <c r="J318" s="1" t="str">
        <f t="shared" si="12"/>
        <v/>
      </c>
      <c r="L318" s="2" t="e">
        <f t="shared" si="13"/>
        <v>#DIV/0!</v>
      </c>
      <c r="M318" s="2" t="e">
        <f t="shared" si="14"/>
        <v>#DIV/0!</v>
      </c>
    </row>
    <row r="319" spans="8:13" x14ac:dyDescent="0.25">
      <c r="H319" s="2"/>
      <c r="J319" s="1" t="str">
        <f t="shared" si="12"/>
        <v/>
      </c>
      <c r="L319" s="2" t="e">
        <f t="shared" si="13"/>
        <v>#DIV/0!</v>
      </c>
      <c r="M319" s="2" t="e">
        <f t="shared" si="14"/>
        <v>#DIV/0!</v>
      </c>
    </row>
    <row r="320" spans="8:13" x14ac:dyDescent="0.25">
      <c r="H320" s="2"/>
      <c r="J320" s="1" t="str">
        <f t="shared" si="12"/>
        <v/>
      </c>
      <c r="L320" s="2" t="e">
        <f t="shared" si="13"/>
        <v>#DIV/0!</v>
      </c>
      <c r="M320" s="2" t="e">
        <f t="shared" si="14"/>
        <v>#DIV/0!</v>
      </c>
    </row>
    <row r="321" spans="8:13" x14ac:dyDescent="0.25">
      <c r="H321" s="2"/>
      <c r="J321" s="1" t="str">
        <f t="shared" si="12"/>
        <v/>
      </c>
      <c r="L321" s="2" t="e">
        <f t="shared" si="13"/>
        <v>#DIV/0!</v>
      </c>
      <c r="M321" s="2" t="e">
        <f t="shared" si="14"/>
        <v>#DIV/0!</v>
      </c>
    </row>
    <row r="322" spans="8:13" x14ac:dyDescent="0.25">
      <c r="H322" s="2"/>
      <c r="J322" s="1" t="str">
        <f t="shared" si="12"/>
        <v/>
      </c>
      <c r="L322" s="2" t="e">
        <f t="shared" si="13"/>
        <v>#DIV/0!</v>
      </c>
      <c r="M322" s="2" t="e">
        <f t="shared" si="14"/>
        <v>#DIV/0!</v>
      </c>
    </row>
    <row r="323" spans="8:13" x14ac:dyDescent="0.25">
      <c r="H323" s="2"/>
      <c r="J323" s="1" t="str">
        <f t="shared" si="12"/>
        <v/>
      </c>
      <c r="L323" s="2" t="e">
        <f t="shared" si="13"/>
        <v>#DIV/0!</v>
      </c>
      <c r="M323" s="2" t="e">
        <f t="shared" si="14"/>
        <v>#DIV/0!</v>
      </c>
    </row>
    <row r="324" spans="8:13" x14ac:dyDescent="0.25">
      <c r="H324" s="2"/>
      <c r="J324" s="1" t="str">
        <f t="shared" si="12"/>
        <v/>
      </c>
      <c r="L324" s="2" t="e">
        <f t="shared" si="13"/>
        <v>#DIV/0!</v>
      </c>
      <c r="M324" s="2" t="e">
        <f t="shared" si="14"/>
        <v>#DIV/0!</v>
      </c>
    </row>
    <row r="325" spans="8:13" x14ac:dyDescent="0.25">
      <c r="H325" s="2"/>
      <c r="J325" s="1" t="str">
        <f t="shared" ref="J325:J388" si="15">CONCATENATE(MID(D325,1,3),MID(C325,7,1),I325)</f>
        <v/>
      </c>
      <c r="L325" s="2" t="e">
        <f t="shared" ref="L325:L366" si="16">G325-(G325/$G$2*$L$1)</f>
        <v>#DIV/0!</v>
      </c>
      <c r="M325" s="2" t="e">
        <f t="shared" ref="M325:M366" si="17">(H325-(G325/$G$2*$M$1))</f>
        <v>#DIV/0!</v>
      </c>
    </row>
    <row r="326" spans="8:13" x14ac:dyDescent="0.25">
      <c r="H326" s="2"/>
      <c r="J326" s="1" t="str">
        <f t="shared" si="15"/>
        <v/>
      </c>
      <c r="L326" s="2" t="e">
        <f t="shared" si="16"/>
        <v>#DIV/0!</v>
      </c>
      <c r="M326" s="2" t="e">
        <f t="shared" si="17"/>
        <v>#DIV/0!</v>
      </c>
    </row>
    <row r="327" spans="8:13" x14ac:dyDescent="0.25">
      <c r="H327" s="2"/>
      <c r="J327" s="1" t="str">
        <f t="shared" si="15"/>
        <v/>
      </c>
      <c r="L327" s="2" t="e">
        <f t="shared" si="16"/>
        <v>#DIV/0!</v>
      </c>
      <c r="M327" s="2" t="e">
        <f t="shared" si="17"/>
        <v>#DIV/0!</v>
      </c>
    </row>
    <row r="328" spans="8:13" x14ac:dyDescent="0.25">
      <c r="H328" s="2"/>
      <c r="J328" s="1" t="str">
        <f t="shared" si="15"/>
        <v/>
      </c>
      <c r="L328" s="2" t="e">
        <f t="shared" si="16"/>
        <v>#DIV/0!</v>
      </c>
      <c r="M328" s="2" t="e">
        <f t="shared" si="17"/>
        <v>#DIV/0!</v>
      </c>
    </row>
    <row r="329" spans="8:13" x14ac:dyDescent="0.25">
      <c r="H329" s="2"/>
      <c r="J329" s="1" t="str">
        <f t="shared" si="15"/>
        <v/>
      </c>
      <c r="L329" s="2" t="e">
        <f t="shared" si="16"/>
        <v>#DIV/0!</v>
      </c>
      <c r="M329" s="2" t="e">
        <f t="shared" si="17"/>
        <v>#DIV/0!</v>
      </c>
    </row>
    <row r="330" spans="8:13" x14ac:dyDescent="0.25">
      <c r="H330" s="2"/>
      <c r="J330" s="1" t="str">
        <f t="shared" si="15"/>
        <v/>
      </c>
      <c r="L330" s="2" t="e">
        <f t="shared" si="16"/>
        <v>#DIV/0!</v>
      </c>
      <c r="M330" s="2" t="e">
        <f t="shared" si="17"/>
        <v>#DIV/0!</v>
      </c>
    </row>
    <row r="331" spans="8:13" x14ac:dyDescent="0.25">
      <c r="H331" s="2"/>
      <c r="J331" s="1" t="str">
        <f t="shared" si="15"/>
        <v/>
      </c>
      <c r="L331" s="2" t="e">
        <f t="shared" si="16"/>
        <v>#DIV/0!</v>
      </c>
      <c r="M331" s="2" t="e">
        <f t="shared" si="17"/>
        <v>#DIV/0!</v>
      </c>
    </row>
    <row r="332" spans="8:13" x14ac:dyDescent="0.25">
      <c r="H332" s="2"/>
      <c r="J332" s="1" t="str">
        <f t="shared" si="15"/>
        <v/>
      </c>
      <c r="L332" s="2" t="e">
        <f t="shared" si="16"/>
        <v>#DIV/0!</v>
      </c>
      <c r="M332" s="2" t="e">
        <f t="shared" si="17"/>
        <v>#DIV/0!</v>
      </c>
    </row>
    <row r="333" spans="8:13" x14ac:dyDescent="0.25">
      <c r="H333" s="2"/>
      <c r="J333" s="1" t="str">
        <f t="shared" si="15"/>
        <v/>
      </c>
      <c r="L333" s="2" t="e">
        <f t="shared" si="16"/>
        <v>#DIV/0!</v>
      </c>
      <c r="M333" s="2" t="e">
        <f t="shared" si="17"/>
        <v>#DIV/0!</v>
      </c>
    </row>
    <row r="334" spans="8:13" x14ac:dyDescent="0.25">
      <c r="H334" s="2"/>
      <c r="J334" s="1" t="str">
        <f t="shared" si="15"/>
        <v/>
      </c>
      <c r="L334" s="2" t="e">
        <f t="shared" si="16"/>
        <v>#DIV/0!</v>
      </c>
      <c r="M334" s="2" t="e">
        <f t="shared" si="17"/>
        <v>#DIV/0!</v>
      </c>
    </row>
    <row r="335" spans="8:13" x14ac:dyDescent="0.25">
      <c r="H335" s="2"/>
      <c r="J335" s="1" t="str">
        <f t="shared" si="15"/>
        <v/>
      </c>
      <c r="L335" s="2" t="e">
        <f t="shared" si="16"/>
        <v>#DIV/0!</v>
      </c>
      <c r="M335" s="2" t="e">
        <f t="shared" si="17"/>
        <v>#DIV/0!</v>
      </c>
    </row>
    <row r="336" spans="8:13" x14ac:dyDescent="0.25">
      <c r="H336" s="2"/>
      <c r="J336" s="1" t="str">
        <f t="shared" si="15"/>
        <v/>
      </c>
      <c r="L336" s="2" t="e">
        <f t="shared" si="16"/>
        <v>#DIV/0!</v>
      </c>
      <c r="M336" s="2" t="e">
        <f t="shared" si="17"/>
        <v>#DIV/0!</v>
      </c>
    </row>
    <row r="337" spans="8:13" x14ac:dyDescent="0.25">
      <c r="H337" s="2"/>
      <c r="J337" s="1" t="str">
        <f t="shared" si="15"/>
        <v/>
      </c>
      <c r="L337" s="2" t="e">
        <f t="shared" si="16"/>
        <v>#DIV/0!</v>
      </c>
      <c r="M337" s="2" t="e">
        <f t="shared" si="17"/>
        <v>#DIV/0!</v>
      </c>
    </row>
    <row r="338" spans="8:13" x14ac:dyDescent="0.25">
      <c r="H338" s="2"/>
      <c r="J338" s="1" t="str">
        <f t="shared" si="15"/>
        <v/>
      </c>
      <c r="L338" s="2" t="e">
        <f t="shared" si="16"/>
        <v>#DIV/0!</v>
      </c>
      <c r="M338" s="2" t="e">
        <f t="shared" si="17"/>
        <v>#DIV/0!</v>
      </c>
    </row>
    <row r="339" spans="8:13" x14ac:dyDescent="0.25">
      <c r="H339" s="2"/>
      <c r="J339" s="1" t="str">
        <f t="shared" si="15"/>
        <v/>
      </c>
      <c r="L339" s="2" t="e">
        <f t="shared" si="16"/>
        <v>#DIV/0!</v>
      </c>
      <c r="M339" s="2" t="e">
        <f t="shared" si="17"/>
        <v>#DIV/0!</v>
      </c>
    </row>
    <row r="340" spans="8:13" x14ac:dyDescent="0.25">
      <c r="H340" s="2"/>
      <c r="J340" s="1" t="str">
        <f t="shared" si="15"/>
        <v/>
      </c>
      <c r="L340" s="2" t="e">
        <f t="shared" si="16"/>
        <v>#DIV/0!</v>
      </c>
      <c r="M340" s="2" t="e">
        <f t="shared" si="17"/>
        <v>#DIV/0!</v>
      </c>
    </row>
    <row r="341" spans="8:13" x14ac:dyDescent="0.25">
      <c r="H341" s="2"/>
      <c r="J341" s="1" t="str">
        <f t="shared" si="15"/>
        <v/>
      </c>
      <c r="L341" s="2" t="e">
        <f t="shared" si="16"/>
        <v>#DIV/0!</v>
      </c>
      <c r="M341" s="2" t="e">
        <f t="shared" si="17"/>
        <v>#DIV/0!</v>
      </c>
    </row>
    <row r="342" spans="8:13" x14ac:dyDescent="0.25">
      <c r="H342" s="2"/>
      <c r="J342" s="1" t="str">
        <f t="shared" si="15"/>
        <v/>
      </c>
      <c r="L342" s="2" t="e">
        <f t="shared" si="16"/>
        <v>#DIV/0!</v>
      </c>
      <c r="M342" s="2" t="e">
        <f t="shared" si="17"/>
        <v>#DIV/0!</v>
      </c>
    </row>
    <row r="343" spans="8:13" x14ac:dyDescent="0.25">
      <c r="H343" s="2"/>
      <c r="J343" s="1" t="str">
        <f t="shared" si="15"/>
        <v/>
      </c>
      <c r="L343" s="2" t="e">
        <f t="shared" si="16"/>
        <v>#DIV/0!</v>
      </c>
      <c r="M343" s="2" t="e">
        <f t="shared" si="17"/>
        <v>#DIV/0!</v>
      </c>
    </row>
    <row r="344" spans="8:13" x14ac:dyDescent="0.25">
      <c r="H344" s="2"/>
      <c r="J344" s="1" t="str">
        <f t="shared" si="15"/>
        <v/>
      </c>
      <c r="L344" s="2" t="e">
        <f t="shared" si="16"/>
        <v>#DIV/0!</v>
      </c>
      <c r="M344" s="2" t="e">
        <f t="shared" si="17"/>
        <v>#DIV/0!</v>
      </c>
    </row>
    <row r="345" spans="8:13" x14ac:dyDescent="0.25">
      <c r="H345" s="2"/>
      <c r="J345" s="1" t="str">
        <f t="shared" si="15"/>
        <v/>
      </c>
      <c r="L345" s="2" t="e">
        <f t="shared" si="16"/>
        <v>#DIV/0!</v>
      </c>
      <c r="M345" s="2" t="e">
        <f t="shared" si="17"/>
        <v>#DIV/0!</v>
      </c>
    </row>
    <row r="346" spans="8:13" x14ac:dyDescent="0.25">
      <c r="H346" s="2"/>
      <c r="J346" s="1" t="str">
        <f t="shared" si="15"/>
        <v/>
      </c>
      <c r="L346" s="2" t="e">
        <f t="shared" si="16"/>
        <v>#DIV/0!</v>
      </c>
      <c r="M346" s="2" t="e">
        <f t="shared" si="17"/>
        <v>#DIV/0!</v>
      </c>
    </row>
    <row r="347" spans="8:13" x14ac:dyDescent="0.25">
      <c r="H347" s="2"/>
      <c r="J347" s="1" t="str">
        <f t="shared" si="15"/>
        <v/>
      </c>
      <c r="L347" s="2" t="e">
        <f t="shared" si="16"/>
        <v>#DIV/0!</v>
      </c>
      <c r="M347" s="2" t="e">
        <f t="shared" si="17"/>
        <v>#DIV/0!</v>
      </c>
    </row>
    <row r="348" spans="8:13" x14ac:dyDescent="0.25">
      <c r="H348" s="2"/>
      <c r="J348" s="1" t="str">
        <f t="shared" si="15"/>
        <v/>
      </c>
      <c r="L348" s="2" t="e">
        <f t="shared" si="16"/>
        <v>#DIV/0!</v>
      </c>
      <c r="M348" s="2" t="e">
        <f t="shared" si="17"/>
        <v>#DIV/0!</v>
      </c>
    </row>
    <row r="349" spans="8:13" x14ac:dyDescent="0.25">
      <c r="H349" s="2"/>
      <c r="J349" s="1" t="str">
        <f t="shared" si="15"/>
        <v/>
      </c>
      <c r="L349" s="2" t="e">
        <f t="shared" si="16"/>
        <v>#DIV/0!</v>
      </c>
      <c r="M349" s="2" t="e">
        <f t="shared" si="17"/>
        <v>#DIV/0!</v>
      </c>
    </row>
    <row r="350" spans="8:13" x14ac:dyDescent="0.25">
      <c r="H350" s="2"/>
      <c r="J350" s="1" t="str">
        <f t="shared" si="15"/>
        <v/>
      </c>
      <c r="L350" s="2" t="e">
        <f t="shared" si="16"/>
        <v>#DIV/0!</v>
      </c>
      <c r="M350" s="2" t="e">
        <f t="shared" si="17"/>
        <v>#DIV/0!</v>
      </c>
    </row>
    <row r="351" spans="8:13" x14ac:dyDescent="0.25">
      <c r="H351" s="2"/>
      <c r="J351" s="1" t="str">
        <f t="shared" si="15"/>
        <v/>
      </c>
      <c r="L351" s="2" t="e">
        <f t="shared" si="16"/>
        <v>#DIV/0!</v>
      </c>
      <c r="M351" s="2" t="e">
        <f t="shared" si="17"/>
        <v>#DIV/0!</v>
      </c>
    </row>
    <row r="352" spans="8:13" x14ac:dyDescent="0.25">
      <c r="H352" s="2"/>
      <c r="J352" s="1" t="str">
        <f t="shared" si="15"/>
        <v/>
      </c>
      <c r="L352" s="2" t="e">
        <f t="shared" si="16"/>
        <v>#DIV/0!</v>
      </c>
      <c r="M352" s="2" t="e">
        <f t="shared" si="17"/>
        <v>#DIV/0!</v>
      </c>
    </row>
    <row r="353" spans="8:13" x14ac:dyDescent="0.25">
      <c r="H353" s="2"/>
      <c r="I353" s="2"/>
      <c r="J353" s="1" t="str">
        <f t="shared" si="15"/>
        <v/>
      </c>
      <c r="L353" s="2" t="e">
        <f t="shared" si="16"/>
        <v>#DIV/0!</v>
      </c>
      <c r="M353" s="2" t="e">
        <f t="shared" si="17"/>
        <v>#DIV/0!</v>
      </c>
    </row>
    <row r="354" spans="8:13" x14ac:dyDescent="0.25">
      <c r="H354" s="2"/>
      <c r="I354" s="2"/>
      <c r="J354" s="1" t="str">
        <f t="shared" si="15"/>
        <v/>
      </c>
      <c r="L354" s="2" t="e">
        <f t="shared" si="16"/>
        <v>#DIV/0!</v>
      </c>
      <c r="M354" s="2" t="e">
        <f t="shared" si="17"/>
        <v>#DIV/0!</v>
      </c>
    </row>
    <row r="355" spans="8:13" x14ac:dyDescent="0.25">
      <c r="H355" s="2"/>
      <c r="I355" s="2"/>
      <c r="J355" s="1" t="str">
        <f t="shared" si="15"/>
        <v/>
      </c>
      <c r="L355" s="2" t="e">
        <f t="shared" si="16"/>
        <v>#DIV/0!</v>
      </c>
      <c r="M355" s="2" t="e">
        <f t="shared" si="17"/>
        <v>#DIV/0!</v>
      </c>
    </row>
    <row r="356" spans="8:13" x14ac:dyDescent="0.25">
      <c r="H356" s="2"/>
      <c r="I356" s="2"/>
      <c r="J356" s="1" t="str">
        <f t="shared" si="15"/>
        <v/>
      </c>
      <c r="L356" s="2" t="e">
        <f t="shared" si="16"/>
        <v>#DIV/0!</v>
      </c>
      <c r="M356" s="2" t="e">
        <f t="shared" si="17"/>
        <v>#DIV/0!</v>
      </c>
    </row>
    <row r="357" spans="8:13" x14ac:dyDescent="0.25">
      <c r="H357" s="2"/>
      <c r="I357" s="2"/>
      <c r="J357" s="1" t="str">
        <f t="shared" si="15"/>
        <v/>
      </c>
      <c r="L357" s="2" t="e">
        <f t="shared" si="16"/>
        <v>#DIV/0!</v>
      </c>
      <c r="M357" s="2" t="e">
        <f t="shared" si="17"/>
        <v>#DIV/0!</v>
      </c>
    </row>
    <row r="358" spans="8:13" x14ac:dyDescent="0.25">
      <c r="H358" s="2"/>
      <c r="J358" s="1" t="str">
        <f t="shared" si="15"/>
        <v/>
      </c>
      <c r="L358" s="2" t="e">
        <f t="shared" si="16"/>
        <v>#DIV/0!</v>
      </c>
      <c r="M358" s="2" t="e">
        <f t="shared" si="17"/>
        <v>#DIV/0!</v>
      </c>
    </row>
    <row r="359" spans="8:13" x14ac:dyDescent="0.25">
      <c r="H359" s="2"/>
      <c r="J359" s="1" t="str">
        <f t="shared" si="15"/>
        <v/>
      </c>
      <c r="L359" s="2" t="e">
        <f t="shared" si="16"/>
        <v>#DIV/0!</v>
      </c>
      <c r="M359" s="2" t="e">
        <f t="shared" si="17"/>
        <v>#DIV/0!</v>
      </c>
    </row>
    <row r="360" spans="8:13" x14ac:dyDescent="0.25">
      <c r="H360" s="2"/>
      <c r="J360" s="1" t="str">
        <f t="shared" si="15"/>
        <v/>
      </c>
      <c r="L360" s="2" t="e">
        <f t="shared" si="16"/>
        <v>#DIV/0!</v>
      </c>
      <c r="M360" s="2" t="e">
        <f t="shared" si="17"/>
        <v>#DIV/0!</v>
      </c>
    </row>
    <row r="361" spans="8:13" x14ac:dyDescent="0.25">
      <c r="H361" s="2"/>
      <c r="J361" s="1" t="str">
        <f t="shared" si="15"/>
        <v/>
      </c>
      <c r="L361" s="2" t="e">
        <f t="shared" si="16"/>
        <v>#DIV/0!</v>
      </c>
      <c r="M361" s="2" t="e">
        <f t="shared" si="17"/>
        <v>#DIV/0!</v>
      </c>
    </row>
    <row r="362" spans="8:13" x14ac:dyDescent="0.25">
      <c r="H362" s="2"/>
      <c r="J362" s="1" t="str">
        <f t="shared" si="15"/>
        <v/>
      </c>
      <c r="L362" s="2" t="e">
        <f t="shared" si="16"/>
        <v>#DIV/0!</v>
      </c>
      <c r="M362" s="2" t="e">
        <f t="shared" si="17"/>
        <v>#DIV/0!</v>
      </c>
    </row>
    <row r="363" spans="8:13" x14ac:dyDescent="0.25">
      <c r="H363" s="2"/>
      <c r="J363" s="1" t="str">
        <f t="shared" si="15"/>
        <v/>
      </c>
      <c r="L363" s="2" t="e">
        <f t="shared" si="16"/>
        <v>#DIV/0!</v>
      </c>
      <c r="M363" s="2" t="e">
        <f t="shared" si="17"/>
        <v>#DIV/0!</v>
      </c>
    </row>
    <row r="364" spans="8:13" x14ac:dyDescent="0.25">
      <c r="H364" s="2"/>
      <c r="J364" s="1" t="str">
        <f t="shared" si="15"/>
        <v/>
      </c>
      <c r="L364" s="2" t="e">
        <f t="shared" si="16"/>
        <v>#DIV/0!</v>
      </c>
      <c r="M364" s="2" t="e">
        <f t="shared" si="17"/>
        <v>#DIV/0!</v>
      </c>
    </row>
    <row r="365" spans="8:13" x14ac:dyDescent="0.25">
      <c r="H365" s="2"/>
      <c r="J365" s="1" t="str">
        <f t="shared" si="15"/>
        <v/>
      </c>
      <c r="L365" s="2" t="e">
        <f t="shared" si="16"/>
        <v>#DIV/0!</v>
      </c>
      <c r="M365" s="2" t="e">
        <f t="shared" si="17"/>
        <v>#DIV/0!</v>
      </c>
    </row>
    <row r="366" spans="8:13" x14ac:dyDescent="0.25">
      <c r="H366" s="2"/>
      <c r="J366" s="1" t="str">
        <f t="shared" si="15"/>
        <v/>
      </c>
      <c r="L366" s="2" t="e">
        <f t="shared" si="16"/>
        <v>#DIV/0!</v>
      </c>
      <c r="M366" s="2" t="e">
        <f t="shared" si="17"/>
        <v>#DIV/0!</v>
      </c>
    </row>
    <row r="367" spans="8:13" x14ac:dyDescent="0.25">
      <c r="J367" s="1" t="str">
        <f t="shared" si="15"/>
        <v/>
      </c>
      <c r="L367" s="2" t="e">
        <f t="shared" ref="L367:L401" si="18">G367-(G367/$G$2*$L$1)</f>
        <v>#DIV/0!</v>
      </c>
      <c r="M367" s="2" t="e">
        <f t="shared" ref="M367:M401" si="19">(H367-(G367/$G$2*$M$1))</f>
        <v>#DIV/0!</v>
      </c>
    </row>
    <row r="368" spans="8:13" x14ac:dyDescent="0.25">
      <c r="J368" s="1" t="str">
        <f t="shared" si="15"/>
        <v/>
      </c>
      <c r="L368" s="2" t="e">
        <f t="shared" si="18"/>
        <v>#DIV/0!</v>
      </c>
      <c r="M368" s="2" t="e">
        <f t="shared" si="19"/>
        <v>#DIV/0!</v>
      </c>
    </row>
    <row r="369" spans="10:13" x14ac:dyDescent="0.25">
      <c r="J369" s="1" t="str">
        <f t="shared" si="15"/>
        <v/>
      </c>
      <c r="L369" s="2" t="e">
        <f t="shared" si="18"/>
        <v>#DIV/0!</v>
      </c>
      <c r="M369" s="2" t="e">
        <f t="shared" si="19"/>
        <v>#DIV/0!</v>
      </c>
    </row>
    <row r="370" spans="10:13" x14ac:dyDescent="0.25">
      <c r="J370" s="1" t="str">
        <f t="shared" si="15"/>
        <v/>
      </c>
      <c r="L370" s="2" t="e">
        <f t="shared" si="18"/>
        <v>#DIV/0!</v>
      </c>
      <c r="M370" s="2" t="e">
        <f t="shared" si="19"/>
        <v>#DIV/0!</v>
      </c>
    </row>
    <row r="371" spans="10:13" x14ac:dyDescent="0.25">
      <c r="J371" s="1" t="str">
        <f t="shared" si="15"/>
        <v/>
      </c>
      <c r="L371" s="2" t="e">
        <f t="shared" si="18"/>
        <v>#DIV/0!</v>
      </c>
      <c r="M371" s="2" t="e">
        <f t="shared" si="19"/>
        <v>#DIV/0!</v>
      </c>
    </row>
    <row r="372" spans="10:13" x14ac:dyDescent="0.25">
      <c r="J372" s="1" t="str">
        <f t="shared" si="15"/>
        <v/>
      </c>
      <c r="L372" s="2" t="e">
        <f t="shared" si="18"/>
        <v>#DIV/0!</v>
      </c>
      <c r="M372" s="2" t="e">
        <f t="shared" si="19"/>
        <v>#DIV/0!</v>
      </c>
    </row>
    <row r="373" spans="10:13" x14ac:dyDescent="0.25">
      <c r="J373" s="1" t="str">
        <f t="shared" si="15"/>
        <v/>
      </c>
      <c r="L373" s="2" t="e">
        <f t="shared" si="18"/>
        <v>#DIV/0!</v>
      </c>
      <c r="M373" s="2" t="e">
        <f t="shared" si="19"/>
        <v>#DIV/0!</v>
      </c>
    </row>
    <row r="374" spans="10:13" x14ac:dyDescent="0.25">
      <c r="J374" s="1" t="str">
        <f t="shared" si="15"/>
        <v/>
      </c>
      <c r="L374" s="2" t="e">
        <f t="shared" si="18"/>
        <v>#DIV/0!</v>
      </c>
      <c r="M374" s="2" t="e">
        <f t="shared" si="19"/>
        <v>#DIV/0!</v>
      </c>
    </row>
    <row r="375" spans="10:13" x14ac:dyDescent="0.25">
      <c r="J375" s="1" t="str">
        <f t="shared" si="15"/>
        <v/>
      </c>
      <c r="L375" s="2" t="e">
        <f t="shared" si="18"/>
        <v>#DIV/0!</v>
      </c>
      <c r="M375" s="2" t="e">
        <f t="shared" si="19"/>
        <v>#DIV/0!</v>
      </c>
    </row>
    <row r="376" spans="10:13" x14ac:dyDescent="0.25">
      <c r="J376" s="1" t="str">
        <f t="shared" si="15"/>
        <v/>
      </c>
      <c r="L376" s="2" t="e">
        <f t="shared" si="18"/>
        <v>#DIV/0!</v>
      </c>
      <c r="M376" s="2" t="e">
        <f t="shared" si="19"/>
        <v>#DIV/0!</v>
      </c>
    </row>
    <row r="377" spans="10:13" x14ac:dyDescent="0.25">
      <c r="J377" s="1" t="str">
        <f t="shared" si="15"/>
        <v/>
      </c>
      <c r="L377" s="2" t="e">
        <f t="shared" si="18"/>
        <v>#DIV/0!</v>
      </c>
      <c r="M377" s="2" t="e">
        <f t="shared" si="19"/>
        <v>#DIV/0!</v>
      </c>
    </row>
    <row r="378" spans="10:13" x14ac:dyDescent="0.25">
      <c r="J378" s="1" t="str">
        <f t="shared" si="15"/>
        <v/>
      </c>
      <c r="L378" s="2" t="e">
        <f t="shared" si="18"/>
        <v>#DIV/0!</v>
      </c>
      <c r="M378" s="2" t="e">
        <f t="shared" si="19"/>
        <v>#DIV/0!</v>
      </c>
    </row>
    <row r="379" spans="10:13" x14ac:dyDescent="0.25">
      <c r="J379" s="1" t="str">
        <f t="shared" si="15"/>
        <v/>
      </c>
      <c r="L379" s="2" t="e">
        <f t="shared" si="18"/>
        <v>#DIV/0!</v>
      </c>
      <c r="M379" s="2" t="e">
        <f t="shared" si="19"/>
        <v>#DIV/0!</v>
      </c>
    </row>
    <row r="380" spans="10:13" x14ac:dyDescent="0.25">
      <c r="J380" s="1" t="str">
        <f t="shared" si="15"/>
        <v/>
      </c>
      <c r="L380" s="2" t="e">
        <f t="shared" si="18"/>
        <v>#DIV/0!</v>
      </c>
      <c r="M380" s="2" t="e">
        <f t="shared" si="19"/>
        <v>#DIV/0!</v>
      </c>
    </row>
    <row r="381" spans="10:13" x14ac:dyDescent="0.25">
      <c r="J381" s="1" t="str">
        <f t="shared" si="15"/>
        <v/>
      </c>
      <c r="L381" s="2" t="e">
        <f t="shared" si="18"/>
        <v>#DIV/0!</v>
      </c>
      <c r="M381" s="2" t="e">
        <f t="shared" si="19"/>
        <v>#DIV/0!</v>
      </c>
    </row>
    <row r="382" spans="10:13" x14ac:dyDescent="0.25">
      <c r="J382" s="1" t="str">
        <f t="shared" si="15"/>
        <v/>
      </c>
      <c r="L382" s="2" t="e">
        <f t="shared" si="18"/>
        <v>#DIV/0!</v>
      </c>
      <c r="M382" s="2" t="e">
        <f t="shared" si="19"/>
        <v>#DIV/0!</v>
      </c>
    </row>
    <row r="383" spans="10:13" x14ac:dyDescent="0.25">
      <c r="J383" s="1" t="str">
        <f t="shared" si="15"/>
        <v/>
      </c>
      <c r="L383" s="2" t="e">
        <f t="shared" si="18"/>
        <v>#DIV/0!</v>
      </c>
      <c r="M383" s="2" t="e">
        <f t="shared" si="19"/>
        <v>#DIV/0!</v>
      </c>
    </row>
    <row r="384" spans="10:13" x14ac:dyDescent="0.25">
      <c r="J384" s="1" t="str">
        <f t="shared" si="15"/>
        <v/>
      </c>
      <c r="L384" s="2" t="e">
        <f t="shared" si="18"/>
        <v>#DIV/0!</v>
      </c>
      <c r="M384" s="2" t="e">
        <f t="shared" si="19"/>
        <v>#DIV/0!</v>
      </c>
    </row>
    <row r="385" spans="10:13" x14ac:dyDescent="0.25">
      <c r="J385" s="1" t="str">
        <f t="shared" si="15"/>
        <v/>
      </c>
      <c r="L385" s="2" t="e">
        <f t="shared" si="18"/>
        <v>#DIV/0!</v>
      </c>
      <c r="M385" s="2" t="e">
        <f t="shared" si="19"/>
        <v>#DIV/0!</v>
      </c>
    </row>
    <row r="386" spans="10:13" x14ac:dyDescent="0.25">
      <c r="J386" s="1" t="str">
        <f t="shared" si="15"/>
        <v/>
      </c>
      <c r="L386" s="2" t="e">
        <f t="shared" si="18"/>
        <v>#DIV/0!</v>
      </c>
      <c r="M386" s="2" t="e">
        <f t="shared" si="19"/>
        <v>#DIV/0!</v>
      </c>
    </row>
    <row r="387" spans="10:13" x14ac:dyDescent="0.25">
      <c r="J387" s="1" t="str">
        <f t="shared" si="15"/>
        <v/>
      </c>
      <c r="L387" s="2" t="e">
        <f t="shared" si="18"/>
        <v>#DIV/0!</v>
      </c>
      <c r="M387" s="2" t="e">
        <f t="shared" si="19"/>
        <v>#DIV/0!</v>
      </c>
    </row>
    <row r="388" spans="10:13" x14ac:dyDescent="0.25">
      <c r="J388" s="1" t="str">
        <f t="shared" si="15"/>
        <v/>
      </c>
      <c r="L388" s="2" t="e">
        <f t="shared" si="18"/>
        <v>#DIV/0!</v>
      </c>
      <c r="M388" s="2" t="e">
        <f t="shared" si="19"/>
        <v>#DIV/0!</v>
      </c>
    </row>
    <row r="389" spans="10:13" x14ac:dyDescent="0.25">
      <c r="J389" s="1" t="str">
        <f t="shared" ref="J389:J452" si="20">CONCATENATE(MID(D389,1,3),MID(C389,7,1),I389)</f>
        <v/>
      </c>
      <c r="L389" s="2" t="e">
        <f t="shared" si="18"/>
        <v>#DIV/0!</v>
      </c>
      <c r="M389" s="2" t="e">
        <f t="shared" si="19"/>
        <v>#DIV/0!</v>
      </c>
    </row>
    <row r="390" spans="10:13" x14ac:dyDescent="0.25">
      <c r="J390" s="1" t="str">
        <f t="shared" si="20"/>
        <v/>
      </c>
      <c r="L390" s="2" t="e">
        <f t="shared" si="18"/>
        <v>#DIV/0!</v>
      </c>
      <c r="M390" s="2" t="e">
        <f t="shared" si="19"/>
        <v>#DIV/0!</v>
      </c>
    </row>
    <row r="391" spans="10:13" x14ac:dyDescent="0.25">
      <c r="J391" s="1" t="str">
        <f t="shared" si="20"/>
        <v/>
      </c>
      <c r="L391" s="2" t="e">
        <f t="shared" si="18"/>
        <v>#DIV/0!</v>
      </c>
      <c r="M391" s="2" t="e">
        <f t="shared" si="19"/>
        <v>#DIV/0!</v>
      </c>
    </row>
    <row r="392" spans="10:13" x14ac:dyDescent="0.25">
      <c r="J392" s="1" t="str">
        <f t="shared" si="20"/>
        <v/>
      </c>
      <c r="L392" s="2" t="e">
        <f t="shared" si="18"/>
        <v>#DIV/0!</v>
      </c>
      <c r="M392" s="2" t="e">
        <f t="shared" si="19"/>
        <v>#DIV/0!</v>
      </c>
    </row>
    <row r="393" spans="10:13" x14ac:dyDescent="0.25">
      <c r="J393" s="1" t="str">
        <f t="shared" si="20"/>
        <v/>
      </c>
      <c r="L393" s="2" t="e">
        <f t="shared" si="18"/>
        <v>#DIV/0!</v>
      </c>
      <c r="M393" s="2" t="e">
        <f t="shared" si="19"/>
        <v>#DIV/0!</v>
      </c>
    </row>
    <row r="394" spans="10:13" x14ac:dyDescent="0.25">
      <c r="J394" s="1" t="str">
        <f t="shared" si="20"/>
        <v/>
      </c>
      <c r="L394" s="2" t="e">
        <f t="shared" si="18"/>
        <v>#DIV/0!</v>
      </c>
      <c r="M394" s="2" t="e">
        <f t="shared" si="19"/>
        <v>#DIV/0!</v>
      </c>
    </row>
    <row r="395" spans="10:13" x14ac:dyDescent="0.25">
      <c r="J395" s="1" t="str">
        <f t="shared" si="20"/>
        <v/>
      </c>
      <c r="L395" s="2" t="e">
        <f t="shared" si="18"/>
        <v>#DIV/0!</v>
      </c>
      <c r="M395" s="2" t="e">
        <f t="shared" si="19"/>
        <v>#DIV/0!</v>
      </c>
    </row>
    <row r="396" spans="10:13" x14ac:dyDescent="0.25">
      <c r="J396" s="1" t="str">
        <f t="shared" si="20"/>
        <v/>
      </c>
      <c r="L396" s="2" t="e">
        <f t="shared" si="18"/>
        <v>#DIV/0!</v>
      </c>
      <c r="M396" s="2" t="e">
        <f t="shared" si="19"/>
        <v>#DIV/0!</v>
      </c>
    </row>
    <row r="397" spans="10:13" x14ac:dyDescent="0.25">
      <c r="J397" s="1" t="str">
        <f t="shared" si="20"/>
        <v/>
      </c>
      <c r="L397" s="2" t="e">
        <f t="shared" si="18"/>
        <v>#DIV/0!</v>
      </c>
      <c r="M397" s="2" t="e">
        <f t="shared" si="19"/>
        <v>#DIV/0!</v>
      </c>
    </row>
    <row r="398" spans="10:13" x14ac:dyDescent="0.25">
      <c r="J398" s="1" t="str">
        <f t="shared" si="20"/>
        <v/>
      </c>
      <c r="L398" s="2" t="e">
        <f t="shared" si="18"/>
        <v>#DIV/0!</v>
      </c>
      <c r="M398" s="2" t="e">
        <f t="shared" si="19"/>
        <v>#DIV/0!</v>
      </c>
    </row>
    <row r="399" spans="10:13" x14ac:dyDescent="0.25">
      <c r="J399" s="1" t="str">
        <f t="shared" si="20"/>
        <v/>
      </c>
      <c r="L399" s="2" t="e">
        <f t="shared" si="18"/>
        <v>#DIV/0!</v>
      </c>
      <c r="M399" s="2" t="e">
        <f t="shared" si="19"/>
        <v>#DIV/0!</v>
      </c>
    </row>
    <row r="400" spans="10:13" x14ac:dyDescent="0.25">
      <c r="J400" s="1" t="str">
        <f t="shared" si="20"/>
        <v/>
      </c>
      <c r="L400" s="2" t="e">
        <f t="shared" si="18"/>
        <v>#DIV/0!</v>
      </c>
      <c r="M400" s="2" t="e">
        <f t="shared" si="19"/>
        <v>#DIV/0!</v>
      </c>
    </row>
    <row r="401" spans="10:13" x14ac:dyDescent="0.25">
      <c r="J401" s="1" t="str">
        <f t="shared" si="20"/>
        <v/>
      </c>
      <c r="L401" s="2" t="e">
        <f t="shared" si="18"/>
        <v>#DIV/0!</v>
      </c>
      <c r="M401" s="2" t="e">
        <f t="shared" si="19"/>
        <v>#DIV/0!</v>
      </c>
    </row>
    <row r="402" spans="10:13" x14ac:dyDescent="0.25">
      <c r="J402" s="1" t="str">
        <f t="shared" si="20"/>
        <v/>
      </c>
      <c r="L402" s="2" t="e">
        <f t="shared" ref="L402:L465" si="21">G402-(G402/$G$2*$L$1)</f>
        <v>#DIV/0!</v>
      </c>
      <c r="M402" s="2" t="e">
        <f t="shared" ref="M402:M465" si="22">(H402-(G402/$G$2*$M$1))</f>
        <v>#DIV/0!</v>
      </c>
    </row>
    <row r="403" spans="10:13" x14ac:dyDescent="0.25">
      <c r="J403" s="1" t="str">
        <f t="shared" si="20"/>
        <v/>
      </c>
      <c r="L403" s="2" t="e">
        <f t="shared" si="21"/>
        <v>#DIV/0!</v>
      </c>
      <c r="M403" s="2" t="e">
        <f t="shared" si="22"/>
        <v>#DIV/0!</v>
      </c>
    </row>
    <row r="404" spans="10:13" x14ac:dyDescent="0.25">
      <c r="J404" s="1" t="str">
        <f t="shared" si="20"/>
        <v/>
      </c>
      <c r="L404" s="2" t="e">
        <f t="shared" si="21"/>
        <v>#DIV/0!</v>
      </c>
      <c r="M404" s="2" t="e">
        <f t="shared" si="22"/>
        <v>#DIV/0!</v>
      </c>
    </row>
    <row r="405" spans="10:13" x14ac:dyDescent="0.25">
      <c r="J405" s="1" t="str">
        <f t="shared" si="20"/>
        <v/>
      </c>
      <c r="L405" s="2" t="e">
        <f t="shared" si="21"/>
        <v>#DIV/0!</v>
      </c>
      <c r="M405" s="2" t="e">
        <f t="shared" si="22"/>
        <v>#DIV/0!</v>
      </c>
    </row>
    <row r="406" spans="10:13" x14ac:dyDescent="0.25">
      <c r="J406" s="1" t="str">
        <f t="shared" si="20"/>
        <v/>
      </c>
      <c r="L406" s="2" t="e">
        <f t="shared" si="21"/>
        <v>#DIV/0!</v>
      </c>
      <c r="M406" s="2" t="e">
        <f t="shared" si="22"/>
        <v>#DIV/0!</v>
      </c>
    </row>
    <row r="407" spans="10:13" x14ac:dyDescent="0.25">
      <c r="J407" s="1" t="str">
        <f t="shared" si="20"/>
        <v/>
      </c>
      <c r="L407" s="2" t="e">
        <f t="shared" si="21"/>
        <v>#DIV/0!</v>
      </c>
      <c r="M407" s="2" t="e">
        <f t="shared" si="22"/>
        <v>#DIV/0!</v>
      </c>
    </row>
    <row r="408" spans="10:13" x14ac:dyDescent="0.25">
      <c r="J408" s="1" t="str">
        <f t="shared" si="20"/>
        <v/>
      </c>
      <c r="L408" s="2" t="e">
        <f t="shared" si="21"/>
        <v>#DIV/0!</v>
      </c>
      <c r="M408" s="2" t="e">
        <f t="shared" si="22"/>
        <v>#DIV/0!</v>
      </c>
    </row>
    <row r="409" spans="10:13" x14ac:dyDescent="0.25">
      <c r="J409" s="1" t="str">
        <f t="shared" si="20"/>
        <v/>
      </c>
      <c r="L409" s="2" t="e">
        <f t="shared" si="21"/>
        <v>#DIV/0!</v>
      </c>
      <c r="M409" s="2" t="e">
        <f t="shared" si="22"/>
        <v>#DIV/0!</v>
      </c>
    </row>
    <row r="410" spans="10:13" x14ac:dyDescent="0.25">
      <c r="J410" s="1" t="str">
        <f t="shared" si="20"/>
        <v/>
      </c>
      <c r="L410" s="2" t="e">
        <f t="shared" si="21"/>
        <v>#DIV/0!</v>
      </c>
      <c r="M410" s="2" t="e">
        <f t="shared" si="22"/>
        <v>#DIV/0!</v>
      </c>
    </row>
    <row r="411" spans="10:13" x14ac:dyDescent="0.25">
      <c r="J411" s="1" t="str">
        <f t="shared" si="20"/>
        <v/>
      </c>
      <c r="L411" s="2" t="e">
        <f t="shared" si="21"/>
        <v>#DIV/0!</v>
      </c>
      <c r="M411" s="2" t="e">
        <f t="shared" si="22"/>
        <v>#DIV/0!</v>
      </c>
    </row>
    <row r="412" spans="10:13" x14ac:dyDescent="0.25">
      <c r="J412" s="1" t="str">
        <f t="shared" si="20"/>
        <v/>
      </c>
      <c r="L412" s="2" t="e">
        <f t="shared" si="21"/>
        <v>#DIV/0!</v>
      </c>
      <c r="M412" s="2" t="e">
        <f t="shared" si="22"/>
        <v>#DIV/0!</v>
      </c>
    </row>
    <row r="413" spans="10:13" x14ac:dyDescent="0.25">
      <c r="J413" s="1" t="str">
        <f t="shared" si="20"/>
        <v/>
      </c>
      <c r="L413" s="2" t="e">
        <f t="shared" si="21"/>
        <v>#DIV/0!</v>
      </c>
      <c r="M413" s="2" t="e">
        <f t="shared" si="22"/>
        <v>#DIV/0!</v>
      </c>
    </row>
    <row r="414" spans="10:13" x14ac:dyDescent="0.25">
      <c r="J414" s="1" t="str">
        <f t="shared" si="20"/>
        <v/>
      </c>
      <c r="L414" s="2" t="e">
        <f t="shared" si="21"/>
        <v>#DIV/0!</v>
      </c>
      <c r="M414" s="2" t="e">
        <f t="shared" si="22"/>
        <v>#DIV/0!</v>
      </c>
    </row>
    <row r="415" spans="10:13" x14ac:dyDescent="0.25">
      <c r="J415" s="1" t="str">
        <f t="shared" si="20"/>
        <v/>
      </c>
      <c r="L415" s="2" t="e">
        <f t="shared" si="21"/>
        <v>#DIV/0!</v>
      </c>
      <c r="M415" s="2" t="e">
        <f t="shared" si="22"/>
        <v>#DIV/0!</v>
      </c>
    </row>
    <row r="416" spans="10:13" x14ac:dyDescent="0.25">
      <c r="J416" s="1" t="str">
        <f t="shared" si="20"/>
        <v/>
      </c>
      <c r="L416" s="2" t="e">
        <f t="shared" si="21"/>
        <v>#DIV/0!</v>
      </c>
      <c r="M416" s="2" t="e">
        <f t="shared" si="22"/>
        <v>#DIV/0!</v>
      </c>
    </row>
    <row r="417" spans="10:13" x14ac:dyDescent="0.25">
      <c r="J417" s="1" t="str">
        <f t="shared" si="20"/>
        <v/>
      </c>
      <c r="L417" s="2" t="e">
        <f t="shared" si="21"/>
        <v>#DIV/0!</v>
      </c>
      <c r="M417" s="2" t="e">
        <f t="shared" si="22"/>
        <v>#DIV/0!</v>
      </c>
    </row>
    <row r="418" spans="10:13" x14ac:dyDescent="0.25">
      <c r="J418" s="1" t="str">
        <f t="shared" si="20"/>
        <v/>
      </c>
      <c r="L418" s="2" t="e">
        <f t="shared" si="21"/>
        <v>#DIV/0!</v>
      </c>
      <c r="M418" s="2" t="e">
        <f t="shared" si="22"/>
        <v>#DIV/0!</v>
      </c>
    </row>
    <row r="419" spans="10:13" x14ac:dyDescent="0.25">
      <c r="J419" s="1" t="str">
        <f t="shared" si="20"/>
        <v/>
      </c>
      <c r="L419" s="2" t="e">
        <f t="shared" si="21"/>
        <v>#DIV/0!</v>
      </c>
      <c r="M419" s="2" t="e">
        <f t="shared" si="22"/>
        <v>#DIV/0!</v>
      </c>
    </row>
    <row r="420" spans="10:13" x14ac:dyDescent="0.25">
      <c r="J420" s="1" t="str">
        <f t="shared" si="20"/>
        <v/>
      </c>
      <c r="L420" s="2" t="e">
        <f t="shared" si="21"/>
        <v>#DIV/0!</v>
      </c>
      <c r="M420" s="2" t="e">
        <f t="shared" si="22"/>
        <v>#DIV/0!</v>
      </c>
    </row>
    <row r="421" spans="10:13" x14ac:dyDescent="0.25">
      <c r="J421" s="1" t="str">
        <f t="shared" si="20"/>
        <v/>
      </c>
      <c r="L421" s="2" t="e">
        <f t="shared" si="21"/>
        <v>#DIV/0!</v>
      </c>
      <c r="M421" s="2" t="e">
        <f t="shared" si="22"/>
        <v>#DIV/0!</v>
      </c>
    </row>
    <row r="422" spans="10:13" x14ac:dyDescent="0.25">
      <c r="J422" s="1" t="str">
        <f t="shared" si="20"/>
        <v/>
      </c>
      <c r="L422" s="2" t="e">
        <f t="shared" si="21"/>
        <v>#DIV/0!</v>
      </c>
      <c r="M422" s="2" t="e">
        <f t="shared" si="22"/>
        <v>#DIV/0!</v>
      </c>
    </row>
    <row r="423" spans="10:13" x14ac:dyDescent="0.25">
      <c r="J423" s="1" t="str">
        <f t="shared" si="20"/>
        <v/>
      </c>
      <c r="L423" s="2" t="e">
        <f t="shared" si="21"/>
        <v>#DIV/0!</v>
      </c>
      <c r="M423" s="2" t="e">
        <f t="shared" si="22"/>
        <v>#DIV/0!</v>
      </c>
    </row>
    <row r="424" spans="10:13" x14ac:dyDescent="0.25">
      <c r="J424" s="1" t="str">
        <f t="shared" si="20"/>
        <v/>
      </c>
      <c r="L424" s="2" t="e">
        <f t="shared" si="21"/>
        <v>#DIV/0!</v>
      </c>
      <c r="M424" s="2" t="e">
        <f t="shared" si="22"/>
        <v>#DIV/0!</v>
      </c>
    </row>
    <row r="425" spans="10:13" x14ac:dyDescent="0.25">
      <c r="J425" s="1" t="str">
        <f t="shared" si="20"/>
        <v/>
      </c>
      <c r="L425" s="2" t="e">
        <f t="shared" si="21"/>
        <v>#DIV/0!</v>
      </c>
      <c r="M425" s="2" t="e">
        <f t="shared" si="22"/>
        <v>#DIV/0!</v>
      </c>
    </row>
    <row r="426" spans="10:13" x14ac:dyDescent="0.25">
      <c r="J426" s="1" t="str">
        <f t="shared" si="20"/>
        <v/>
      </c>
      <c r="L426" s="2" t="e">
        <f t="shared" si="21"/>
        <v>#DIV/0!</v>
      </c>
      <c r="M426" s="2" t="e">
        <f t="shared" si="22"/>
        <v>#DIV/0!</v>
      </c>
    </row>
    <row r="427" spans="10:13" x14ac:dyDescent="0.25">
      <c r="J427" s="1" t="str">
        <f t="shared" si="20"/>
        <v/>
      </c>
      <c r="L427" s="2" t="e">
        <f t="shared" si="21"/>
        <v>#DIV/0!</v>
      </c>
      <c r="M427" s="2" t="e">
        <f t="shared" si="22"/>
        <v>#DIV/0!</v>
      </c>
    </row>
    <row r="428" spans="10:13" x14ac:dyDescent="0.25">
      <c r="J428" s="1" t="str">
        <f t="shared" si="20"/>
        <v/>
      </c>
      <c r="L428" s="2" t="e">
        <f t="shared" si="21"/>
        <v>#DIV/0!</v>
      </c>
      <c r="M428" s="2" t="e">
        <f t="shared" si="22"/>
        <v>#DIV/0!</v>
      </c>
    </row>
    <row r="429" spans="10:13" x14ac:dyDescent="0.25">
      <c r="J429" s="1" t="str">
        <f t="shared" si="20"/>
        <v/>
      </c>
      <c r="L429" s="2" t="e">
        <f t="shared" si="21"/>
        <v>#DIV/0!</v>
      </c>
      <c r="M429" s="2" t="e">
        <f t="shared" si="22"/>
        <v>#DIV/0!</v>
      </c>
    </row>
    <row r="430" spans="10:13" x14ac:dyDescent="0.25">
      <c r="J430" s="1" t="str">
        <f t="shared" si="20"/>
        <v/>
      </c>
      <c r="L430" s="2" t="e">
        <f t="shared" si="21"/>
        <v>#DIV/0!</v>
      </c>
      <c r="M430" s="2" t="e">
        <f t="shared" si="22"/>
        <v>#DIV/0!</v>
      </c>
    </row>
    <row r="431" spans="10:13" x14ac:dyDescent="0.25">
      <c r="J431" s="1" t="str">
        <f t="shared" si="20"/>
        <v/>
      </c>
      <c r="L431" s="2" t="e">
        <f t="shared" si="21"/>
        <v>#DIV/0!</v>
      </c>
      <c r="M431" s="2" t="e">
        <f t="shared" si="22"/>
        <v>#DIV/0!</v>
      </c>
    </row>
    <row r="432" spans="10:13" x14ac:dyDescent="0.25">
      <c r="J432" s="1" t="str">
        <f t="shared" si="20"/>
        <v/>
      </c>
      <c r="L432" s="2" t="e">
        <f t="shared" si="21"/>
        <v>#DIV/0!</v>
      </c>
      <c r="M432" s="2" t="e">
        <f t="shared" si="22"/>
        <v>#DIV/0!</v>
      </c>
    </row>
    <row r="433" spans="10:13" x14ac:dyDescent="0.25">
      <c r="J433" s="1" t="str">
        <f t="shared" si="20"/>
        <v/>
      </c>
      <c r="L433" s="2" t="e">
        <f t="shared" si="21"/>
        <v>#DIV/0!</v>
      </c>
      <c r="M433" s="2" t="e">
        <f t="shared" si="22"/>
        <v>#DIV/0!</v>
      </c>
    </row>
    <row r="434" spans="10:13" x14ac:dyDescent="0.25">
      <c r="J434" s="1" t="str">
        <f t="shared" si="20"/>
        <v/>
      </c>
      <c r="L434" s="2" t="e">
        <f t="shared" si="21"/>
        <v>#DIV/0!</v>
      </c>
      <c r="M434" s="2" t="e">
        <f t="shared" si="22"/>
        <v>#DIV/0!</v>
      </c>
    </row>
    <row r="435" spans="10:13" x14ac:dyDescent="0.25">
      <c r="J435" s="1" t="str">
        <f t="shared" si="20"/>
        <v/>
      </c>
      <c r="L435" s="2" t="e">
        <f t="shared" si="21"/>
        <v>#DIV/0!</v>
      </c>
      <c r="M435" s="2" t="e">
        <f t="shared" si="22"/>
        <v>#DIV/0!</v>
      </c>
    </row>
    <row r="436" spans="10:13" x14ac:dyDescent="0.25">
      <c r="J436" s="1" t="str">
        <f t="shared" si="20"/>
        <v/>
      </c>
      <c r="L436" s="2" t="e">
        <f t="shared" si="21"/>
        <v>#DIV/0!</v>
      </c>
      <c r="M436" s="2" t="e">
        <f t="shared" si="22"/>
        <v>#DIV/0!</v>
      </c>
    </row>
    <row r="437" spans="10:13" x14ac:dyDescent="0.25">
      <c r="J437" s="1" t="str">
        <f t="shared" si="20"/>
        <v/>
      </c>
      <c r="L437" s="2" t="e">
        <f t="shared" si="21"/>
        <v>#DIV/0!</v>
      </c>
      <c r="M437" s="2" t="e">
        <f t="shared" si="22"/>
        <v>#DIV/0!</v>
      </c>
    </row>
    <row r="438" spans="10:13" x14ac:dyDescent="0.25">
      <c r="J438" s="1" t="str">
        <f t="shared" si="20"/>
        <v/>
      </c>
      <c r="L438" s="2" t="e">
        <f t="shared" si="21"/>
        <v>#DIV/0!</v>
      </c>
      <c r="M438" s="2" t="e">
        <f t="shared" si="22"/>
        <v>#DIV/0!</v>
      </c>
    </row>
    <row r="439" spans="10:13" x14ac:dyDescent="0.25">
      <c r="J439" s="1" t="str">
        <f t="shared" si="20"/>
        <v/>
      </c>
      <c r="L439" s="2" t="e">
        <f t="shared" si="21"/>
        <v>#DIV/0!</v>
      </c>
      <c r="M439" s="2" t="e">
        <f t="shared" si="22"/>
        <v>#DIV/0!</v>
      </c>
    </row>
    <row r="440" spans="10:13" x14ac:dyDescent="0.25">
      <c r="J440" s="1" t="str">
        <f t="shared" si="20"/>
        <v/>
      </c>
      <c r="L440" s="2" t="e">
        <f t="shared" si="21"/>
        <v>#DIV/0!</v>
      </c>
      <c r="M440" s="2" t="e">
        <f t="shared" si="22"/>
        <v>#DIV/0!</v>
      </c>
    </row>
    <row r="441" spans="10:13" x14ac:dyDescent="0.25">
      <c r="J441" s="1" t="str">
        <f t="shared" si="20"/>
        <v/>
      </c>
      <c r="L441" s="2" t="e">
        <f t="shared" si="21"/>
        <v>#DIV/0!</v>
      </c>
      <c r="M441" s="2" t="e">
        <f t="shared" si="22"/>
        <v>#DIV/0!</v>
      </c>
    </row>
    <row r="442" spans="10:13" x14ac:dyDescent="0.25">
      <c r="J442" s="1" t="str">
        <f t="shared" si="20"/>
        <v/>
      </c>
      <c r="L442" s="2" t="e">
        <f t="shared" si="21"/>
        <v>#DIV/0!</v>
      </c>
      <c r="M442" s="2" t="e">
        <f t="shared" si="22"/>
        <v>#DIV/0!</v>
      </c>
    </row>
    <row r="443" spans="10:13" x14ac:dyDescent="0.25">
      <c r="J443" s="1" t="str">
        <f t="shared" si="20"/>
        <v/>
      </c>
      <c r="L443" s="2" t="e">
        <f t="shared" si="21"/>
        <v>#DIV/0!</v>
      </c>
      <c r="M443" s="2" t="e">
        <f t="shared" si="22"/>
        <v>#DIV/0!</v>
      </c>
    </row>
    <row r="444" spans="10:13" x14ac:dyDescent="0.25">
      <c r="J444" s="1" t="str">
        <f t="shared" si="20"/>
        <v/>
      </c>
      <c r="L444" s="2" t="e">
        <f t="shared" si="21"/>
        <v>#DIV/0!</v>
      </c>
      <c r="M444" s="2" t="e">
        <f t="shared" si="22"/>
        <v>#DIV/0!</v>
      </c>
    </row>
    <row r="445" spans="10:13" x14ac:dyDescent="0.25">
      <c r="J445" s="1" t="str">
        <f t="shared" si="20"/>
        <v/>
      </c>
      <c r="L445" s="2" t="e">
        <f t="shared" si="21"/>
        <v>#DIV/0!</v>
      </c>
      <c r="M445" s="2" t="e">
        <f t="shared" si="22"/>
        <v>#DIV/0!</v>
      </c>
    </row>
    <row r="446" spans="10:13" x14ac:dyDescent="0.25">
      <c r="J446" s="1" t="str">
        <f t="shared" si="20"/>
        <v/>
      </c>
      <c r="L446" s="2" t="e">
        <f t="shared" si="21"/>
        <v>#DIV/0!</v>
      </c>
      <c r="M446" s="2" t="e">
        <f t="shared" si="22"/>
        <v>#DIV/0!</v>
      </c>
    </row>
    <row r="447" spans="10:13" x14ac:dyDescent="0.25">
      <c r="J447" s="1" t="str">
        <f t="shared" si="20"/>
        <v/>
      </c>
      <c r="L447" s="2" t="e">
        <f t="shared" si="21"/>
        <v>#DIV/0!</v>
      </c>
      <c r="M447" s="2" t="e">
        <f t="shared" si="22"/>
        <v>#DIV/0!</v>
      </c>
    </row>
    <row r="448" spans="10:13" x14ac:dyDescent="0.25">
      <c r="J448" s="1" t="str">
        <f t="shared" si="20"/>
        <v/>
      </c>
      <c r="L448" s="2" t="e">
        <f t="shared" si="21"/>
        <v>#DIV/0!</v>
      </c>
      <c r="M448" s="2" t="e">
        <f t="shared" si="22"/>
        <v>#DIV/0!</v>
      </c>
    </row>
    <row r="449" spans="10:13" x14ac:dyDescent="0.25">
      <c r="J449" s="1" t="str">
        <f t="shared" si="20"/>
        <v/>
      </c>
      <c r="L449" s="2" t="e">
        <f t="shared" si="21"/>
        <v>#DIV/0!</v>
      </c>
      <c r="M449" s="2" t="e">
        <f t="shared" si="22"/>
        <v>#DIV/0!</v>
      </c>
    </row>
    <row r="450" spans="10:13" x14ac:dyDescent="0.25">
      <c r="J450" s="1" t="str">
        <f t="shared" si="20"/>
        <v/>
      </c>
      <c r="L450" s="2" t="e">
        <f t="shared" si="21"/>
        <v>#DIV/0!</v>
      </c>
      <c r="M450" s="2" t="e">
        <f t="shared" si="22"/>
        <v>#DIV/0!</v>
      </c>
    </row>
    <row r="451" spans="10:13" x14ac:dyDescent="0.25">
      <c r="J451" s="1" t="str">
        <f t="shared" si="20"/>
        <v/>
      </c>
      <c r="L451" s="2" t="e">
        <f t="shared" si="21"/>
        <v>#DIV/0!</v>
      </c>
      <c r="M451" s="2" t="e">
        <f t="shared" si="22"/>
        <v>#DIV/0!</v>
      </c>
    </row>
    <row r="452" spans="10:13" x14ac:dyDescent="0.25">
      <c r="J452" s="1" t="str">
        <f t="shared" si="20"/>
        <v/>
      </c>
      <c r="L452" s="2" t="e">
        <f t="shared" si="21"/>
        <v>#DIV/0!</v>
      </c>
      <c r="M452" s="2" t="e">
        <f t="shared" si="22"/>
        <v>#DIV/0!</v>
      </c>
    </row>
    <row r="453" spans="10:13" x14ac:dyDescent="0.25">
      <c r="J453" s="1" t="str">
        <f t="shared" ref="J453:J516" si="23">CONCATENATE(MID(D453,1,3),MID(C453,7,1),I453)</f>
        <v/>
      </c>
      <c r="L453" s="2" t="e">
        <f t="shared" si="21"/>
        <v>#DIV/0!</v>
      </c>
      <c r="M453" s="2" t="e">
        <f t="shared" si="22"/>
        <v>#DIV/0!</v>
      </c>
    </row>
    <row r="454" spans="10:13" x14ac:dyDescent="0.25">
      <c r="J454" s="1" t="str">
        <f t="shared" si="23"/>
        <v/>
      </c>
      <c r="L454" s="2" t="e">
        <f t="shared" si="21"/>
        <v>#DIV/0!</v>
      </c>
      <c r="M454" s="2" t="e">
        <f t="shared" si="22"/>
        <v>#DIV/0!</v>
      </c>
    </row>
    <row r="455" spans="10:13" x14ac:dyDescent="0.25">
      <c r="J455" s="1" t="str">
        <f t="shared" si="23"/>
        <v/>
      </c>
      <c r="L455" s="2" t="e">
        <f t="shared" si="21"/>
        <v>#DIV/0!</v>
      </c>
      <c r="M455" s="2" t="e">
        <f t="shared" si="22"/>
        <v>#DIV/0!</v>
      </c>
    </row>
    <row r="456" spans="10:13" x14ac:dyDescent="0.25">
      <c r="J456" s="1" t="str">
        <f t="shared" si="23"/>
        <v/>
      </c>
      <c r="L456" s="2" t="e">
        <f t="shared" si="21"/>
        <v>#DIV/0!</v>
      </c>
      <c r="M456" s="2" t="e">
        <f t="shared" si="22"/>
        <v>#DIV/0!</v>
      </c>
    </row>
    <row r="457" spans="10:13" x14ac:dyDescent="0.25">
      <c r="J457" s="1" t="str">
        <f t="shared" si="23"/>
        <v/>
      </c>
      <c r="L457" s="2" t="e">
        <f t="shared" si="21"/>
        <v>#DIV/0!</v>
      </c>
      <c r="M457" s="2" t="e">
        <f t="shared" si="22"/>
        <v>#DIV/0!</v>
      </c>
    </row>
    <row r="458" spans="10:13" x14ac:dyDescent="0.25">
      <c r="J458" s="1" t="str">
        <f t="shared" si="23"/>
        <v/>
      </c>
      <c r="L458" s="2" t="e">
        <f t="shared" si="21"/>
        <v>#DIV/0!</v>
      </c>
      <c r="M458" s="2" t="e">
        <f t="shared" si="22"/>
        <v>#DIV/0!</v>
      </c>
    </row>
    <row r="459" spans="10:13" x14ac:dyDescent="0.25">
      <c r="J459" s="1" t="str">
        <f t="shared" si="23"/>
        <v/>
      </c>
      <c r="L459" s="2" t="e">
        <f t="shared" si="21"/>
        <v>#DIV/0!</v>
      </c>
      <c r="M459" s="2" t="e">
        <f t="shared" si="22"/>
        <v>#DIV/0!</v>
      </c>
    </row>
    <row r="460" spans="10:13" x14ac:dyDescent="0.25">
      <c r="J460" s="1" t="str">
        <f t="shared" si="23"/>
        <v/>
      </c>
      <c r="L460" s="2" t="e">
        <f t="shared" si="21"/>
        <v>#DIV/0!</v>
      </c>
      <c r="M460" s="2" t="e">
        <f t="shared" si="22"/>
        <v>#DIV/0!</v>
      </c>
    </row>
    <row r="461" spans="10:13" x14ac:dyDescent="0.25">
      <c r="J461" s="1" t="str">
        <f t="shared" si="23"/>
        <v/>
      </c>
      <c r="L461" s="2" t="e">
        <f t="shared" si="21"/>
        <v>#DIV/0!</v>
      </c>
      <c r="M461" s="2" t="e">
        <f t="shared" si="22"/>
        <v>#DIV/0!</v>
      </c>
    </row>
    <row r="462" spans="10:13" x14ac:dyDescent="0.25">
      <c r="J462" s="1" t="str">
        <f t="shared" si="23"/>
        <v/>
      </c>
      <c r="L462" s="2" t="e">
        <f t="shared" si="21"/>
        <v>#DIV/0!</v>
      </c>
      <c r="M462" s="2" t="e">
        <f t="shared" si="22"/>
        <v>#DIV/0!</v>
      </c>
    </row>
    <row r="463" spans="10:13" x14ac:dyDescent="0.25">
      <c r="J463" s="1" t="str">
        <f t="shared" si="23"/>
        <v/>
      </c>
      <c r="L463" s="2" t="e">
        <f t="shared" si="21"/>
        <v>#DIV/0!</v>
      </c>
      <c r="M463" s="2" t="e">
        <f t="shared" si="22"/>
        <v>#DIV/0!</v>
      </c>
    </row>
    <row r="464" spans="10:13" x14ac:dyDescent="0.25">
      <c r="J464" s="1" t="str">
        <f t="shared" si="23"/>
        <v/>
      </c>
      <c r="L464" s="2" t="e">
        <f t="shared" si="21"/>
        <v>#DIV/0!</v>
      </c>
      <c r="M464" s="2" t="e">
        <f t="shared" si="22"/>
        <v>#DIV/0!</v>
      </c>
    </row>
    <row r="465" spans="10:13" x14ac:dyDescent="0.25">
      <c r="J465" s="1" t="str">
        <f t="shared" si="23"/>
        <v/>
      </c>
      <c r="L465" s="2" t="e">
        <f t="shared" si="21"/>
        <v>#DIV/0!</v>
      </c>
      <c r="M465" s="2" t="e">
        <f t="shared" si="22"/>
        <v>#DIV/0!</v>
      </c>
    </row>
    <row r="466" spans="10:13" x14ac:dyDescent="0.25">
      <c r="J466" s="1" t="str">
        <f t="shared" si="23"/>
        <v/>
      </c>
      <c r="L466" s="2" t="e">
        <f t="shared" ref="L466:L529" si="24">G466-(G466/$G$2*$L$1)</f>
        <v>#DIV/0!</v>
      </c>
      <c r="M466" s="2" t="e">
        <f t="shared" ref="M466:M529" si="25">(H466-(G466/$G$2*$M$1))</f>
        <v>#DIV/0!</v>
      </c>
    </row>
    <row r="467" spans="10:13" x14ac:dyDescent="0.25">
      <c r="J467" s="1" t="str">
        <f t="shared" si="23"/>
        <v/>
      </c>
      <c r="L467" s="2" t="e">
        <f t="shared" si="24"/>
        <v>#DIV/0!</v>
      </c>
      <c r="M467" s="2" t="e">
        <f t="shared" si="25"/>
        <v>#DIV/0!</v>
      </c>
    </row>
    <row r="468" spans="10:13" x14ac:dyDescent="0.25">
      <c r="J468" s="1" t="str">
        <f t="shared" si="23"/>
        <v/>
      </c>
      <c r="L468" s="2" t="e">
        <f t="shared" si="24"/>
        <v>#DIV/0!</v>
      </c>
      <c r="M468" s="2" t="e">
        <f t="shared" si="25"/>
        <v>#DIV/0!</v>
      </c>
    </row>
    <row r="469" spans="10:13" x14ac:dyDescent="0.25">
      <c r="J469" s="1" t="str">
        <f t="shared" si="23"/>
        <v/>
      </c>
      <c r="L469" s="2" t="e">
        <f t="shared" si="24"/>
        <v>#DIV/0!</v>
      </c>
      <c r="M469" s="2" t="e">
        <f t="shared" si="25"/>
        <v>#DIV/0!</v>
      </c>
    </row>
    <row r="470" spans="10:13" x14ac:dyDescent="0.25">
      <c r="J470" s="1" t="str">
        <f t="shared" si="23"/>
        <v/>
      </c>
      <c r="L470" s="2" t="e">
        <f t="shared" si="24"/>
        <v>#DIV/0!</v>
      </c>
      <c r="M470" s="2" t="e">
        <f t="shared" si="25"/>
        <v>#DIV/0!</v>
      </c>
    </row>
    <row r="471" spans="10:13" x14ac:dyDescent="0.25">
      <c r="J471" s="1" t="str">
        <f t="shared" si="23"/>
        <v/>
      </c>
      <c r="L471" s="2" t="e">
        <f t="shared" si="24"/>
        <v>#DIV/0!</v>
      </c>
      <c r="M471" s="2" t="e">
        <f t="shared" si="25"/>
        <v>#DIV/0!</v>
      </c>
    </row>
    <row r="472" spans="10:13" x14ac:dyDescent="0.25">
      <c r="J472" s="1" t="str">
        <f t="shared" si="23"/>
        <v/>
      </c>
      <c r="L472" s="2" t="e">
        <f t="shared" si="24"/>
        <v>#DIV/0!</v>
      </c>
      <c r="M472" s="2" t="e">
        <f t="shared" si="25"/>
        <v>#DIV/0!</v>
      </c>
    </row>
    <row r="473" spans="10:13" x14ac:dyDescent="0.25">
      <c r="J473" s="1" t="str">
        <f t="shared" si="23"/>
        <v/>
      </c>
      <c r="L473" s="2" t="e">
        <f t="shared" si="24"/>
        <v>#DIV/0!</v>
      </c>
      <c r="M473" s="2" t="e">
        <f t="shared" si="25"/>
        <v>#DIV/0!</v>
      </c>
    </row>
    <row r="474" spans="10:13" x14ac:dyDescent="0.25">
      <c r="J474" s="1" t="str">
        <f t="shared" si="23"/>
        <v/>
      </c>
      <c r="L474" s="2" t="e">
        <f t="shared" si="24"/>
        <v>#DIV/0!</v>
      </c>
      <c r="M474" s="2" t="e">
        <f t="shared" si="25"/>
        <v>#DIV/0!</v>
      </c>
    </row>
    <row r="475" spans="10:13" x14ac:dyDescent="0.25">
      <c r="J475" s="1" t="str">
        <f t="shared" si="23"/>
        <v/>
      </c>
      <c r="L475" s="2" t="e">
        <f t="shared" si="24"/>
        <v>#DIV/0!</v>
      </c>
      <c r="M475" s="2" t="e">
        <f t="shared" si="25"/>
        <v>#DIV/0!</v>
      </c>
    </row>
    <row r="476" spans="10:13" x14ac:dyDescent="0.25">
      <c r="J476" s="1" t="str">
        <f t="shared" si="23"/>
        <v/>
      </c>
      <c r="L476" s="2" t="e">
        <f t="shared" si="24"/>
        <v>#DIV/0!</v>
      </c>
      <c r="M476" s="2" t="e">
        <f t="shared" si="25"/>
        <v>#DIV/0!</v>
      </c>
    </row>
    <row r="477" spans="10:13" x14ac:dyDescent="0.25">
      <c r="J477" s="1" t="str">
        <f t="shared" si="23"/>
        <v/>
      </c>
      <c r="L477" s="2" t="e">
        <f t="shared" si="24"/>
        <v>#DIV/0!</v>
      </c>
      <c r="M477" s="2" t="e">
        <f t="shared" si="25"/>
        <v>#DIV/0!</v>
      </c>
    </row>
    <row r="478" spans="10:13" x14ac:dyDescent="0.25">
      <c r="J478" s="1" t="str">
        <f t="shared" si="23"/>
        <v/>
      </c>
      <c r="L478" s="2" t="e">
        <f t="shared" si="24"/>
        <v>#DIV/0!</v>
      </c>
      <c r="M478" s="2" t="e">
        <f t="shared" si="25"/>
        <v>#DIV/0!</v>
      </c>
    </row>
    <row r="479" spans="10:13" x14ac:dyDescent="0.25">
      <c r="J479" s="1" t="str">
        <f t="shared" si="23"/>
        <v/>
      </c>
      <c r="L479" s="2" t="e">
        <f t="shared" si="24"/>
        <v>#DIV/0!</v>
      </c>
      <c r="M479" s="2" t="e">
        <f t="shared" si="25"/>
        <v>#DIV/0!</v>
      </c>
    </row>
    <row r="480" spans="10:13" x14ac:dyDescent="0.25">
      <c r="J480" s="1" t="str">
        <f t="shared" si="23"/>
        <v/>
      </c>
      <c r="L480" s="2" t="e">
        <f t="shared" si="24"/>
        <v>#DIV/0!</v>
      </c>
      <c r="M480" s="2" t="e">
        <f t="shared" si="25"/>
        <v>#DIV/0!</v>
      </c>
    </row>
    <row r="481" spans="10:13" x14ac:dyDescent="0.25">
      <c r="J481" s="1" t="str">
        <f t="shared" si="23"/>
        <v/>
      </c>
      <c r="L481" s="2" t="e">
        <f t="shared" si="24"/>
        <v>#DIV/0!</v>
      </c>
      <c r="M481" s="2" t="e">
        <f t="shared" si="25"/>
        <v>#DIV/0!</v>
      </c>
    </row>
    <row r="482" spans="10:13" x14ac:dyDescent="0.25">
      <c r="J482" s="1" t="str">
        <f t="shared" si="23"/>
        <v/>
      </c>
      <c r="L482" s="2" t="e">
        <f t="shared" si="24"/>
        <v>#DIV/0!</v>
      </c>
      <c r="M482" s="2" t="e">
        <f t="shared" si="25"/>
        <v>#DIV/0!</v>
      </c>
    </row>
    <row r="483" spans="10:13" x14ac:dyDescent="0.25">
      <c r="J483" s="1" t="str">
        <f t="shared" si="23"/>
        <v/>
      </c>
      <c r="L483" s="2" t="e">
        <f t="shared" si="24"/>
        <v>#DIV/0!</v>
      </c>
      <c r="M483" s="2" t="e">
        <f t="shared" si="25"/>
        <v>#DIV/0!</v>
      </c>
    </row>
    <row r="484" spans="10:13" x14ac:dyDescent="0.25">
      <c r="J484" s="1" t="str">
        <f t="shared" si="23"/>
        <v/>
      </c>
      <c r="L484" s="2" t="e">
        <f t="shared" si="24"/>
        <v>#DIV/0!</v>
      </c>
      <c r="M484" s="2" t="e">
        <f t="shared" si="25"/>
        <v>#DIV/0!</v>
      </c>
    </row>
    <row r="485" spans="10:13" x14ac:dyDescent="0.25">
      <c r="J485" s="1" t="str">
        <f t="shared" si="23"/>
        <v/>
      </c>
      <c r="L485" s="2" t="e">
        <f t="shared" si="24"/>
        <v>#DIV/0!</v>
      </c>
      <c r="M485" s="2" t="e">
        <f t="shared" si="25"/>
        <v>#DIV/0!</v>
      </c>
    </row>
    <row r="486" spans="10:13" x14ac:dyDescent="0.25">
      <c r="J486" s="1" t="str">
        <f t="shared" si="23"/>
        <v/>
      </c>
      <c r="L486" s="2" t="e">
        <f t="shared" si="24"/>
        <v>#DIV/0!</v>
      </c>
      <c r="M486" s="2" t="e">
        <f t="shared" si="25"/>
        <v>#DIV/0!</v>
      </c>
    </row>
    <row r="487" spans="10:13" x14ac:dyDescent="0.25">
      <c r="J487" s="1" t="str">
        <f t="shared" si="23"/>
        <v/>
      </c>
      <c r="L487" s="2" t="e">
        <f t="shared" si="24"/>
        <v>#DIV/0!</v>
      </c>
      <c r="M487" s="2" t="e">
        <f t="shared" si="25"/>
        <v>#DIV/0!</v>
      </c>
    </row>
    <row r="488" spans="10:13" x14ac:dyDescent="0.25">
      <c r="J488" s="1" t="str">
        <f t="shared" si="23"/>
        <v/>
      </c>
      <c r="L488" s="2" t="e">
        <f t="shared" si="24"/>
        <v>#DIV/0!</v>
      </c>
      <c r="M488" s="2" t="e">
        <f t="shared" si="25"/>
        <v>#DIV/0!</v>
      </c>
    </row>
    <row r="489" spans="10:13" x14ac:dyDescent="0.25">
      <c r="J489" s="1" t="str">
        <f t="shared" si="23"/>
        <v/>
      </c>
      <c r="L489" s="2" t="e">
        <f t="shared" si="24"/>
        <v>#DIV/0!</v>
      </c>
      <c r="M489" s="2" t="e">
        <f t="shared" si="25"/>
        <v>#DIV/0!</v>
      </c>
    </row>
    <row r="490" spans="10:13" x14ac:dyDescent="0.25">
      <c r="J490" s="1" t="str">
        <f t="shared" si="23"/>
        <v/>
      </c>
      <c r="L490" s="2" t="e">
        <f t="shared" si="24"/>
        <v>#DIV/0!</v>
      </c>
      <c r="M490" s="2" t="e">
        <f t="shared" si="25"/>
        <v>#DIV/0!</v>
      </c>
    </row>
    <row r="491" spans="10:13" x14ac:dyDescent="0.25">
      <c r="J491" s="1" t="str">
        <f t="shared" si="23"/>
        <v/>
      </c>
      <c r="L491" s="2" t="e">
        <f t="shared" si="24"/>
        <v>#DIV/0!</v>
      </c>
      <c r="M491" s="2" t="e">
        <f t="shared" si="25"/>
        <v>#DIV/0!</v>
      </c>
    </row>
    <row r="492" spans="10:13" x14ac:dyDescent="0.25">
      <c r="J492" s="1" t="str">
        <f t="shared" si="23"/>
        <v/>
      </c>
      <c r="L492" s="2" t="e">
        <f t="shared" si="24"/>
        <v>#DIV/0!</v>
      </c>
      <c r="M492" s="2" t="e">
        <f t="shared" si="25"/>
        <v>#DIV/0!</v>
      </c>
    </row>
    <row r="493" spans="10:13" x14ac:dyDescent="0.25">
      <c r="J493" s="1" t="str">
        <f t="shared" si="23"/>
        <v/>
      </c>
      <c r="L493" s="2" t="e">
        <f t="shared" si="24"/>
        <v>#DIV/0!</v>
      </c>
      <c r="M493" s="2" t="e">
        <f t="shared" si="25"/>
        <v>#DIV/0!</v>
      </c>
    </row>
    <row r="494" spans="10:13" x14ac:dyDescent="0.25">
      <c r="J494" s="1" t="str">
        <f t="shared" si="23"/>
        <v/>
      </c>
      <c r="L494" s="2" t="e">
        <f t="shared" si="24"/>
        <v>#DIV/0!</v>
      </c>
      <c r="M494" s="2" t="e">
        <f t="shared" si="25"/>
        <v>#DIV/0!</v>
      </c>
    </row>
    <row r="495" spans="10:13" x14ac:dyDescent="0.25">
      <c r="J495" s="1" t="str">
        <f t="shared" si="23"/>
        <v/>
      </c>
      <c r="L495" s="2" t="e">
        <f t="shared" si="24"/>
        <v>#DIV/0!</v>
      </c>
      <c r="M495" s="2" t="e">
        <f t="shared" si="25"/>
        <v>#DIV/0!</v>
      </c>
    </row>
    <row r="496" spans="10:13" x14ac:dyDescent="0.25">
      <c r="J496" s="1" t="str">
        <f t="shared" si="23"/>
        <v/>
      </c>
      <c r="L496" s="2" t="e">
        <f t="shared" si="24"/>
        <v>#DIV/0!</v>
      </c>
      <c r="M496" s="2" t="e">
        <f t="shared" si="25"/>
        <v>#DIV/0!</v>
      </c>
    </row>
    <row r="497" spans="10:13" x14ac:dyDescent="0.25">
      <c r="J497" s="1" t="str">
        <f t="shared" si="23"/>
        <v/>
      </c>
      <c r="L497" s="2" t="e">
        <f t="shared" si="24"/>
        <v>#DIV/0!</v>
      </c>
      <c r="M497" s="2" t="e">
        <f t="shared" si="25"/>
        <v>#DIV/0!</v>
      </c>
    </row>
    <row r="498" spans="10:13" x14ac:dyDescent="0.25">
      <c r="J498" s="1" t="str">
        <f t="shared" si="23"/>
        <v/>
      </c>
      <c r="L498" s="2" t="e">
        <f t="shared" si="24"/>
        <v>#DIV/0!</v>
      </c>
      <c r="M498" s="2" t="e">
        <f t="shared" si="25"/>
        <v>#DIV/0!</v>
      </c>
    </row>
    <row r="499" spans="10:13" x14ac:dyDescent="0.25">
      <c r="J499" s="1" t="str">
        <f t="shared" si="23"/>
        <v/>
      </c>
      <c r="L499" s="2" t="e">
        <f t="shared" si="24"/>
        <v>#DIV/0!</v>
      </c>
      <c r="M499" s="2" t="e">
        <f t="shared" si="25"/>
        <v>#DIV/0!</v>
      </c>
    </row>
    <row r="500" spans="10:13" x14ac:dyDescent="0.25">
      <c r="J500" s="1" t="str">
        <f t="shared" si="23"/>
        <v/>
      </c>
      <c r="L500" s="2" t="e">
        <f t="shared" si="24"/>
        <v>#DIV/0!</v>
      </c>
      <c r="M500" s="2" t="e">
        <f t="shared" si="25"/>
        <v>#DIV/0!</v>
      </c>
    </row>
    <row r="501" spans="10:13" x14ac:dyDescent="0.25">
      <c r="J501" s="1" t="str">
        <f t="shared" si="23"/>
        <v/>
      </c>
      <c r="L501" s="2" t="e">
        <f t="shared" si="24"/>
        <v>#DIV/0!</v>
      </c>
      <c r="M501" s="2" t="e">
        <f t="shared" si="25"/>
        <v>#DIV/0!</v>
      </c>
    </row>
    <row r="502" spans="10:13" x14ac:dyDescent="0.25">
      <c r="J502" s="1" t="str">
        <f t="shared" si="23"/>
        <v/>
      </c>
      <c r="L502" s="2" t="e">
        <f t="shared" si="24"/>
        <v>#DIV/0!</v>
      </c>
      <c r="M502" s="2" t="e">
        <f t="shared" si="25"/>
        <v>#DIV/0!</v>
      </c>
    </row>
    <row r="503" spans="10:13" x14ac:dyDescent="0.25">
      <c r="J503" s="1" t="str">
        <f t="shared" si="23"/>
        <v/>
      </c>
      <c r="L503" s="2" t="e">
        <f t="shared" si="24"/>
        <v>#DIV/0!</v>
      </c>
      <c r="M503" s="2" t="e">
        <f t="shared" si="25"/>
        <v>#DIV/0!</v>
      </c>
    </row>
    <row r="504" spans="10:13" x14ac:dyDescent="0.25">
      <c r="J504" s="1" t="str">
        <f t="shared" si="23"/>
        <v/>
      </c>
      <c r="L504" s="2" t="e">
        <f t="shared" si="24"/>
        <v>#DIV/0!</v>
      </c>
      <c r="M504" s="2" t="e">
        <f t="shared" si="25"/>
        <v>#DIV/0!</v>
      </c>
    </row>
    <row r="505" spans="10:13" x14ac:dyDescent="0.25">
      <c r="J505" s="1" t="str">
        <f t="shared" si="23"/>
        <v/>
      </c>
      <c r="L505" s="2" t="e">
        <f t="shared" si="24"/>
        <v>#DIV/0!</v>
      </c>
      <c r="M505" s="2" t="e">
        <f t="shared" si="25"/>
        <v>#DIV/0!</v>
      </c>
    </row>
    <row r="506" spans="10:13" x14ac:dyDescent="0.25">
      <c r="J506" s="1" t="str">
        <f t="shared" si="23"/>
        <v/>
      </c>
      <c r="L506" s="2" t="e">
        <f t="shared" si="24"/>
        <v>#DIV/0!</v>
      </c>
      <c r="M506" s="2" t="e">
        <f t="shared" si="25"/>
        <v>#DIV/0!</v>
      </c>
    </row>
    <row r="507" spans="10:13" x14ac:dyDescent="0.25">
      <c r="J507" s="1" t="str">
        <f t="shared" si="23"/>
        <v/>
      </c>
      <c r="L507" s="2" t="e">
        <f t="shared" si="24"/>
        <v>#DIV/0!</v>
      </c>
      <c r="M507" s="2" t="e">
        <f t="shared" si="25"/>
        <v>#DIV/0!</v>
      </c>
    </row>
    <row r="508" spans="10:13" x14ac:dyDescent="0.25">
      <c r="J508" s="1" t="str">
        <f t="shared" si="23"/>
        <v/>
      </c>
      <c r="L508" s="2" t="e">
        <f t="shared" si="24"/>
        <v>#DIV/0!</v>
      </c>
      <c r="M508" s="2" t="e">
        <f t="shared" si="25"/>
        <v>#DIV/0!</v>
      </c>
    </row>
    <row r="509" spans="10:13" x14ac:dyDescent="0.25">
      <c r="J509" s="1" t="str">
        <f t="shared" si="23"/>
        <v/>
      </c>
      <c r="L509" s="2" t="e">
        <f t="shared" si="24"/>
        <v>#DIV/0!</v>
      </c>
      <c r="M509" s="2" t="e">
        <f t="shared" si="25"/>
        <v>#DIV/0!</v>
      </c>
    </row>
    <row r="510" spans="10:13" x14ac:dyDescent="0.25">
      <c r="J510" s="1" t="str">
        <f t="shared" si="23"/>
        <v/>
      </c>
      <c r="L510" s="2" t="e">
        <f t="shared" si="24"/>
        <v>#DIV/0!</v>
      </c>
      <c r="M510" s="2" t="e">
        <f t="shared" si="25"/>
        <v>#DIV/0!</v>
      </c>
    </row>
    <row r="511" spans="10:13" x14ac:dyDescent="0.25">
      <c r="J511" s="1" t="str">
        <f t="shared" si="23"/>
        <v/>
      </c>
      <c r="L511" s="2" t="e">
        <f t="shared" si="24"/>
        <v>#DIV/0!</v>
      </c>
      <c r="M511" s="2" t="e">
        <f t="shared" si="25"/>
        <v>#DIV/0!</v>
      </c>
    </row>
    <row r="512" spans="10:13" x14ac:dyDescent="0.25">
      <c r="J512" s="1" t="str">
        <f t="shared" si="23"/>
        <v/>
      </c>
      <c r="L512" s="2" t="e">
        <f t="shared" si="24"/>
        <v>#DIV/0!</v>
      </c>
      <c r="M512" s="2" t="e">
        <f t="shared" si="25"/>
        <v>#DIV/0!</v>
      </c>
    </row>
    <row r="513" spans="10:13" x14ac:dyDescent="0.25">
      <c r="J513" s="1" t="str">
        <f t="shared" si="23"/>
        <v/>
      </c>
      <c r="L513" s="2" t="e">
        <f t="shared" si="24"/>
        <v>#DIV/0!</v>
      </c>
      <c r="M513" s="2" t="e">
        <f t="shared" si="25"/>
        <v>#DIV/0!</v>
      </c>
    </row>
    <row r="514" spans="10:13" x14ac:dyDescent="0.25">
      <c r="J514" s="1" t="str">
        <f t="shared" si="23"/>
        <v/>
      </c>
      <c r="L514" s="2" t="e">
        <f t="shared" si="24"/>
        <v>#DIV/0!</v>
      </c>
      <c r="M514" s="2" t="e">
        <f t="shared" si="25"/>
        <v>#DIV/0!</v>
      </c>
    </row>
    <row r="515" spans="10:13" x14ac:dyDescent="0.25">
      <c r="J515" s="1" t="str">
        <f t="shared" si="23"/>
        <v/>
      </c>
      <c r="L515" s="2" t="e">
        <f t="shared" si="24"/>
        <v>#DIV/0!</v>
      </c>
      <c r="M515" s="2" t="e">
        <f t="shared" si="25"/>
        <v>#DIV/0!</v>
      </c>
    </row>
    <row r="516" spans="10:13" x14ac:dyDescent="0.25">
      <c r="J516" s="1" t="str">
        <f t="shared" si="23"/>
        <v/>
      </c>
      <c r="L516" s="2" t="e">
        <f t="shared" si="24"/>
        <v>#DIV/0!</v>
      </c>
      <c r="M516" s="2" t="e">
        <f t="shared" si="25"/>
        <v>#DIV/0!</v>
      </c>
    </row>
    <row r="517" spans="10:13" x14ac:dyDescent="0.25">
      <c r="J517" s="1" t="str">
        <f t="shared" ref="J517:J580" si="26">CONCATENATE(MID(D517,1,3),MID(C517,7,1),I517)</f>
        <v/>
      </c>
      <c r="L517" s="2" t="e">
        <f t="shared" si="24"/>
        <v>#DIV/0!</v>
      </c>
      <c r="M517" s="2" t="e">
        <f t="shared" si="25"/>
        <v>#DIV/0!</v>
      </c>
    </row>
    <row r="518" spans="10:13" x14ac:dyDescent="0.25">
      <c r="J518" s="1" t="str">
        <f t="shared" si="26"/>
        <v/>
      </c>
      <c r="L518" s="2" t="e">
        <f t="shared" si="24"/>
        <v>#DIV/0!</v>
      </c>
      <c r="M518" s="2" t="e">
        <f t="shared" si="25"/>
        <v>#DIV/0!</v>
      </c>
    </row>
    <row r="519" spans="10:13" x14ac:dyDescent="0.25">
      <c r="J519" s="1" t="str">
        <f t="shared" si="26"/>
        <v/>
      </c>
      <c r="L519" s="2" t="e">
        <f t="shared" si="24"/>
        <v>#DIV/0!</v>
      </c>
      <c r="M519" s="2" t="e">
        <f t="shared" si="25"/>
        <v>#DIV/0!</v>
      </c>
    </row>
    <row r="520" spans="10:13" x14ac:dyDescent="0.25">
      <c r="J520" s="1" t="str">
        <f t="shared" si="26"/>
        <v/>
      </c>
      <c r="L520" s="2" t="e">
        <f t="shared" si="24"/>
        <v>#DIV/0!</v>
      </c>
      <c r="M520" s="2" t="e">
        <f t="shared" si="25"/>
        <v>#DIV/0!</v>
      </c>
    </row>
    <row r="521" spans="10:13" x14ac:dyDescent="0.25">
      <c r="J521" s="1" t="str">
        <f t="shared" si="26"/>
        <v/>
      </c>
      <c r="L521" s="2" t="e">
        <f t="shared" si="24"/>
        <v>#DIV/0!</v>
      </c>
      <c r="M521" s="2" t="e">
        <f t="shared" si="25"/>
        <v>#DIV/0!</v>
      </c>
    </row>
    <row r="522" spans="10:13" x14ac:dyDescent="0.25">
      <c r="J522" s="1" t="str">
        <f t="shared" si="26"/>
        <v/>
      </c>
      <c r="L522" s="2" t="e">
        <f t="shared" si="24"/>
        <v>#DIV/0!</v>
      </c>
      <c r="M522" s="2" t="e">
        <f t="shared" si="25"/>
        <v>#DIV/0!</v>
      </c>
    </row>
    <row r="523" spans="10:13" x14ac:dyDescent="0.25">
      <c r="J523" s="1" t="str">
        <f t="shared" si="26"/>
        <v/>
      </c>
      <c r="L523" s="2" t="e">
        <f t="shared" si="24"/>
        <v>#DIV/0!</v>
      </c>
      <c r="M523" s="2" t="e">
        <f t="shared" si="25"/>
        <v>#DIV/0!</v>
      </c>
    </row>
    <row r="524" spans="10:13" x14ac:dyDescent="0.25">
      <c r="J524" s="1" t="str">
        <f t="shared" si="26"/>
        <v/>
      </c>
      <c r="L524" s="2" t="e">
        <f t="shared" si="24"/>
        <v>#DIV/0!</v>
      </c>
      <c r="M524" s="2" t="e">
        <f t="shared" si="25"/>
        <v>#DIV/0!</v>
      </c>
    </row>
    <row r="525" spans="10:13" x14ac:dyDescent="0.25">
      <c r="J525" s="1" t="str">
        <f t="shared" si="26"/>
        <v/>
      </c>
      <c r="L525" s="2" t="e">
        <f t="shared" si="24"/>
        <v>#DIV/0!</v>
      </c>
      <c r="M525" s="2" t="e">
        <f t="shared" si="25"/>
        <v>#DIV/0!</v>
      </c>
    </row>
    <row r="526" spans="10:13" x14ac:dyDescent="0.25">
      <c r="J526" s="1" t="str">
        <f t="shared" si="26"/>
        <v/>
      </c>
      <c r="L526" s="2" t="e">
        <f t="shared" si="24"/>
        <v>#DIV/0!</v>
      </c>
      <c r="M526" s="2" t="e">
        <f t="shared" si="25"/>
        <v>#DIV/0!</v>
      </c>
    </row>
    <row r="527" spans="10:13" x14ac:dyDescent="0.25">
      <c r="J527" s="1" t="str">
        <f t="shared" si="26"/>
        <v/>
      </c>
      <c r="L527" s="2" t="e">
        <f t="shared" si="24"/>
        <v>#DIV/0!</v>
      </c>
      <c r="M527" s="2" t="e">
        <f t="shared" si="25"/>
        <v>#DIV/0!</v>
      </c>
    </row>
    <row r="528" spans="10:13" x14ac:dyDescent="0.25">
      <c r="J528" s="1" t="str">
        <f t="shared" si="26"/>
        <v/>
      </c>
      <c r="L528" s="2" t="e">
        <f t="shared" si="24"/>
        <v>#DIV/0!</v>
      </c>
      <c r="M528" s="2" t="e">
        <f t="shared" si="25"/>
        <v>#DIV/0!</v>
      </c>
    </row>
    <row r="529" spans="10:13" x14ac:dyDescent="0.25">
      <c r="J529" s="1" t="str">
        <f t="shared" si="26"/>
        <v/>
      </c>
      <c r="L529" s="2" t="e">
        <f t="shared" si="24"/>
        <v>#DIV/0!</v>
      </c>
      <c r="M529" s="2" t="e">
        <f t="shared" si="25"/>
        <v>#DIV/0!</v>
      </c>
    </row>
    <row r="530" spans="10:13" x14ac:dyDescent="0.25">
      <c r="J530" s="1" t="str">
        <f t="shared" si="26"/>
        <v/>
      </c>
      <c r="L530" s="2" t="e">
        <f t="shared" ref="L530:L593" si="27">G530-(G530/$G$2*$L$1)</f>
        <v>#DIV/0!</v>
      </c>
      <c r="M530" s="2" t="e">
        <f t="shared" ref="M530:M593" si="28">(H530-(G530/$G$2*$M$1))</f>
        <v>#DIV/0!</v>
      </c>
    </row>
    <row r="531" spans="10:13" x14ac:dyDescent="0.25">
      <c r="J531" s="1" t="str">
        <f t="shared" si="26"/>
        <v/>
      </c>
      <c r="L531" s="2" t="e">
        <f t="shared" si="27"/>
        <v>#DIV/0!</v>
      </c>
      <c r="M531" s="2" t="e">
        <f t="shared" si="28"/>
        <v>#DIV/0!</v>
      </c>
    </row>
    <row r="532" spans="10:13" x14ac:dyDescent="0.25">
      <c r="J532" s="1" t="str">
        <f t="shared" si="26"/>
        <v/>
      </c>
      <c r="L532" s="2" t="e">
        <f t="shared" si="27"/>
        <v>#DIV/0!</v>
      </c>
      <c r="M532" s="2" t="e">
        <f t="shared" si="28"/>
        <v>#DIV/0!</v>
      </c>
    </row>
    <row r="533" spans="10:13" x14ac:dyDescent="0.25">
      <c r="J533" s="1" t="str">
        <f t="shared" si="26"/>
        <v/>
      </c>
      <c r="L533" s="2" t="e">
        <f t="shared" si="27"/>
        <v>#DIV/0!</v>
      </c>
      <c r="M533" s="2" t="e">
        <f t="shared" si="28"/>
        <v>#DIV/0!</v>
      </c>
    </row>
    <row r="534" spans="10:13" x14ac:dyDescent="0.25">
      <c r="J534" s="1" t="str">
        <f t="shared" si="26"/>
        <v/>
      </c>
      <c r="L534" s="2" t="e">
        <f t="shared" si="27"/>
        <v>#DIV/0!</v>
      </c>
      <c r="M534" s="2" t="e">
        <f t="shared" si="28"/>
        <v>#DIV/0!</v>
      </c>
    </row>
    <row r="535" spans="10:13" x14ac:dyDescent="0.25">
      <c r="J535" s="1" t="str">
        <f t="shared" si="26"/>
        <v/>
      </c>
      <c r="L535" s="2" t="e">
        <f t="shared" si="27"/>
        <v>#DIV/0!</v>
      </c>
      <c r="M535" s="2" t="e">
        <f t="shared" si="28"/>
        <v>#DIV/0!</v>
      </c>
    </row>
    <row r="536" spans="10:13" x14ac:dyDescent="0.25">
      <c r="J536" s="1" t="str">
        <f t="shared" si="26"/>
        <v/>
      </c>
      <c r="L536" s="2" t="e">
        <f t="shared" si="27"/>
        <v>#DIV/0!</v>
      </c>
      <c r="M536" s="2" t="e">
        <f t="shared" si="28"/>
        <v>#DIV/0!</v>
      </c>
    </row>
    <row r="537" spans="10:13" x14ac:dyDescent="0.25">
      <c r="J537" s="1" t="str">
        <f t="shared" si="26"/>
        <v/>
      </c>
      <c r="L537" s="2" t="e">
        <f t="shared" si="27"/>
        <v>#DIV/0!</v>
      </c>
      <c r="M537" s="2" t="e">
        <f t="shared" si="28"/>
        <v>#DIV/0!</v>
      </c>
    </row>
    <row r="538" spans="10:13" x14ac:dyDescent="0.25">
      <c r="J538" s="1" t="str">
        <f t="shared" si="26"/>
        <v/>
      </c>
      <c r="L538" s="2" t="e">
        <f t="shared" si="27"/>
        <v>#DIV/0!</v>
      </c>
      <c r="M538" s="2" t="e">
        <f t="shared" si="28"/>
        <v>#DIV/0!</v>
      </c>
    </row>
    <row r="539" spans="10:13" x14ac:dyDescent="0.25">
      <c r="J539" s="1" t="str">
        <f t="shared" si="26"/>
        <v/>
      </c>
      <c r="L539" s="2" t="e">
        <f t="shared" si="27"/>
        <v>#DIV/0!</v>
      </c>
      <c r="M539" s="2" t="e">
        <f t="shared" si="28"/>
        <v>#DIV/0!</v>
      </c>
    </row>
    <row r="540" spans="10:13" x14ac:dyDescent="0.25">
      <c r="J540" s="1" t="str">
        <f t="shared" si="26"/>
        <v/>
      </c>
      <c r="L540" s="2" t="e">
        <f t="shared" si="27"/>
        <v>#DIV/0!</v>
      </c>
      <c r="M540" s="2" t="e">
        <f t="shared" si="28"/>
        <v>#DIV/0!</v>
      </c>
    </row>
    <row r="541" spans="10:13" x14ac:dyDescent="0.25">
      <c r="J541" s="1" t="str">
        <f t="shared" si="26"/>
        <v/>
      </c>
      <c r="L541" s="2" t="e">
        <f t="shared" si="27"/>
        <v>#DIV/0!</v>
      </c>
      <c r="M541" s="2" t="e">
        <f t="shared" si="28"/>
        <v>#DIV/0!</v>
      </c>
    </row>
    <row r="542" spans="10:13" x14ac:dyDescent="0.25">
      <c r="J542" s="1" t="str">
        <f t="shared" si="26"/>
        <v/>
      </c>
      <c r="L542" s="2" t="e">
        <f t="shared" si="27"/>
        <v>#DIV/0!</v>
      </c>
      <c r="M542" s="2" t="e">
        <f t="shared" si="28"/>
        <v>#DIV/0!</v>
      </c>
    </row>
    <row r="543" spans="10:13" x14ac:dyDescent="0.25">
      <c r="J543" s="1" t="str">
        <f t="shared" si="26"/>
        <v/>
      </c>
      <c r="L543" s="2" t="e">
        <f t="shared" si="27"/>
        <v>#DIV/0!</v>
      </c>
      <c r="M543" s="2" t="e">
        <f t="shared" si="28"/>
        <v>#DIV/0!</v>
      </c>
    </row>
    <row r="544" spans="10:13" x14ac:dyDescent="0.25">
      <c r="J544" s="1" t="str">
        <f t="shared" si="26"/>
        <v/>
      </c>
      <c r="L544" s="2" t="e">
        <f t="shared" si="27"/>
        <v>#DIV/0!</v>
      </c>
      <c r="M544" s="2" t="e">
        <f t="shared" si="28"/>
        <v>#DIV/0!</v>
      </c>
    </row>
    <row r="545" spans="10:13" x14ac:dyDescent="0.25">
      <c r="J545" s="1" t="str">
        <f t="shared" si="26"/>
        <v/>
      </c>
      <c r="L545" s="2" t="e">
        <f t="shared" si="27"/>
        <v>#DIV/0!</v>
      </c>
      <c r="M545" s="2" t="e">
        <f t="shared" si="28"/>
        <v>#DIV/0!</v>
      </c>
    </row>
    <row r="546" spans="10:13" x14ac:dyDescent="0.25">
      <c r="J546" s="1" t="str">
        <f t="shared" si="26"/>
        <v/>
      </c>
      <c r="L546" s="2" t="e">
        <f t="shared" si="27"/>
        <v>#DIV/0!</v>
      </c>
      <c r="M546" s="2" t="e">
        <f t="shared" si="28"/>
        <v>#DIV/0!</v>
      </c>
    </row>
    <row r="547" spans="10:13" x14ac:dyDescent="0.25">
      <c r="J547" s="1" t="str">
        <f t="shared" si="26"/>
        <v/>
      </c>
      <c r="L547" s="2" t="e">
        <f t="shared" si="27"/>
        <v>#DIV/0!</v>
      </c>
      <c r="M547" s="2" t="e">
        <f t="shared" si="28"/>
        <v>#DIV/0!</v>
      </c>
    </row>
    <row r="548" spans="10:13" x14ac:dyDescent="0.25">
      <c r="J548" s="1" t="str">
        <f t="shared" si="26"/>
        <v/>
      </c>
      <c r="L548" s="2" t="e">
        <f t="shared" si="27"/>
        <v>#DIV/0!</v>
      </c>
      <c r="M548" s="2" t="e">
        <f t="shared" si="28"/>
        <v>#DIV/0!</v>
      </c>
    </row>
    <row r="549" spans="10:13" x14ac:dyDescent="0.25">
      <c r="J549" s="1" t="str">
        <f t="shared" si="26"/>
        <v/>
      </c>
      <c r="L549" s="2" t="e">
        <f t="shared" si="27"/>
        <v>#DIV/0!</v>
      </c>
      <c r="M549" s="2" t="e">
        <f t="shared" si="28"/>
        <v>#DIV/0!</v>
      </c>
    </row>
    <row r="550" spans="10:13" x14ac:dyDescent="0.25">
      <c r="J550" s="1" t="str">
        <f t="shared" si="26"/>
        <v/>
      </c>
      <c r="L550" s="2" t="e">
        <f t="shared" si="27"/>
        <v>#DIV/0!</v>
      </c>
      <c r="M550" s="2" t="e">
        <f t="shared" si="28"/>
        <v>#DIV/0!</v>
      </c>
    </row>
    <row r="551" spans="10:13" x14ac:dyDescent="0.25">
      <c r="J551" s="1" t="str">
        <f t="shared" si="26"/>
        <v/>
      </c>
      <c r="L551" s="2" t="e">
        <f t="shared" si="27"/>
        <v>#DIV/0!</v>
      </c>
      <c r="M551" s="2" t="e">
        <f t="shared" si="28"/>
        <v>#DIV/0!</v>
      </c>
    </row>
    <row r="552" spans="10:13" x14ac:dyDescent="0.25">
      <c r="J552" s="1" t="str">
        <f t="shared" si="26"/>
        <v/>
      </c>
      <c r="L552" s="2" t="e">
        <f t="shared" si="27"/>
        <v>#DIV/0!</v>
      </c>
      <c r="M552" s="2" t="e">
        <f t="shared" si="28"/>
        <v>#DIV/0!</v>
      </c>
    </row>
    <row r="553" spans="10:13" x14ac:dyDescent="0.25">
      <c r="J553" s="1" t="str">
        <f t="shared" si="26"/>
        <v/>
      </c>
      <c r="L553" s="2" t="e">
        <f t="shared" si="27"/>
        <v>#DIV/0!</v>
      </c>
      <c r="M553" s="2" t="e">
        <f t="shared" si="28"/>
        <v>#DIV/0!</v>
      </c>
    </row>
    <row r="554" spans="10:13" x14ac:dyDescent="0.25">
      <c r="J554" s="1" t="str">
        <f t="shared" si="26"/>
        <v/>
      </c>
      <c r="L554" s="2" t="e">
        <f t="shared" si="27"/>
        <v>#DIV/0!</v>
      </c>
      <c r="M554" s="2" t="e">
        <f t="shared" si="28"/>
        <v>#DIV/0!</v>
      </c>
    </row>
    <row r="555" spans="10:13" x14ac:dyDescent="0.25">
      <c r="J555" s="1" t="str">
        <f t="shared" si="26"/>
        <v/>
      </c>
      <c r="L555" s="2" t="e">
        <f t="shared" si="27"/>
        <v>#DIV/0!</v>
      </c>
      <c r="M555" s="2" t="e">
        <f t="shared" si="28"/>
        <v>#DIV/0!</v>
      </c>
    </row>
    <row r="556" spans="10:13" x14ac:dyDescent="0.25">
      <c r="J556" s="1" t="str">
        <f t="shared" si="26"/>
        <v/>
      </c>
      <c r="L556" s="2" t="e">
        <f t="shared" si="27"/>
        <v>#DIV/0!</v>
      </c>
      <c r="M556" s="2" t="e">
        <f t="shared" si="28"/>
        <v>#DIV/0!</v>
      </c>
    </row>
    <row r="557" spans="10:13" x14ac:dyDescent="0.25">
      <c r="J557" s="1" t="str">
        <f t="shared" si="26"/>
        <v/>
      </c>
      <c r="L557" s="2" t="e">
        <f t="shared" si="27"/>
        <v>#DIV/0!</v>
      </c>
      <c r="M557" s="2" t="e">
        <f t="shared" si="28"/>
        <v>#DIV/0!</v>
      </c>
    </row>
    <row r="558" spans="10:13" x14ac:dyDescent="0.25">
      <c r="J558" s="1" t="str">
        <f t="shared" si="26"/>
        <v/>
      </c>
      <c r="L558" s="2" t="e">
        <f t="shared" si="27"/>
        <v>#DIV/0!</v>
      </c>
      <c r="M558" s="2" t="e">
        <f t="shared" si="28"/>
        <v>#DIV/0!</v>
      </c>
    </row>
    <row r="559" spans="10:13" x14ac:dyDescent="0.25">
      <c r="J559" s="1" t="str">
        <f t="shared" si="26"/>
        <v/>
      </c>
      <c r="L559" s="2" t="e">
        <f t="shared" si="27"/>
        <v>#DIV/0!</v>
      </c>
      <c r="M559" s="2" t="e">
        <f t="shared" si="28"/>
        <v>#DIV/0!</v>
      </c>
    </row>
    <row r="560" spans="10:13" x14ac:dyDescent="0.25">
      <c r="J560" s="1" t="str">
        <f t="shared" si="26"/>
        <v/>
      </c>
      <c r="L560" s="2" t="e">
        <f t="shared" si="27"/>
        <v>#DIV/0!</v>
      </c>
      <c r="M560" s="2" t="e">
        <f t="shared" si="28"/>
        <v>#DIV/0!</v>
      </c>
    </row>
    <row r="561" spans="10:13" x14ac:dyDescent="0.25">
      <c r="J561" s="1" t="str">
        <f t="shared" si="26"/>
        <v/>
      </c>
      <c r="L561" s="2" t="e">
        <f t="shared" si="27"/>
        <v>#DIV/0!</v>
      </c>
      <c r="M561" s="2" t="e">
        <f t="shared" si="28"/>
        <v>#DIV/0!</v>
      </c>
    </row>
    <row r="562" spans="10:13" x14ac:dyDescent="0.25">
      <c r="J562" s="1" t="str">
        <f t="shared" si="26"/>
        <v/>
      </c>
      <c r="L562" s="2" t="e">
        <f t="shared" si="27"/>
        <v>#DIV/0!</v>
      </c>
      <c r="M562" s="2" t="e">
        <f t="shared" si="28"/>
        <v>#DIV/0!</v>
      </c>
    </row>
    <row r="563" spans="10:13" x14ac:dyDescent="0.25">
      <c r="J563" s="1" t="str">
        <f t="shared" si="26"/>
        <v/>
      </c>
      <c r="L563" s="2" t="e">
        <f t="shared" si="27"/>
        <v>#DIV/0!</v>
      </c>
      <c r="M563" s="2" t="e">
        <f t="shared" si="28"/>
        <v>#DIV/0!</v>
      </c>
    </row>
    <row r="564" spans="10:13" x14ac:dyDescent="0.25">
      <c r="J564" s="1" t="str">
        <f t="shared" si="26"/>
        <v/>
      </c>
      <c r="L564" s="2" t="e">
        <f t="shared" si="27"/>
        <v>#DIV/0!</v>
      </c>
      <c r="M564" s="2" t="e">
        <f t="shared" si="28"/>
        <v>#DIV/0!</v>
      </c>
    </row>
    <row r="565" spans="10:13" x14ac:dyDescent="0.25">
      <c r="J565" s="1" t="str">
        <f t="shared" si="26"/>
        <v/>
      </c>
      <c r="L565" s="2" t="e">
        <f t="shared" si="27"/>
        <v>#DIV/0!</v>
      </c>
      <c r="M565" s="2" t="e">
        <f t="shared" si="28"/>
        <v>#DIV/0!</v>
      </c>
    </row>
    <row r="566" spans="10:13" x14ac:dyDescent="0.25">
      <c r="J566" s="1" t="str">
        <f t="shared" si="26"/>
        <v/>
      </c>
      <c r="L566" s="2" t="e">
        <f t="shared" si="27"/>
        <v>#DIV/0!</v>
      </c>
      <c r="M566" s="2" t="e">
        <f t="shared" si="28"/>
        <v>#DIV/0!</v>
      </c>
    </row>
    <row r="567" spans="10:13" x14ac:dyDescent="0.25">
      <c r="J567" s="1" t="str">
        <f t="shared" si="26"/>
        <v/>
      </c>
      <c r="L567" s="2" t="e">
        <f t="shared" si="27"/>
        <v>#DIV/0!</v>
      </c>
      <c r="M567" s="2" t="e">
        <f t="shared" si="28"/>
        <v>#DIV/0!</v>
      </c>
    </row>
    <row r="568" spans="10:13" x14ac:dyDescent="0.25">
      <c r="J568" s="1" t="str">
        <f t="shared" si="26"/>
        <v/>
      </c>
      <c r="L568" s="2" t="e">
        <f t="shared" si="27"/>
        <v>#DIV/0!</v>
      </c>
      <c r="M568" s="2" t="e">
        <f t="shared" si="28"/>
        <v>#DIV/0!</v>
      </c>
    </row>
    <row r="569" spans="10:13" x14ac:dyDescent="0.25">
      <c r="J569" s="1" t="str">
        <f t="shared" si="26"/>
        <v/>
      </c>
      <c r="L569" s="2" t="e">
        <f t="shared" si="27"/>
        <v>#DIV/0!</v>
      </c>
      <c r="M569" s="2" t="e">
        <f t="shared" si="28"/>
        <v>#DIV/0!</v>
      </c>
    </row>
    <row r="570" spans="10:13" x14ac:dyDescent="0.25">
      <c r="J570" s="1" t="str">
        <f t="shared" si="26"/>
        <v/>
      </c>
      <c r="L570" s="2" t="e">
        <f t="shared" si="27"/>
        <v>#DIV/0!</v>
      </c>
      <c r="M570" s="2" t="e">
        <f t="shared" si="28"/>
        <v>#DIV/0!</v>
      </c>
    </row>
    <row r="571" spans="10:13" x14ac:dyDescent="0.25">
      <c r="J571" s="1" t="str">
        <f t="shared" si="26"/>
        <v/>
      </c>
      <c r="L571" s="2" t="e">
        <f t="shared" si="27"/>
        <v>#DIV/0!</v>
      </c>
      <c r="M571" s="2" t="e">
        <f t="shared" si="28"/>
        <v>#DIV/0!</v>
      </c>
    </row>
    <row r="572" spans="10:13" x14ac:dyDescent="0.25">
      <c r="J572" s="1" t="str">
        <f t="shared" si="26"/>
        <v/>
      </c>
      <c r="L572" s="2" t="e">
        <f t="shared" si="27"/>
        <v>#DIV/0!</v>
      </c>
      <c r="M572" s="2" t="e">
        <f t="shared" si="28"/>
        <v>#DIV/0!</v>
      </c>
    </row>
    <row r="573" spans="10:13" x14ac:dyDescent="0.25">
      <c r="J573" s="1" t="str">
        <f t="shared" si="26"/>
        <v/>
      </c>
      <c r="L573" s="2" t="e">
        <f t="shared" si="27"/>
        <v>#DIV/0!</v>
      </c>
      <c r="M573" s="2" t="e">
        <f t="shared" si="28"/>
        <v>#DIV/0!</v>
      </c>
    </row>
    <row r="574" spans="10:13" x14ac:dyDescent="0.25">
      <c r="J574" s="1" t="str">
        <f t="shared" si="26"/>
        <v/>
      </c>
      <c r="L574" s="2" t="e">
        <f t="shared" si="27"/>
        <v>#DIV/0!</v>
      </c>
      <c r="M574" s="2" t="e">
        <f t="shared" si="28"/>
        <v>#DIV/0!</v>
      </c>
    </row>
    <row r="575" spans="10:13" x14ac:dyDescent="0.25">
      <c r="J575" s="1" t="str">
        <f t="shared" si="26"/>
        <v/>
      </c>
      <c r="L575" s="2" t="e">
        <f t="shared" si="27"/>
        <v>#DIV/0!</v>
      </c>
      <c r="M575" s="2" t="e">
        <f t="shared" si="28"/>
        <v>#DIV/0!</v>
      </c>
    </row>
    <row r="576" spans="10:13" x14ac:dyDescent="0.25">
      <c r="J576" s="1" t="str">
        <f t="shared" si="26"/>
        <v/>
      </c>
      <c r="L576" s="2" t="e">
        <f t="shared" si="27"/>
        <v>#DIV/0!</v>
      </c>
      <c r="M576" s="2" t="e">
        <f t="shared" si="28"/>
        <v>#DIV/0!</v>
      </c>
    </row>
    <row r="577" spans="10:13" x14ac:dyDescent="0.25">
      <c r="J577" s="1" t="str">
        <f t="shared" si="26"/>
        <v/>
      </c>
      <c r="L577" s="2" t="e">
        <f t="shared" si="27"/>
        <v>#DIV/0!</v>
      </c>
      <c r="M577" s="2" t="e">
        <f t="shared" si="28"/>
        <v>#DIV/0!</v>
      </c>
    </row>
    <row r="578" spans="10:13" x14ac:dyDescent="0.25">
      <c r="J578" s="1" t="str">
        <f t="shared" si="26"/>
        <v/>
      </c>
      <c r="L578" s="2" t="e">
        <f t="shared" si="27"/>
        <v>#DIV/0!</v>
      </c>
      <c r="M578" s="2" t="e">
        <f t="shared" si="28"/>
        <v>#DIV/0!</v>
      </c>
    </row>
    <row r="579" spans="10:13" x14ac:dyDescent="0.25">
      <c r="J579" s="1" t="str">
        <f t="shared" si="26"/>
        <v/>
      </c>
      <c r="L579" s="2" t="e">
        <f t="shared" si="27"/>
        <v>#DIV/0!</v>
      </c>
      <c r="M579" s="2" t="e">
        <f t="shared" si="28"/>
        <v>#DIV/0!</v>
      </c>
    </row>
    <row r="580" spans="10:13" x14ac:dyDescent="0.25">
      <c r="J580" s="1" t="str">
        <f t="shared" si="26"/>
        <v/>
      </c>
      <c r="L580" s="2" t="e">
        <f t="shared" si="27"/>
        <v>#DIV/0!</v>
      </c>
      <c r="M580" s="2" t="e">
        <f t="shared" si="28"/>
        <v>#DIV/0!</v>
      </c>
    </row>
    <row r="581" spans="10:13" x14ac:dyDescent="0.25">
      <c r="J581" s="1" t="str">
        <f t="shared" ref="J581:J644" si="29">CONCATENATE(MID(D581,1,3),MID(C581,7,1),I581)</f>
        <v/>
      </c>
      <c r="L581" s="2" t="e">
        <f t="shared" si="27"/>
        <v>#DIV/0!</v>
      </c>
      <c r="M581" s="2" t="e">
        <f t="shared" si="28"/>
        <v>#DIV/0!</v>
      </c>
    </row>
    <row r="582" spans="10:13" x14ac:dyDescent="0.25">
      <c r="J582" s="1" t="str">
        <f t="shared" si="29"/>
        <v/>
      </c>
      <c r="L582" s="2" t="e">
        <f t="shared" si="27"/>
        <v>#DIV/0!</v>
      </c>
      <c r="M582" s="2" t="e">
        <f t="shared" si="28"/>
        <v>#DIV/0!</v>
      </c>
    </row>
    <row r="583" spans="10:13" x14ac:dyDescent="0.25">
      <c r="J583" s="1" t="str">
        <f t="shared" si="29"/>
        <v/>
      </c>
      <c r="L583" s="2" t="e">
        <f t="shared" si="27"/>
        <v>#DIV/0!</v>
      </c>
      <c r="M583" s="2" t="e">
        <f t="shared" si="28"/>
        <v>#DIV/0!</v>
      </c>
    </row>
    <row r="584" spans="10:13" x14ac:dyDescent="0.25">
      <c r="J584" s="1" t="str">
        <f t="shared" si="29"/>
        <v/>
      </c>
      <c r="L584" s="2" t="e">
        <f t="shared" si="27"/>
        <v>#DIV/0!</v>
      </c>
      <c r="M584" s="2" t="e">
        <f t="shared" si="28"/>
        <v>#DIV/0!</v>
      </c>
    </row>
    <row r="585" spans="10:13" x14ac:dyDescent="0.25">
      <c r="J585" s="1" t="str">
        <f t="shared" si="29"/>
        <v/>
      </c>
      <c r="L585" s="2" t="e">
        <f t="shared" si="27"/>
        <v>#DIV/0!</v>
      </c>
      <c r="M585" s="2" t="e">
        <f t="shared" si="28"/>
        <v>#DIV/0!</v>
      </c>
    </row>
    <row r="586" spans="10:13" x14ac:dyDescent="0.25">
      <c r="J586" s="1" t="str">
        <f t="shared" si="29"/>
        <v/>
      </c>
      <c r="L586" s="2" t="e">
        <f t="shared" si="27"/>
        <v>#DIV/0!</v>
      </c>
      <c r="M586" s="2" t="e">
        <f t="shared" si="28"/>
        <v>#DIV/0!</v>
      </c>
    </row>
    <row r="587" spans="10:13" x14ac:dyDescent="0.25">
      <c r="J587" s="1" t="str">
        <f t="shared" si="29"/>
        <v/>
      </c>
      <c r="L587" s="2" t="e">
        <f t="shared" si="27"/>
        <v>#DIV/0!</v>
      </c>
      <c r="M587" s="2" t="e">
        <f t="shared" si="28"/>
        <v>#DIV/0!</v>
      </c>
    </row>
    <row r="588" spans="10:13" x14ac:dyDescent="0.25">
      <c r="J588" s="1" t="str">
        <f t="shared" si="29"/>
        <v/>
      </c>
      <c r="L588" s="2" t="e">
        <f t="shared" si="27"/>
        <v>#DIV/0!</v>
      </c>
      <c r="M588" s="2" t="e">
        <f t="shared" si="28"/>
        <v>#DIV/0!</v>
      </c>
    </row>
    <row r="589" spans="10:13" x14ac:dyDescent="0.25">
      <c r="J589" s="1" t="str">
        <f t="shared" si="29"/>
        <v/>
      </c>
      <c r="L589" s="2" t="e">
        <f t="shared" si="27"/>
        <v>#DIV/0!</v>
      </c>
      <c r="M589" s="2" t="e">
        <f t="shared" si="28"/>
        <v>#DIV/0!</v>
      </c>
    </row>
    <row r="590" spans="10:13" x14ac:dyDescent="0.25">
      <c r="J590" s="1" t="str">
        <f t="shared" si="29"/>
        <v/>
      </c>
      <c r="L590" s="2" t="e">
        <f t="shared" si="27"/>
        <v>#DIV/0!</v>
      </c>
      <c r="M590" s="2" t="e">
        <f t="shared" si="28"/>
        <v>#DIV/0!</v>
      </c>
    </row>
    <row r="591" spans="10:13" x14ac:dyDescent="0.25">
      <c r="J591" s="1" t="str">
        <f t="shared" si="29"/>
        <v/>
      </c>
      <c r="L591" s="2" t="e">
        <f t="shared" si="27"/>
        <v>#DIV/0!</v>
      </c>
      <c r="M591" s="2" t="e">
        <f t="shared" si="28"/>
        <v>#DIV/0!</v>
      </c>
    </row>
    <row r="592" spans="10:13" x14ac:dyDescent="0.25">
      <c r="J592" s="1" t="str">
        <f t="shared" si="29"/>
        <v/>
      </c>
      <c r="L592" s="2" t="e">
        <f t="shared" si="27"/>
        <v>#DIV/0!</v>
      </c>
      <c r="M592" s="2" t="e">
        <f t="shared" si="28"/>
        <v>#DIV/0!</v>
      </c>
    </row>
    <row r="593" spans="10:13" x14ac:dyDescent="0.25">
      <c r="J593" s="1" t="str">
        <f t="shared" si="29"/>
        <v/>
      </c>
      <c r="L593" s="2" t="e">
        <f t="shared" si="27"/>
        <v>#DIV/0!</v>
      </c>
      <c r="M593" s="2" t="e">
        <f t="shared" si="28"/>
        <v>#DIV/0!</v>
      </c>
    </row>
    <row r="594" spans="10:13" x14ac:dyDescent="0.25">
      <c r="J594" s="1" t="str">
        <f t="shared" si="29"/>
        <v/>
      </c>
      <c r="L594" s="2" t="e">
        <f t="shared" ref="L594:L657" si="30">G594-(G594/$G$2*$L$1)</f>
        <v>#DIV/0!</v>
      </c>
      <c r="M594" s="2" t="e">
        <f t="shared" ref="M594:M657" si="31">(H594-(G594/$G$2*$M$1))</f>
        <v>#DIV/0!</v>
      </c>
    </row>
    <row r="595" spans="10:13" x14ac:dyDescent="0.25">
      <c r="J595" s="1" t="str">
        <f t="shared" si="29"/>
        <v/>
      </c>
      <c r="L595" s="2" t="e">
        <f t="shared" si="30"/>
        <v>#DIV/0!</v>
      </c>
      <c r="M595" s="2" t="e">
        <f t="shared" si="31"/>
        <v>#DIV/0!</v>
      </c>
    </row>
    <row r="596" spans="10:13" x14ac:dyDescent="0.25">
      <c r="J596" s="1" t="str">
        <f t="shared" si="29"/>
        <v/>
      </c>
      <c r="L596" s="2" t="e">
        <f t="shared" si="30"/>
        <v>#DIV/0!</v>
      </c>
      <c r="M596" s="2" t="e">
        <f t="shared" si="31"/>
        <v>#DIV/0!</v>
      </c>
    </row>
    <row r="597" spans="10:13" x14ac:dyDescent="0.25">
      <c r="J597" s="1" t="str">
        <f t="shared" si="29"/>
        <v/>
      </c>
      <c r="L597" s="2" t="e">
        <f t="shared" si="30"/>
        <v>#DIV/0!</v>
      </c>
      <c r="M597" s="2" t="e">
        <f t="shared" si="31"/>
        <v>#DIV/0!</v>
      </c>
    </row>
    <row r="598" spans="10:13" x14ac:dyDescent="0.25">
      <c r="J598" s="1" t="str">
        <f t="shared" si="29"/>
        <v/>
      </c>
      <c r="L598" s="2" t="e">
        <f t="shared" si="30"/>
        <v>#DIV/0!</v>
      </c>
      <c r="M598" s="2" t="e">
        <f t="shared" si="31"/>
        <v>#DIV/0!</v>
      </c>
    </row>
    <row r="599" spans="10:13" x14ac:dyDescent="0.25">
      <c r="J599" s="1" t="str">
        <f t="shared" si="29"/>
        <v/>
      </c>
      <c r="L599" s="2" t="e">
        <f t="shared" si="30"/>
        <v>#DIV/0!</v>
      </c>
      <c r="M599" s="2" t="e">
        <f t="shared" si="31"/>
        <v>#DIV/0!</v>
      </c>
    </row>
    <row r="600" spans="10:13" x14ac:dyDescent="0.25">
      <c r="J600" s="1" t="str">
        <f t="shared" si="29"/>
        <v/>
      </c>
      <c r="L600" s="2" t="e">
        <f t="shared" si="30"/>
        <v>#DIV/0!</v>
      </c>
      <c r="M600" s="2" t="e">
        <f t="shared" si="31"/>
        <v>#DIV/0!</v>
      </c>
    </row>
    <row r="601" spans="10:13" x14ac:dyDescent="0.25">
      <c r="J601" s="1" t="str">
        <f t="shared" si="29"/>
        <v/>
      </c>
      <c r="L601" s="2" t="e">
        <f t="shared" si="30"/>
        <v>#DIV/0!</v>
      </c>
      <c r="M601" s="2" t="e">
        <f t="shared" si="31"/>
        <v>#DIV/0!</v>
      </c>
    </row>
    <row r="602" spans="10:13" x14ac:dyDescent="0.25">
      <c r="J602" s="1" t="str">
        <f t="shared" si="29"/>
        <v/>
      </c>
      <c r="L602" s="2" t="e">
        <f t="shared" si="30"/>
        <v>#DIV/0!</v>
      </c>
      <c r="M602" s="2" t="e">
        <f t="shared" si="31"/>
        <v>#DIV/0!</v>
      </c>
    </row>
    <row r="603" spans="10:13" x14ac:dyDescent="0.25">
      <c r="J603" s="1" t="str">
        <f t="shared" si="29"/>
        <v/>
      </c>
      <c r="L603" s="2" t="e">
        <f t="shared" si="30"/>
        <v>#DIV/0!</v>
      </c>
      <c r="M603" s="2" t="e">
        <f t="shared" si="31"/>
        <v>#DIV/0!</v>
      </c>
    </row>
    <row r="604" spans="10:13" x14ac:dyDescent="0.25">
      <c r="J604" s="1" t="str">
        <f t="shared" si="29"/>
        <v/>
      </c>
      <c r="L604" s="2" t="e">
        <f t="shared" si="30"/>
        <v>#DIV/0!</v>
      </c>
      <c r="M604" s="2" t="e">
        <f t="shared" si="31"/>
        <v>#DIV/0!</v>
      </c>
    </row>
    <row r="605" spans="10:13" x14ac:dyDescent="0.25">
      <c r="J605" s="1" t="str">
        <f t="shared" si="29"/>
        <v/>
      </c>
      <c r="L605" s="2" t="e">
        <f t="shared" si="30"/>
        <v>#DIV/0!</v>
      </c>
      <c r="M605" s="2" t="e">
        <f t="shared" si="31"/>
        <v>#DIV/0!</v>
      </c>
    </row>
    <row r="606" spans="10:13" x14ac:dyDescent="0.25">
      <c r="J606" s="1" t="str">
        <f t="shared" si="29"/>
        <v/>
      </c>
      <c r="L606" s="2" t="e">
        <f t="shared" si="30"/>
        <v>#DIV/0!</v>
      </c>
      <c r="M606" s="2" t="e">
        <f t="shared" si="31"/>
        <v>#DIV/0!</v>
      </c>
    </row>
    <row r="607" spans="10:13" x14ac:dyDescent="0.25">
      <c r="J607" s="1" t="str">
        <f t="shared" si="29"/>
        <v/>
      </c>
      <c r="L607" s="2" t="e">
        <f t="shared" si="30"/>
        <v>#DIV/0!</v>
      </c>
      <c r="M607" s="2" t="e">
        <f t="shared" si="31"/>
        <v>#DIV/0!</v>
      </c>
    </row>
    <row r="608" spans="10:13" x14ac:dyDescent="0.25">
      <c r="J608" s="1" t="str">
        <f t="shared" si="29"/>
        <v/>
      </c>
      <c r="L608" s="2" t="e">
        <f t="shared" si="30"/>
        <v>#DIV/0!</v>
      </c>
      <c r="M608" s="2" t="e">
        <f t="shared" si="31"/>
        <v>#DIV/0!</v>
      </c>
    </row>
    <row r="609" spans="10:13" x14ac:dyDescent="0.25">
      <c r="J609" s="1" t="str">
        <f t="shared" si="29"/>
        <v/>
      </c>
      <c r="L609" s="2" t="e">
        <f t="shared" si="30"/>
        <v>#DIV/0!</v>
      </c>
      <c r="M609" s="2" t="e">
        <f t="shared" si="31"/>
        <v>#DIV/0!</v>
      </c>
    </row>
    <row r="610" spans="10:13" x14ac:dyDescent="0.25">
      <c r="J610" s="1" t="str">
        <f t="shared" si="29"/>
        <v/>
      </c>
      <c r="L610" s="2" t="e">
        <f t="shared" si="30"/>
        <v>#DIV/0!</v>
      </c>
      <c r="M610" s="2" t="e">
        <f t="shared" si="31"/>
        <v>#DIV/0!</v>
      </c>
    </row>
    <row r="611" spans="10:13" x14ac:dyDescent="0.25">
      <c r="J611" s="1" t="str">
        <f t="shared" si="29"/>
        <v/>
      </c>
      <c r="L611" s="2" t="e">
        <f t="shared" si="30"/>
        <v>#DIV/0!</v>
      </c>
      <c r="M611" s="2" t="e">
        <f t="shared" si="31"/>
        <v>#DIV/0!</v>
      </c>
    </row>
    <row r="612" spans="10:13" x14ac:dyDescent="0.25">
      <c r="J612" s="1" t="str">
        <f t="shared" si="29"/>
        <v/>
      </c>
      <c r="L612" s="2" t="e">
        <f t="shared" si="30"/>
        <v>#DIV/0!</v>
      </c>
      <c r="M612" s="2" t="e">
        <f t="shared" si="31"/>
        <v>#DIV/0!</v>
      </c>
    </row>
    <row r="613" spans="10:13" x14ac:dyDescent="0.25">
      <c r="J613" s="1" t="str">
        <f t="shared" si="29"/>
        <v/>
      </c>
      <c r="L613" s="2" t="e">
        <f t="shared" si="30"/>
        <v>#DIV/0!</v>
      </c>
      <c r="M613" s="2" t="e">
        <f t="shared" si="31"/>
        <v>#DIV/0!</v>
      </c>
    </row>
    <row r="614" spans="10:13" x14ac:dyDescent="0.25">
      <c r="J614" s="1" t="str">
        <f t="shared" si="29"/>
        <v/>
      </c>
      <c r="L614" s="2" t="e">
        <f t="shared" si="30"/>
        <v>#DIV/0!</v>
      </c>
      <c r="M614" s="2" t="e">
        <f t="shared" si="31"/>
        <v>#DIV/0!</v>
      </c>
    </row>
    <row r="615" spans="10:13" x14ac:dyDescent="0.25">
      <c r="J615" s="1" t="str">
        <f t="shared" si="29"/>
        <v/>
      </c>
      <c r="L615" s="2" t="e">
        <f t="shared" si="30"/>
        <v>#DIV/0!</v>
      </c>
      <c r="M615" s="2" t="e">
        <f t="shared" si="31"/>
        <v>#DIV/0!</v>
      </c>
    </row>
    <row r="616" spans="10:13" x14ac:dyDescent="0.25">
      <c r="J616" s="1" t="str">
        <f t="shared" si="29"/>
        <v/>
      </c>
      <c r="L616" s="2" t="e">
        <f t="shared" si="30"/>
        <v>#DIV/0!</v>
      </c>
      <c r="M616" s="2" t="e">
        <f t="shared" si="31"/>
        <v>#DIV/0!</v>
      </c>
    </row>
    <row r="617" spans="10:13" x14ac:dyDescent="0.25">
      <c r="J617" s="1" t="str">
        <f t="shared" si="29"/>
        <v/>
      </c>
      <c r="L617" s="2" t="e">
        <f t="shared" si="30"/>
        <v>#DIV/0!</v>
      </c>
      <c r="M617" s="2" t="e">
        <f t="shared" si="31"/>
        <v>#DIV/0!</v>
      </c>
    </row>
    <row r="618" spans="10:13" x14ac:dyDescent="0.25">
      <c r="J618" s="1" t="str">
        <f t="shared" si="29"/>
        <v/>
      </c>
      <c r="L618" s="2" t="e">
        <f t="shared" si="30"/>
        <v>#DIV/0!</v>
      </c>
      <c r="M618" s="2" t="e">
        <f t="shared" si="31"/>
        <v>#DIV/0!</v>
      </c>
    </row>
    <row r="619" spans="10:13" x14ac:dyDescent="0.25">
      <c r="J619" s="1" t="str">
        <f t="shared" si="29"/>
        <v/>
      </c>
      <c r="L619" s="2" t="e">
        <f t="shared" si="30"/>
        <v>#DIV/0!</v>
      </c>
      <c r="M619" s="2" t="e">
        <f t="shared" si="31"/>
        <v>#DIV/0!</v>
      </c>
    </row>
    <row r="620" spans="10:13" x14ac:dyDescent="0.25">
      <c r="J620" s="1" t="str">
        <f t="shared" si="29"/>
        <v/>
      </c>
      <c r="L620" s="2" t="e">
        <f t="shared" si="30"/>
        <v>#DIV/0!</v>
      </c>
      <c r="M620" s="2" t="e">
        <f t="shared" si="31"/>
        <v>#DIV/0!</v>
      </c>
    </row>
    <row r="621" spans="10:13" x14ac:dyDescent="0.25">
      <c r="J621" s="1" t="str">
        <f t="shared" si="29"/>
        <v/>
      </c>
      <c r="L621" s="2" t="e">
        <f t="shared" si="30"/>
        <v>#DIV/0!</v>
      </c>
      <c r="M621" s="2" t="e">
        <f t="shared" si="31"/>
        <v>#DIV/0!</v>
      </c>
    </row>
    <row r="622" spans="10:13" x14ac:dyDescent="0.25">
      <c r="J622" s="1" t="str">
        <f t="shared" si="29"/>
        <v/>
      </c>
      <c r="L622" s="2" t="e">
        <f t="shared" si="30"/>
        <v>#DIV/0!</v>
      </c>
      <c r="M622" s="2" t="e">
        <f t="shared" si="31"/>
        <v>#DIV/0!</v>
      </c>
    </row>
    <row r="623" spans="10:13" x14ac:dyDescent="0.25">
      <c r="J623" s="1" t="str">
        <f t="shared" si="29"/>
        <v/>
      </c>
      <c r="L623" s="2" t="e">
        <f t="shared" si="30"/>
        <v>#DIV/0!</v>
      </c>
      <c r="M623" s="2" t="e">
        <f t="shared" si="31"/>
        <v>#DIV/0!</v>
      </c>
    </row>
    <row r="624" spans="10:13" x14ac:dyDescent="0.25">
      <c r="J624" s="1" t="str">
        <f t="shared" si="29"/>
        <v/>
      </c>
      <c r="L624" s="2" t="e">
        <f t="shared" si="30"/>
        <v>#DIV/0!</v>
      </c>
      <c r="M624" s="2" t="e">
        <f t="shared" si="31"/>
        <v>#DIV/0!</v>
      </c>
    </row>
    <row r="625" spans="10:13" x14ac:dyDescent="0.25">
      <c r="J625" s="1" t="str">
        <f t="shared" si="29"/>
        <v/>
      </c>
      <c r="L625" s="2" t="e">
        <f t="shared" si="30"/>
        <v>#DIV/0!</v>
      </c>
      <c r="M625" s="2" t="e">
        <f t="shared" si="31"/>
        <v>#DIV/0!</v>
      </c>
    </row>
    <row r="626" spans="10:13" x14ac:dyDescent="0.25">
      <c r="J626" s="1" t="str">
        <f t="shared" si="29"/>
        <v/>
      </c>
      <c r="L626" s="2" t="e">
        <f t="shared" si="30"/>
        <v>#DIV/0!</v>
      </c>
      <c r="M626" s="2" t="e">
        <f t="shared" si="31"/>
        <v>#DIV/0!</v>
      </c>
    </row>
    <row r="627" spans="10:13" x14ac:dyDescent="0.25">
      <c r="J627" s="1" t="str">
        <f t="shared" si="29"/>
        <v/>
      </c>
      <c r="L627" s="2" t="e">
        <f t="shared" si="30"/>
        <v>#DIV/0!</v>
      </c>
      <c r="M627" s="2" t="e">
        <f t="shared" si="31"/>
        <v>#DIV/0!</v>
      </c>
    </row>
    <row r="628" spans="10:13" x14ac:dyDescent="0.25">
      <c r="J628" s="1" t="str">
        <f t="shared" si="29"/>
        <v/>
      </c>
      <c r="L628" s="2" t="e">
        <f t="shared" si="30"/>
        <v>#DIV/0!</v>
      </c>
      <c r="M628" s="2" t="e">
        <f t="shared" si="31"/>
        <v>#DIV/0!</v>
      </c>
    </row>
    <row r="629" spans="10:13" x14ac:dyDescent="0.25">
      <c r="J629" s="1" t="str">
        <f t="shared" si="29"/>
        <v/>
      </c>
      <c r="L629" s="2" t="e">
        <f t="shared" si="30"/>
        <v>#DIV/0!</v>
      </c>
      <c r="M629" s="2" t="e">
        <f t="shared" si="31"/>
        <v>#DIV/0!</v>
      </c>
    </row>
    <row r="630" spans="10:13" x14ac:dyDescent="0.25">
      <c r="J630" s="1" t="str">
        <f t="shared" si="29"/>
        <v/>
      </c>
      <c r="L630" s="2" t="e">
        <f t="shared" si="30"/>
        <v>#DIV/0!</v>
      </c>
      <c r="M630" s="2" t="e">
        <f t="shared" si="31"/>
        <v>#DIV/0!</v>
      </c>
    </row>
    <row r="631" spans="10:13" x14ac:dyDescent="0.25">
      <c r="J631" s="1" t="str">
        <f t="shared" si="29"/>
        <v/>
      </c>
      <c r="L631" s="2" t="e">
        <f t="shared" si="30"/>
        <v>#DIV/0!</v>
      </c>
      <c r="M631" s="2" t="e">
        <f t="shared" si="31"/>
        <v>#DIV/0!</v>
      </c>
    </row>
    <row r="632" spans="10:13" x14ac:dyDescent="0.25">
      <c r="J632" s="1" t="str">
        <f t="shared" si="29"/>
        <v/>
      </c>
      <c r="L632" s="2" t="e">
        <f t="shared" si="30"/>
        <v>#DIV/0!</v>
      </c>
      <c r="M632" s="2" t="e">
        <f t="shared" si="31"/>
        <v>#DIV/0!</v>
      </c>
    </row>
    <row r="633" spans="10:13" x14ac:dyDescent="0.25">
      <c r="J633" s="1" t="str">
        <f t="shared" si="29"/>
        <v/>
      </c>
      <c r="L633" s="2" t="e">
        <f t="shared" si="30"/>
        <v>#DIV/0!</v>
      </c>
      <c r="M633" s="2" t="e">
        <f t="shared" si="31"/>
        <v>#DIV/0!</v>
      </c>
    </row>
    <row r="634" spans="10:13" x14ac:dyDescent="0.25">
      <c r="J634" s="1" t="str">
        <f t="shared" si="29"/>
        <v/>
      </c>
      <c r="L634" s="2" t="e">
        <f t="shared" si="30"/>
        <v>#DIV/0!</v>
      </c>
      <c r="M634" s="2" t="e">
        <f t="shared" si="31"/>
        <v>#DIV/0!</v>
      </c>
    </row>
    <row r="635" spans="10:13" x14ac:dyDescent="0.25">
      <c r="J635" s="1" t="str">
        <f t="shared" si="29"/>
        <v/>
      </c>
      <c r="L635" s="2" t="e">
        <f t="shared" si="30"/>
        <v>#DIV/0!</v>
      </c>
      <c r="M635" s="2" t="e">
        <f t="shared" si="31"/>
        <v>#DIV/0!</v>
      </c>
    </row>
    <row r="636" spans="10:13" x14ac:dyDescent="0.25">
      <c r="J636" s="1" t="str">
        <f t="shared" si="29"/>
        <v/>
      </c>
      <c r="L636" s="2" t="e">
        <f t="shared" si="30"/>
        <v>#DIV/0!</v>
      </c>
      <c r="M636" s="2" t="e">
        <f t="shared" si="31"/>
        <v>#DIV/0!</v>
      </c>
    </row>
    <row r="637" spans="10:13" x14ac:dyDescent="0.25">
      <c r="J637" s="1" t="str">
        <f t="shared" si="29"/>
        <v/>
      </c>
      <c r="L637" s="2" t="e">
        <f t="shared" si="30"/>
        <v>#DIV/0!</v>
      </c>
      <c r="M637" s="2" t="e">
        <f t="shared" si="31"/>
        <v>#DIV/0!</v>
      </c>
    </row>
    <row r="638" spans="10:13" x14ac:dyDescent="0.25">
      <c r="J638" s="1" t="str">
        <f t="shared" si="29"/>
        <v/>
      </c>
      <c r="L638" s="2" t="e">
        <f t="shared" si="30"/>
        <v>#DIV/0!</v>
      </c>
      <c r="M638" s="2" t="e">
        <f t="shared" si="31"/>
        <v>#DIV/0!</v>
      </c>
    </row>
    <row r="639" spans="10:13" x14ac:dyDescent="0.25">
      <c r="J639" s="1" t="str">
        <f t="shared" si="29"/>
        <v/>
      </c>
      <c r="L639" s="2" t="e">
        <f t="shared" si="30"/>
        <v>#DIV/0!</v>
      </c>
      <c r="M639" s="2" t="e">
        <f t="shared" si="31"/>
        <v>#DIV/0!</v>
      </c>
    </row>
    <row r="640" spans="10:13" x14ac:dyDescent="0.25">
      <c r="J640" s="1" t="str">
        <f t="shared" si="29"/>
        <v/>
      </c>
      <c r="L640" s="2" t="e">
        <f t="shared" si="30"/>
        <v>#DIV/0!</v>
      </c>
      <c r="M640" s="2" t="e">
        <f t="shared" si="31"/>
        <v>#DIV/0!</v>
      </c>
    </row>
    <row r="641" spans="10:13" x14ac:dyDescent="0.25">
      <c r="J641" s="1" t="str">
        <f t="shared" si="29"/>
        <v/>
      </c>
      <c r="L641" s="2" t="e">
        <f t="shared" si="30"/>
        <v>#DIV/0!</v>
      </c>
      <c r="M641" s="2" t="e">
        <f t="shared" si="31"/>
        <v>#DIV/0!</v>
      </c>
    </row>
    <row r="642" spans="10:13" x14ac:dyDescent="0.25">
      <c r="J642" s="1" t="str">
        <f t="shared" si="29"/>
        <v/>
      </c>
      <c r="L642" s="2" t="e">
        <f t="shared" si="30"/>
        <v>#DIV/0!</v>
      </c>
      <c r="M642" s="2" t="e">
        <f t="shared" si="31"/>
        <v>#DIV/0!</v>
      </c>
    </row>
    <row r="643" spans="10:13" x14ac:dyDescent="0.25">
      <c r="J643" s="1" t="str">
        <f t="shared" si="29"/>
        <v/>
      </c>
      <c r="L643" s="2" t="e">
        <f t="shared" si="30"/>
        <v>#DIV/0!</v>
      </c>
      <c r="M643" s="2" t="e">
        <f t="shared" si="31"/>
        <v>#DIV/0!</v>
      </c>
    </row>
    <row r="644" spans="10:13" x14ac:dyDescent="0.25">
      <c r="J644" s="1" t="str">
        <f t="shared" si="29"/>
        <v/>
      </c>
      <c r="L644" s="2" t="e">
        <f t="shared" si="30"/>
        <v>#DIV/0!</v>
      </c>
      <c r="M644" s="2" t="e">
        <f t="shared" si="31"/>
        <v>#DIV/0!</v>
      </c>
    </row>
    <row r="645" spans="10:13" x14ac:dyDescent="0.25">
      <c r="J645" s="1" t="str">
        <f t="shared" ref="J645:J674" si="32">CONCATENATE(MID(D645,1,3),MID(C645,7,1),I645)</f>
        <v/>
      </c>
      <c r="L645" s="2" t="e">
        <f t="shared" si="30"/>
        <v>#DIV/0!</v>
      </c>
      <c r="M645" s="2" t="e">
        <f t="shared" si="31"/>
        <v>#DIV/0!</v>
      </c>
    </row>
    <row r="646" spans="10:13" x14ac:dyDescent="0.25">
      <c r="J646" s="1" t="str">
        <f t="shared" si="32"/>
        <v/>
      </c>
      <c r="L646" s="2" t="e">
        <f t="shared" si="30"/>
        <v>#DIV/0!</v>
      </c>
      <c r="M646" s="2" t="e">
        <f t="shared" si="31"/>
        <v>#DIV/0!</v>
      </c>
    </row>
    <row r="647" spans="10:13" x14ac:dyDescent="0.25">
      <c r="J647" s="1" t="str">
        <f t="shared" si="32"/>
        <v/>
      </c>
      <c r="L647" s="2" t="e">
        <f t="shared" si="30"/>
        <v>#DIV/0!</v>
      </c>
      <c r="M647" s="2" t="e">
        <f t="shared" si="31"/>
        <v>#DIV/0!</v>
      </c>
    </row>
    <row r="648" spans="10:13" x14ac:dyDescent="0.25">
      <c r="J648" s="1" t="str">
        <f t="shared" si="32"/>
        <v/>
      </c>
      <c r="L648" s="2" t="e">
        <f t="shared" si="30"/>
        <v>#DIV/0!</v>
      </c>
      <c r="M648" s="2" t="e">
        <f t="shared" si="31"/>
        <v>#DIV/0!</v>
      </c>
    </row>
    <row r="649" spans="10:13" x14ac:dyDescent="0.25">
      <c r="J649" s="1" t="str">
        <f t="shared" si="32"/>
        <v/>
      </c>
      <c r="L649" s="2" t="e">
        <f t="shared" si="30"/>
        <v>#DIV/0!</v>
      </c>
      <c r="M649" s="2" t="e">
        <f t="shared" si="31"/>
        <v>#DIV/0!</v>
      </c>
    </row>
    <row r="650" spans="10:13" x14ac:dyDescent="0.25">
      <c r="J650" s="1" t="str">
        <f t="shared" si="32"/>
        <v/>
      </c>
      <c r="L650" s="2" t="e">
        <f t="shared" si="30"/>
        <v>#DIV/0!</v>
      </c>
      <c r="M650" s="2" t="e">
        <f t="shared" si="31"/>
        <v>#DIV/0!</v>
      </c>
    </row>
    <row r="651" spans="10:13" x14ac:dyDescent="0.25">
      <c r="J651" s="1" t="str">
        <f t="shared" si="32"/>
        <v/>
      </c>
      <c r="L651" s="2" t="e">
        <f t="shared" si="30"/>
        <v>#DIV/0!</v>
      </c>
      <c r="M651" s="2" t="e">
        <f t="shared" si="31"/>
        <v>#DIV/0!</v>
      </c>
    </row>
    <row r="652" spans="10:13" x14ac:dyDescent="0.25">
      <c r="J652" s="1" t="str">
        <f t="shared" si="32"/>
        <v/>
      </c>
      <c r="L652" s="2" t="e">
        <f t="shared" si="30"/>
        <v>#DIV/0!</v>
      </c>
      <c r="M652" s="2" t="e">
        <f t="shared" si="31"/>
        <v>#DIV/0!</v>
      </c>
    </row>
    <row r="653" spans="10:13" x14ac:dyDescent="0.25">
      <c r="J653" s="1" t="str">
        <f t="shared" si="32"/>
        <v/>
      </c>
      <c r="L653" s="2" t="e">
        <f t="shared" si="30"/>
        <v>#DIV/0!</v>
      </c>
      <c r="M653" s="2" t="e">
        <f t="shared" si="31"/>
        <v>#DIV/0!</v>
      </c>
    </row>
    <row r="654" spans="10:13" x14ac:dyDescent="0.25">
      <c r="J654" s="1" t="str">
        <f t="shared" si="32"/>
        <v/>
      </c>
      <c r="L654" s="2" t="e">
        <f t="shared" si="30"/>
        <v>#DIV/0!</v>
      </c>
      <c r="M654" s="2" t="e">
        <f t="shared" si="31"/>
        <v>#DIV/0!</v>
      </c>
    </row>
    <row r="655" spans="10:13" x14ac:dyDescent="0.25">
      <c r="J655" s="1" t="str">
        <f t="shared" si="32"/>
        <v/>
      </c>
      <c r="L655" s="2" t="e">
        <f t="shared" si="30"/>
        <v>#DIV/0!</v>
      </c>
      <c r="M655" s="2" t="e">
        <f t="shared" si="31"/>
        <v>#DIV/0!</v>
      </c>
    </row>
    <row r="656" spans="10:13" x14ac:dyDescent="0.25">
      <c r="J656" s="1" t="str">
        <f t="shared" si="32"/>
        <v/>
      </c>
      <c r="L656" s="2" t="e">
        <f t="shared" si="30"/>
        <v>#DIV/0!</v>
      </c>
      <c r="M656" s="2" t="e">
        <f t="shared" si="31"/>
        <v>#DIV/0!</v>
      </c>
    </row>
    <row r="657" spans="10:13" x14ac:dyDescent="0.25">
      <c r="J657" s="1" t="str">
        <f t="shared" si="32"/>
        <v/>
      </c>
      <c r="L657" s="2" t="e">
        <f t="shared" si="30"/>
        <v>#DIV/0!</v>
      </c>
      <c r="M657" s="2" t="e">
        <f t="shared" si="31"/>
        <v>#DIV/0!</v>
      </c>
    </row>
    <row r="658" spans="10:13" x14ac:dyDescent="0.25">
      <c r="J658" s="1" t="str">
        <f t="shared" si="32"/>
        <v/>
      </c>
      <c r="L658" s="2" t="e">
        <f t="shared" ref="L658:L674" si="33">G658-(G658/$G$2*$L$1)</f>
        <v>#DIV/0!</v>
      </c>
      <c r="M658" s="2" t="e">
        <f t="shared" ref="M658:M674" si="34">(H658-(G658/$G$2*$M$1))</f>
        <v>#DIV/0!</v>
      </c>
    </row>
    <row r="659" spans="10:13" x14ac:dyDescent="0.25">
      <c r="J659" s="1" t="str">
        <f t="shared" si="32"/>
        <v/>
      </c>
      <c r="L659" s="2" t="e">
        <f t="shared" si="33"/>
        <v>#DIV/0!</v>
      </c>
      <c r="M659" s="2" t="e">
        <f t="shared" si="34"/>
        <v>#DIV/0!</v>
      </c>
    </row>
    <row r="660" spans="10:13" x14ac:dyDescent="0.25">
      <c r="J660" s="1" t="str">
        <f t="shared" si="32"/>
        <v/>
      </c>
      <c r="L660" s="2" t="e">
        <f t="shared" si="33"/>
        <v>#DIV/0!</v>
      </c>
      <c r="M660" s="2" t="e">
        <f t="shared" si="34"/>
        <v>#DIV/0!</v>
      </c>
    </row>
    <row r="661" spans="10:13" x14ac:dyDescent="0.25">
      <c r="J661" s="1" t="str">
        <f t="shared" si="32"/>
        <v/>
      </c>
      <c r="L661" s="2" t="e">
        <f t="shared" si="33"/>
        <v>#DIV/0!</v>
      </c>
      <c r="M661" s="2" t="e">
        <f t="shared" si="34"/>
        <v>#DIV/0!</v>
      </c>
    </row>
    <row r="662" spans="10:13" x14ac:dyDescent="0.25">
      <c r="J662" s="1" t="str">
        <f t="shared" si="32"/>
        <v/>
      </c>
      <c r="L662" s="2" t="e">
        <f t="shared" si="33"/>
        <v>#DIV/0!</v>
      </c>
      <c r="M662" s="2" t="e">
        <f t="shared" si="34"/>
        <v>#DIV/0!</v>
      </c>
    </row>
    <row r="663" spans="10:13" x14ac:dyDescent="0.25">
      <c r="J663" s="1" t="str">
        <f t="shared" si="32"/>
        <v/>
      </c>
      <c r="L663" s="2" t="e">
        <f t="shared" si="33"/>
        <v>#DIV/0!</v>
      </c>
      <c r="M663" s="2" t="e">
        <f t="shared" si="34"/>
        <v>#DIV/0!</v>
      </c>
    </row>
    <row r="664" spans="10:13" x14ac:dyDescent="0.25">
      <c r="J664" s="1" t="str">
        <f t="shared" si="32"/>
        <v/>
      </c>
      <c r="L664" s="2" t="e">
        <f t="shared" si="33"/>
        <v>#DIV/0!</v>
      </c>
      <c r="M664" s="2" t="e">
        <f t="shared" si="34"/>
        <v>#DIV/0!</v>
      </c>
    </row>
    <row r="665" spans="10:13" x14ac:dyDescent="0.25">
      <c r="J665" s="1" t="str">
        <f t="shared" si="32"/>
        <v/>
      </c>
      <c r="L665" s="2" t="e">
        <f t="shared" si="33"/>
        <v>#DIV/0!</v>
      </c>
      <c r="M665" s="2" t="e">
        <f t="shared" si="34"/>
        <v>#DIV/0!</v>
      </c>
    </row>
    <row r="666" spans="10:13" x14ac:dyDescent="0.25">
      <c r="J666" s="1" t="str">
        <f t="shared" si="32"/>
        <v/>
      </c>
      <c r="L666" s="2" t="e">
        <f t="shared" si="33"/>
        <v>#DIV/0!</v>
      </c>
      <c r="M666" s="2" t="e">
        <f t="shared" si="34"/>
        <v>#DIV/0!</v>
      </c>
    </row>
    <row r="667" spans="10:13" x14ac:dyDescent="0.25">
      <c r="J667" s="1" t="str">
        <f t="shared" si="32"/>
        <v/>
      </c>
      <c r="L667" s="2" t="e">
        <f t="shared" si="33"/>
        <v>#DIV/0!</v>
      </c>
      <c r="M667" s="2" t="e">
        <f t="shared" si="34"/>
        <v>#DIV/0!</v>
      </c>
    </row>
    <row r="668" spans="10:13" x14ac:dyDescent="0.25">
      <c r="J668" s="1" t="str">
        <f t="shared" si="32"/>
        <v/>
      </c>
      <c r="L668" s="2" t="e">
        <f t="shared" si="33"/>
        <v>#DIV/0!</v>
      </c>
      <c r="M668" s="2" t="e">
        <f t="shared" si="34"/>
        <v>#DIV/0!</v>
      </c>
    </row>
    <row r="669" spans="10:13" x14ac:dyDescent="0.25">
      <c r="J669" s="1" t="str">
        <f t="shared" si="32"/>
        <v/>
      </c>
      <c r="L669" s="2" t="e">
        <f t="shared" si="33"/>
        <v>#DIV/0!</v>
      </c>
      <c r="M669" s="2" t="e">
        <f t="shared" si="34"/>
        <v>#DIV/0!</v>
      </c>
    </row>
    <row r="670" spans="10:13" x14ac:dyDescent="0.25">
      <c r="J670" s="1" t="str">
        <f t="shared" si="32"/>
        <v/>
      </c>
      <c r="L670" s="2" t="e">
        <f t="shared" si="33"/>
        <v>#DIV/0!</v>
      </c>
      <c r="M670" s="2" t="e">
        <f t="shared" si="34"/>
        <v>#DIV/0!</v>
      </c>
    </row>
    <row r="671" spans="10:13" x14ac:dyDescent="0.25">
      <c r="J671" s="1" t="str">
        <f t="shared" si="32"/>
        <v/>
      </c>
      <c r="L671" s="2" t="e">
        <f t="shared" si="33"/>
        <v>#DIV/0!</v>
      </c>
      <c r="M671" s="2" t="e">
        <f t="shared" si="34"/>
        <v>#DIV/0!</v>
      </c>
    </row>
    <row r="672" spans="10:13" x14ac:dyDescent="0.25">
      <c r="J672" s="1" t="str">
        <f t="shared" si="32"/>
        <v/>
      </c>
      <c r="L672" s="2" t="e">
        <f t="shared" si="33"/>
        <v>#DIV/0!</v>
      </c>
      <c r="M672" s="2" t="e">
        <f t="shared" si="34"/>
        <v>#DIV/0!</v>
      </c>
    </row>
    <row r="673" spans="10:13" x14ac:dyDescent="0.25">
      <c r="J673" s="1" t="str">
        <f t="shared" si="32"/>
        <v/>
      </c>
      <c r="L673" s="2" t="e">
        <f t="shared" si="33"/>
        <v>#DIV/0!</v>
      </c>
      <c r="M673" s="2" t="e">
        <f t="shared" si="34"/>
        <v>#DIV/0!</v>
      </c>
    </row>
    <row r="674" spans="10:13" x14ac:dyDescent="0.25">
      <c r="J674" s="1" t="str">
        <f t="shared" si="32"/>
        <v/>
      </c>
      <c r="L674" s="2" t="e">
        <f t="shared" si="33"/>
        <v>#DIV/0!</v>
      </c>
      <c r="M674" s="2" t="e">
        <f t="shared" si="34"/>
        <v>#DIV/0!</v>
      </c>
    </row>
  </sheetData>
  <autoFilter ref="A3:M674" xr:uid="{66BDD837-881A-4428-BBFE-225005C5582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DEE-926B-45D1-9375-12F19A16CB4E}">
  <dimension ref="A1:I149"/>
  <sheetViews>
    <sheetView topLeftCell="A17" zoomScaleNormal="100" workbookViewId="0">
      <selection activeCell="D40" sqref="D40"/>
    </sheetView>
  </sheetViews>
  <sheetFormatPr defaultRowHeight="15" x14ac:dyDescent="0.25"/>
  <cols>
    <col min="1" max="1" width="12.5703125" style="4" bestFit="1" customWidth="1"/>
    <col min="2" max="2" width="5" style="4" bestFit="1" customWidth="1"/>
    <col min="3" max="3" width="23.85546875" style="4" bestFit="1" customWidth="1"/>
    <col min="4" max="4" width="20.7109375" style="4" bestFit="1" customWidth="1"/>
    <col min="5" max="5" width="10.5703125" style="4" bestFit="1" customWidth="1"/>
    <col min="6" max="6" width="8.7109375" style="4"/>
    <col min="8" max="8" width="10.5703125" bestFit="1" customWidth="1"/>
    <col min="9" max="9" width="9.5703125" bestFit="1" customWidth="1"/>
  </cols>
  <sheetData>
    <row r="1" spans="1:9" x14ac:dyDescent="0.25">
      <c r="A1" s="4" t="s">
        <v>7</v>
      </c>
      <c r="B1" s="4" t="s">
        <v>10</v>
      </c>
      <c r="C1" s="4" t="s">
        <v>29</v>
      </c>
      <c r="D1" s="4" t="s">
        <v>30</v>
      </c>
    </row>
    <row r="2" spans="1:9" x14ac:dyDescent="0.25">
      <c r="A2" s="4">
        <v>1</v>
      </c>
      <c r="B2" s="15">
        <f>SUMIF(Sheet1!$K$4:$K$49057,Sheet2!A2,Sheet1!$E$4:$E$49057)</f>
        <v>0</v>
      </c>
      <c r="C2" s="5">
        <f>SUMIF(Sheet1!$K$4:$K$49057,Sheet2!A2,Sheet1!$M$4:$M$49057)</f>
        <v>0</v>
      </c>
      <c r="D2" s="5">
        <f>SUMIF(Sheet1!$K$4:$K$49057,Sheet2!A2,Sheet1!$L$4:$L$49057)</f>
        <v>0</v>
      </c>
    </row>
    <row r="3" spans="1:9" x14ac:dyDescent="0.25">
      <c r="A3" s="4">
        <v>2</v>
      </c>
      <c r="B3" s="15">
        <f>SUMIF(Sheet1!$K$4:$K$49057,Sheet2!A3,Sheet1!$E$4:$E$49057)</f>
        <v>0</v>
      </c>
      <c r="C3" s="5">
        <f>SUMIF(Sheet1!$K$4:$K$49057,Sheet2!A3,Sheet1!$M$4:$M$49057)</f>
        <v>0</v>
      </c>
      <c r="D3" s="5">
        <f>SUMIF(Sheet1!$K$4:$K$49057,Sheet2!A3,Sheet1!$L$4:$L$49057)</f>
        <v>0</v>
      </c>
    </row>
    <row r="4" spans="1:9" x14ac:dyDescent="0.25">
      <c r="A4" s="4">
        <v>3</v>
      </c>
      <c r="B4" s="15">
        <f>SUMIF(Sheet1!$K$4:$K$49057,Sheet2!A4,Sheet1!$E$4:$E$49057)</f>
        <v>0</v>
      </c>
      <c r="C4" s="5">
        <f>SUMIF(Sheet1!$K$4:$K$49057,Sheet2!A4,Sheet1!$M$4:$M$49057)</f>
        <v>0</v>
      </c>
      <c r="D4" s="5">
        <f>SUMIF(Sheet1!$K$4:$K$49057,Sheet2!A4,Sheet1!$L$4:$L$49057)</f>
        <v>0</v>
      </c>
    </row>
    <row r="5" spans="1:9" x14ac:dyDescent="0.25">
      <c r="A5" s="4">
        <v>4</v>
      </c>
      <c r="B5" s="15">
        <f>SUMIF(Sheet1!$K$4:$K$49057,Sheet2!A5,Sheet1!$E$4:$E$49057)</f>
        <v>0</v>
      </c>
      <c r="C5" s="5">
        <f>SUMIF(Sheet1!$K$4:$K$49057,Sheet2!A5,Sheet1!$M$4:$M$49057)</f>
        <v>0</v>
      </c>
      <c r="D5" s="5">
        <f>SUMIF(Sheet1!$K$4:$K$49057,Sheet2!A5,Sheet1!$L$4:$L$49057)</f>
        <v>0</v>
      </c>
    </row>
    <row r="6" spans="1:9" x14ac:dyDescent="0.25">
      <c r="A6" s="4">
        <v>5</v>
      </c>
      <c r="B6" s="15">
        <f>SUMIF(Sheet1!$K$4:$K$49057,Sheet2!A6,Sheet1!$E$4:$E$49057)</f>
        <v>0</v>
      </c>
      <c r="C6" s="5">
        <f>SUMIF(Sheet1!$K$4:$K$49057,Sheet2!A6,Sheet1!$M$4:$M$49057)</f>
        <v>0</v>
      </c>
      <c r="D6" s="5">
        <f>SUMIF(Sheet1!$K$4:$K$49057,Sheet2!A6,Sheet1!$L$4:$L$49057)</f>
        <v>0</v>
      </c>
    </row>
    <row r="7" spans="1:9" x14ac:dyDescent="0.25">
      <c r="B7" s="15">
        <f>SUM(B2:B6)</f>
        <v>0</v>
      </c>
      <c r="C7" s="5">
        <f>SUM(C2:C6)</f>
        <v>0</v>
      </c>
      <c r="D7" s="5">
        <f>SUM(D2:D6)</f>
        <v>0</v>
      </c>
    </row>
    <row r="9" spans="1:9" x14ac:dyDescent="0.25">
      <c r="C9"/>
      <c r="E9"/>
    </row>
    <row r="10" spans="1:9" x14ac:dyDescent="0.25">
      <c r="A10" s="14" t="s">
        <v>12</v>
      </c>
      <c r="B10" s="14" t="s">
        <v>10</v>
      </c>
      <c r="C10" s="14" t="s">
        <v>27</v>
      </c>
      <c r="D10" s="14" t="s">
        <v>28</v>
      </c>
      <c r="E10" s="14" t="s">
        <v>13</v>
      </c>
      <c r="F10" s="13" t="s">
        <v>14</v>
      </c>
      <c r="H10" s="14" t="s">
        <v>115</v>
      </c>
      <c r="I10" s="14" t="s">
        <v>9</v>
      </c>
    </row>
    <row r="11" spans="1:9" x14ac:dyDescent="0.25">
      <c r="A11" s="7">
        <v>1</v>
      </c>
      <c r="B11" s="6">
        <v>779</v>
      </c>
      <c r="C11" s="8">
        <v>353678.76321139064</v>
      </c>
      <c r="D11" s="8">
        <v>49959.942600000039</v>
      </c>
      <c r="E11" s="6">
        <v>5340.1499999999987</v>
      </c>
      <c r="F11" s="11"/>
    </row>
    <row r="12" spans="1:9" x14ac:dyDescent="0.25">
      <c r="A12" s="7" t="s">
        <v>15</v>
      </c>
      <c r="B12" s="6">
        <v>646</v>
      </c>
      <c r="C12" s="8">
        <v>320583.64587968693</v>
      </c>
      <c r="D12" s="8">
        <v>45014.186000000045</v>
      </c>
      <c r="E12" s="6">
        <v>4755.8799999999992</v>
      </c>
      <c r="F12" s="12">
        <f t="shared" ref="F12:F37" si="0">ROUND(E12/1000,2)</f>
        <v>4.76</v>
      </c>
      <c r="H12" s="20">
        <f>ROUND(C12,2)</f>
        <v>320583.65000000002</v>
      </c>
      <c r="I12" s="20">
        <f>ROUND(D12,2)</f>
        <v>45014.19</v>
      </c>
    </row>
    <row r="13" spans="1:9" x14ac:dyDescent="0.25">
      <c r="A13" s="7" t="s">
        <v>16</v>
      </c>
      <c r="B13" s="6">
        <v>52</v>
      </c>
      <c r="C13" s="8">
        <v>10849.550534214168</v>
      </c>
      <c r="D13" s="8">
        <v>1652.4554000000001</v>
      </c>
      <c r="E13" s="6">
        <v>129.59</v>
      </c>
      <c r="F13" s="12">
        <f t="shared" si="0"/>
        <v>0.13</v>
      </c>
      <c r="H13" s="20">
        <f t="shared" ref="H13:H17" si="1">ROUND(C13,2)</f>
        <v>10849.55</v>
      </c>
      <c r="I13" s="20">
        <f t="shared" ref="I13:I17" si="2">ROUND(D13,2)</f>
        <v>1652.46</v>
      </c>
    </row>
    <row r="14" spans="1:9" x14ac:dyDescent="0.25">
      <c r="A14" s="7" t="s">
        <v>17</v>
      </c>
      <c r="B14" s="6">
        <v>13</v>
      </c>
      <c r="C14" s="8">
        <v>6269.8319650789927</v>
      </c>
      <c r="D14" s="8">
        <v>832.94999999999982</v>
      </c>
      <c r="E14" s="6">
        <v>156.47999999999996</v>
      </c>
      <c r="F14" s="12">
        <f t="shared" si="0"/>
        <v>0.16</v>
      </c>
      <c r="H14" s="20">
        <f t="shared" si="1"/>
        <v>6269.83</v>
      </c>
      <c r="I14" s="20">
        <f t="shared" si="2"/>
        <v>832.95</v>
      </c>
    </row>
    <row r="15" spans="1:9" x14ac:dyDescent="0.25">
      <c r="A15" s="7" t="s">
        <v>111</v>
      </c>
      <c r="B15" s="6">
        <v>13</v>
      </c>
      <c r="C15" s="8">
        <v>855.07156173738269</v>
      </c>
      <c r="D15" s="8">
        <v>90.047600000000003</v>
      </c>
      <c r="E15" s="6">
        <v>16.43</v>
      </c>
      <c r="F15" s="12">
        <f t="shared" si="0"/>
        <v>0.02</v>
      </c>
      <c r="H15" s="20">
        <f t="shared" si="1"/>
        <v>855.07</v>
      </c>
      <c r="I15" s="20">
        <f t="shared" si="2"/>
        <v>90.05</v>
      </c>
    </row>
    <row r="16" spans="1:9" x14ac:dyDescent="0.25">
      <c r="A16" s="7" t="s">
        <v>19</v>
      </c>
      <c r="B16" s="6">
        <v>28</v>
      </c>
      <c r="C16" s="8">
        <v>2729.2819250231223</v>
      </c>
      <c r="D16" s="8">
        <v>588.2826</v>
      </c>
      <c r="E16" s="6">
        <v>33.910000000000004</v>
      </c>
      <c r="F16" s="12">
        <f t="shared" si="0"/>
        <v>0.03</v>
      </c>
      <c r="H16" s="20">
        <f t="shared" si="1"/>
        <v>2729.28</v>
      </c>
      <c r="I16" s="20">
        <f t="shared" si="2"/>
        <v>588.28</v>
      </c>
    </row>
    <row r="17" spans="1:9" x14ac:dyDescent="0.25">
      <c r="A17" s="7" t="s">
        <v>18</v>
      </c>
      <c r="B17" s="6">
        <v>27</v>
      </c>
      <c r="C17" s="8">
        <v>12391.381345649999</v>
      </c>
      <c r="D17" s="8">
        <v>1782.0209999999997</v>
      </c>
      <c r="E17" s="6">
        <v>247.85999999999999</v>
      </c>
      <c r="F17" s="12">
        <f t="shared" si="0"/>
        <v>0.25</v>
      </c>
      <c r="H17" s="20">
        <f t="shared" si="1"/>
        <v>12391.38</v>
      </c>
      <c r="I17" s="20">
        <f t="shared" si="2"/>
        <v>1782.02</v>
      </c>
    </row>
    <row r="18" spans="1:9" x14ac:dyDescent="0.25">
      <c r="A18" s="7">
        <v>2</v>
      </c>
      <c r="B18" s="6">
        <v>816</v>
      </c>
      <c r="C18" s="8">
        <v>487927.68033429165</v>
      </c>
      <c r="D18" s="8">
        <v>49938.712044444452</v>
      </c>
      <c r="E18" s="6">
        <v>5018.7699999999995</v>
      </c>
      <c r="F18" s="12"/>
    </row>
    <row r="19" spans="1:9" x14ac:dyDescent="0.25">
      <c r="A19" s="7" t="s">
        <v>114</v>
      </c>
      <c r="B19" s="6">
        <v>3</v>
      </c>
      <c r="C19" s="8">
        <v>14777.734793131731</v>
      </c>
      <c r="D19" s="8">
        <v>3000.6099999999997</v>
      </c>
      <c r="E19" s="6">
        <v>348.97</v>
      </c>
      <c r="F19" s="12">
        <f t="shared" si="0"/>
        <v>0.35</v>
      </c>
      <c r="H19" s="20">
        <f t="shared" ref="H19:H27" si="3">ROUND(C19,2)</f>
        <v>14777.73</v>
      </c>
      <c r="I19" s="20">
        <f t="shared" ref="I19:I27" si="4">ROUND(D19,2)</f>
        <v>3000.61</v>
      </c>
    </row>
    <row r="20" spans="1:9" x14ac:dyDescent="0.25">
      <c r="A20" s="7" t="s">
        <v>15</v>
      </c>
      <c r="B20" s="6">
        <v>391</v>
      </c>
      <c r="C20" s="8">
        <v>302322.12005518569</v>
      </c>
      <c r="D20" s="8">
        <v>30233.12714444445</v>
      </c>
      <c r="E20" s="6">
        <v>2942.6800000000003</v>
      </c>
      <c r="F20" s="12">
        <f t="shared" si="0"/>
        <v>2.94</v>
      </c>
      <c r="H20" s="20">
        <f t="shared" si="3"/>
        <v>302322.12</v>
      </c>
      <c r="I20" s="20">
        <f t="shared" si="4"/>
        <v>30233.13</v>
      </c>
    </row>
    <row r="21" spans="1:9" x14ac:dyDescent="0.25">
      <c r="A21" s="7" t="s">
        <v>16</v>
      </c>
      <c r="B21" s="6">
        <v>354</v>
      </c>
      <c r="C21" s="8">
        <v>78772.363615349808</v>
      </c>
      <c r="D21" s="8">
        <v>11715.071800000003</v>
      </c>
      <c r="E21" s="6">
        <v>1073.7599999999998</v>
      </c>
      <c r="F21" s="12">
        <f t="shared" si="0"/>
        <v>1.07</v>
      </c>
      <c r="H21" s="20">
        <f t="shared" si="3"/>
        <v>78772.36</v>
      </c>
      <c r="I21" s="20">
        <f t="shared" si="4"/>
        <v>11715.07</v>
      </c>
    </row>
    <row r="22" spans="1:9" x14ac:dyDescent="0.25">
      <c r="A22" s="7" t="s">
        <v>17</v>
      </c>
      <c r="B22" s="6">
        <v>14</v>
      </c>
      <c r="C22" s="8">
        <v>63650.321578450319</v>
      </c>
      <c r="D22" s="8">
        <v>2164.5574000000001</v>
      </c>
      <c r="E22" s="6">
        <v>272.23999999999995</v>
      </c>
      <c r="F22" s="12">
        <f t="shared" si="0"/>
        <v>0.27</v>
      </c>
      <c r="H22" s="20">
        <f t="shared" si="3"/>
        <v>63650.32</v>
      </c>
      <c r="I22" s="20">
        <f t="shared" si="4"/>
        <v>2164.56</v>
      </c>
    </row>
    <row r="23" spans="1:9" x14ac:dyDescent="0.25">
      <c r="A23" s="7" t="s">
        <v>111</v>
      </c>
      <c r="B23" s="6">
        <v>3</v>
      </c>
      <c r="C23" s="8">
        <v>211.79127781839182</v>
      </c>
      <c r="D23" s="8">
        <v>29.490000000000002</v>
      </c>
      <c r="E23" s="6">
        <v>4.34</v>
      </c>
      <c r="F23" s="12">
        <f t="shared" si="0"/>
        <v>0</v>
      </c>
      <c r="H23" s="20">
        <f t="shared" si="3"/>
        <v>211.79</v>
      </c>
      <c r="I23" s="20">
        <f t="shared" si="4"/>
        <v>29.49</v>
      </c>
    </row>
    <row r="24" spans="1:9" x14ac:dyDescent="0.25">
      <c r="A24" s="7" t="s">
        <v>19</v>
      </c>
      <c r="B24" s="6">
        <v>5</v>
      </c>
      <c r="C24" s="8">
        <v>1562.4730614512505</v>
      </c>
      <c r="D24" s="8">
        <v>302.04489999999998</v>
      </c>
      <c r="E24" s="6">
        <v>29.45</v>
      </c>
      <c r="F24" s="12">
        <f t="shared" si="0"/>
        <v>0.03</v>
      </c>
      <c r="H24" s="20">
        <f t="shared" si="3"/>
        <v>1562.47</v>
      </c>
      <c r="I24" s="20">
        <f t="shared" si="4"/>
        <v>302.04000000000002</v>
      </c>
    </row>
    <row r="25" spans="1:9" x14ac:dyDescent="0.25">
      <c r="A25" s="7" t="s">
        <v>18</v>
      </c>
      <c r="B25" s="6">
        <v>18</v>
      </c>
      <c r="C25" s="8">
        <v>11375.393297631423</v>
      </c>
      <c r="D25" s="8">
        <v>1220.5342000000001</v>
      </c>
      <c r="E25" s="6">
        <v>173.98000000000002</v>
      </c>
      <c r="F25" s="12">
        <f t="shared" si="0"/>
        <v>0.17</v>
      </c>
      <c r="H25" s="20">
        <f t="shared" si="3"/>
        <v>11375.39</v>
      </c>
      <c r="I25" s="20">
        <f t="shared" si="4"/>
        <v>1220.53</v>
      </c>
    </row>
    <row r="26" spans="1:9" x14ac:dyDescent="0.25">
      <c r="A26" s="7" t="s">
        <v>62</v>
      </c>
      <c r="B26" s="6">
        <v>23</v>
      </c>
      <c r="C26" s="8">
        <v>14522.983668013479</v>
      </c>
      <c r="D26" s="8">
        <v>1188.5985999999998</v>
      </c>
      <c r="E26" s="6">
        <v>164.53</v>
      </c>
      <c r="F26" s="12">
        <f t="shared" si="0"/>
        <v>0.16</v>
      </c>
      <c r="H26" s="20">
        <f t="shared" si="3"/>
        <v>14522.98</v>
      </c>
      <c r="I26" s="20">
        <f t="shared" si="4"/>
        <v>1188.5999999999999</v>
      </c>
    </row>
    <row r="27" spans="1:9" x14ac:dyDescent="0.25">
      <c r="A27" s="7" t="s">
        <v>112</v>
      </c>
      <c r="B27" s="6">
        <v>5</v>
      </c>
      <c r="C27" s="8">
        <v>732.49898725960611</v>
      </c>
      <c r="D27" s="8">
        <v>84.677999999999997</v>
      </c>
      <c r="E27" s="6">
        <v>8.82</v>
      </c>
      <c r="F27" s="12">
        <f t="shared" si="0"/>
        <v>0.01</v>
      </c>
      <c r="H27" s="20">
        <f t="shared" si="3"/>
        <v>732.5</v>
      </c>
      <c r="I27" s="20">
        <f t="shared" si="4"/>
        <v>84.68</v>
      </c>
    </row>
    <row r="28" spans="1:9" x14ac:dyDescent="0.25">
      <c r="A28" s="7">
        <v>3</v>
      </c>
      <c r="B28" s="6">
        <v>926</v>
      </c>
      <c r="C28" s="8">
        <v>255265.36137363542</v>
      </c>
      <c r="D28" s="8">
        <v>37343.72310000001</v>
      </c>
      <c r="E28" s="6">
        <v>6106.69</v>
      </c>
      <c r="F28" s="12"/>
    </row>
    <row r="29" spans="1:9" x14ac:dyDescent="0.25">
      <c r="A29" s="7" t="s">
        <v>15</v>
      </c>
      <c r="B29" s="6">
        <v>638</v>
      </c>
      <c r="C29" s="8">
        <v>189070.8414158244</v>
      </c>
      <c r="D29" s="8">
        <v>30137.835100000004</v>
      </c>
      <c r="E29" s="6">
        <v>4389.3599999999997</v>
      </c>
      <c r="F29" s="12">
        <f t="shared" si="0"/>
        <v>4.3899999999999997</v>
      </c>
      <c r="H29" s="20">
        <f t="shared" ref="H29:H32" si="5">ROUND(C29,2)</f>
        <v>189070.84</v>
      </c>
      <c r="I29" s="20">
        <f t="shared" ref="I29:I33" si="6">ROUND(D29,2)</f>
        <v>30137.84</v>
      </c>
    </row>
    <row r="30" spans="1:9" x14ac:dyDescent="0.25">
      <c r="A30" s="7" t="s">
        <v>16</v>
      </c>
      <c r="B30" s="6">
        <v>265</v>
      </c>
      <c r="C30" s="8">
        <v>52793.184944481196</v>
      </c>
      <c r="D30" s="8">
        <v>5115.918099999999</v>
      </c>
      <c r="E30" s="6">
        <v>1420.51</v>
      </c>
      <c r="F30" s="12">
        <f t="shared" si="0"/>
        <v>1.42</v>
      </c>
      <c r="H30" s="20">
        <f t="shared" si="5"/>
        <v>52793.18</v>
      </c>
      <c r="I30" s="20">
        <f t="shared" si="6"/>
        <v>5115.92</v>
      </c>
    </row>
    <row r="31" spans="1:9" x14ac:dyDescent="0.25">
      <c r="A31" s="7" t="s">
        <v>17</v>
      </c>
      <c r="B31" s="6">
        <v>14</v>
      </c>
      <c r="C31" s="8">
        <v>8008.399816438844</v>
      </c>
      <c r="D31" s="8">
        <v>1209.8072999999999</v>
      </c>
      <c r="E31" s="6">
        <v>213.47000000000003</v>
      </c>
      <c r="F31" s="12">
        <f t="shared" si="0"/>
        <v>0.21</v>
      </c>
      <c r="H31" s="20">
        <f t="shared" si="5"/>
        <v>8008.4</v>
      </c>
      <c r="I31" s="20">
        <f t="shared" si="6"/>
        <v>1209.81</v>
      </c>
    </row>
    <row r="32" spans="1:9" x14ac:dyDescent="0.25">
      <c r="A32" s="7" t="s">
        <v>19</v>
      </c>
      <c r="B32" s="6">
        <v>1</v>
      </c>
      <c r="C32" s="8">
        <v>424.17347091121621</v>
      </c>
      <c r="D32" s="8">
        <v>88.838700000000003</v>
      </c>
      <c r="E32" s="6">
        <v>7.36</v>
      </c>
      <c r="F32" s="12">
        <f t="shared" si="0"/>
        <v>0.01</v>
      </c>
      <c r="H32" s="20">
        <f t="shared" si="5"/>
        <v>424.17</v>
      </c>
      <c r="I32" s="20">
        <f t="shared" si="6"/>
        <v>88.84</v>
      </c>
    </row>
    <row r="33" spans="1:9" x14ac:dyDescent="0.25">
      <c r="A33" s="7" t="s">
        <v>18</v>
      </c>
      <c r="B33" s="6">
        <v>8</v>
      </c>
      <c r="C33" s="8">
        <v>4968.7617259797335</v>
      </c>
      <c r="D33" s="8">
        <v>791.32389999999998</v>
      </c>
      <c r="E33" s="6">
        <v>75.990000000000009</v>
      </c>
      <c r="F33" s="12">
        <f t="shared" si="0"/>
        <v>0.08</v>
      </c>
      <c r="H33" s="20">
        <f>ROUND(C33,2)</f>
        <v>4968.76</v>
      </c>
      <c r="I33" s="20">
        <f t="shared" si="6"/>
        <v>791.32</v>
      </c>
    </row>
    <row r="34" spans="1:9" x14ac:dyDescent="0.25">
      <c r="A34" s="7">
        <v>4</v>
      </c>
      <c r="B34" s="6">
        <v>623</v>
      </c>
      <c r="C34" s="8">
        <v>159407.29050512653</v>
      </c>
      <c r="D34" s="8">
        <v>20263.769399999997</v>
      </c>
      <c r="E34" s="6">
        <v>4038.2599999999998</v>
      </c>
      <c r="F34" s="12"/>
    </row>
    <row r="35" spans="1:9" x14ac:dyDescent="0.25">
      <c r="A35" s="7" t="s">
        <v>15</v>
      </c>
      <c r="B35" s="6">
        <v>236</v>
      </c>
      <c r="C35" s="8">
        <v>82791.230182048923</v>
      </c>
      <c r="D35" s="8">
        <v>13139.424999999999</v>
      </c>
      <c r="E35" s="6">
        <v>2250.2199999999998</v>
      </c>
      <c r="F35" s="12">
        <f t="shared" si="0"/>
        <v>2.25</v>
      </c>
      <c r="H35" s="20">
        <f t="shared" ref="H35:H37" si="7">ROUND(C35,2)</f>
        <v>82791.23</v>
      </c>
      <c r="I35" s="20">
        <f t="shared" ref="I35:I37" si="8">ROUND(D35,2)</f>
        <v>13139.43</v>
      </c>
    </row>
    <row r="36" spans="1:9" x14ac:dyDescent="0.25">
      <c r="A36" s="7" t="s">
        <v>16</v>
      </c>
      <c r="B36" s="6">
        <v>386</v>
      </c>
      <c r="C36" s="8">
        <v>57521.877436810544</v>
      </c>
      <c r="D36" s="8">
        <v>5606.1200000000008</v>
      </c>
      <c r="E36" s="6">
        <v>1548.14</v>
      </c>
      <c r="F36" s="12">
        <f t="shared" si="0"/>
        <v>1.55</v>
      </c>
      <c r="H36" s="20">
        <f t="shared" si="7"/>
        <v>57521.88</v>
      </c>
      <c r="I36" s="20">
        <f t="shared" si="8"/>
        <v>5606.12</v>
      </c>
    </row>
    <row r="37" spans="1:9" x14ac:dyDescent="0.25">
      <c r="A37" s="7" t="s">
        <v>113</v>
      </c>
      <c r="B37" s="6">
        <v>1</v>
      </c>
      <c r="C37" s="8">
        <v>19094.182886267048</v>
      </c>
      <c r="D37" s="8">
        <v>1518.2244000000001</v>
      </c>
      <c r="E37" s="6">
        <v>239.9</v>
      </c>
      <c r="F37" s="12">
        <f t="shared" si="0"/>
        <v>0.24</v>
      </c>
      <c r="H37" s="20">
        <f t="shared" si="7"/>
        <v>19094.18</v>
      </c>
      <c r="I37" s="20">
        <f t="shared" si="8"/>
        <v>1518.22</v>
      </c>
    </row>
    <row r="38" spans="1:9" x14ac:dyDescent="0.25">
      <c r="A38" s="1" t="s">
        <v>11</v>
      </c>
      <c r="B38" s="9">
        <v>3144</v>
      </c>
      <c r="C38" s="2">
        <v>1256279.0954244439</v>
      </c>
      <c r="D38" s="2">
        <v>157506.14714444446</v>
      </c>
      <c r="E38" s="10">
        <v>20503.870000000003</v>
      </c>
      <c r="F38" s="12"/>
      <c r="H38" s="20">
        <f>SUM(H11:H37)</f>
        <v>1256279.0599999996</v>
      </c>
      <c r="I38" s="20">
        <f>SUM(I11:I37)</f>
        <v>157506.16</v>
      </c>
    </row>
    <row r="39" spans="1:9" x14ac:dyDescent="0.25">
      <c r="A39"/>
      <c r="B39"/>
      <c r="C39"/>
      <c r="D39"/>
      <c r="E39"/>
      <c r="F39" s="12"/>
    </row>
    <row r="40" spans="1:9" x14ac:dyDescent="0.25">
      <c r="A40"/>
      <c r="B40"/>
      <c r="C40"/>
      <c r="D40"/>
      <c r="E40"/>
      <c r="F40" s="12"/>
    </row>
    <row r="41" spans="1:9" x14ac:dyDescent="0.25">
      <c r="A41"/>
      <c r="B41"/>
      <c r="C41"/>
      <c r="D41"/>
      <c r="E41"/>
      <c r="F41" s="12"/>
      <c r="H41" s="12">
        <f>SUM(F11:F45)</f>
        <v>20.499999999999996</v>
      </c>
    </row>
    <row r="42" spans="1:9" x14ac:dyDescent="0.25">
      <c r="A42"/>
      <c r="B42"/>
      <c r="C42"/>
      <c r="D42"/>
      <c r="E42"/>
      <c r="F42" s="12"/>
      <c r="H42" s="12"/>
    </row>
    <row r="43" spans="1:9" x14ac:dyDescent="0.25">
      <c r="A43"/>
      <c r="B43"/>
      <c r="C43"/>
      <c r="D43"/>
      <c r="E43"/>
      <c r="F43" s="12"/>
      <c r="H43" s="12">
        <f>2*4</f>
        <v>8</v>
      </c>
    </row>
    <row r="44" spans="1:9" x14ac:dyDescent="0.25">
      <c r="A44"/>
      <c r="B44"/>
      <c r="C44"/>
      <c r="D44"/>
      <c r="E44"/>
      <c r="F44" s="12"/>
      <c r="H44" s="5">
        <f>H41+H43</f>
        <v>28.499999999999996</v>
      </c>
    </row>
    <row r="45" spans="1:9" x14ac:dyDescent="0.25">
      <c r="A45"/>
      <c r="B45"/>
      <c r="C45"/>
      <c r="D45"/>
      <c r="E45"/>
      <c r="F45" s="12"/>
    </row>
    <row r="46" spans="1:9" x14ac:dyDescent="0.25">
      <c r="A46"/>
      <c r="B46"/>
      <c r="C46"/>
      <c r="D46"/>
      <c r="E46"/>
      <c r="F46" s="12"/>
    </row>
    <row r="47" spans="1:9" x14ac:dyDescent="0.25">
      <c r="A47"/>
      <c r="B47"/>
      <c r="C47"/>
      <c r="D47"/>
      <c r="E47"/>
      <c r="F47" s="12"/>
    </row>
    <row r="48" spans="1:9" x14ac:dyDescent="0.25">
      <c r="A48"/>
      <c r="B48"/>
      <c r="C48"/>
      <c r="D48"/>
      <c r="E48"/>
      <c r="F48" s="12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</row>
    <row r="119" spans="1:5" x14ac:dyDescent="0.25">
      <c r="A119"/>
    </row>
    <row r="120" spans="1:5" x14ac:dyDescent="0.25">
      <c r="A120"/>
    </row>
    <row r="121" spans="1:5" x14ac:dyDescent="0.25">
      <c r="A121"/>
    </row>
    <row r="122" spans="1:5" x14ac:dyDescent="0.25">
      <c r="A122"/>
    </row>
    <row r="123" spans="1:5" x14ac:dyDescent="0.25">
      <c r="A123"/>
    </row>
    <row r="124" spans="1:5" x14ac:dyDescent="0.25">
      <c r="A124"/>
    </row>
    <row r="125" spans="1:5" x14ac:dyDescent="0.25">
      <c r="A125"/>
    </row>
    <row r="126" spans="1:5" x14ac:dyDescent="0.25">
      <c r="A126"/>
    </row>
    <row r="127" spans="1:5" x14ac:dyDescent="0.25">
      <c r="A127"/>
    </row>
    <row r="128" spans="1:5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65D1-7EB5-41DE-9C7E-B003315A17D8}">
  <dimension ref="B2:N74"/>
  <sheetViews>
    <sheetView topLeftCell="A60" workbookViewId="0">
      <selection activeCell="D71" sqref="D71"/>
    </sheetView>
  </sheetViews>
  <sheetFormatPr defaultRowHeight="15" x14ac:dyDescent="0.25"/>
  <cols>
    <col min="2" max="2" width="30.7109375" bestFit="1" customWidth="1"/>
    <col min="3" max="3" width="11.28515625" bestFit="1" customWidth="1"/>
    <col min="4" max="4" width="15.7109375" bestFit="1" customWidth="1"/>
    <col min="5" max="5" width="18.42578125" bestFit="1" customWidth="1"/>
    <col min="7" max="7" width="22.85546875" style="4" bestFit="1" customWidth="1"/>
    <col min="8" max="8" width="5" style="4" bestFit="1" customWidth="1"/>
    <col min="9" max="9" width="12.85546875" style="4" bestFit="1" customWidth="1"/>
    <col min="10" max="10" width="12" style="4" bestFit="1" customWidth="1"/>
  </cols>
  <sheetData>
    <row r="2" spans="2:5" x14ac:dyDescent="0.25">
      <c r="B2" s="16" t="s">
        <v>25</v>
      </c>
      <c r="C2" t="s">
        <v>26</v>
      </c>
      <c r="D2" t="s">
        <v>31</v>
      </c>
      <c r="E2" t="s">
        <v>32</v>
      </c>
    </row>
    <row r="3" spans="2:5" x14ac:dyDescent="0.25">
      <c r="B3" s="17" t="s">
        <v>54</v>
      </c>
      <c r="C3" s="18">
        <v>3</v>
      </c>
      <c r="D3" s="18">
        <v>170.96890000000002</v>
      </c>
      <c r="E3" s="18">
        <v>2464.3422099999998</v>
      </c>
    </row>
    <row r="4" spans="2:5" x14ac:dyDescent="0.25">
      <c r="B4" s="17" t="s">
        <v>100</v>
      </c>
      <c r="C4" s="18">
        <v>7</v>
      </c>
      <c r="D4" s="18">
        <v>1670.7134999999998</v>
      </c>
      <c r="E4" s="18">
        <v>35808.603275000001</v>
      </c>
    </row>
    <row r="5" spans="2:5" x14ac:dyDescent="0.25">
      <c r="B5" s="17" t="s">
        <v>55</v>
      </c>
      <c r="C5" s="18">
        <v>42</v>
      </c>
      <c r="D5" s="18">
        <v>2260.5715999999998</v>
      </c>
      <c r="E5" s="18">
        <v>30250.984865000002</v>
      </c>
    </row>
    <row r="6" spans="2:5" x14ac:dyDescent="0.25">
      <c r="B6" s="17" t="s">
        <v>22</v>
      </c>
      <c r="C6" s="18">
        <v>95</v>
      </c>
      <c r="D6" s="18">
        <v>8746.9737999999979</v>
      </c>
      <c r="E6" s="18">
        <v>114864.85149500001</v>
      </c>
    </row>
    <row r="7" spans="2:5" x14ac:dyDescent="0.25">
      <c r="B7" s="17" t="s">
        <v>101</v>
      </c>
      <c r="C7" s="18">
        <v>5</v>
      </c>
      <c r="D7" s="18">
        <v>321.31500000000005</v>
      </c>
      <c r="E7" s="18">
        <v>2222.922435</v>
      </c>
    </row>
    <row r="8" spans="2:5" x14ac:dyDescent="0.25">
      <c r="B8" s="17" t="s">
        <v>45</v>
      </c>
      <c r="C8" s="18">
        <v>1</v>
      </c>
      <c r="D8" s="18">
        <v>109.75399999999999</v>
      </c>
      <c r="E8" s="18">
        <v>753.28210000000001</v>
      </c>
    </row>
    <row r="9" spans="2:5" x14ac:dyDescent="0.25">
      <c r="B9" s="17" t="s">
        <v>42</v>
      </c>
      <c r="C9" s="18">
        <v>192</v>
      </c>
      <c r="D9" s="18">
        <v>6636.0150000000003</v>
      </c>
      <c r="E9" s="18">
        <v>48800.088314999994</v>
      </c>
    </row>
    <row r="10" spans="2:5" x14ac:dyDescent="0.25">
      <c r="B10" s="17" t="s">
        <v>23</v>
      </c>
      <c r="C10" s="18">
        <v>124</v>
      </c>
      <c r="D10" s="18">
        <v>11541.774000000003</v>
      </c>
      <c r="E10" s="18">
        <v>178027.15629000004</v>
      </c>
    </row>
    <row r="11" spans="2:5" x14ac:dyDescent="0.25">
      <c r="B11" s="17" t="s">
        <v>63</v>
      </c>
      <c r="C11" s="18">
        <v>8</v>
      </c>
      <c r="D11" s="18">
        <v>480.0376</v>
      </c>
      <c r="E11" s="18">
        <v>3385.3918249999997</v>
      </c>
    </row>
    <row r="12" spans="2:5" x14ac:dyDescent="0.25">
      <c r="B12" s="17" t="s">
        <v>64</v>
      </c>
      <c r="C12" s="18">
        <v>7</v>
      </c>
      <c r="D12" s="18">
        <v>470.29630000000003</v>
      </c>
      <c r="E12" s="18">
        <v>8111.5853399999996</v>
      </c>
    </row>
    <row r="13" spans="2:5" x14ac:dyDescent="0.25">
      <c r="B13" s="17" t="s">
        <v>65</v>
      </c>
      <c r="C13" s="18">
        <v>1</v>
      </c>
      <c r="D13" s="18">
        <v>10</v>
      </c>
      <c r="E13" s="18">
        <v>10</v>
      </c>
    </row>
    <row r="14" spans="2:5" x14ac:dyDescent="0.25">
      <c r="B14" s="17" t="s">
        <v>46</v>
      </c>
      <c r="C14" s="18">
        <v>33</v>
      </c>
      <c r="D14" s="18">
        <v>1217.3775999999998</v>
      </c>
      <c r="E14" s="18">
        <v>19015.403064999999</v>
      </c>
    </row>
    <row r="15" spans="2:5" x14ac:dyDescent="0.25">
      <c r="B15" s="17" t="s">
        <v>109</v>
      </c>
      <c r="C15" s="18">
        <v>78</v>
      </c>
      <c r="D15" s="18">
        <v>5655.4087000000009</v>
      </c>
      <c r="E15" s="18">
        <v>64558.644519999994</v>
      </c>
    </row>
    <row r="16" spans="2:5" x14ac:dyDescent="0.25">
      <c r="B16" s="17" t="s">
        <v>33</v>
      </c>
      <c r="C16" s="18">
        <v>27</v>
      </c>
      <c r="D16" s="18">
        <v>1875.69</v>
      </c>
      <c r="E16" s="18">
        <v>11647.756395</v>
      </c>
    </row>
    <row r="17" spans="2:5" x14ac:dyDescent="0.25">
      <c r="B17" s="17" t="s">
        <v>69</v>
      </c>
      <c r="C17" s="18">
        <v>8</v>
      </c>
      <c r="D17" s="18">
        <v>548.28499999999997</v>
      </c>
      <c r="E17" s="18">
        <v>7462.3281500000012</v>
      </c>
    </row>
    <row r="18" spans="2:5" x14ac:dyDescent="0.25">
      <c r="B18" s="17" t="s">
        <v>53</v>
      </c>
      <c r="C18" s="18">
        <v>58</v>
      </c>
      <c r="D18" s="18">
        <v>3158.6738</v>
      </c>
      <c r="E18" s="18">
        <v>25046.064765000003</v>
      </c>
    </row>
    <row r="19" spans="2:5" x14ac:dyDescent="0.25">
      <c r="B19" s="17" t="s">
        <v>71</v>
      </c>
      <c r="C19" s="18">
        <v>1</v>
      </c>
      <c r="D19" s="18">
        <v>11.9398</v>
      </c>
      <c r="E19" s="18">
        <v>803.77929999999992</v>
      </c>
    </row>
    <row r="20" spans="2:5" x14ac:dyDescent="0.25">
      <c r="B20" s="17" t="s">
        <v>74</v>
      </c>
      <c r="C20" s="18">
        <v>9</v>
      </c>
      <c r="D20" s="18">
        <v>573.71370000000002</v>
      </c>
      <c r="E20" s="18">
        <v>10898.203449999999</v>
      </c>
    </row>
    <row r="21" spans="2:5" x14ac:dyDescent="0.25">
      <c r="B21" s="17" t="s">
        <v>76</v>
      </c>
      <c r="C21" s="18">
        <v>20</v>
      </c>
      <c r="D21" s="18">
        <v>17658.018199999999</v>
      </c>
      <c r="E21" s="18">
        <v>155636.75319240001</v>
      </c>
    </row>
    <row r="22" spans="2:5" x14ac:dyDescent="0.25">
      <c r="B22" s="17" t="s">
        <v>77</v>
      </c>
      <c r="C22" s="18">
        <v>3</v>
      </c>
      <c r="D22" s="18">
        <v>172.875</v>
      </c>
      <c r="E22" s="18">
        <v>1143.0828750000001</v>
      </c>
    </row>
    <row r="23" spans="2:5" x14ac:dyDescent="0.25">
      <c r="B23" s="17" t="s">
        <v>78</v>
      </c>
      <c r="C23" s="18">
        <v>175</v>
      </c>
      <c r="D23" s="18">
        <v>11087.458399999998</v>
      </c>
      <c r="E23" s="18">
        <v>140444.43135999999</v>
      </c>
    </row>
    <row r="24" spans="2:5" x14ac:dyDescent="0.25">
      <c r="B24" s="17" t="s">
        <v>83</v>
      </c>
      <c r="C24" s="18">
        <v>38</v>
      </c>
      <c r="D24" s="18">
        <v>2439.4499999999998</v>
      </c>
      <c r="E24" s="18">
        <v>19086.558659999999</v>
      </c>
    </row>
    <row r="25" spans="2:5" x14ac:dyDescent="0.25">
      <c r="B25" s="17" t="s">
        <v>102</v>
      </c>
      <c r="C25" s="18">
        <v>37</v>
      </c>
      <c r="D25" s="18">
        <v>1395.2049999999999</v>
      </c>
      <c r="E25" s="18">
        <v>8995.9959249999993</v>
      </c>
    </row>
    <row r="26" spans="2:5" x14ac:dyDescent="0.25">
      <c r="B26" s="17" t="s">
        <v>103</v>
      </c>
      <c r="C26" s="18">
        <v>14</v>
      </c>
      <c r="D26" s="18">
        <v>752.16890000000001</v>
      </c>
      <c r="E26" s="18">
        <v>16956.278184999999</v>
      </c>
    </row>
    <row r="27" spans="2:5" x14ac:dyDescent="0.25">
      <c r="B27" s="17" t="s">
        <v>104</v>
      </c>
      <c r="C27" s="18">
        <v>101</v>
      </c>
      <c r="D27" s="18">
        <v>4234.165</v>
      </c>
      <c r="E27" s="18">
        <v>27741.817855000001</v>
      </c>
    </row>
    <row r="28" spans="2:5" x14ac:dyDescent="0.25">
      <c r="B28" s="17" t="s">
        <v>105</v>
      </c>
      <c r="C28" s="18">
        <v>3</v>
      </c>
      <c r="D28" s="18">
        <v>1286.17</v>
      </c>
      <c r="E28" s="18">
        <v>10089.077308</v>
      </c>
    </row>
    <row r="29" spans="2:5" x14ac:dyDescent="0.25">
      <c r="B29" s="17" t="s">
        <v>106</v>
      </c>
      <c r="C29" s="18">
        <v>8</v>
      </c>
      <c r="D29" s="18">
        <v>187.80289999999999</v>
      </c>
      <c r="E29" s="18">
        <v>2372.0654</v>
      </c>
    </row>
    <row r="30" spans="2:5" x14ac:dyDescent="0.25">
      <c r="B30" s="17" t="s">
        <v>107</v>
      </c>
      <c r="C30" s="18">
        <v>17</v>
      </c>
      <c r="D30" s="18">
        <v>1122.6245000000001</v>
      </c>
      <c r="E30" s="18">
        <v>13275.4421</v>
      </c>
    </row>
    <row r="31" spans="2:5" x14ac:dyDescent="0.25">
      <c r="B31" s="17" t="s">
        <v>108</v>
      </c>
      <c r="C31" s="18">
        <v>4</v>
      </c>
      <c r="D31" s="18"/>
      <c r="E31" s="18"/>
    </row>
    <row r="32" spans="2:5" x14ac:dyDescent="0.25">
      <c r="B32" s="17" t="s">
        <v>110</v>
      </c>
      <c r="C32" s="18">
        <v>18</v>
      </c>
      <c r="D32" s="18">
        <v>1009.895</v>
      </c>
      <c r="E32" s="18">
        <v>5979.6811850000004</v>
      </c>
    </row>
    <row r="33" spans="2:14" x14ac:dyDescent="0.25">
      <c r="B33" s="17" t="s">
        <v>11</v>
      </c>
      <c r="C33" s="18">
        <v>1137</v>
      </c>
      <c r="D33" s="18">
        <v>86805.34120000001</v>
      </c>
      <c r="E33" s="18">
        <v>965852.57184039999</v>
      </c>
    </row>
    <row r="40" spans="2:14" x14ac:dyDescent="0.25">
      <c r="B40" s="4" t="s">
        <v>25</v>
      </c>
      <c r="C40" s="4" t="s">
        <v>26</v>
      </c>
      <c r="D40" s="4" t="s">
        <v>31</v>
      </c>
      <c r="E40" s="4" t="s">
        <v>32</v>
      </c>
      <c r="G40" s="4" t="s">
        <v>34</v>
      </c>
      <c r="H40" s="4" t="s">
        <v>35</v>
      </c>
      <c r="I40" s="4" t="s">
        <v>36</v>
      </c>
      <c r="J40" s="4" t="s">
        <v>40</v>
      </c>
    </row>
    <row r="41" spans="2:14" x14ac:dyDescent="0.25">
      <c r="B41" s="4" t="s">
        <v>77</v>
      </c>
      <c r="C41" s="4">
        <v>3</v>
      </c>
      <c r="D41" s="4">
        <v>137.4</v>
      </c>
      <c r="E41" s="4">
        <v>893.66459999999995</v>
      </c>
      <c r="G41" s="4" t="s">
        <v>86</v>
      </c>
      <c r="H41" s="4">
        <v>3</v>
      </c>
      <c r="I41" s="4">
        <v>137.4</v>
      </c>
      <c r="J41" s="4">
        <v>893.66459999999995</v>
      </c>
      <c r="K41" s="4"/>
      <c r="L41" s="4">
        <f>C41-H41</f>
        <v>0</v>
      </c>
      <c r="M41" s="4">
        <f>D41-I41</f>
        <v>0</v>
      </c>
      <c r="N41" s="4">
        <f>E41-J41</f>
        <v>0</v>
      </c>
    </row>
    <row r="42" spans="2:14" x14ac:dyDescent="0.25">
      <c r="B42" s="4" t="s">
        <v>76</v>
      </c>
      <c r="C42" s="4">
        <v>67</v>
      </c>
      <c r="D42" s="4">
        <v>39859.713500000013</v>
      </c>
      <c r="E42" s="4">
        <v>188988.01492200003</v>
      </c>
      <c r="G42" s="4" t="s">
        <v>85</v>
      </c>
      <c r="H42" s="4">
        <v>67</v>
      </c>
      <c r="I42" s="4">
        <v>39859.713500000013</v>
      </c>
      <c r="J42" s="4">
        <v>188988.014922</v>
      </c>
      <c r="K42" s="4"/>
      <c r="L42" s="4">
        <f t="shared" ref="L42:L74" si="0">C42-H42</f>
        <v>0</v>
      </c>
      <c r="M42" s="4">
        <f t="shared" ref="M42:M74" si="1">D42-I42</f>
        <v>0</v>
      </c>
      <c r="N42" s="4">
        <f t="shared" ref="N42:N74" si="2">E42-J42</f>
        <v>0</v>
      </c>
    </row>
    <row r="43" spans="2:14" x14ac:dyDescent="0.25">
      <c r="B43" s="4" t="s">
        <v>73</v>
      </c>
      <c r="C43" s="4">
        <v>31</v>
      </c>
      <c r="D43" s="4"/>
      <c r="E43" s="4"/>
      <c r="G43" s="4" t="s">
        <v>47</v>
      </c>
      <c r="H43" s="4">
        <v>31</v>
      </c>
      <c r="J43" s="4">
        <v>0</v>
      </c>
      <c r="K43" s="4"/>
      <c r="L43" s="4">
        <f t="shared" si="0"/>
        <v>0</v>
      </c>
      <c r="M43" s="4">
        <f t="shared" si="1"/>
        <v>0</v>
      </c>
      <c r="N43" s="4">
        <f t="shared" si="2"/>
        <v>0</v>
      </c>
    </row>
    <row r="44" spans="2:14" x14ac:dyDescent="0.25">
      <c r="B44" s="4" t="s">
        <v>78</v>
      </c>
      <c r="C44" s="4">
        <v>460</v>
      </c>
      <c r="D44" s="4">
        <v>22394.749399999997</v>
      </c>
      <c r="E44" s="4">
        <v>140708.12565999999</v>
      </c>
      <c r="G44" s="4" t="s">
        <v>87</v>
      </c>
      <c r="H44" s="4">
        <v>460</v>
      </c>
      <c r="I44" s="4">
        <v>22394.749399999997</v>
      </c>
      <c r="J44" s="4">
        <v>140708.12565999999</v>
      </c>
      <c r="K44" s="4"/>
      <c r="L44" s="4">
        <f t="shared" si="0"/>
        <v>0</v>
      </c>
      <c r="M44" s="4">
        <f t="shared" si="1"/>
        <v>0</v>
      </c>
      <c r="N44" s="4">
        <f t="shared" si="2"/>
        <v>0</v>
      </c>
    </row>
    <row r="45" spans="2:14" x14ac:dyDescent="0.25">
      <c r="B45" s="4" t="s">
        <v>81</v>
      </c>
      <c r="C45" s="4">
        <v>1</v>
      </c>
      <c r="D45" s="4"/>
      <c r="E45" s="4"/>
      <c r="G45" s="4" t="s">
        <v>93</v>
      </c>
      <c r="H45" s="4">
        <v>1</v>
      </c>
      <c r="J45" s="4">
        <v>0</v>
      </c>
      <c r="K45" s="4"/>
      <c r="L45" s="4">
        <f t="shared" si="0"/>
        <v>0</v>
      </c>
      <c r="M45" s="4">
        <f t="shared" si="1"/>
        <v>0</v>
      </c>
      <c r="N45" s="4">
        <f t="shared" si="2"/>
        <v>0</v>
      </c>
    </row>
    <row r="46" spans="2:14" x14ac:dyDescent="0.25">
      <c r="B46" s="4" t="s">
        <v>54</v>
      </c>
      <c r="C46" s="4">
        <v>31</v>
      </c>
      <c r="D46" s="4">
        <v>2287.7422999999999</v>
      </c>
      <c r="E46" s="4">
        <v>12870.508089999998</v>
      </c>
      <c r="G46" s="4" t="s">
        <v>88</v>
      </c>
      <c r="H46" s="4">
        <v>31</v>
      </c>
      <c r="I46" s="4">
        <v>2287.7422999999999</v>
      </c>
      <c r="J46" s="4">
        <v>12870.508089999999</v>
      </c>
      <c r="K46" s="4"/>
      <c r="L46" s="4">
        <f t="shared" si="0"/>
        <v>0</v>
      </c>
      <c r="M46" s="4">
        <f t="shared" si="1"/>
        <v>0</v>
      </c>
      <c r="N46" s="4">
        <f t="shared" si="2"/>
        <v>0</v>
      </c>
    </row>
    <row r="47" spans="2:14" x14ac:dyDescent="0.25">
      <c r="B47" s="4" t="s">
        <v>79</v>
      </c>
      <c r="C47" s="4">
        <v>9</v>
      </c>
      <c r="D47" s="4">
        <v>2301.9172000000003</v>
      </c>
      <c r="E47" s="4">
        <v>37686.673129999996</v>
      </c>
      <c r="G47" s="4" t="s">
        <v>57</v>
      </c>
      <c r="H47" s="4">
        <v>9</v>
      </c>
      <c r="I47" s="4">
        <v>2301.9172000000003</v>
      </c>
      <c r="J47" s="4">
        <v>37686.673130000003</v>
      </c>
      <c r="K47" s="4"/>
      <c r="L47" s="4">
        <f t="shared" si="0"/>
        <v>0</v>
      </c>
      <c r="M47" s="4">
        <f t="shared" si="1"/>
        <v>0</v>
      </c>
      <c r="N47" s="4">
        <f t="shared" si="2"/>
        <v>0</v>
      </c>
    </row>
    <row r="48" spans="2:14" x14ac:dyDescent="0.25">
      <c r="B48" s="4" t="s">
        <v>80</v>
      </c>
      <c r="C48" s="4">
        <v>3</v>
      </c>
      <c r="D48" s="4">
        <v>128.55510000000001</v>
      </c>
      <c r="E48" s="4">
        <v>627.77841500000011</v>
      </c>
      <c r="G48" s="4" t="s">
        <v>58</v>
      </c>
      <c r="H48" s="4">
        <v>3</v>
      </c>
      <c r="I48" s="4">
        <v>128.55510000000001</v>
      </c>
      <c r="J48" s="4">
        <v>627.77841500000011</v>
      </c>
      <c r="K48" s="4"/>
      <c r="L48" s="4">
        <f t="shared" si="0"/>
        <v>0</v>
      </c>
      <c r="M48" s="4">
        <f t="shared" si="1"/>
        <v>0</v>
      </c>
      <c r="N48" s="4">
        <f t="shared" si="2"/>
        <v>0</v>
      </c>
    </row>
    <row r="49" spans="2:14" x14ac:dyDescent="0.25">
      <c r="B49" s="4" t="s">
        <v>55</v>
      </c>
      <c r="C49" s="4">
        <v>11</v>
      </c>
      <c r="D49" s="4">
        <v>9373.2042999999994</v>
      </c>
      <c r="E49" s="4">
        <v>194577.09603099999</v>
      </c>
      <c r="G49" s="4" t="s">
        <v>59</v>
      </c>
      <c r="H49" s="4">
        <v>11</v>
      </c>
      <c r="I49" s="4">
        <v>9373.2042999999994</v>
      </c>
      <c r="J49" s="4">
        <v>194577.09603099999</v>
      </c>
      <c r="K49" s="4"/>
      <c r="L49" s="4">
        <f t="shared" si="0"/>
        <v>0</v>
      </c>
      <c r="M49" s="4">
        <f t="shared" si="1"/>
        <v>0</v>
      </c>
      <c r="N49" s="4">
        <f t="shared" si="2"/>
        <v>0</v>
      </c>
    </row>
    <row r="50" spans="2:14" x14ac:dyDescent="0.25">
      <c r="B50" s="4" t="s">
        <v>22</v>
      </c>
      <c r="C50" s="4">
        <v>29</v>
      </c>
      <c r="D50" s="4">
        <v>2003.3079552941178</v>
      </c>
      <c r="E50" s="4">
        <v>10501.876530294117</v>
      </c>
      <c r="G50" s="4" t="s">
        <v>37</v>
      </c>
      <c r="H50" s="4">
        <v>29</v>
      </c>
      <c r="I50" s="4">
        <v>2003.3079552941178</v>
      </c>
      <c r="J50" s="4">
        <v>10501.876530294117</v>
      </c>
      <c r="K50" s="4"/>
      <c r="L50" s="4">
        <f t="shared" si="0"/>
        <v>0</v>
      </c>
      <c r="M50" s="4">
        <f t="shared" si="1"/>
        <v>0</v>
      </c>
      <c r="N50" s="4">
        <f t="shared" si="2"/>
        <v>0</v>
      </c>
    </row>
    <row r="51" spans="2:14" x14ac:dyDescent="0.25">
      <c r="B51" s="4" t="s">
        <v>82</v>
      </c>
      <c r="C51" s="4">
        <v>2</v>
      </c>
      <c r="D51" s="4">
        <v>696.26220000000001</v>
      </c>
      <c r="E51" s="4">
        <v>6705.7338430000009</v>
      </c>
      <c r="G51" s="4" t="s">
        <v>89</v>
      </c>
      <c r="H51" s="4">
        <v>2</v>
      </c>
      <c r="I51" s="4">
        <v>696.26220000000001</v>
      </c>
      <c r="J51" s="4">
        <v>6705.7338430000009</v>
      </c>
      <c r="K51" s="4"/>
      <c r="L51" s="4">
        <f t="shared" si="0"/>
        <v>0</v>
      </c>
      <c r="M51" s="4">
        <f t="shared" si="1"/>
        <v>0</v>
      </c>
      <c r="N51" s="4">
        <f t="shared" si="2"/>
        <v>0</v>
      </c>
    </row>
    <row r="52" spans="2:14" x14ac:dyDescent="0.25">
      <c r="B52" s="4" t="s">
        <v>45</v>
      </c>
      <c r="C52" s="4">
        <v>29</v>
      </c>
      <c r="D52" s="4">
        <v>3682.8351000000002</v>
      </c>
      <c r="E52" s="4">
        <v>18923.795165</v>
      </c>
      <c r="G52" s="4" t="s">
        <v>60</v>
      </c>
      <c r="H52" s="4">
        <v>29</v>
      </c>
      <c r="I52" s="4">
        <v>3682.8351000000002</v>
      </c>
      <c r="J52" s="4">
        <v>18923.795165</v>
      </c>
      <c r="K52" s="4"/>
      <c r="L52" s="4">
        <f t="shared" si="0"/>
        <v>0</v>
      </c>
      <c r="M52" s="4">
        <f t="shared" si="1"/>
        <v>0</v>
      </c>
      <c r="N52" s="4">
        <f t="shared" si="2"/>
        <v>0</v>
      </c>
    </row>
    <row r="53" spans="2:14" x14ac:dyDescent="0.25">
      <c r="B53" s="4" t="s">
        <v>83</v>
      </c>
      <c r="C53" s="4">
        <v>8</v>
      </c>
      <c r="D53" s="4">
        <v>42</v>
      </c>
      <c r="E53" s="4">
        <v>42</v>
      </c>
      <c r="G53" s="4" t="s">
        <v>90</v>
      </c>
      <c r="H53" s="4">
        <v>8</v>
      </c>
      <c r="I53" s="4">
        <v>42</v>
      </c>
      <c r="J53" s="4">
        <v>42</v>
      </c>
      <c r="K53" s="4"/>
      <c r="L53" s="4">
        <f t="shared" si="0"/>
        <v>0</v>
      </c>
      <c r="M53" s="4">
        <f t="shared" si="1"/>
        <v>0</v>
      </c>
      <c r="N53" s="4">
        <f t="shared" si="2"/>
        <v>0</v>
      </c>
    </row>
    <row r="54" spans="2:14" x14ac:dyDescent="0.25">
      <c r="B54" s="4" t="s">
        <v>84</v>
      </c>
      <c r="C54" s="4">
        <v>1</v>
      </c>
      <c r="D54" s="4">
        <v>1413.59</v>
      </c>
      <c r="E54" s="4">
        <v>7930.336244000001</v>
      </c>
      <c r="G54" s="4" t="s">
        <v>92</v>
      </c>
      <c r="H54" s="4">
        <v>1</v>
      </c>
      <c r="I54" s="4">
        <v>1413.59</v>
      </c>
      <c r="J54" s="4">
        <v>7930.336244000001</v>
      </c>
      <c r="K54" s="4"/>
      <c r="L54" s="4">
        <f t="shared" si="0"/>
        <v>0</v>
      </c>
      <c r="M54" s="4">
        <f t="shared" si="1"/>
        <v>0</v>
      </c>
      <c r="N54" s="4">
        <f t="shared" si="2"/>
        <v>0</v>
      </c>
    </row>
    <row r="55" spans="2:14" x14ac:dyDescent="0.25">
      <c r="B55" s="4" t="s">
        <v>42</v>
      </c>
      <c r="C55" s="4">
        <v>231</v>
      </c>
      <c r="D55" s="4">
        <v>9725.57</v>
      </c>
      <c r="E55" s="4">
        <v>74884.730884999968</v>
      </c>
      <c r="G55" s="4" t="s">
        <v>41</v>
      </c>
      <c r="H55" s="4">
        <v>231</v>
      </c>
      <c r="I55" s="4">
        <v>9725.57</v>
      </c>
      <c r="J55" s="4">
        <v>74884.730884999968</v>
      </c>
      <c r="K55" s="4"/>
      <c r="L55" s="4">
        <f t="shared" si="0"/>
        <v>0</v>
      </c>
      <c r="M55" s="4">
        <f t="shared" si="1"/>
        <v>0</v>
      </c>
      <c r="N55" s="4">
        <f t="shared" si="2"/>
        <v>0</v>
      </c>
    </row>
    <row r="56" spans="2:14" x14ac:dyDescent="0.25">
      <c r="B56" s="4" t="s">
        <v>43</v>
      </c>
      <c r="C56" s="4">
        <v>1</v>
      </c>
      <c r="D56" s="4">
        <v>43.269999999999996</v>
      </c>
      <c r="E56" s="4">
        <v>280.10022999999995</v>
      </c>
      <c r="G56" s="4" t="s">
        <v>91</v>
      </c>
      <c r="H56" s="4">
        <v>1</v>
      </c>
      <c r="I56" s="4">
        <v>43.269999999999996</v>
      </c>
      <c r="J56" s="4">
        <v>280.10022999999995</v>
      </c>
      <c r="K56" s="4"/>
      <c r="L56" s="4">
        <f t="shared" si="0"/>
        <v>0</v>
      </c>
      <c r="M56" s="4">
        <f t="shared" si="1"/>
        <v>0</v>
      </c>
      <c r="N56" s="4">
        <f t="shared" si="2"/>
        <v>0</v>
      </c>
    </row>
    <row r="57" spans="2:14" x14ac:dyDescent="0.25">
      <c r="B57" s="4" t="s">
        <v>56</v>
      </c>
      <c r="C57" s="4">
        <v>1</v>
      </c>
      <c r="D57" s="4">
        <v>278.05</v>
      </c>
      <c r="E57" s="4">
        <v>278.05</v>
      </c>
      <c r="G57" s="4" t="s">
        <v>68</v>
      </c>
      <c r="H57" s="4">
        <v>1</v>
      </c>
      <c r="I57" s="4">
        <v>278.05</v>
      </c>
      <c r="J57" s="4">
        <v>278.05</v>
      </c>
      <c r="K57" s="4"/>
      <c r="L57" s="4">
        <f t="shared" si="0"/>
        <v>0</v>
      </c>
      <c r="M57" s="4">
        <f t="shared" si="1"/>
        <v>0</v>
      </c>
      <c r="N57" s="4">
        <f t="shared" si="2"/>
        <v>0</v>
      </c>
    </row>
    <row r="58" spans="2:14" x14ac:dyDescent="0.25">
      <c r="B58" s="4" t="s">
        <v>23</v>
      </c>
      <c r="C58" s="4">
        <v>23</v>
      </c>
      <c r="D58" s="4">
        <v>1892.3382999999997</v>
      </c>
      <c r="E58" s="4">
        <v>21327.537955</v>
      </c>
      <c r="G58" s="4" t="s">
        <v>38</v>
      </c>
      <c r="H58" s="4">
        <v>23</v>
      </c>
      <c r="I58" s="4">
        <v>1892.3382999999997</v>
      </c>
      <c r="J58" s="4">
        <v>21327.537954999996</v>
      </c>
      <c r="K58" s="4"/>
      <c r="L58" s="4">
        <f t="shared" si="0"/>
        <v>0</v>
      </c>
      <c r="M58" s="4">
        <f t="shared" si="1"/>
        <v>0</v>
      </c>
      <c r="N58" s="4">
        <f t="shared" si="2"/>
        <v>0</v>
      </c>
    </row>
    <row r="59" spans="2:14" x14ac:dyDescent="0.25">
      <c r="B59" s="4" t="s">
        <v>33</v>
      </c>
      <c r="C59" s="4">
        <v>109</v>
      </c>
      <c r="D59" s="4">
        <v>4662.5249999999987</v>
      </c>
      <c r="E59" s="4">
        <v>31130.790915000001</v>
      </c>
      <c r="G59" s="4" t="s">
        <v>33</v>
      </c>
      <c r="H59" s="4">
        <v>109</v>
      </c>
      <c r="I59" s="4">
        <v>4662.5249999999987</v>
      </c>
      <c r="J59" s="4">
        <v>31130.790914999998</v>
      </c>
      <c r="K59" s="4"/>
      <c r="L59" s="4">
        <f t="shared" si="0"/>
        <v>0</v>
      </c>
      <c r="M59" s="4">
        <f t="shared" si="1"/>
        <v>0</v>
      </c>
      <c r="N59" s="4">
        <f t="shared" si="2"/>
        <v>0</v>
      </c>
    </row>
    <row r="60" spans="2:14" x14ac:dyDescent="0.25">
      <c r="B60" s="4" t="s">
        <v>69</v>
      </c>
      <c r="C60" s="4">
        <v>11</v>
      </c>
      <c r="D60" s="4">
        <v>1005.4837</v>
      </c>
      <c r="E60" s="4">
        <v>14036.57575</v>
      </c>
      <c r="G60" s="4" t="s">
        <v>95</v>
      </c>
      <c r="H60" s="4">
        <v>11</v>
      </c>
      <c r="I60" s="4">
        <v>1005.4837</v>
      </c>
      <c r="J60" s="4">
        <v>14036.57575</v>
      </c>
      <c r="K60" s="4"/>
      <c r="L60" s="4">
        <f t="shared" si="0"/>
        <v>0</v>
      </c>
      <c r="M60" s="4">
        <f t="shared" si="1"/>
        <v>0</v>
      </c>
      <c r="N60" s="4">
        <f t="shared" si="2"/>
        <v>0</v>
      </c>
    </row>
    <row r="61" spans="2:14" x14ac:dyDescent="0.25">
      <c r="B61" s="4" t="s">
        <v>63</v>
      </c>
      <c r="C61" s="4">
        <v>73</v>
      </c>
      <c r="D61" s="4">
        <v>3938.3646000000003</v>
      </c>
      <c r="E61" s="4">
        <v>41286.076700000012</v>
      </c>
      <c r="G61" s="4" t="s">
        <v>94</v>
      </c>
      <c r="H61" s="4">
        <v>73</v>
      </c>
      <c r="I61" s="4">
        <v>3938.3646000000003</v>
      </c>
      <c r="J61" s="4">
        <v>41286.076699999998</v>
      </c>
      <c r="K61" s="4"/>
      <c r="L61" s="4">
        <f t="shared" si="0"/>
        <v>0</v>
      </c>
      <c r="M61" s="4">
        <f t="shared" si="1"/>
        <v>0</v>
      </c>
      <c r="N61" s="4">
        <f t="shared" si="2"/>
        <v>0</v>
      </c>
    </row>
    <row r="62" spans="2:14" x14ac:dyDescent="0.25">
      <c r="B62" s="4" t="s">
        <v>44</v>
      </c>
      <c r="C62" s="4">
        <v>11</v>
      </c>
      <c r="D62" s="4">
        <v>588.52809999999999</v>
      </c>
      <c r="E62" s="4">
        <v>12179.904945</v>
      </c>
      <c r="G62" s="4" t="s">
        <v>44</v>
      </c>
      <c r="H62" s="4">
        <v>11</v>
      </c>
      <c r="I62" s="4">
        <v>588.52809999999999</v>
      </c>
      <c r="J62" s="4">
        <v>12179.904944999998</v>
      </c>
      <c r="K62" s="4"/>
      <c r="L62" s="4">
        <f t="shared" si="0"/>
        <v>0</v>
      </c>
      <c r="M62" s="4">
        <f t="shared" si="1"/>
        <v>0</v>
      </c>
      <c r="N62" s="4">
        <f t="shared" si="2"/>
        <v>0</v>
      </c>
    </row>
    <row r="63" spans="2:14" x14ac:dyDescent="0.25">
      <c r="B63" s="4" t="s">
        <v>70</v>
      </c>
      <c r="C63" s="4">
        <v>306</v>
      </c>
      <c r="D63" s="4">
        <v>20103.223199999997</v>
      </c>
      <c r="E63" s="4">
        <v>225040.97282999987</v>
      </c>
      <c r="G63" s="4" t="s">
        <v>96</v>
      </c>
      <c r="H63" s="4">
        <v>306</v>
      </c>
      <c r="I63" s="4">
        <v>20103.223199999997</v>
      </c>
      <c r="J63" s="4">
        <v>225040.97283000004</v>
      </c>
      <c r="K63" s="4"/>
      <c r="L63" s="4">
        <f t="shared" si="0"/>
        <v>0</v>
      </c>
      <c r="M63" s="4">
        <f t="shared" si="1"/>
        <v>0</v>
      </c>
      <c r="N63" s="4">
        <f t="shared" si="2"/>
        <v>0</v>
      </c>
    </row>
    <row r="64" spans="2:14" x14ac:dyDescent="0.25">
      <c r="B64" s="4" t="s">
        <v>51</v>
      </c>
      <c r="C64" s="4">
        <v>1</v>
      </c>
      <c r="D64" s="4">
        <v>160.19120000000001</v>
      </c>
      <c r="E64" s="4">
        <v>765.74720000000013</v>
      </c>
      <c r="G64" s="4" t="s">
        <v>51</v>
      </c>
      <c r="H64" s="4">
        <v>1</v>
      </c>
      <c r="I64" s="4">
        <v>160.19120000000001</v>
      </c>
      <c r="J64" s="4">
        <v>765.74720000000013</v>
      </c>
      <c r="K64" s="4"/>
      <c r="L64" s="4">
        <f t="shared" si="0"/>
        <v>0</v>
      </c>
      <c r="M64" s="4">
        <f t="shared" si="1"/>
        <v>0</v>
      </c>
      <c r="N64" s="4">
        <f t="shared" si="2"/>
        <v>0</v>
      </c>
    </row>
    <row r="65" spans="2:14" x14ac:dyDescent="0.25">
      <c r="B65" s="4" t="s">
        <v>24</v>
      </c>
      <c r="C65" s="4">
        <v>164</v>
      </c>
      <c r="D65" s="4">
        <v>7052.5650000000005</v>
      </c>
      <c r="E65" s="4">
        <v>48119.731454999994</v>
      </c>
      <c r="G65" s="4" t="s">
        <v>39</v>
      </c>
      <c r="H65" s="4">
        <v>164</v>
      </c>
      <c r="I65" s="4">
        <v>7052.5650000000005</v>
      </c>
      <c r="J65" s="4">
        <v>48119.731455000001</v>
      </c>
      <c r="K65" s="4"/>
      <c r="L65" s="4">
        <f t="shared" si="0"/>
        <v>0</v>
      </c>
      <c r="M65" s="4">
        <f t="shared" si="1"/>
        <v>0</v>
      </c>
      <c r="N65" s="4">
        <f t="shared" si="2"/>
        <v>0</v>
      </c>
    </row>
    <row r="66" spans="2:14" x14ac:dyDescent="0.25">
      <c r="B66" s="4" t="s">
        <v>52</v>
      </c>
      <c r="C66" s="4">
        <v>1</v>
      </c>
      <c r="D66" s="4">
        <v>106.83000000000001</v>
      </c>
      <c r="E66" s="4">
        <v>894.27392999999995</v>
      </c>
      <c r="G66" s="4" t="s">
        <v>97</v>
      </c>
      <c r="H66" s="4">
        <v>1</v>
      </c>
      <c r="I66" s="4">
        <v>106.83000000000001</v>
      </c>
      <c r="J66" s="4">
        <v>894.27392999999995</v>
      </c>
      <c r="K66" s="4"/>
      <c r="L66" s="4">
        <f t="shared" si="0"/>
        <v>0</v>
      </c>
      <c r="M66" s="4">
        <f t="shared" si="1"/>
        <v>0</v>
      </c>
      <c r="N66" s="4">
        <f t="shared" si="2"/>
        <v>0</v>
      </c>
    </row>
    <row r="67" spans="2:14" x14ac:dyDescent="0.25">
      <c r="B67" s="4" t="s">
        <v>53</v>
      </c>
      <c r="C67" s="4">
        <v>52</v>
      </c>
      <c r="D67" s="4">
        <v>1205.0568000000001</v>
      </c>
      <c r="E67" s="4">
        <v>15021.681845000001</v>
      </c>
      <c r="G67" s="4" t="s">
        <v>48</v>
      </c>
      <c r="H67" s="4">
        <v>52</v>
      </c>
      <c r="I67" s="4">
        <v>1205.0568000000001</v>
      </c>
      <c r="J67" s="4">
        <v>15021.681844999997</v>
      </c>
      <c r="K67" s="4"/>
      <c r="L67" s="4">
        <f t="shared" si="0"/>
        <v>0</v>
      </c>
      <c r="M67" s="4">
        <f t="shared" si="1"/>
        <v>0</v>
      </c>
      <c r="N67" s="4">
        <f t="shared" si="2"/>
        <v>0</v>
      </c>
    </row>
    <row r="68" spans="2:14" x14ac:dyDescent="0.25">
      <c r="B68" s="4" t="s">
        <v>71</v>
      </c>
      <c r="C68" s="4">
        <v>1</v>
      </c>
      <c r="D68" s="4">
        <v>47.952499999999993</v>
      </c>
      <c r="E68" s="4">
        <v>883.12649999999996</v>
      </c>
      <c r="G68" s="4" t="s">
        <v>98</v>
      </c>
      <c r="H68" s="4">
        <v>1</v>
      </c>
      <c r="I68" s="4">
        <v>47.952499999999993</v>
      </c>
      <c r="J68" s="4">
        <v>883.12649999999996</v>
      </c>
      <c r="K68" s="4"/>
      <c r="L68" s="4">
        <f t="shared" si="0"/>
        <v>0</v>
      </c>
      <c r="M68" s="4">
        <f t="shared" si="1"/>
        <v>0</v>
      </c>
      <c r="N68" s="4">
        <f t="shared" si="2"/>
        <v>0</v>
      </c>
    </row>
    <row r="69" spans="2:14" x14ac:dyDescent="0.25">
      <c r="B69" s="4" t="s">
        <v>64</v>
      </c>
      <c r="C69" s="4">
        <v>38</v>
      </c>
      <c r="D69" s="4">
        <v>4313.0018999999993</v>
      </c>
      <c r="E69" s="4">
        <v>64803.363259999998</v>
      </c>
      <c r="G69" s="4" t="s">
        <v>66</v>
      </c>
      <c r="H69" s="4">
        <v>38</v>
      </c>
      <c r="I69" s="4">
        <v>4313.0018999999993</v>
      </c>
      <c r="J69" s="4">
        <v>64803.363259999984</v>
      </c>
      <c r="K69" s="4"/>
      <c r="L69" s="4">
        <f t="shared" si="0"/>
        <v>0</v>
      </c>
      <c r="M69" s="4">
        <f t="shared" si="1"/>
        <v>0</v>
      </c>
      <c r="N69" s="4">
        <f t="shared" si="2"/>
        <v>0</v>
      </c>
    </row>
    <row r="70" spans="2:14" x14ac:dyDescent="0.25">
      <c r="B70" s="4" t="s">
        <v>72</v>
      </c>
      <c r="C70" s="4">
        <v>49</v>
      </c>
      <c r="D70" s="4">
        <v>2205.0019000000002</v>
      </c>
      <c r="E70" s="4">
        <v>25332.490265000004</v>
      </c>
      <c r="G70" s="4" t="s">
        <v>61</v>
      </c>
      <c r="H70" s="4">
        <v>49</v>
      </c>
      <c r="I70" s="4">
        <v>2205.0019000000002</v>
      </c>
      <c r="J70" s="4">
        <v>25332.490264999993</v>
      </c>
      <c r="K70" s="4"/>
      <c r="L70" s="4">
        <f t="shared" si="0"/>
        <v>0</v>
      </c>
      <c r="M70" s="4">
        <f t="shared" si="1"/>
        <v>0</v>
      </c>
      <c r="N70" s="4">
        <f t="shared" si="2"/>
        <v>0</v>
      </c>
    </row>
    <row r="71" spans="2:14" x14ac:dyDescent="0.25">
      <c r="B71" s="4" t="s">
        <v>65</v>
      </c>
      <c r="C71" s="4">
        <v>5</v>
      </c>
      <c r="D71" s="4">
        <v>-67</v>
      </c>
      <c r="E71" s="4">
        <v>-67</v>
      </c>
      <c r="G71" s="4" t="s">
        <v>67</v>
      </c>
      <c r="H71" s="4">
        <v>5</v>
      </c>
      <c r="I71" s="4">
        <v>50</v>
      </c>
      <c r="J71" s="4">
        <v>50</v>
      </c>
      <c r="K71" s="4"/>
      <c r="L71" s="4">
        <f t="shared" si="0"/>
        <v>0</v>
      </c>
      <c r="M71" s="4">
        <f t="shared" si="1"/>
        <v>-117</v>
      </c>
      <c r="N71" s="4">
        <f t="shared" si="2"/>
        <v>-117</v>
      </c>
    </row>
    <row r="72" spans="2:14" x14ac:dyDescent="0.25">
      <c r="B72" s="4" t="s">
        <v>46</v>
      </c>
      <c r="C72" s="4">
        <v>49</v>
      </c>
      <c r="D72" s="4">
        <v>1845.5565999999999</v>
      </c>
      <c r="E72" s="4">
        <v>20460.821739999999</v>
      </c>
      <c r="G72" s="4" t="s">
        <v>49</v>
      </c>
      <c r="H72" s="4">
        <v>49</v>
      </c>
      <c r="I72" s="4">
        <v>1845.5565999999999</v>
      </c>
      <c r="J72" s="4">
        <v>20460.821739999999</v>
      </c>
      <c r="K72" s="4"/>
      <c r="L72" s="4">
        <f t="shared" si="0"/>
        <v>0</v>
      </c>
      <c r="M72" s="4">
        <f t="shared" si="1"/>
        <v>0</v>
      </c>
      <c r="N72" s="4">
        <f t="shared" si="2"/>
        <v>0</v>
      </c>
    </row>
    <row r="73" spans="2:14" x14ac:dyDescent="0.25">
      <c r="B73" s="4" t="s">
        <v>74</v>
      </c>
      <c r="C73" s="4">
        <v>28</v>
      </c>
      <c r="D73" s="4">
        <v>1026.1070999999999</v>
      </c>
      <c r="E73" s="4">
        <v>17472.554</v>
      </c>
      <c r="G73" s="4" t="s">
        <v>99</v>
      </c>
      <c r="H73" s="4">
        <v>28</v>
      </c>
      <c r="I73" s="4">
        <v>1026.1070999999999</v>
      </c>
      <c r="J73" s="4">
        <v>17472.554</v>
      </c>
      <c r="K73" s="4"/>
      <c r="L73" s="4">
        <f t="shared" si="0"/>
        <v>0</v>
      </c>
      <c r="M73" s="4">
        <f t="shared" si="1"/>
        <v>0</v>
      </c>
      <c r="N73" s="4">
        <f t="shared" si="2"/>
        <v>0</v>
      </c>
    </row>
    <row r="74" spans="2:14" x14ac:dyDescent="0.25">
      <c r="B74" s="4" t="s">
        <v>75</v>
      </c>
      <c r="C74" s="4">
        <v>2</v>
      </c>
      <c r="D74" s="4">
        <v>190.1635</v>
      </c>
      <c r="E74" s="4">
        <v>1304.466825</v>
      </c>
      <c r="G74" s="4" t="s">
        <v>50</v>
      </c>
      <c r="H74" s="4">
        <v>2</v>
      </c>
      <c r="I74" s="4">
        <v>190.1635</v>
      </c>
      <c r="J74" s="4">
        <v>1304.466825</v>
      </c>
      <c r="K74" s="4"/>
      <c r="L74" s="4">
        <f t="shared" si="0"/>
        <v>0</v>
      </c>
      <c r="M74" s="4">
        <f t="shared" si="1"/>
        <v>0</v>
      </c>
      <c r="N74" s="4">
        <f t="shared" si="2"/>
        <v>0</v>
      </c>
    </row>
  </sheetData>
  <autoFilter ref="G40:J40" xr:uid="{C1037B28-1F88-4EA4-8FA9-BB224A0FBC8B}">
    <sortState ref="G41:J74">
      <sortCondition ref="G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anwar mahmud</cp:lastModifiedBy>
  <cp:lastPrinted>2021-08-05T10:20:12Z</cp:lastPrinted>
  <dcterms:created xsi:type="dcterms:W3CDTF">2021-03-04T07:09:46Z</dcterms:created>
  <dcterms:modified xsi:type="dcterms:W3CDTF">2022-10-05T06:33:04Z</dcterms:modified>
</cp:coreProperties>
</file>